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Assignments\Mahagenco\MYT FY26-30\MERC Proceedings\Data gaps\Annexure to data gaps\"/>
    </mc:Choice>
  </mc:AlternateContent>
  <xr:revisionPtr revIDLastSave="0" documentId="13_ncr:1_{7F1B14DB-D36C-42B1-B8D1-6526F8B58E84}" xr6:coauthVersionLast="47" xr6:coauthVersionMax="47" xr10:uidLastSave="{00000000-0000-0000-0000-000000000000}"/>
  <bookViews>
    <workbookView xWindow="-110" yWindow="-110" windowWidth="19420" windowHeight="10300" xr2:uid="{00000000-000D-0000-FFFF-FFFF00000000}"/>
  </bookViews>
  <sheets>
    <sheet name="Note" sheetId="51" r:id="rId1"/>
    <sheet name="BSL3(E) UptoFY20" sheetId="6" r:id="rId2"/>
    <sheet name="BSL3(E) AftrFY20" sheetId="4" r:id="rId3"/>
    <sheet name="BSL3(N)" sheetId="5" r:id="rId4"/>
    <sheet name="CPR3-7(E) UptoFY20" sheetId="7" r:id="rId5"/>
    <sheet name="CPR3-7(E) AftrFY20" sheetId="9" r:id="rId6"/>
    <sheet name="CPR3-7(N)" sheetId="8" r:id="rId7"/>
    <sheet name="KPKD1-4(E) UptoFY20" sheetId="10" r:id="rId8"/>
    <sheet name="KPKD1-4(E) AftrFY20" sheetId="12" r:id="rId9"/>
    <sheet name="KPKD1-4(N)" sheetId="11" r:id="rId10"/>
    <sheet name="KRD6-7(E) UptoFY20" sheetId="13" r:id="rId11"/>
    <sheet name="KRD6-7(E) AftrFY20" sheetId="15" r:id="rId12"/>
    <sheet name="KRD6-7(N)" sheetId="14" r:id="rId13"/>
    <sheet name="NSK(E) UptoFY20" sheetId="16" r:id="rId14"/>
    <sheet name="NSK(E) AftrFY20" sheetId="18" r:id="rId15"/>
    <sheet name="NSK(N)" sheetId="17" r:id="rId16"/>
    <sheet name="Uran(E) UptoFY20" sheetId="19" r:id="rId17"/>
    <sheet name="Uran(E) AftrFY20" sheetId="21" r:id="rId18"/>
    <sheet name="Uran(N)" sheetId="20" r:id="rId19"/>
    <sheet name="PRS3-4(E) UptoFY20" sheetId="22" r:id="rId20"/>
    <sheet name="PRS3-4(E) AftrFY20" sheetId="24" r:id="rId21"/>
    <sheet name="PRS3-4(N)" sheetId="23" r:id="rId22"/>
    <sheet name="PRL6-7(E) UptoFY20" sheetId="25" r:id="rId23"/>
    <sheet name="PRL6-7(E) AftrFY20" sheetId="27" r:id="rId24"/>
    <sheet name="PRL6-7(N)" sheetId="26" r:id="rId25"/>
    <sheet name="KPKD5(E) UptoFY20" sheetId="28" r:id="rId26"/>
    <sheet name="KPKD5(E) AftrFY20" sheetId="30" r:id="rId27"/>
    <sheet name="KPKD5(N)" sheetId="29" r:id="rId28"/>
    <sheet name="BSL4-5(E) UptoFY20" sheetId="31" r:id="rId29"/>
    <sheet name="BSL4-5(E) AftrFY20" sheetId="33" r:id="rId30"/>
    <sheet name="BSL4-5(N)" sheetId="32" r:id="rId31"/>
    <sheet name="KRD8-10(E) UptoFY20" sheetId="34" r:id="rId32"/>
    <sheet name="KRD8-10(E) AftrFY20" sheetId="37" r:id="rId33"/>
    <sheet name="KRD8-10(N)" sheetId="35" r:id="rId34"/>
    <sheet name="CPR8-9(E) UptoFY20" sheetId="38" r:id="rId35"/>
    <sheet name="CPR8-9(E) AftrFY20 (2)" sheetId="40" r:id="rId36"/>
    <sheet name="CPR8-9(N)" sheetId="39" r:id="rId37"/>
    <sheet name="PRL8(E) UptoFY20" sheetId="41" r:id="rId38"/>
    <sheet name="PRL8(E) AftrFY20" sheetId="43" r:id="rId39"/>
    <sheet name="PRL8(N)" sheetId="42" r:id="rId40"/>
    <sheet name="Hydro(E) UptoFY20" sheetId="44" r:id="rId41"/>
    <sheet name="Hydro(E) AftrFY20" sheetId="46" r:id="rId42"/>
    <sheet name="Hydro(N)" sheetId="45" r:id="rId43"/>
    <sheet name="SHP(N)" sheetId="47" r:id="rId44"/>
    <sheet name="Bhira(N)" sheetId="48" r:id="rId45"/>
    <sheet name="Koyna(N)" sheetId="49" r:id="rId46"/>
    <sheet name="Tilhari(N)" sheetId="50"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 localSheetId="1">#REF!</definedName>
    <definedName name="\a" localSheetId="29">#REF!</definedName>
    <definedName name="\a" localSheetId="5">#REF!</definedName>
    <definedName name="\a" localSheetId="35">#REF!</definedName>
    <definedName name="\a" localSheetId="36">#REF!</definedName>
    <definedName name="\a" localSheetId="41">#REF!</definedName>
    <definedName name="\a" localSheetId="8">#REF!</definedName>
    <definedName name="\a" localSheetId="26">#REF!</definedName>
    <definedName name="\a" localSheetId="11">#REF!</definedName>
    <definedName name="\a" localSheetId="32">#REF!</definedName>
    <definedName name="\a" localSheetId="14">#REF!</definedName>
    <definedName name="\a" localSheetId="23">#REF!</definedName>
    <definedName name="\a" localSheetId="24">#REF!</definedName>
    <definedName name="\a" localSheetId="38">#REF!</definedName>
    <definedName name="\a" localSheetId="20">#REF!</definedName>
    <definedName name="\a" localSheetId="17">#REF!</definedName>
    <definedName name="\a">#REF!</definedName>
    <definedName name="\b" localSheetId="1">#REF!</definedName>
    <definedName name="\b" localSheetId="29">#REF!</definedName>
    <definedName name="\b" localSheetId="5">#REF!</definedName>
    <definedName name="\b" localSheetId="35">#REF!</definedName>
    <definedName name="\b" localSheetId="36">#REF!</definedName>
    <definedName name="\b" localSheetId="41">#REF!</definedName>
    <definedName name="\b" localSheetId="8">#REF!</definedName>
    <definedName name="\b" localSheetId="26">#REF!</definedName>
    <definedName name="\b" localSheetId="11">#REF!</definedName>
    <definedName name="\b" localSheetId="32">#REF!</definedName>
    <definedName name="\b" localSheetId="14">#REF!</definedName>
    <definedName name="\b" localSheetId="23">#REF!</definedName>
    <definedName name="\b" localSheetId="24">#REF!</definedName>
    <definedName name="\b" localSheetId="38">#REF!</definedName>
    <definedName name="\b" localSheetId="20">#REF!</definedName>
    <definedName name="\b" localSheetId="17">#REF!</definedName>
    <definedName name="\b">#REF!</definedName>
    <definedName name="\c" localSheetId="1">#REF!</definedName>
    <definedName name="\c" localSheetId="29">#REF!</definedName>
    <definedName name="\c" localSheetId="5">#REF!</definedName>
    <definedName name="\c" localSheetId="35">#REF!</definedName>
    <definedName name="\c" localSheetId="36">#REF!</definedName>
    <definedName name="\c" localSheetId="41">#REF!</definedName>
    <definedName name="\c" localSheetId="8">#REF!</definedName>
    <definedName name="\c" localSheetId="26">#REF!</definedName>
    <definedName name="\c" localSheetId="11">#REF!</definedName>
    <definedName name="\c" localSheetId="32">#REF!</definedName>
    <definedName name="\c" localSheetId="14">#REF!</definedName>
    <definedName name="\c" localSheetId="23">#REF!</definedName>
    <definedName name="\c" localSheetId="24">#REF!</definedName>
    <definedName name="\c" localSheetId="38">#REF!</definedName>
    <definedName name="\c" localSheetId="20">#REF!</definedName>
    <definedName name="\c" localSheetId="17">#REF!</definedName>
    <definedName name="\c">#REF!</definedName>
    <definedName name="\d" localSheetId="1">#REF!</definedName>
    <definedName name="\d" localSheetId="29">#REF!</definedName>
    <definedName name="\d" localSheetId="5">#REF!</definedName>
    <definedName name="\d" localSheetId="35">#REF!</definedName>
    <definedName name="\d" localSheetId="36">#REF!</definedName>
    <definedName name="\d" localSheetId="41">#REF!</definedName>
    <definedName name="\d" localSheetId="8">#REF!</definedName>
    <definedName name="\d" localSheetId="26">#REF!</definedName>
    <definedName name="\d" localSheetId="11">#REF!</definedName>
    <definedName name="\d" localSheetId="32">#REF!</definedName>
    <definedName name="\d" localSheetId="14">#REF!</definedName>
    <definedName name="\d" localSheetId="23">#REF!</definedName>
    <definedName name="\d" localSheetId="24">#REF!</definedName>
    <definedName name="\d" localSheetId="38">#REF!</definedName>
    <definedName name="\d" localSheetId="20">#REF!</definedName>
    <definedName name="\d" localSheetId="17">#REF!</definedName>
    <definedName name="\d">#REF!</definedName>
    <definedName name="\e" localSheetId="1">#REF!</definedName>
    <definedName name="\e" localSheetId="29">#REF!</definedName>
    <definedName name="\e" localSheetId="5">#REF!</definedName>
    <definedName name="\e" localSheetId="35">#REF!</definedName>
    <definedName name="\e" localSheetId="36">#REF!</definedName>
    <definedName name="\e" localSheetId="41">#REF!</definedName>
    <definedName name="\e" localSheetId="8">#REF!</definedName>
    <definedName name="\e" localSheetId="26">#REF!</definedName>
    <definedName name="\e" localSheetId="11">#REF!</definedName>
    <definedName name="\e" localSheetId="32">#REF!</definedName>
    <definedName name="\e" localSheetId="14">#REF!</definedName>
    <definedName name="\e" localSheetId="23">#REF!</definedName>
    <definedName name="\e" localSheetId="24">#REF!</definedName>
    <definedName name="\e" localSheetId="38">#REF!</definedName>
    <definedName name="\e" localSheetId="20">#REF!</definedName>
    <definedName name="\e" localSheetId="17">#REF!</definedName>
    <definedName name="\e">#REF!</definedName>
    <definedName name="\f" localSheetId="1">#REF!</definedName>
    <definedName name="\f" localSheetId="29">#REF!</definedName>
    <definedName name="\f" localSheetId="5">#REF!</definedName>
    <definedName name="\f" localSheetId="35">#REF!</definedName>
    <definedName name="\f" localSheetId="36">#REF!</definedName>
    <definedName name="\f" localSheetId="41">#REF!</definedName>
    <definedName name="\f" localSheetId="8">#REF!</definedName>
    <definedName name="\f" localSheetId="26">#REF!</definedName>
    <definedName name="\f" localSheetId="11">#REF!</definedName>
    <definedName name="\f" localSheetId="32">#REF!</definedName>
    <definedName name="\f" localSheetId="14">#REF!</definedName>
    <definedName name="\f" localSheetId="23">#REF!</definedName>
    <definedName name="\f" localSheetId="24">#REF!</definedName>
    <definedName name="\f" localSheetId="38">#REF!</definedName>
    <definedName name="\f" localSheetId="20">#REF!</definedName>
    <definedName name="\f" localSheetId="17">#REF!</definedName>
    <definedName name="\f">#REF!</definedName>
    <definedName name="\g" localSheetId="1">#REF!</definedName>
    <definedName name="\g" localSheetId="29">#REF!</definedName>
    <definedName name="\g" localSheetId="5">#REF!</definedName>
    <definedName name="\g" localSheetId="35">#REF!</definedName>
    <definedName name="\g" localSheetId="36">#REF!</definedName>
    <definedName name="\g" localSheetId="41">#REF!</definedName>
    <definedName name="\g" localSheetId="8">#REF!</definedName>
    <definedName name="\g" localSheetId="26">#REF!</definedName>
    <definedName name="\g" localSheetId="11">#REF!</definedName>
    <definedName name="\g" localSheetId="32">#REF!</definedName>
    <definedName name="\g" localSheetId="14">#REF!</definedName>
    <definedName name="\g" localSheetId="23">#REF!</definedName>
    <definedName name="\g" localSheetId="24">#REF!</definedName>
    <definedName name="\g" localSheetId="38">#REF!</definedName>
    <definedName name="\g" localSheetId="20">#REF!</definedName>
    <definedName name="\g" localSheetId="17">#REF!</definedName>
    <definedName name="\g">#REF!</definedName>
    <definedName name="\j" localSheetId="1">#REF!</definedName>
    <definedName name="\j" localSheetId="29">#REF!</definedName>
    <definedName name="\j" localSheetId="5">#REF!</definedName>
    <definedName name="\j" localSheetId="35">#REF!</definedName>
    <definedName name="\j" localSheetId="36">#REF!</definedName>
    <definedName name="\j" localSheetId="41">#REF!</definedName>
    <definedName name="\j" localSheetId="8">#REF!</definedName>
    <definedName name="\j" localSheetId="26">#REF!</definedName>
    <definedName name="\j" localSheetId="11">#REF!</definedName>
    <definedName name="\j" localSheetId="32">#REF!</definedName>
    <definedName name="\j" localSheetId="14">#REF!</definedName>
    <definedName name="\j" localSheetId="23">#REF!</definedName>
    <definedName name="\j" localSheetId="24">#REF!</definedName>
    <definedName name="\j" localSheetId="38">#REF!</definedName>
    <definedName name="\j" localSheetId="20">#REF!</definedName>
    <definedName name="\j" localSheetId="17">#REF!</definedName>
    <definedName name="\j">#REF!</definedName>
    <definedName name="\k" localSheetId="1">#REF!</definedName>
    <definedName name="\k" localSheetId="29">#REF!</definedName>
    <definedName name="\k" localSheetId="5">#REF!</definedName>
    <definedName name="\k" localSheetId="35">#REF!</definedName>
    <definedName name="\k" localSheetId="36">#REF!</definedName>
    <definedName name="\k" localSheetId="41">#REF!</definedName>
    <definedName name="\k" localSheetId="8">#REF!</definedName>
    <definedName name="\k" localSheetId="26">#REF!</definedName>
    <definedName name="\k" localSheetId="11">#REF!</definedName>
    <definedName name="\k" localSheetId="32">#REF!</definedName>
    <definedName name="\k" localSheetId="14">#REF!</definedName>
    <definedName name="\k" localSheetId="23">#REF!</definedName>
    <definedName name="\k" localSheetId="24">#REF!</definedName>
    <definedName name="\k" localSheetId="38">#REF!</definedName>
    <definedName name="\k" localSheetId="20">#REF!</definedName>
    <definedName name="\k" localSheetId="17">#REF!</definedName>
    <definedName name="\k">#REF!</definedName>
    <definedName name="\m" localSheetId="1">#REF!</definedName>
    <definedName name="\m" localSheetId="29">#REF!</definedName>
    <definedName name="\m" localSheetId="5">#REF!</definedName>
    <definedName name="\m" localSheetId="35">#REF!</definedName>
    <definedName name="\m" localSheetId="36">#REF!</definedName>
    <definedName name="\m" localSheetId="41">#REF!</definedName>
    <definedName name="\m" localSheetId="8">#REF!</definedName>
    <definedName name="\m" localSheetId="26">#REF!</definedName>
    <definedName name="\m" localSheetId="11">#REF!</definedName>
    <definedName name="\m" localSheetId="32">#REF!</definedName>
    <definedName name="\m" localSheetId="14">#REF!</definedName>
    <definedName name="\m" localSheetId="23">#REF!</definedName>
    <definedName name="\m" localSheetId="24">#REF!</definedName>
    <definedName name="\m" localSheetId="38">#REF!</definedName>
    <definedName name="\m" localSheetId="20">#REF!</definedName>
    <definedName name="\m" localSheetId="17">#REF!</definedName>
    <definedName name="\m">#REF!</definedName>
    <definedName name="\n" localSheetId="1">#REF!</definedName>
    <definedName name="\n" localSheetId="29">#REF!</definedName>
    <definedName name="\n" localSheetId="5">#REF!</definedName>
    <definedName name="\n" localSheetId="35">#REF!</definedName>
    <definedName name="\n" localSheetId="36">#REF!</definedName>
    <definedName name="\n" localSheetId="41">#REF!</definedName>
    <definedName name="\n" localSheetId="8">#REF!</definedName>
    <definedName name="\n" localSheetId="26">#REF!</definedName>
    <definedName name="\n" localSheetId="11">#REF!</definedName>
    <definedName name="\n" localSheetId="32">#REF!</definedName>
    <definedName name="\n" localSheetId="14">#REF!</definedName>
    <definedName name="\n" localSheetId="23">#REF!</definedName>
    <definedName name="\n" localSheetId="24">#REF!</definedName>
    <definedName name="\n" localSheetId="38">#REF!</definedName>
    <definedName name="\n" localSheetId="20">#REF!</definedName>
    <definedName name="\n" localSheetId="17">#REF!</definedName>
    <definedName name="\n">#REF!</definedName>
    <definedName name="\o" localSheetId="1">#REF!</definedName>
    <definedName name="\o" localSheetId="29">#REF!</definedName>
    <definedName name="\o" localSheetId="5">#REF!</definedName>
    <definedName name="\o" localSheetId="35">#REF!</definedName>
    <definedName name="\o" localSheetId="36">#REF!</definedName>
    <definedName name="\o" localSheetId="41">#REF!</definedName>
    <definedName name="\o" localSheetId="8">#REF!</definedName>
    <definedName name="\o" localSheetId="26">#REF!</definedName>
    <definedName name="\o" localSheetId="11">#REF!</definedName>
    <definedName name="\o" localSheetId="32">#REF!</definedName>
    <definedName name="\o" localSheetId="14">#REF!</definedName>
    <definedName name="\o" localSheetId="23">#REF!</definedName>
    <definedName name="\o" localSheetId="24">#REF!</definedName>
    <definedName name="\o" localSheetId="38">#REF!</definedName>
    <definedName name="\o" localSheetId="20">#REF!</definedName>
    <definedName name="\o" localSheetId="17">#REF!</definedName>
    <definedName name="\o">#REF!</definedName>
    <definedName name="\p" localSheetId="1">#REF!</definedName>
    <definedName name="\p" localSheetId="29">#REF!</definedName>
    <definedName name="\p" localSheetId="5">#REF!</definedName>
    <definedName name="\p" localSheetId="35">#REF!</definedName>
    <definedName name="\p" localSheetId="36">#REF!</definedName>
    <definedName name="\p" localSheetId="41">#REF!</definedName>
    <definedName name="\p" localSheetId="8">#REF!</definedName>
    <definedName name="\p" localSheetId="26">#REF!</definedName>
    <definedName name="\p" localSheetId="11">#REF!</definedName>
    <definedName name="\p" localSheetId="32">#REF!</definedName>
    <definedName name="\p" localSheetId="14">#REF!</definedName>
    <definedName name="\p" localSheetId="23">#REF!</definedName>
    <definedName name="\p" localSheetId="24">#REF!</definedName>
    <definedName name="\p" localSheetId="38">#REF!</definedName>
    <definedName name="\p" localSheetId="20">#REF!</definedName>
    <definedName name="\p" localSheetId="17">#REF!</definedName>
    <definedName name="\p">#REF!</definedName>
    <definedName name="\q" localSheetId="1">#REF!</definedName>
    <definedName name="\q" localSheetId="29">#REF!</definedName>
    <definedName name="\q" localSheetId="5">#REF!</definedName>
    <definedName name="\q" localSheetId="35">#REF!</definedName>
    <definedName name="\q" localSheetId="41">#REF!</definedName>
    <definedName name="\q" localSheetId="8">#REF!</definedName>
    <definedName name="\q" localSheetId="26">#REF!</definedName>
    <definedName name="\q" localSheetId="11">#REF!</definedName>
    <definedName name="\q" localSheetId="32">#REF!</definedName>
    <definedName name="\q" localSheetId="14">#REF!</definedName>
    <definedName name="\q" localSheetId="23">#REF!</definedName>
    <definedName name="\q" localSheetId="38">#REF!</definedName>
    <definedName name="\q" localSheetId="20">#REF!</definedName>
    <definedName name="\q" localSheetId="17">#REF!</definedName>
    <definedName name="\q">#REF!</definedName>
    <definedName name="\s" localSheetId="1">#REF!</definedName>
    <definedName name="\s" localSheetId="29">#REF!</definedName>
    <definedName name="\s" localSheetId="5">#REF!</definedName>
    <definedName name="\s" localSheetId="35">#REF!</definedName>
    <definedName name="\s" localSheetId="36">#REF!</definedName>
    <definedName name="\s" localSheetId="41">#REF!</definedName>
    <definedName name="\s" localSheetId="8">#REF!</definedName>
    <definedName name="\s" localSheetId="26">#REF!</definedName>
    <definedName name="\s" localSheetId="11">#REF!</definedName>
    <definedName name="\s" localSheetId="32">#REF!</definedName>
    <definedName name="\s" localSheetId="14">#REF!</definedName>
    <definedName name="\s" localSheetId="23">#REF!</definedName>
    <definedName name="\s" localSheetId="24">#REF!</definedName>
    <definedName name="\s" localSheetId="38">#REF!</definedName>
    <definedName name="\s" localSheetId="20">#REF!</definedName>
    <definedName name="\s" localSheetId="17">#REF!</definedName>
    <definedName name="\s">#REF!</definedName>
    <definedName name="\t" localSheetId="1">#REF!</definedName>
    <definedName name="\t" localSheetId="29">#REF!</definedName>
    <definedName name="\t" localSheetId="5">#REF!</definedName>
    <definedName name="\t" localSheetId="35">#REF!</definedName>
    <definedName name="\t" localSheetId="36">#REF!</definedName>
    <definedName name="\t" localSheetId="41">#REF!</definedName>
    <definedName name="\t" localSheetId="8">#REF!</definedName>
    <definedName name="\t" localSheetId="26">#REF!</definedName>
    <definedName name="\t" localSheetId="11">#REF!</definedName>
    <definedName name="\t" localSheetId="32">#REF!</definedName>
    <definedName name="\t" localSheetId="14">#REF!</definedName>
    <definedName name="\t" localSheetId="23">#REF!</definedName>
    <definedName name="\t" localSheetId="24">#REF!</definedName>
    <definedName name="\t" localSheetId="38">#REF!</definedName>
    <definedName name="\t" localSheetId="20">#REF!</definedName>
    <definedName name="\t" localSheetId="17">#REF!</definedName>
    <definedName name="\t">#REF!</definedName>
    <definedName name="\w" localSheetId="1">#REF!</definedName>
    <definedName name="\w" localSheetId="29">#REF!</definedName>
    <definedName name="\w" localSheetId="5">#REF!</definedName>
    <definedName name="\w" localSheetId="35">#REF!</definedName>
    <definedName name="\w" localSheetId="36">#REF!</definedName>
    <definedName name="\w" localSheetId="41">#REF!</definedName>
    <definedName name="\w" localSheetId="8">#REF!</definedName>
    <definedName name="\w" localSheetId="26">#REF!</definedName>
    <definedName name="\w" localSheetId="11">#REF!</definedName>
    <definedName name="\w" localSheetId="32">#REF!</definedName>
    <definedName name="\w" localSheetId="14">#REF!</definedName>
    <definedName name="\w" localSheetId="23">#REF!</definedName>
    <definedName name="\w" localSheetId="24">#REF!</definedName>
    <definedName name="\w" localSheetId="38">#REF!</definedName>
    <definedName name="\w" localSheetId="20">#REF!</definedName>
    <definedName name="\w" localSheetId="17">#REF!</definedName>
    <definedName name="\w">#REF!</definedName>
    <definedName name="\x" localSheetId="1">#REF!</definedName>
    <definedName name="\x" localSheetId="29">#REF!</definedName>
    <definedName name="\x" localSheetId="5">#REF!</definedName>
    <definedName name="\x" localSheetId="35">#REF!</definedName>
    <definedName name="\x" localSheetId="36">#REF!</definedName>
    <definedName name="\x" localSheetId="41">#REF!</definedName>
    <definedName name="\x" localSheetId="8">#REF!</definedName>
    <definedName name="\x" localSheetId="26">#REF!</definedName>
    <definedName name="\x" localSheetId="11">#REF!</definedName>
    <definedName name="\x" localSheetId="32">#REF!</definedName>
    <definedName name="\x" localSheetId="14">#REF!</definedName>
    <definedName name="\x" localSheetId="23">#REF!</definedName>
    <definedName name="\x" localSheetId="24">#REF!</definedName>
    <definedName name="\x" localSheetId="38">#REF!</definedName>
    <definedName name="\x" localSheetId="20">#REF!</definedName>
    <definedName name="\x" localSheetId="17">#REF!</definedName>
    <definedName name="\x">#REF!</definedName>
    <definedName name="\y" localSheetId="1">#REF!</definedName>
    <definedName name="\y" localSheetId="29">#REF!</definedName>
    <definedName name="\y" localSheetId="5">#REF!</definedName>
    <definedName name="\y" localSheetId="35">#REF!</definedName>
    <definedName name="\y" localSheetId="41">#REF!</definedName>
    <definedName name="\y" localSheetId="8">#REF!</definedName>
    <definedName name="\y" localSheetId="26">#REF!</definedName>
    <definedName name="\y" localSheetId="11">#REF!</definedName>
    <definedName name="\y" localSheetId="32">#REF!</definedName>
    <definedName name="\y" localSheetId="14">#REF!</definedName>
    <definedName name="\y" localSheetId="23">#REF!</definedName>
    <definedName name="\y" localSheetId="38">#REF!</definedName>
    <definedName name="\y" localSheetId="20">#REF!</definedName>
    <definedName name="\y" localSheetId="17">#REF!</definedName>
    <definedName name="\y">#REF!</definedName>
    <definedName name="\z" localSheetId="1">#REF!</definedName>
    <definedName name="\z" localSheetId="29">#REF!</definedName>
    <definedName name="\z" localSheetId="5">#REF!</definedName>
    <definedName name="\z" localSheetId="35">#REF!</definedName>
    <definedName name="\z" localSheetId="36">#REF!</definedName>
    <definedName name="\z" localSheetId="41">#REF!</definedName>
    <definedName name="\z" localSheetId="8">#REF!</definedName>
    <definedName name="\z" localSheetId="26">#REF!</definedName>
    <definedName name="\z" localSheetId="11">#REF!</definedName>
    <definedName name="\z" localSheetId="32">#REF!</definedName>
    <definedName name="\z" localSheetId="14">#REF!</definedName>
    <definedName name="\z" localSheetId="23">#REF!</definedName>
    <definedName name="\z" localSheetId="24">#REF!</definedName>
    <definedName name="\z" localSheetId="38">#REF!</definedName>
    <definedName name="\z" localSheetId="20">#REF!</definedName>
    <definedName name="\z" localSheetId="17">#REF!</definedName>
    <definedName name="\z">#REF!</definedName>
    <definedName name="_" localSheetId="1">#REF!</definedName>
    <definedName name="_" localSheetId="29">#REF!</definedName>
    <definedName name="_" localSheetId="5">#REF!</definedName>
    <definedName name="_" localSheetId="35">#REF!</definedName>
    <definedName name="_" localSheetId="36">#REF!</definedName>
    <definedName name="_" localSheetId="41">#REF!</definedName>
    <definedName name="_" localSheetId="8">#REF!</definedName>
    <definedName name="_" localSheetId="26">#REF!</definedName>
    <definedName name="_" localSheetId="11">#REF!</definedName>
    <definedName name="_" localSheetId="32">#REF!</definedName>
    <definedName name="_" localSheetId="14">#REF!</definedName>
    <definedName name="_" localSheetId="23">#REF!</definedName>
    <definedName name="_" localSheetId="24">#REF!</definedName>
    <definedName name="_" localSheetId="38">#REF!</definedName>
    <definedName name="_" localSheetId="20">#REF!</definedName>
    <definedName name="_" localSheetId="17">#REF!</definedName>
    <definedName name="_">#REF!</definedName>
    <definedName name="_.._D__D__D__D_" localSheetId="1">#REF!</definedName>
    <definedName name="_.._D__D__D__D_" localSheetId="29">#REF!</definedName>
    <definedName name="_.._D__D__D__D_" localSheetId="5">#REF!</definedName>
    <definedName name="_.._D__D__D__D_" localSheetId="35">#REF!</definedName>
    <definedName name="_.._D__D__D__D_" localSheetId="36">#REF!</definedName>
    <definedName name="_.._D__D__D__D_" localSheetId="41">#REF!</definedName>
    <definedName name="_.._D__D__D__D_" localSheetId="8">#REF!</definedName>
    <definedName name="_.._D__D__D__D_" localSheetId="26">#REF!</definedName>
    <definedName name="_.._D__D__D__D_" localSheetId="11">#REF!</definedName>
    <definedName name="_.._D__D__D__D_" localSheetId="32">#REF!</definedName>
    <definedName name="_.._D__D__D__D_" localSheetId="14">#REF!</definedName>
    <definedName name="_.._D__D__D__D_" localSheetId="23">#REF!</definedName>
    <definedName name="_.._D__D__D__D_" localSheetId="24">#REF!</definedName>
    <definedName name="_.._D__D__D__D_" localSheetId="38">#REF!</definedName>
    <definedName name="_.._D__D__D__D_" localSheetId="20">#REF!</definedName>
    <definedName name="_.._D__D__D__D_" localSheetId="17">#REF!</definedName>
    <definedName name="_.._D__D__D__D_">#REF!</definedName>
    <definedName name="_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_SCH6" localSheetId="1">'[1]04REL'!#REF!</definedName>
    <definedName name="______________________SCH6" localSheetId="29">'[1]04REL'!#REF!</definedName>
    <definedName name="______________________SCH6" localSheetId="5">'[1]04REL'!#REF!</definedName>
    <definedName name="______________________SCH6" localSheetId="35">'[1]04REL'!#REF!</definedName>
    <definedName name="______________________SCH6" localSheetId="41">'[1]04REL'!#REF!</definedName>
    <definedName name="______________________SCH6" localSheetId="8">'[1]04REL'!#REF!</definedName>
    <definedName name="______________________SCH6" localSheetId="26">'[1]04REL'!#REF!</definedName>
    <definedName name="______________________SCH6" localSheetId="11">'[1]04REL'!#REF!</definedName>
    <definedName name="______________________SCH6" localSheetId="32">'[1]04REL'!#REF!</definedName>
    <definedName name="______________________SCH6" localSheetId="14">'[1]04REL'!#REF!</definedName>
    <definedName name="______________________SCH6" localSheetId="23">'[1]04REL'!#REF!</definedName>
    <definedName name="______________________SCH6" localSheetId="38">'[1]04REL'!#REF!</definedName>
    <definedName name="______________________SCH6" localSheetId="20">'[1]04REL'!#REF!</definedName>
    <definedName name="______________________SCH6" localSheetId="17">'[1]04REL'!#REF!</definedName>
    <definedName name="______________________SCH6">'[1]04REL'!#REF!</definedName>
    <definedName name="_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_SCH6" localSheetId="1">'[1]04REL'!#REF!</definedName>
    <definedName name="____________________SCH6" localSheetId="29">'[1]04REL'!#REF!</definedName>
    <definedName name="____________________SCH6" localSheetId="5">'[1]04REL'!#REF!</definedName>
    <definedName name="____________________SCH6" localSheetId="35">'[1]04REL'!#REF!</definedName>
    <definedName name="____________________SCH6" localSheetId="41">'[1]04REL'!#REF!</definedName>
    <definedName name="____________________SCH6" localSheetId="8">'[1]04REL'!#REF!</definedName>
    <definedName name="____________________SCH6" localSheetId="26">'[1]04REL'!#REF!</definedName>
    <definedName name="____________________SCH6" localSheetId="11">'[1]04REL'!#REF!</definedName>
    <definedName name="____________________SCH6" localSheetId="32">'[1]04REL'!#REF!</definedName>
    <definedName name="____________________SCH6" localSheetId="14">'[1]04REL'!#REF!</definedName>
    <definedName name="____________________SCH6" localSheetId="23">'[1]04REL'!#REF!</definedName>
    <definedName name="____________________SCH6" localSheetId="38">'[1]04REL'!#REF!</definedName>
    <definedName name="____________________SCH6" localSheetId="20">'[1]04REL'!#REF!</definedName>
    <definedName name="____________________SCH6" localSheetId="17">'[1]04REL'!#REF!</definedName>
    <definedName name="____________________SCH6">'[1]04REL'!#REF!</definedName>
    <definedName name="_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_SCH6" localSheetId="1">'[1]04REL'!#REF!</definedName>
    <definedName name="__________________SCH6" localSheetId="29">'[1]04REL'!#REF!</definedName>
    <definedName name="__________________SCH6" localSheetId="5">'[1]04REL'!#REF!</definedName>
    <definedName name="__________________SCH6" localSheetId="35">'[1]04REL'!#REF!</definedName>
    <definedName name="__________________SCH6" localSheetId="41">'[1]04REL'!#REF!</definedName>
    <definedName name="__________________SCH6" localSheetId="8">'[1]04REL'!#REF!</definedName>
    <definedName name="__________________SCH6" localSheetId="26">'[1]04REL'!#REF!</definedName>
    <definedName name="__________________SCH6" localSheetId="11">'[1]04REL'!#REF!</definedName>
    <definedName name="__________________SCH6" localSheetId="32">'[1]04REL'!#REF!</definedName>
    <definedName name="__________________SCH6" localSheetId="14">'[1]04REL'!#REF!</definedName>
    <definedName name="__________________SCH6" localSheetId="23">'[1]04REL'!#REF!</definedName>
    <definedName name="__________________SCH6" localSheetId="38">'[1]04REL'!#REF!</definedName>
    <definedName name="__________________SCH6" localSheetId="20">'[1]04REL'!#REF!</definedName>
    <definedName name="__________________SCH6" localSheetId="17">'[1]04REL'!#REF!</definedName>
    <definedName name="__________________SCH6">'[1]04REL'!#REF!</definedName>
    <definedName name="_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_SCH6" localSheetId="1">'[1]04REL'!#REF!</definedName>
    <definedName name="________________SCH6" localSheetId="29">'[1]04REL'!#REF!</definedName>
    <definedName name="________________SCH6" localSheetId="5">'[1]04REL'!#REF!</definedName>
    <definedName name="________________SCH6" localSheetId="35">'[1]04REL'!#REF!</definedName>
    <definedName name="________________SCH6" localSheetId="41">'[1]04REL'!#REF!</definedName>
    <definedName name="________________SCH6" localSheetId="8">'[1]04REL'!#REF!</definedName>
    <definedName name="________________SCH6" localSheetId="26">'[1]04REL'!#REF!</definedName>
    <definedName name="________________SCH6" localSheetId="11">'[1]04REL'!#REF!</definedName>
    <definedName name="________________SCH6" localSheetId="32">'[1]04REL'!#REF!</definedName>
    <definedName name="________________SCH6" localSheetId="14">'[1]04REL'!#REF!</definedName>
    <definedName name="________________SCH6" localSheetId="23">'[1]04REL'!#REF!</definedName>
    <definedName name="________________SCH6" localSheetId="38">'[1]04REL'!#REF!</definedName>
    <definedName name="________________SCH6" localSheetId="20">'[1]04REL'!#REF!</definedName>
    <definedName name="________________SCH6" localSheetId="17">'[1]04REL'!#REF!</definedName>
    <definedName name="________________SCH6">'[1]04REL'!#REF!</definedName>
    <definedName name="_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_SCH6" localSheetId="1">'[1]04REL'!#REF!</definedName>
    <definedName name="______________SCH6" localSheetId="29">'[1]04REL'!#REF!</definedName>
    <definedName name="______________SCH6" localSheetId="5">'[1]04REL'!#REF!</definedName>
    <definedName name="______________SCH6" localSheetId="35">'[1]04REL'!#REF!</definedName>
    <definedName name="______________SCH6" localSheetId="41">'[1]04REL'!#REF!</definedName>
    <definedName name="______________SCH6" localSheetId="8">'[1]04REL'!#REF!</definedName>
    <definedName name="______________SCH6" localSheetId="26">'[1]04REL'!#REF!</definedName>
    <definedName name="______________SCH6" localSheetId="11">'[1]04REL'!#REF!</definedName>
    <definedName name="______________SCH6" localSheetId="32">'[1]04REL'!#REF!</definedName>
    <definedName name="______________SCH6" localSheetId="14">'[1]04REL'!#REF!</definedName>
    <definedName name="______________SCH6" localSheetId="23">'[1]04REL'!#REF!</definedName>
    <definedName name="______________SCH6" localSheetId="38">'[1]04REL'!#REF!</definedName>
    <definedName name="______________SCH6" localSheetId="20">'[1]04REL'!#REF!</definedName>
    <definedName name="______________SCH6" localSheetId="17">'[1]04REL'!#REF!</definedName>
    <definedName name="______________SCH6">'[1]04REL'!#REF!</definedName>
    <definedName name="_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_SCH6" localSheetId="1">'[1]04REL'!#REF!</definedName>
    <definedName name="_____________SCH6" localSheetId="29">'[1]04REL'!#REF!</definedName>
    <definedName name="_____________SCH6" localSheetId="5">'[1]04REL'!#REF!</definedName>
    <definedName name="_____________SCH6" localSheetId="35">'[1]04REL'!#REF!</definedName>
    <definedName name="_____________SCH6" localSheetId="41">'[1]04REL'!#REF!</definedName>
    <definedName name="_____________SCH6" localSheetId="8">'[1]04REL'!#REF!</definedName>
    <definedName name="_____________SCH6" localSheetId="26">'[1]04REL'!#REF!</definedName>
    <definedName name="_____________SCH6" localSheetId="11">'[1]04REL'!#REF!</definedName>
    <definedName name="_____________SCH6" localSheetId="32">'[1]04REL'!#REF!</definedName>
    <definedName name="_____________SCH6" localSheetId="14">'[1]04REL'!#REF!</definedName>
    <definedName name="_____________SCH6" localSheetId="23">'[1]04REL'!#REF!</definedName>
    <definedName name="_____________SCH6" localSheetId="38">'[1]04REL'!#REF!</definedName>
    <definedName name="_____________SCH6" localSheetId="20">'[1]04REL'!#REF!</definedName>
    <definedName name="_____________SCH6" localSheetId="17">'[1]04REL'!#REF!</definedName>
    <definedName name="_____________SCH6">'[1]04REL'!#REF!</definedName>
    <definedName name="_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_SCH6" localSheetId="1">'[1]04REL'!#REF!</definedName>
    <definedName name="___________SCH6" localSheetId="29">'[1]04REL'!#REF!</definedName>
    <definedName name="___________SCH6" localSheetId="5">'[1]04REL'!#REF!</definedName>
    <definedName name="___________SCH6" localSheetId="35">'[1]04REL'!#REF!</definedName>
    <definedName name="___________SCH6" localSheetId="41">'[1]04REL'!#REF!</definedName>
    <definedName name="___________SCH6" localSheetId="8">'[1]04REL'!#REF!</definedName>
    <definedName name="___________SCH6" localSheetId="26">'[1]04REL'!#REF!</definedName>
    <definedName name="___________SCH6" localSheetId="11">'[1]04REL'!#REF!</definedName>
    <definedName name="___________SCH6" localSheetId="32">'[1]04REL'!#REF!</definedName>
    <definedName name="___________SCH6" localSheetId="14">'[1]04REL'!#REF!</definedName>
    <definedName name="___________SCH6" localSheetId="23">'[1]04REL'!#REF!</definedName>
    <definedName name="___________SCH6" localSheetId="38">'[1]04REL'!#REF!</definedName>
    <definedName name="___________SCH6" localSheetId="20">'[1]04REL'!#REF!</definedName>
    <definedName name="___________SCH6" localSheetId="17">'[1]04REL'!#REF!</definedName>
    <definedName name="___________SCH6">'[1]04REL'!#REF!</definedName>
    <definedName name="_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_SCH6" localSheetId="1">'[1]04REL'!#REF!</definedName>
    <definedName name="__________SCH6" localSheetId="29">'[1]04REL'!#REF!</definedName>
    <definedName name="__________SCH6" localSheetId="5">'[1]04REL'!#REF!</definedName>
    <definedName name="__________SCH6" localSheetId="35">'[1]04REL'!#REF!</definedName>
    <definedName name="__________SCH6" localSheetId="41">'[1]04REL'!#REF!</definedName>
    <definedName name="__________SCH6" localSheetId="8">'[1]04REL'!#REF!</definedName>
    <definedName name="__________SCH6" localSheetId="26">'[1]04REL'!#REF!</definedName>
    <definedName name="__________SCH6" localSheetId="11">'[1]04REL'!#REF!</definedName>
    <definedName name="__________SCH6" localSheetId="32">'[1]04REL'!#REF!</definedName>
    <definedName name="__________SCH6" localSheetId="14">'[1]04REL'!#REF!</definedName>
    <definedName name="__________SCH6" localSheetId="23">'[1]04REL'!#REF!</definedName>
    <definedName name="__________SCH6" localSheetId="38">'[1]04REL'!#REF!</definedName>
    <definedName name="__________SCH6" localSheetId="20">'[1]04REL'!#REF!</definedName>
    <definedName name="__________SCH6" localSheetId="17">'[1]04REL'!#REF!</definedName>
    <definedName name="__________SCH6">'[1]04REL'!#REF!</definedName>
    <definedName name="_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_XL__ENTER_UNIT" localSheetId="1">#REF!</definedName>
    <definedName name="_________XL__ENTER_UNIT" localSheetId="29">#REF!</definedName>
    <definedName name="_________XL__ENTER_UNIT" localSheetId="5">#REF!</definedName>
    <definedName name="_________XL__ENTER_UNIT" localSheetId="35">#REF!</definedName>
    <definedName name="_________XL__ENTER_UNIT" localSheetId="36">#REF!</definedName>
    <definedName name="_________XL__ENTER_UNIT" localSheetId="41">#REF!</definedName>
    <definedName name="_________XL__ENTER_UNIT" localSheetId="8">#REF!</definedName>
    <definedName name="_________XL__ENTER_UNIT" localSheetId="26">#REF!</definedName>
    <definedName name="_________XL__ENTER_UNIT" localSheetId="11">#REF!</definedName>
    <definedName name="_________XL__ENTER_UNIT" localSheetId="32">#REF!</definedName>
    <definedName name="_________XL__ENTER_UNIT" localSheetId="14">#REF!</definedName>
    <definedName name="_________XL__ENTER_UNIT" localSheetId="23">#REF!</definedName>
    <definedName name="_________XL__ENTER_UNIT" localSheetId="24">#REF!</definedName>
    <definedName name="_________XL__ENTER_UNIT" localSheetId="38">#REF!</definedName>
    <definedName name="_________XL__ENTER_UNIT" localSheetId="20">#REF!</definedName>
    <definedName name="_________XL__ENTER_UNIT" localSheetId="17">#REF!</definedName>
    <definedName name="_________XL__ENTER_UNIT">#REF!</definedName>
    <definedName name="__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__XL__ENTER_UNIT" localSheetId="1">#REF!</definedName>
    <definedName name="________XL__ENTER_UNIT" localSheetId="29">#REF!</definedName>
    <definedName name="________XL__ENTER_UNIT" localSheetId="5">#REF!</definedName>
    <definedName name="________XL__ENTER_UNIT" localSheetId="35">#REF!</definedName>
    <definedName name="________XL__ENTER_UNIT" localSheetId="41">#REF!</definedName>
    <definedName name="________XL__ENTER_UNIT" localSheetId="8">#REF!</definedName>
    <definedName name="________XL__ENTER_UNIT" localSheetId="26">#REF!</definedName>
    <definedName name="________XL__ENTER_UNIT" localSheetId="11">#REF!</definedName>
    <definedName name="________XL__ENTER_UNIT" localSheetId="32">#REF!</definedName>
    <definedName name="________XL__ENTER_UNIT" localSheetId="14">#REF!</definedName>
    <definedName name="________XL__ENTER_UNIT" localSheetId="23">#REF!</definedName>
    <definedName name="________XL__ENTER_UNIT" localSheetId="38">#REF!</definedName>
    <definedName name="________XL__ENTER_UNIT" localSheetId="20">#REF!</definedName>
    <definedName name="________XL__ENTER_UNIT" localSheetId="17">#REF!</definedName>
    <definedName name="________XL__ENTER_UNIT">#REF!</definedName>
    <definedName name="_______SCH6" localSheetId="1">'[2]04REL'!#REF!</definedName>
    <definedName name="_______SCH6" localSheetId="29">'[2]04REL'!#REF!</definedName>
    <definedName name="_______SCH6" localSheetId="5">'[2]04REL'!#REF!</definedName>
    <definedName name="_______SCH6" localSheetId="35">'[2]04REL'!#REF!</definedName>
    <definedName name="_______SCH6" localSheetId="36">'[3]04REL'!#REF!</definedName>
    <definedName name="_______SCH6" localSheetId="41">'[2]04REL'!#REF!</definedName>
    <definedName name="_______SCH6" localSheetId="8">'[2]04REL'!#REF!</definedName>
    <definedName name="_______SCH6" localSheetId="26">'[2]04REL'!#REF!</definedName>
    <definedName name="_______SCH6" localSheetId="11">'[2]04REL'!#REF!</definedName>
    <definedName name="_______SCH6" localSheetId="32">'[2]04REL'!#REF!</definedName>
    <definedName name="_______SCH6" localSheetId="14">'[2]04REL'!#REF!</definedName>
    <definedName name="_______SCH6" localSheetId="23">'[2]04REL'!#REF!</definedName>
    <definedName name="_______SCH6" localSheetId="24">'[3]04REL'!#REF!</definedName>
    <definedName name="_______SCH6" localSheetId="38">'[2]04REL'!#REF!</definedName>
    <definedName name="_______SCH6" localSheetId="20">'[2]04REL'!#REF!</definedName>
    <definedName name="_______SCH6" localSheetId="17">'[2]04REL'!#REF!</definedName>
    <definedName name="_______SCH6">'[2]04REL'!#REF!</definedName>
    <definedName name="_______XL__ENTER_UNIT" localSheetId="1">#REF!</definedName>
    <definedName name="_______XL__ENTER_UNIT" localSheetId="29">#REF!</definedName>
    <definedName name="_______XL__ENTER_UNIT" localSheetId="5">#REF!</definedName>
    <definedName name="_______XL__ENTER_UNIT" localSheetId="35">#REF!</definedName>
    <definedName name="_______XL__ENTER_UNIT" localSheetId="36">#REF!</definedName>
    <definedName name="_______XL__ENTER_UNIT" localSheetId="41">#REF!</definedName>
    <definedName name="_______XL__ENTER_UNIT" localSheetId="8">#REF!</definedName>
    <definedName name="_______XL__ENTER_UNIT" localSheetId="26">#REF!</definedName>
    <definedName name="_______XL__ENTER_UNIT" localSheetId="11">#REF!</definedName>
    <definedName name="_______XL__ENTER_UNIT" localSheetId="32">#REF!</definedName>
    <definedName name="_______XL__ENTER_UNIT" localSheetId="14">#REF!</definedName>
    <definedName name="_______XL__ENTER_UNIT" localSheetId="23">#REF!</definedName>
    <definedName name="_______XL__ENTER_UNIT" localSheetId="24">#REF!</definedName>
    <definedName name="_______XL__ENTER_UNIT" localSheetId="38">#REF!</definedName>
    <definedName name="_______XL__ENTER_UNIT" localSheetId="20">#REF!</definedName>
    <definedName name="_______XL__ENTER_UNIT" localSheetId="17">#REF!</definedName>
    <definedName name="_______XL__ENTER_UNIT">#REF!</definedName>
    <definedName name="______SCH6" localSheetId="1">'[2]04REL'!#REF!</definedName>
    <definedName name="______SCH6" localSheetId="29">'[2]04REL'!#REF!</definedName>
    <definedName name="______SCH6" localSheetId="5">'[2]04REL'!#REF!</definedName>
    <definedName name="______SCH6" localSheetId="35">'[2]04REL'!#REF!</definedName>
    <definedName name="______SCH6" localSheetId="36">'[3]04REL'!#REF!</definedName>
    <definedName name="______SCH6" localSheetId="41">'[2]04REL'!#REF!</definedName>
    <definedName name="______SCH6" localSheetId="8">'[2]04REL'!#REF!</definedName>
    <definedName name="______SCH6" localSheetId="26">'[2]04REL'!#REF!</definedName>
    <definedName name="______SCH6" localSheetId="11">'[2]04REL'!#REF!</definedName>
    <definedName name="______SCH6" localSheetId="32">'[2]04REL'!#REF!</definedName>
    <definedName name="______SCH6" localSheetId="14">'[2]04REL'!#REF!</definedName>
    <definedName name="______SCH6" localSheetId="23">'[2]04REL'!#REF!</definedName>
    <definedName name="______SCH6" localSheetId="24">'[3]04REL'!#REF!</definedName>
    <definedName name="______SCH6" localSheetId="38">'[2]04REL'!#REF!</definedName>
    <definedName name="______SCH6" localSheetId="20">'[2]04REL'!#REF!</definedName>
    <definedName name="______SCH6" localSheetId="17">'[2]04REL'!#REF!</definedName>
    <definedName name="______SCH6">'[2]04REL'!#REF!</definedName>
    <definedName name="__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__XL__ENTER_UNIT" localSheetId="1">#REF!</definedName>
    <definedName name="______XL__ENTER_UNIT" localSheetId="29">#REF!</definedName>
    <definedName name="______XL__ENTER_UNIT" localSheetId="5">#REF!</definedName>
    <definedName name="______XL__ENTER_UNIT" localSheetId="35">#REF!</definedName>
    <definedName name="______XL__ENTER_UNIT" localSheetId="36">#REF!</definedName>
    <definedName name="______XL__ENTER_UNIT" localSheetId="41">#REF!</definedName>
    <definedName name="______XL__ENTER_UNIT" localSheetId="8">#REF!</definedName>
    <definedName name="______XL__ENTER_UNIT" localSheetId="26">#REF!</definedName>
    <definedName name="______XL__ENTER_UNIT" localSheetId="11">#REF!</definedName>
    <definedName name="______XL__ENTER_UNIT" localSheetId="32">#REF!</definedName>
    <definedName name="______XL__ENTER_UNIT" localSheetId="14">#REF!</definedName>
    <definedName name="______XL__ENTER_UNIT" localSheetId="23">#REF!</definedName>
    <definedName name="______XL__ENTER_UNIT" localSheetId="24">#REF!</definedName>
    <definedName name="______XL__ENTER_UNIT" localSheetId="38">#REF!</definedName>
    <definedName name="______XL__ENTER_UNIT" localSheetId="20">#REF!</definedName>
    <definedName name="______XL__ENTER_UNIT" localSheetId="17">#REF!</definedName>
    <definedName name="______XL__ENTER_UNIT">#REF!</definedName>
    <definedName name="_____SCH6" localSheetId="1">'[2]04REL'!#REF!</definedName>
    <definedName name="_____SCH6" localSheetId="29">'[2]04REL'!#REF!</definedName>
    <definedName name="_____SCH6" localSheetId="5">'[2]04REL'!#REF!</definedName>
    <definedName name="_____SCH6" localSheetId="35">'[2]04REL'!#REF!</definedName>
    <definedName name="_____SCH6" localSheetId="36">'[3]04REL'!#REF!</definedName>
    <definedName name="_____SCH6" localSheetId="41">'[2]04REL'!#REF!</definedName>
    <definedName name="_____SCH6" localSheetId="8">'[2]04REL'!#REF!</definedName>
    <definedName name="_____SCH6" localSheetId="26">'[2]04REL'!#REF!</definedName>
    <definedName name="_____SCH6" localSheetId="11">'[2]04REL'!#REF!</definedName>
    <definedName name="_____SCH6" localSheetId="32">'[2]04REL'!#REF!</definedName>
    <definedName name="_____SCH6" localSheetId="14">'[2]04REL'!#REF!</definedName>
    <definedName name="_____SCH6" localSheetId="23">'[2]04REL'!#REF!</definedName>
    <definedName name="_____SCH6" localSheetId="24">'[3]04REL'!#REF!</definedName>
    <definedName name="_____SCH6" localSheetId="38">'[2]04REL'!#REF!</definedName>
    <definedName name="_____SCH6" localSheetId="20">'[2]04REL'!#REF!</definedName>
    <definedName name="_____SCH6" localSheetId="17">'[2]04REL'!#REF!</definedName>
    <definedName name="_____SCH6">'[2]04REL'!#REF!</definedName>
    <definedName name="_____XL__ENTER_UNIT" localSheetId="1">#REF!</definedName>
    <definedName name="_____XL__ENTER_UNIT" localSheetId="29">#REF!</definedName>
    <definedName name="_____XL__ENTER_UNIT" localSheetId="5">#REF!</definedName>
    <definedName name="_____XL__ENTER_UNIT" localSheetId="35">#REF!</definedName>
    <definedName name="_____XL__ENTER_UNIT" localSheetId="41">#REF!</definedName>
    <definedName name="_____XL__ENTER_UNIT" localSheetId="8">#REF!</definedName>
    <definedName name="_____XL__ENTER_UNIT" localSheetId="26">#REF!</definedName>
    <definedName name="_____XL__ENTER_UNIT" localSheetId="11">#REF!</definedName>
    <definedName name="_____XL__ENTER_UNIT" localSheetId="32">#REF!</definedName>
    <definedName name="_____XL__ENTER_UNIT" localSheetId="14">#REF!</definedName>
    <definedName name="_____XL__ENTER_UNIT" localSheetId="23">#REF!</definedName>
    <definedName name="_____XL__ENTER_UNIT" localSheetId="38">#REF!</definedName>
    <definedName name="_____XL__ENTER_UNIT" localSheetId="20">#REF!</definedName>
    <definedName name="_____XL__ENTER_UNIT" localSheetId="17">#REF!</definedName>
    <definedName name="_____XL__ENTER_UNIT">#REF!</definedName>
    <definedName name="____SCH6" localSheetId="1">'[2]04REL'!#REF!</definedName>
    <definedName name="____SCH6" localSheetId="29">'[2]04REL'!#REF!</definedName>
    <definedName name="____SCH6" localSheetId="5">'[2]04REL'!#REF!</definedName>
    <definedName name="____SCH6" localSheetId="35">'[2]04REL'!#REF!</definedName>
    <definedName name="____SCH6" localSheetId="36">'[3]04REL'!#REF!</definedName>
    <definedName name="____SCH6" localSheetId="41">'[2]04REL'!#REF!</definedName>
    <definedName name="____SCH6" localSheetId="8">'[2]04REL'!#REF!</definedName>
    <definedName name="____SCH6" localSheetId="26">'[2]04REL'!#REF!</definedName>
    <definedName name="____SCH6" localSheetId="11">'[2]04REL'!#REF!</definedName>
    <definedName name="____SCH6" localSheetId="32">'[2]04REL'!#REF!</definedName>
    <definedName name="____SCH6" localSheetId="14">'[2]04REL'!#REF!</definedName>
    <definedName name="____SCH6" localSheetId="23">'[2]04REL'!#REF!</definedName>
    <definedName name="____SCH6" localSheetId="24">'[3]04REL'!#REF!</definedName>
    <definedName name="____SCH6" localSheetId="38">'[2]04REL'!#REF!</definedName>
    <definedName name="____SCH6" localSheetId="20">'[2]04REL'!#REF!</definedName>
    <definedName name="____SCH6" localSheetId="17">'[2]04REL'!#REF!</definedName>
    <definedName name="____SCH6">'[2]04REL'!#REF!</definedName>
    <definedName name="_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_XL__ENTER_UNIT" localSheetId="1">#REF!</definedName>
    <definedName name="____XL__ENTER_UNIT" localSheetId="29">#REF!</definedName>
    <definedName name="____XL__ENTER_UNIT" localSheetId="5">#REF!</definedName>
    <definedName name="____XL__ENTER_UNIT" localSheetId="35">#REF!</definedName>
    <definedName name="____XL__ENTER_UNIT" localSheetId="36">#REF!</definedName>
    <definedName name="____XL__ENTER_UNIT" localSheetId="41">#REF!</definedName>
    <definedName name="____XL__ENTER_UNIT" localSheetId="8">#REF!</definedName>
    <definedName name="____XL__ENTER_UNIT" localSheetId="26">#REF!</definedName>
    <definedName name="____XL__ENTER_UNIT" localSheetId="11">#REF!</definedName>
    <definedName name="____XL__ENTER_UNIT" localSheetId="32">#REF!</definedName>
    <definedName name="____XL__ENTER_UNIT" localSheetId="14">#REF!</definedName>
    <definedName name="____XL__ENTER_UNIT" localSheetId="23">#REF!</definedName>
    <definedName name="____XL__ENTER_UNIT" localSheetId="24">#REF!</definedName>
    <definedName name="____XL__ENTER_UNIT" localSheetId="38">#REF!</definedName>
    <definedName name="____XL__ENTER_UNIT" localSheetId="20">#REF!</definedName>
    <definedName name="____XL__ENTER_UNIT" localSheetId="17">#REF!</definedName>
    <definedName name="____XL__ENTER_UNIT">#REF!</definedName>
    <definedName name="___INDEX_SHEET___ASAP_Utilities" localSheetId="1">#REF!</definedName>
    <definedName name="___INDEX_SHEET___ASAP_Utilities" localSheetId="29">#REF!</definedName>
    <definedName name="___INDEX_SHEET___ASAP_Utilities" localSheetId="5">#REF!</definedName>
    <definedName name="___INDEX_SHEET___ASAP_Utilities" localSheetId="35">#REF!</definedName>
    <definedName name="___INDEX_SHEET___ASAP_Utilities" localSheetId="36">#REF!</definedName>
    <definedName name="___INDEX_SHEET___ASAP_Utilities" localSheetId="41">#REF!</definedName>
    <definedName name="___INDEX_SHEET___ASAP_Utilities" localSheetId="8">#REF!</definedName>
    <definedName name="___INDEX_SHEET___ASAP_Utilities" localSheetId="26">#REF!</definedName>
    <definedName name="___INDEX_SHEET___ASAP_Utilities" localSheetId="11">#REF!</definedName>
    <definedName name="___INDEX_SHEET___ASAP_Utilities" localSheetId="32">#REF!</definedName>
    <definedName name="___INDEX_SHEET___ASAP_Utilities" localSheetId="14">#REF!</definedName>
    <definedName name="___INDEX_SHEET___ASAP_Utilities" localSheetId="23">#REF!</definedName>
    <definedName name="___INDEX_SHEET___ASAP_Utilities" localSheetId="24">#REF!</definedName>
    <definedName name="___INDEX_SHEET___ASAP_Utilities" localSheetId="38">#REF!</definedName>
    <definedName name="___INDEX_SHEET___ASAP_Utilities" localSheetId="20">#REF!</definedName>
    <definedName name="___INDEX_SHEET___ASAP_Utilities" localSheetId="17">#REF!</definedName>
    <definedName name="___INDEX_SHEET___ASAP_Utilities">#REF!</definedName>
    <definedName name="___KD2" hidden="1">#REF!</definedName>
    <definedName name="___KD3" hidden="1">#REF!</definedName>
    <definedName name="___KK1" hidden="1">#REF!</definedName>
    <definedName name="___KK2" hidden="1">#REF!</definedName>
    <definedName name="___KK3" hidden="1">#REF!</definedName>
    <definedName name="___nis3" hidden="1">#REF!</definedName>
    <definedName name="___SCH6" localSheetId="1">'[2]04REL'!#REF!</definedName>
    <definedName name="___SCH6" localSheetId="29">'[2]04REL'!#REF!</definedName>
    <definedName name="___SCH6" localSheetId="5">'[2]04REL'!#REF!</definedName>
    <definedName name="___SCH6" localSheetId="35">'[2]04REL'!#REF!</definedName>
    <definedName name="___SCH6" localSheetId="36">'[3]04REL'!#REF!</definedName>
    <definedName name="___SCH6" localSheetId="41">'[2]04REL'!#REF!</definedName>
    <definedName name="___SCH6" localSheetId="8">'[2]04REL'!#REF!</definedName>
    <definedName name="___SCH6" localSheetId="26">'[2]04REL'!#REF!</definedName>
    <definedName name="___SCH6" localSheetId="11">'[2]04REL'!#REF!</definedName>
    <definedName name="___SCH6" localSheetId="32">'[2]04REL'!#REF!</definedName>
    <definedName name="___SCH6" localSheetId="14">'[2]04REL'!#REF!</definedName>
    <definedName name="___SCH6" localSheetId="23">'[2]04REL'!#REF!</definedName>
    <definedName name="___SCH6" localSheetId="24">'[3]04REL'!#REF!</definedName>
    <definedName name="___SCH6" localSheetId="38">'[2]04REL'!#REF!</definedName>
    <definedName name="___SCH6" localSheetId="20">'[2]04REL'!#REF!</definedName>
    <definedName name="___SCH6" localSheetId="17">'[2]04REL'!#REF!</definedName>
    <definedName name="___SCH6">'[2]04REL'!#REF!</definedName>
    <definedName name="___w123" hidden="1">{"Edition",#N/A,FALSE,"Data"}</definedName>
    <definedName name="_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_XL__ENTER_UNIT" localSheetId="1">#REF!</definedName>
    <definedName name="___XL__ENTER_UNIT" localSheetId="29">#REF!</definedName>
    <definedName name="___XL__ENTER_UNIT" localSheetId="5">#REF!</definedName>
    <definedName name="___XL__ENTER_UNIT" localSheetId="35">#REF!</definedName>
    <definedName name="___XL__ENTER_UNIT" localSheetId="36">#REF!</definedName>
    <definedName name="___XL__ENTER_UNIT" localSheetId="41">#REF!</definedName>
    <definedName name="___XL__ENTER_UNIT" localSheetId="8">#REF!</definedName>
    <definedName name="___XL__ENTER_UNIT" localSheetId="26">#REF!</definedName>
    <definedName name="___XL__ENTER_UNIT" localSheetId="11">#REF!</definedName>
    <definedName name="___XL__ENTER_UNIT" localSheetId="32">#REF!</definedName>
    <definedName name="___XL__ENTER_UNIT" localSheetId="14">#REF!</definedName>
    <definedName name="___XL__ENTER_UNIT" localSheetId="23">#REF!</definedName>
    <definedName name="___XL__ENTER_UNIT" localSheetId="24">#REF!</definedName>
    <definedName name="___XL__ENTER_UNIT" localSheetId="38">#REF!</definedName>
    <definedName name="___XL__ENTER_UNIT" localSheetId="20">#REF!</definedName>
    <definedName name="___XL__ENTER_UNIT" localSheetId="17">#REF!</definedName>
    <definedName name="___XL__ENTER_UNIT">#REF!</definedName>
    <definedName name="___xlfn.BAHTTEXT" hidden="1">#NAME?</definedName>
    <definedName name="__123Graph_A" localSheetId="44" hidden="1">[4]CE!#REF!</definedName>
    <definedName name="__123Graph_A" localSheetId="1" hidden="1">[5]CE!#REF!</definedName>
    <definedName name="__123Graph_A" localSheetId="29" hidden="1">[5]CE!#REF!</definedName>
    <definedName name="__123Graph_A" localSheetId="5" hidden="1">[5]CE!#REF!</definedName>
    <definedName name="__123Graph_A" localSheetId="35" hidden="1">[5]CE!#REF!</definedName>
    <definedName name="__123Graph_A" localSheetId="36" hidden="1">[4]CE!#REF!</definedName>
    <definedName name="__123Graph_A" localSheetId="41" hidden="1">[5]CE!#REF!</definedName>
    <definedName name="__123Graph_A" localSheetId="42" hidden="1">[4]CE!#REF!</definedName>
    <definedName name="__123Graph_A" localSheetId="45" hidden="1">[4]CE!#REF!</definedName>
    <definedName name="__123Graph_A" localSheetId="8" hidden="1">[5]CE!#REF!</definedName>
    <definedName name="__123Graph_A" localSheetId="26" hidden="1">[5]CE!#REF!</definedName>
    <definedName name="__123Graph_A" localSheetId="11" hidden="1">[5]CE!#REF!</definedName>
    <definedName name="__123Graph_A" localSheetId="32" hidden="1">[5]CE!#REF!</definedName>
    <definedName name="__123Graph_A" localSheetId="14" hidden="1">[5]CE!#REF!</definedName>
    <definedName name="__123Graph_A" localSheetId="23" hidden="1">[5]CE!#REF!</definedName>
    <definedName name="__123Graph_A" localSheetId="24" hidden="1">[4]CE!#REF!</definedName>
    <definedName name="__123Graph_A" localSheetId="38" hidden="1">[5]CE!#REF!</definedName>
    <definedName name="__123Graph_A" localSheetId="20" hidden="1">[5]CE!#REF!</definedName>
    <definedName name="__123Graph_A" localSheetId="43" hidden="1">[4]CE!#REF!</definedName>
    <definedName name="__123Graph_A" localSheetId="46" hidden="1">[4]CE!#REF!</definedName>
    <definedName name="__123Graph_A" localSheetId="17" hidden="1">[5]CE!#REF!</definedName>
    <definedName name="__123Graph_A" hidden="1">[5]CE!#REF!</definedName>
    <definedName name="__123Graph_ACurrent" hidden="1">'[6]Eq. Mobilization'!#REF!</definedName>
    <definedName name="__123Graph_ADEMAND" hidden="1">#REF!</definedName>
    <definedName name="__123Graph_ADMD_2" hidden="1">#REF!</definedName>
    <definedName name="__123Graph_AFAC" hidden="1">#REF!</definedName>
    <definedName name="__123Graph_AFAC_COMP" hidden="1">#REF!</definedName>
    <definedName name="__123Graph_AGraph4" localSheetId="1" hidden="1">'[7]01.11.2004'!#REF!</definedName>
    <definedName name="__123Graph_AGraph4" localSheetId="29" hidden="1">'[7]01.11.2004'!#REF!</definedName>
    <definedName name="__123Graph_AGraph4" localSheetId="5" hidden="1">'[7]01.11.2004'!#REF!</definedName>
    <definedName name="__123Graph_AGraph4" localSheetId="35" hidden="1">'[7]01.11.2004'!#REF!</definedName>
    <definedName name="__123Graph_AGraph4" localSheetId="41" hidden="1">'[7]01.11.2004'!#REF!</definedName>
    <definedName name="__123Graph_AGraph4" localSheetId="8" hidden="1">'[7]01.11.2004'!#REF!</definedName>
    <definedName name="__123Graph_AGraph4" localSheetId="26" hidden="1">'[7]01.11.2004'!#REF!</definedName>
    <definedName name="__123Graph_AGraph4" localSheetId="11" hidden="1">'[7]01.11.2004'!#REF!</definedName>
    <definedName name="__123Graph_AGraph4" localSheetId="32" hidden="1">'[7]01.11.2004'!#REF!</definedName>
    <definedName name="__123Graph_AGraph4" localSheetId="14" hidden="1">'[7]01.11.2004'!#REF!</definedName>
    <definedName name="__123Graph_AGraph4" localSheetId="23" hidden="1">'[7]01.11.2004'!#REF!</definedName>
    <definedName name="__123Graph_AGraph4" localSheetId="38" hidden="1">'[7]01.11.2004'!#REF!</definedName>
    <definedName name="__123Graph_AGraph4" localSheetId="20" hidden="1">'[7]01.11.2004'!#REF!</definedName>
    <definedName name="__123Graph_AGraph4" localSheetId="17" hidden="1">'[7]01.11.2004'!#REF!</definedName>
    <definedName name="__123Graph_AGraph4" hidden="1">'[7]01.11.2004'!#REF!</definedName>
    <definedName name="__123Graph_ASTNPLF" localSheetId="44" hidden="1">[4]CE!#REF!</definedName>
    <definedName name="__123Graph_ASTNPLF" localSheetId="1" hidden="1">[5]CE!#REF!</definedName>
    <definedName name="__123Graph_ASTNPLF" localSheetId="29" hidden="1">[5]CE!#REF!</definedName>
    <definedName name="__123Graph_ASTNPLF" localSheetId="5" hidden="1">[5]CE!#REF!</definedName>
    <definedName name="__123Graph_ASTNPLF" localSheetId="35" hidden="1">[5]CE!#REF!</definedName>
    <definedName name="__123Graph_ASTNPLF" localSheetId="36" hidden="1">[4]CE!#REF!</definedName>
    <definedName name="__123Graph_ASTNPLF" localSheetId="41" hidden="1">[5]CE!#REF!</definedName>
    <definedName name="__123Graph_ASTNPLF" localSheetId="42" hidden="1">[4]CE!#REF!</definedName>
    <definedName name="__123Graph_ASTNPLF" localSheetId="45" hidden="1">[4]CE!#REF!</definedName>
    <definedName name="__123Graph_ASTNPLF" localSheetId="8" hidden="1">[5]CE!#REF!</definedName>
    <definedName name="__123Graph_ASTNPLF" localSheetId="26" hidden="1">[5]CE!#REF!</definedName>
    <definedName name="__123Graph_ASTNPLF" localSheetId="11" hidden="1">[5]CE!#REF!</definedName>
    <definedName name="__123Graph_ASTNPLF" localSheetId="32" hidden="1">[5]CE!#REF!</definedName>
    <definedName name="__123Graph_ASTNPLF" localSheetId="14" hidden="1">[5]CE!#REF!</definedName>
    <definedName name="__123Graph_ASTNPLF" localSheetId="23" hidden="1">[5]CE!#REF!</definedName>
    <definedName name="__123Graph_ASTNPLF" localSheetId="24" hidden="1">[4]CE!#REF!</definedName>
    <definedName name="__123Graph_ASTNPLF" localSheetId="38" hidden="1">[5]CE!#REF!</definedName>
    <definedName name="__123Graph_ASTNPLF" localSheetId="20" hidden="1">[5]CE!#REF!</definedName>
    <definedName name="__123Graph_ASTNPLF" localSheetId="43" hidden="1">[4]CE!#REF!</definedName>
    <definedName name="__123Graph_ASTNPLF" localSheetId="46" hidden="1">[4]CE!#REF!</definedName>
    <definedName name="__123Graph_ASTNPLF" localSheetId="17" hidden="1">[5]CE!#REF!</definedName>
    <definedName name="__123Graph_ASTNPLF" hidden="1">[5]CE!#REF!</definedName>
    <definedName name="__123Graph_B" localSheetId="44" hidden="1">[4]CE!#REF!</definedName>
    <definedName name="__123Graph_B" localSheetId="1" hidden="1">[5]CE!#REF!</definedName>
    <definedName name="__123Graph_B" localSheetId="29" hidden="1">[5]CE!#REF!</definedName>
    <definedName name="__123Graph_B" localSheetId="5" hidden="1">[5]CE!#REF!</definedName>
    <definedName name="__123Graph_B" localSheetId="35" hidden="1">[5]CE!#REF!</definedName>
    <definedName name="__123Graph_B" localSheetId="36" hidden="1">[4]CE!#REF!</definedName>
    <definedName name="__123Graph_B" localSheetId="41" hidden="1">[5]CE!#REF!</definedName>
    <definedName name="__123Graph_B" localSheetId="42" hidden="1">[4]CE!#REF!</definedName>
    <definedName name="__123Graph_B" localSheetId="45" hidden="1">[4]CE!#REF!</definedName>
    <definedName name="__123Graph_B" localSheetId="8" hidden="1">[5]CE!#REF!</definedName>
    <definedName name="__123Graph_B" localSheetId="26" hidden="1">[5]CE!#REF!</definedName>
    <definedName name="__123Graph_B" localSheetId="11" hidden="1">[5]CE!#REF!</definedName>
    <definedName name="__123Graph_B" localSheetId="32" hidden="1">[5]CE!#REF!</definedName>
    <definedName name="__123Graph_B" localSheetId="14" hidden="1">[5]CE!#REF!</definedName>
    <definedName name="__123Graph_B" localSheetId="23" hidden="1">[5]CE!#REF!</definedName>
    <definedName name="__123Graph_B" localSheetId="24" hidden="1">[4]CE!#REF!</definedName>
    <definedName name="__123Graph_B" localSheetId="38" hidden="1">[5]CE!#REF!</definedName>
    <definedName name="__123Graph_B" localSheetId="20" hidden="1">[5]CE!#REF!</definedName>
    <definedName name="__123Graph_B" localSheetId="43" hidden="1">[4]CE!#REF!</definedName>
    <definedName name="__123Graph_B" localSheetId="46" hidden="1">[4]CE!#REF!</definedName>
    <definedName name="__123Graph_B" localSheetId="17" hidden="1">[5]CE!#REF!</definedName>
    <definedName name="__123Graph_B" hidden="1">[5]CE!#REF!</definedName>
    <definedName name="__123Graph_BCurrent" hidden="1">'[6]Eq. Mobilization'!#REF!</definedName>
    <definedName name="__123Graph_BDMD_2" hidden="1">#REF!</definedName>
    <definedName name="__123Graph_BFAC" hidden="1">#REF!</definedName>
    <definedName name="__123Graph_BFAC_COMP" hidden="1">#REF!</definedName>
    <definedName name="__123Graph_BGraph4" localSheetId="1" hidden="1">'[7]01.11.2004'!#REF!</definedName>
    <definedName name="__123Graph_BGraph4" localSheetId="29" hidden="1">'[7]01.11.2004'!#REF!</definedName>
    <definedName name="__123Graph_BGraph4" localSheetId="5" hidden="1">'[7]01.11.2004'!#REF!</definedName>
    <definedName name="__123Graph_BGraph4" localSheetId="35" hidden="1">'[7]01.11.2004'!#REF!</definedName>
    <definedName name="__123Graph_BGraph4" localSheetId="41" hidden="1">'[7]01.11.2004'!#REF!</definedName>
    <definedName name="__123Graph_BGraph4" localSheetId="8" hidden="1">'[7]01.11.2004'!#REF!</definedName>
    <definedName name="__123Graph_BGraph4" localSheetId="26" hidden="1">'[7]01.11.2004'!#REF!</definedName>
    <definedName name="__123Graph_BGraph4" localSheetId="11" hidden="1">'[7]01.11.2004'!#REF!</definedName>
    <definedName name="__123Graph_BGraph4" localSheetId="32" hidden="1">'[7]01.11.2004'!#REF!</definedName>
    <definedName name="__123Graph_BGraph4" localSheetId="14" hidden="1">'[7]01.11.2004'!#REF!</definedName>
    <definedName name="__123Graph_BGraph4" localSheetId="23" hidden="1">'[7]01.11.2004'!#REF!</definedName>
    <definedName name="__123Graph_BGraph4" localSheetId="38" hidden="1">'[7]01.11.2004'!#REF!</definedName>
    <definedName name="__123Graph_BGraph4" localSheetId="20" hidden="1">'[7]01.11.2004'!#REF!</definedName>
    <definedName name="__123Graph_BGraph4" localSheetId="17" hidden="1">'[7]01.11.2004'!#REF!</definedName>
    <definedName name="__123Graph_BGraph4" hidden="1">'[7]01.11.2004'!#REF!</definedName>
    <definedName name="__123Graph_BSTNPLF" localSheetId="44" hidden="1">[4]CE!#REF!</definedName>
    <definedName name="__123Graph_BSTNPLF" localSheetId="1" hidden="1">[5]CE!#REF!</definedName>
    <definedName name="__123Graph_BSTNPLF" localSheetId="29" hidden="1">[5]CE!#REF!</definedName>
    <definedName name="__123Graph_BSTNPLF" localSheetId="5" hidden="1">[5]CE!#REF!</definedName>
    <definedName name="__123Graph_BSTNPLF" localSheetId="35" hidden="1">[5]CE!#REF!</definedName>
    <definedName name="__123Graph_BSTNPLF" localSheetId="36" hidden="1">[4]CE!#REF!</definedName>
    <definedName name="__123Graph_BSTNPLF" localSheetId="41" hidden="1">[5]CE!#REF!</definedName>
    <definedName name="__123Graph_BSTNPLF" localSheetId="42" hidden="1">[4]CE!#REF!</definedName>
    <definedName name="__123Graph_BSTNPLF" localSheetId="45" hidden="1">[4]CE!#REF!</definedName>
    <definedName name="__123Graph_BSTNPLF" localSheetId="8" hidden="1">[5]CE!#REF!</definedName>
    <definedName name="__123Graph_BSTNPLF" localSheetId="26" hidden="1">[5]CE!#REF!</definedName>
    <definedName name="__123Graph_BSTNPLF" localSheetId="11" hidden="1">[5]CE!#REF!</definedName>
    <definedName name="__123Graph_BSTNPLF" localSheetId="32" hidden="1">[5]CE!#REF!</definedName>
    <definedName name="__123Graph_BSTNPLF" localSheetId="14" hidden="1">[5]CE!#REF!</definedName>
    <definedName name="__123Graph_BSTNPLF" localSheetId="23" hidden="1">[5]CE!#REF!</definedName>
    <definedName name="__123Graph_BSTNPLF" localSheetId="24" hidden="1">[4]CE!#REF!</definedName>
    <definedName name="__123Graph_BSTNPLF" localSheetId="38" hidden="1">[5]CE!#REF!</definedName>
    <definedName name="__123Graph_BSTNPLF" localSheetId="20" hidden="1">[5]CE!#REF!</definedName>
    <definedName name="__123Graph_BSTNPLF" localSheetId="43" hidden="1">[4]CE!#REF!</definedName>
    <definedName name="__123Graph_BSTNPLF" localSheetId="46" hidden="1">[4]CE!#REF!</definedName>
    <definedName name="__123Graph_BSTNPLF" localSheetId="17" hidden="1">[5]CE!#REF!</definedName>
    <definedName name="__123Graph_BSTNPLF" hidden="1">[5]CE!#REF!</definedName>
    <definedName name="__123Graph_C" localSheetId="44" hidden="1">[4]CE!#REF!</definedName>
    <definedName name="__123Graph_C" localSheetId="1" hidden="1">[5]CE!#REF!</definedName>
    <definedName name="__123Graph_C" localSheetId="29" hidden="1">[5]CE!#REF!</definedName>
    <definedName name="__123Graph_C" localSheetId="5" hidden="1">[5]CE!#REF!</definedName>
    <definedName name="__123Graph_C" localSheetId="35" hidden="1">[5]CE!#REF!</definedName>
    <definedName name="__123Graph_C" localSheetId="36" hidden="1">[4]CE!#REF!</definedName>
    <definedName name="__123Graph_C" localSheetId="41" hidden="1">[5]CE!#REF!</definedName>
    <definedName name="__123Graph_C" localSheetId="42" hidden="1">[4]CE!#REF!</definedName>
    <definedName name="__123Graph_C" localSheetId="45" hidden="1">[4]CE!#REF!</definedName>
    <definedName name="__123Graph_C" localSheetId="8" hidden="1">[5]CE!#REF!</definedName>
    <definedName name="__123Graph_C" localSheetId="26" hidden="1">[5]CE!#REF!</definedName>
    <definedName name="__123Graph_C" localSheetId="11" hidden="1">[5]CE!#REF!</definedName>
    <definedName name="__123Graph_C" localSheetId="32" hidden="1">[5]CE!#REF!</definedName>
    <definedName name="__123Graph_C" localSheetId="14" hidden="1">[5]CE!#REF!</definedName>
    <definedName name="__123Graph_C" localSheetId="23" hidden="1">[5]CE!#REF!</definedName>
    <definedName name="__123Graph_C" localSheetId="24" hidden="1">[4]CE!#REF!</definedName>
    <definedName name="__123Graph_C" localSheetId="38" hidden="1">[5]CE!#REF!</definedName>
    <definedName name="__123Graph_C" localSheetId="20" hidden="1">[5]CE!#REF!</definedName>
    <definedName name="__123Graph_C" localSheetId="43" hidden="1">[4]CE!#REF!</definedName>
    <definedName name="__123Graph_C" localSheetId="46" hidden="1">[4]CE!#REF!</definedName>
    <definedName name="__123Graph_C" localSheetId="17" hidden="1">[5]CE!#REF!</definedName>
    <definedName name="__123Graph_C" hidden="1">[5]CE!#REF!</definedName>
    <definedName name="__123Graph_CGraph4" localSheetId="1" hidden="1">'[7]01.11.2004'!#REF!</definedName>
    <definedName name="__123Graph_CGraph4" localSheetId="29" hidden="1">'[7]01.11.2004'!#REF!</definedName>
    <definedName name="__123Graph_CGraph4" localSheetId="5" hidden="1">'[7]01.11.2004'!#REF!</definedName>
    <definedName name="__123Graph_CGraph4" localSheetId="35" hidden="1">'[7]01.11.2004'!#REF!</definedName>
    <definedName name="__123Graph_CGraph4" localSheetId="41" hidden="1">'[7]01.11.2004'!#REF!</definedName>
    <definedName name="__123Graph_CGraph4" localSheetId="8" hidden="1">'[7]01.11.2004'!#REF!</definedName>
    <definedName name="__123Graph_CGraph4" localSheetId="26" hidden="1">'[7]01.11.2004'!#REF!</definedName>
    <definedName name="__123Graph_CGraph4" localSheetId="11" hidden="1">'[7]01.11.2004'!#REF!</definedName>
    <definedName name="__123Graph_CGraph4" localSheetId="32" hidden="1">'[7]01.11.2004'!#REF!</definedName>
    <definedName name="__123Graph_CGraph4" localSheetId="14" hidden="1">'[7]01.11.2004'!#REF!</definedName>
    <definedName name="__123Graph_CGraph4" localSheetId="23" hidden="1">'[7]01.11.2004'!#REF!</definedName>
    <definedName name="__123Graph_CGraph4" localSheetId="38" hidden="1">'[7]01.11.2004'!#REF!</definedName>
    <definedName name="__123Graph_CGraph4" localSheetId="20" hidden="1">'[7]01.11.2004'!#REF!</definedName>
    <definedName name="__123Graph_CGraph4" localSheetId="17" hidden="1">'[7]01.11.2004'!#REF!</definedName>
    <definedName name="__123Graph_CGraph4" hidden="1">'[7]01.11.2004'!#REF!</definedName>
    <definedName name="__123Graph_CSTNPLF" localSheetId="44" hidden="1">[4]CE!#REF!</definedName>
    <definedName name="__123Graph_CSTNPLF" localSheetId="1" hidden="1">[5]CE!#REF!</definedName>
    <definedName name="__123Graph_CSTNPLF" localSheetId="29" hidden="1">[5]CE!#REF!</definedName>
    <definedName name="__123Graph_CSTNPLF" localSheetId="5" hidden="1">[5]CE!#REF!</definedName>
    <definedName name="__123Graph_CSTNPLF" localSheetId="35" hidden="1">[5]CE!#REF!</definedName>
    <definedName name="__123Graph_CSTNPLF" localSheetId="36" hidden="1">[4]CE!#REF!</definedName>
    <definedName name="__123Graph_CSTNPLF" localSheetId="41" hidden="1">[5]CE!#REF!</definedName>
    <definedName name="__123Graph_CSTNPLF" localSheetId="42" hidden="1">[4]CE!#REF!</definedName>
    <definedName name="__123Graph_CSTNPLF" localSheetId="45" hidden="1">[4]CE!#REF!</definedName>
    <definedName name="__123Graph_CSTNPLF" localSheetId="8" hidden="1">[5]CE!#REF!</definedName>
    <definedName name="__123Graph_CSTNPLF" localSheetId="26" hidden="1">[5]CE!#REF!</definedName>
    <definedName name="__123Graph_CSTNPLF" localSheetId="11" hidden="1">[5]CE!#REF!</definedName>
    <definedName name="__123Graph_CSTNPLF" localSheetId="32" hidden="1">[5]CE!#REF!</definedName>
    <definedName name="__123Graph_CSTNPLF" localSheetId="14" hidden="1">[5]CE!#REF!</definedName>
    <definedName name="__123Graph_CSTNPLF" localSheetId="23" hidden="1">[5]CE!#REF!</definedName>
    <definedName name="__123Graph_CSTNPLF" localSheetId="24" hidden="1">[4]CE!#REF!</definedName>
    <definedName name="__123Graph_CSTNPLF" localSheetId="38" hidden="1">[5]CE!#REF!</definedName>
    <definedName name="__123Graph_CSTNPLF" localSheetId="20" hidden="1">[5]CE!#REF!</definedName>
    <definedName name="__123Graph_CSTNPLF" localSheetId="43" hidden="1">[4]CE!#REF!</definedName>
    <definedName name="__123Graph_CSTNPLF" localSheetId="46" hidden="1">[4]CE!#REF!</definedName>
    <definedName name="__123Graph_CSTNPLF" localSheetId="17" hidden="1">[5]CE!#REF!</definedName>
    <definedName name="__123Graph_CSTNPLF" hidden="1">[5]CE!#REF!</definedName>
    <definedName name="__123Graph_D" hidden="1">'[8]BALANCE SHEET'!$K$58:$K$67</definedName>
    <definedName name="__123Graph_E" hidden="1">'[8]BALANCE SHEET'!$L$58:$L$67</definedName>
    <definedName name="__123Graph_F" hidden="1">'[8]BALANCE SHEET'!$M$58:$M$67</definedName>
    <definedName name="__123Graph_LBL_A" hidden="1">#REF!</definedName>
    <definedName name="__123Graph_LBL_ADEMAND" hidden="1">#REF!</definedName>
    <definedName name="__123Graph_LBL_ADMD_2" hidden="1">#REF!</definedName>
    <definedName name="__123Graph_LBL_AFAC" hidden="1">#REF!</definedName>
    <definedName name="__123Graph_LBL_AFAC_COMP" hidden="1">#REF!</definedName>
    <definedName name="__123Graph_LBL_B" hidden="1">'[6]Eq. Mobilization'!#REF!</definedName>
    <definedName name="__123Graph_LBL_BDMD_2" hidden="1">#REF!</definedName>
    <definedName name="__123Graph_LBL_BFAC" hidden="1">#REF!</definedName>
    <definedName name="__123Graph_LBL_BFAC_COMP" hidden="1">#REF!</definedName>
    <definedName name="__123Graph_X" localSheetId="44" hidden="1">[4]CE!#REF!</definedName>
    <definedName name="__123Graph_X" localSheetId="1" hidden="1">[5]CE!#REF!</definedName>
    <definedName name="__123Graph_X" localSheetId="29" hidden="1">[5]CE!#REF!</definedName>
    <definedName name="__123Graph_X" localSheetId="5" hidden="1">[5]CE!#REF!</definedName>
    <definedName name="__123Graph_X" localSheetId="35" hidden="1">[5]CE!#REF!</definedName>
    <definedName name="__123Graph_X" localSheetId="36" hidden="1">[4]CE!#REF!</definedName>
    <definedName name="__123Graph_X" localSheetId="41" hidden="1">[5]CE!#REF!</definedName>
    <definedName name="__123Graph_X" localSheetId="42" hidden="1">[4]CE!#REF!</definedName>
    <definedName name="__123Graph_X" localSheetId="45" hidden="1">[4]CE!#REF!</definedName>
    <definedName name="__123Graph_X" localSheetId="8" hidden="1">[5]CE!#REF!</definedName>
    <definedName name="__123Graph_X" localSheetId="26" hidden="1">[5]CE!#REF!</definedName>
    <definedName name="__123Graph_X" localSheetId="11" hidden="1">[5]CE!#REF!</definedName>
    <definedName name="__123Graph_X" localSheetId="32" hidden="1">[5]CE!#REF!</definedName>
    <definedName name="__123Graph_X" localSheetId="14" hidden="1">[5]CE!#REF!</definedName>
    <definedName name="__123Graph_X" localSheetId="23" hidden="1">[5]CE!#REF!</definedName>
    <definedName name="__123Graph_X" localSheetId="24" hidden="1">[4]CE!#REF!</definedName>
    <definedName name="__123Graph_X" localSheetId="38" hidden="1">[5]CE!#REF!</definedName>
    <definedName name="__123Graph_X" localSheetId="20" hidden="1">[5]CE!#REF!</definedName>
    <definedName name="__123Graph_X" localSheetId="43" hidden="1">[4]CE!#REF!</definedName>
    <definedName name="__123Graph_X" localSheetId="46" hidden="1">[4]CE!#REF!</definedName>
    <definedName name="__123Graph_X" localSheetId="17" hidden="1">[5]CE!#REF!</definedName>
    <definedName name="__123Graph_X" hidden="1">[5]CE!#REF!</definedName>
    <definedName name="__123Graph_XCurrent" hidden="1">'[6]Eq. Mobilization'!#REF!</definedName>
    <definedName name="__123Graph_XDEMAND" hidden="1">#REF!</definedName>
    <definedName name="__123Graph_XDMD_2" hidden="1">#REF!</definedName>
    <definedName name="__123Graph_XFAC" hidden="1">#REF!</definedName>
    <definedName name="__123Graph_XFAC_COMP" hidden="1">#REF!</definedName>
    <definedName name="__123Graph_XSTNPLF" localSheetId="44" hidden="1">[4]CE!#REF!</definedName>
    <definedName name="__123Graph_XSTNPLF" localSheetId="1" hidden="1">[5]CE!#REF!</definedName>
    <definedName name="__123Graph_XSTNPLF" localSheetId="29" hidden="1">[5]CE!#REF!</definedName>
    <definedName name="__123Graph_XSTNPLF" localSheetId="5" hidden="1">[5]CE!#REF!</definedName>
    <definedName name="__123Graph_XSTNPLF" localSheetId="35" hidden="1">[5]CE!#REF!</definedName>
    <definedName name="__123Graph_XSTNPLF" localSheetId="36" hidden="1">[4]CE!#REF!</definedName>
    <definedName name="__123Graph_XSTNPLF" localSheetId="41" hidden="1">[5]CE!#REF!</definedName>
    <definedName name="__123Graph_XSTNPLF" localSheetId="42" hidden="1">[4]CE!#REF!</definedName>
    <definedName name="__123Graph_XSTNPLF" localSheetId="45" hidden="1">[4]CE!#REF!</definedName>
    <definedName name="__123Graph_XSTNPLF" localSheetId="8" hidden="1">[5]CE!#REF!</definedName>
    <definedName name="__123Graph_XSTNPLF" localSheetId="26" hidden="1">[5]CE!#REF!</definedName>
    <definedName name="__123Graph_XSTNPLF" localSheetId="11" hidden="1">[5]CE!#REF!</definedName>
    <definedName name="__123Graph_XSTNPLF" localSheetId="32" hidden="1">[5]CE!#REF!</definedName>
    <definedName name="__123Graph_XSTNPLF" localSheetId="14" hidden="1">[5]CE!#REF!</definedName>
    <definedName name="__123Graph_XSTNPLF" localSheetId="23" hidden="1">[5]CE!#REF!</definedName>
    <definedName name="__123Graph_XSTNPLF" localSheetId="24" hidden="1">[4]CE!#REF!</definedName>
    <definedName name="__123Graph_XSTNPLF" localSheetId="38" hidden="1">[5]CE!#REF!</definedName>
    <definedName name="__123Graph_XSTNPLF" localSheetId="20" hidden="1">[5]CE!#REF!</definedName>
    <definedName name="__123Graph_XSTNPLF" localSheetId="43" hidden="1">[4]CE!#REF!</definedName>
    <definedName name="__123Graph_XSTNPLF" localSheetId="46" hidden="1">[4]CE!#REF!</definedName>
    <definedName name="__123Graph_XSTNPLF" localSheetId="17" hidden="1">[5]CE!#REF!</definedName>
    <definedName name="__123Graph_XSTNPLF" hidden="1">[5]CE!#REF!</definedName>
    <definedName name="__Cur3">'[9]x-rate'!$A$2:$B$10</definedName>
    <definedName name="__DOWN_10__GOTO" localSheetId="1">#REF!</definedName>
    <definedName name="__DOWN_10__GOTO" localSheetId="29">#REF!</definedName>
    <definedName name="__DOWN_10__GOTO" localSheetId="5">#REF!</definedName>
    <definedName name="__DOWN_10__GOTO" localSheetId="35">#REF!</definedName>
    <definedName name="__DOWN_10__GOTO" localSheetId="36">#REF!</definedName>
    <definedName name="__DOWN_10__GOTO" localSheetId="41">#REF!</definedName>
    <definedName name="__DOWN_10__GOTO" localSheetId="8">#REF!</definedName>
    <definedName name="__DOWN_10__GOTO" localSheetId="26">#REF!</definedName>
    <definedName name="__DOWN_10__GOTO" localSheetId="11">#REF!</definedName>
    <definedName name="__DOWN_10__GOTO" localSheetId="32">#REF!</definedName>
    <definedName name="__DOWN_10__GOTO" localSheetId="14">#REF!</definedName>
    <definedName name="__DOWN_10__GOTO" localSheetId="23">#REF!</definedName>
    <definedName name="__DOWN_10__GOTO" localSheetId="24">#REF!</definedName>
    <definedName name="__DOWN_10__GOTO" localSheetId="38">#REF!</definedName>
    <definedName name="__DOWN_10__GOTO" localSheetId="20">#REF!</definedName>
    <definedName name="__DOWN_10__GOTO" localSheetId="17">#REF!</definedName>
    <definedName name="__DOWN_10__GOTO">#REF!</definedName>
    <definedName name="__ES84__EW84_0." localSheetId="1">#REF!</definedName>
    <definedName name="__ES84__EW84_0." localSheetId="29">#REF!</definedName>
    <definedName name="__ES84__EW84_0." localSheetId="5">#REF!</definedName>
    <definedName name="__ES84__EW84_0." localSheetId="35">#REF!</definedName>
    <definedName name="__ES84__EW84_0." localSheetId="36">#REF!</definedName>
    <definedName name="__ES84__EW84_0." localSheetId="41">#REF!</definedName>
    <definedName name="__ES84__EW84_0." localSheetId="8">#REF!</definedName>
    <definedName name="__ES84__EW84_0." localSheetId="26">#REF!</definedName>
    <definedName name="__ES84__EW84_0." localSheetId="11">#REF!</definedName>
    <definedName name="__ES84__EW84_0." localSheetId="32">#REF!</definedName>
    <definedName name="__ES84__EW84_0." localSheetId="14">#REF!</definedName>
    <definedName name="__ES84__EW84_0." localSheetId="23">#REF!</definedName>
    <definedName name="__ES84__EW84_0." localSheetId="24">#REF!</definedName>
    <definedName name="__ES84__EW84_0." localSheetId="38">#REF!</definedName>
    <definedName name="__ES84__EW84_0." localSheetId="20">#REF!</definedName>
    <definedName name="__ES84__EW84_0." localSheetId="17">#REF!</definedName>
    <definedName name="__ES84__EW84_0.">#REF!</definedName>
    <definedName name="__GOTO_EP84__AV" localSheetId="1">#REF!</definedName>
    <definedName name="__GOTO_EP84__AV" localSheetId="29">#REF!</definedName>
    <definedName name="__GOTO_EP84__AV" localSheetId="5">#REF!</definedName>
    <definedName name="__GOTO_EP84__AV" localSheetId="35">#REF!</definedName>
    <definedName name="__GOTO_EP84__AV" localSheetId="36">#REF!</definedName>
    <definedName name="__GOTO_EP84__AV" localSheetId="41">#REF!</definedName>
    <definedName name="__GOTO_EP84__AV" localSheetId="8">#REF!</definedName>
    <definedName name="__GOTO_EP84__AV" localSheetId="26">#REF!</definedName>
    <definedName name="__GOTO_EP84__AV" localSheetId="11">#REF!</definedName>
    <definedName name="__GOTO_EP84__AV" localSheetId="32">#REF!</definedName>
    <definedName name="__GOTO_EP84__AV" localSheetId="14">#REF!</definedName>
    <definedName name="__GOTO_EP84__AV" localSheetId="23">#REF!</definedName>
    <definedName name="__GOTO_EP84__AV" localSheetId="24">#REF!</definedName>
    <definedName name="__GOTO_EP84__AV" localSheetId="38">#REF!</definedName>
    <definedName name="__GOTO_EP84__AV" localSheetId="20">#REF!</definedName>
    <definedName name="__GOTO_EP84__AV" localSheetId="17">#REF!</definedName>
    <definedName name="__GOTO_EP84__AV">#REF!</definedName>
    <definedName name="__KD2" hidden="1">#REF!</definedName>
    <definedName name="__KD3" hidden="1">#REF!</definedName>
    <definedName name="__KK1" hidden="1">#REF!</definedName>
    <definedName name="__KK2" hidden="1">#REF!</definedName>
    <definedName name="__KK3" hidden="1">#REF!</definedName>
    <definedName name="__new1" hidden="1">#REF!</definedName>
    <definedName name="__nis3" hidden="1">#REF!</definedName>
    <definedName name="__SCH6" localSheetId="1">'[2]04REL'!#REF!</definedName>
    <definedName name="__SCH6" localSheetId="29">'[2]04REL'!#REF!</definedName>
    <definedName name="__SCH6" localSheetId="5">'[2]04REL'!#REF!</definedName>
    <definedName name="__SCH6" localSheetId="35">'[2]04REL'!#REF!</definedName>
    <definedName name="__SCH6" localSheetId="36">'[3]04REL'!#REF!</definedName>
    <definedName name="__SCH6" localSheetId="41">'[2]04REL'!#REF!</definedName>
    <definedName name="__SCH6" localSheetId="8">'[2]04REL'!#REF!</definedName>
    <definedName name="__SCH6" localSheetId="26">'[2]04REL'!#REF!</definedName>
    <definedName name="__SCH6" localSheetId="11">'[2]04REL'!#REF!</definedName>
    <definedName name="__SCH6" localSheetId="32">'[2]04REL'!#REF!</definedName>
    <definedName name="__SCH6" localSheetId="14">'[2]04REL'!#REF!</definedName>
    <definedName name="__SCH6" localSheetId="23">'[2]04REL'!#REF!</definedName>
    <definedName name="__SCH6" localSheetId="24">'[3]04REL'!#REF!</definedName>
    <definedName name="__SCH6" localSheetId="38">'[2]04REL'!#REF!</definedName>
    <definedName name="__SCH6" localSheetId="20">'[2]04REL'!#REF!</definedName>
    <definedName name="__SCH6" localSheetId="17">'[2]04REL'!#REF!</definedName>
    <definedName name="__SCH6">'[2]04REL'!#REF!</definedName>
    <definedName name="__SUM_CS57..CS6" localSheetId="1">#REF!</definedName>
    <definedName name="__SUM_CS57..CS6" localSheetId="29">#REF!</definedName>
    <definedName name="__SUM_CS57..CS6" localSheetId="5">#REF!</definedName>
    <definedName name="__SUM_CS57..CS6" localSheetId="35">#REF!</definedName>
    <definedName name="__SUM_CS57..CS6" localSheetId="36">#REF!</definedName>
    <definedName name="__SUM_CS57..CS6" localSheetId="41">#REF!</definedName>
    <definedName name="__SUM_CS57..CS6" localSheetId="8">#REF!</definedName>
    <definedName name="__SUM_CS57..CS6" localSheetId="26">#REF!</definedName>
    <definedName name="__SUM_CS57..CS6" localSheetId="11">#REF!</definedName>
    <definedName name="__SUM_CS57..CS6" localSheetId="32">#REF!</definedName>
    <definedName name="__SUM_CS57..CS6" localSheetId="14">#REF!</definedName>
    <definedName name="__SUM_CS57..CS6" localSheetId="23">#REF!</definedName>
    <definedName name="__SUM_CS57..CS6" localSheetId="24">#REF!</definedName>
    <definedName name="__SUM_CS57..CS6" localSheetId="38">#REF!</definedName>
    <definedName name="__SUM_CS57..CS6" localSheetId="20">#REF!</definedName>
    <definedName name="__SUM_CS57..CS6" localSheetId="17">#REF!</definedName>
    <definedName name="__SUM_CS57..CS6">#REF!</definedName>
    <definedName name="__SUM_CS65..CS7" localSheetId="1">#REF!</definedName>
    <definedName name="__SUM_CS65..CS7" localSheetId="29">#REF!</definedName>
    <definedName name="__SUM_CS65..CS7" localSheetId="5">#REF!</definedName>
    <definedName name="__SUM_CS65..CS7" localSheetId="35">#REF!</definedName>
    <definedName name="__SUM_CS65..CS7" localSheetId="36">#REF!</definedName>
    <definedName name="__SUM_CS65..CS7" localSheetId="41">#REF!</definedName>
    <definedName name="__SUM_CS65..CS7" localSheetId="8">#REF!</definedName>
    <definedName name="__SUM_CS65..CS7" localSheetId="26">#REF!</definedName>
    <definedName name="__SUM_CS65..CS7" localSheetId="11">#REF!</definedName>
    <definedName name="__SUM_CS65..CS7" localSheetId="32">#REF!</definedName>
    <definedName name="__SUM_CS65..CS7" localSheetId="14">#REF!</definedName>
    <definedName name="__SUM_CS65..CS7" localSheetId="23">#REF!</definedName>
    <definedName name="__SUM_CS65..CS7" localSheetId="24">#REF!</definedName>
    <definedName name="__SUM_CS65..CS7" localSheetId="38">#REF!</definedName>
    <definedName name="__SUM_CS65..CS7" localSheetId="20">#REF!</definedName>
    <definedName name="__SUM_CS65..CS7" localSheetId="17">#REF!</definedName>
    <definedName name="__SUM_CS65..CS7">#REF!</definedName>
    <definedName name="__SUM_FQ20..FQ2" localSheetId="1">#REF!</definedName>
    <definedName name="__SUM_FQ20..FQ2" localSheetId="29">#REF!</definedName>
    <definedName name="__SUM_FQ20..FQ2" localSheetId="5">#REF!</definedName>
    <definedName name="__SUM_FQ20..FQ2" localSheetId="35">#REF!</definedName>
    <definedName name="__SUM_FQ20..FQ2" localSheetId="36">#REF!</definedName>
    <definedName name="__SUM_FQ20..FQ2" localSheetId="41">#REF!</definedName>
    <definedName name="__SUM_FQ20..FQ2" localSheetId="8">#REF!</definedName>
    <definedName name="__SUM_FQ20..FQ2" localSheetId="26">#REF!</definedName>
    <definedName name="__SUM_FQ20..FQ2" localSheetId="11">#REF!</definedName>
    <definedName name="__SUM_FQ20..FQ2" localSheetId="32">#REF!</definedName>
    <definedName name="__SUM_FQ20..FQ2" localSheetId="14">#REF!</definedName>
    <definedName name="__SUM_FQ20..FQ2" localSheetId="23">#REF!</definedName>
    <definedName name="__SUM_FQ20..FQ2" localSheetId="24">#REF!</definedName>
    <definedName name="__SUM_FQ20..FQ2" localSheetId="38">#REF!</definedName>
    <definedName name="__SUM_FQ20..FQ2" localSheetId="20">#REF!</definedName>
    <definedName name="__SUM_FQ20..FQ2" localSheetId="17">#REF!</definedName>
    <definedName name="__SUM_FQ20..FQ2">#REF!</definedName>
    <definedName name="__SUM_FQ28..FQ3" localSheetId="1">#REF!</definedName>
    <definedName name="__SUM_FQ28..FQ3" localSheetId="29">#REF!</definedName>
    <definedName name="__SUM_FQ28..FQ3" localSheetId="5">#REF!</definedName>
    <definedName name="__SUM_FQ28..FQ3" localSheetId="35">#REF!</definedName>
    <definedName name="__SUM_FQ28..FQ3" localSheetId="36">#REF!</definedName>
    <definedName name="__SUM_FQ28..FQ3" localSheetId="41">#REF!</definedName>
    <definedName name="__SUM_FQ28..FQ3" localSheetId="8">#REF!</definedName>
    <definedName name="__SUM_FQ28..FQ3" localSheetId="26">#REF!</definedName>
    <definedName name="__SUM_FQ28..FQ3" localSheetId="11">#REF!</definedName>
    <definedName name="__SUM_FQ28..FQ3" localSheetId="32">#REF!</definedName>
    <definedName name="__SUM_FQ28..FQ3" localSheetId="14">#REF!</definedName>
    <definedName name="__SUM_FQ28..FQ3" localSheetId="23">#REF!</definedName>
    <definedName name="__SUM_FQ28..FQ3" localSheetId="24">#REF!</definedName>
    <definedName name="__SUM_FQ28..FQ3" localSheetId="38">#REF!</definedName>
    <definedName name="__SUM_FQ28..FQ3" localSheetId="20">#REF!</definedName>
    <definedName name="__SUM_FQ28..FQ3" localSheetId="17">#REF!</definedName>
    <definedName name="__SUM_FQ28..FQ3">#REF!</definedName>
    <definedName name="__VAL3">'[10]x-rate'!$A$2:$B$11</definedName>
    <definedName name="__w123" hidden="1">{"Edition",#N/A,FALSE,"Data"}</definedName>
    <definedName name="_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_XL__ENTER_UNIT" localSheetId="1">#REF!</definedName>
    <definedName name="__XL__ENTER_UNIT" localSheetId="29">#REF!</definedName>
    <definedName name="__XL__ENTER_UNIT" localSheetId="5">#REF!</definedName>
    <definedName name="__XL__ENTER_UNIT" localSheetId="35">#REF!</definedName>
    <definedName name="__XL__ENTER_UNIT" localSheetId="36">#REF!</definedName>
    <definedName name="__XL__ENTER_UNIT" localSheetId="41">#REF!</definedName>
    <definedName name="__XL__ENTER_UNIT" localSheetId="8">#REF!</definedName>
    <definedName name="__XL__ENTER_UNIT" localSheetId="26">#REF!</definedName>
    <definedName name="__XL__ENTER_UNIT" localSheetId="11">#REF!</definedName>
    <definedName name="__XL__ENTER_UNIT" localSheetId="32">#REF!</definedName>
    <definedName name="__XL__ENTER_UNIT" localSheetId="14">#REF!</definedName>
    <definedName name="__XL__ENTER_UNIT" localSheetId="23">#REF!</definedName>
    <definedName name="__XL__ENTER_UNIT" localSheetId="24">#REF!</definedName>
    <definedName name="__XL__ENTER_UNIT" localSheetId="38">#REF!</definedName>
    <definedName name="__XL__ENTER_UNIT" localSheetId="20">#REF!</definedName>
    <definedName name="__XL__ENTER_UNIT" localSheetId="17">#REF!</definedName>
    <definedName name="__XL__ENTER_UNIT">#REF!</definedName>
    <definedName name="__xlfn.BAHTTEXT" hidden="1">#NAME?</definedName>
    <definedName name="_1___123Graph_AI_II_PLF" localSheetId="1" hidden="1">[11]CE!#REF!</definedName>
    <definedName name="_1___123Graph_AI_II_PLF" localSheetId="29" hidden="1">[11]CE!#REF!</definedName>
    <definedName name="_1___123Graph_AI_II_PLF" localSheetId="5" hidden="1">[11]CE!#REF!</definedName>
    <definedName name="_1___123Graph_AI_II_PLF" localSheetId="35" hidden="1">[11]CE!#REF!</definedName>
    <definedName name="_1___123Graph_AI_II_PLF" localSheetId="41" hidden="1">[11]CE!#REF!</definedName>
    <definedName name="_1___123Graph_AI_II_PLF" localSheetId="8" hidden="1">[11]CE!#REF!</definedName>
    <definedName name="_1___123Graph_AI_II_PLF" localSheetId="26" hidden="1">[11]CE!#REF!</definedName>
    <definedName name="_1___123Graph_AI_II_PLF" localSheetId="11" hidden="1">[11]CE!#REF!</definedName>
    <definedName name="_1___123Graph_AI_II_PLF" localSheetId="32" hidden="1">[11]CE!#REF!</definedName>
    <definedName name="_1___123Graph_AI_II_PLF" localSheetId="14" hidden="1">[11]CE!#REF!</definedName>
    <definedName name="_1___123Graph_AI_II_PLF" localSheetId="23" hidden="1">[11]CE!#REF!</definedName>
    <definedName name="_1___123Graph_AI_II_PLF" localSheetId="38" hidden="1">[11]CE!#REF!</definedName>
    <definedName name="_1___123Graph_AI_II_PLF" localSheetId="20" hidden="1">[11]CE!#REF!</definedName>
    <definedName name="_1___123Graph_AI_II_PLF" localSheetId="17" hidden="1">[11]CE!#REF!</definedName>
    <definedName name="_1___123Graph_AI_II_PLF" hidden="1">[11]CE!#REF!</definedName>
    <definedName name="_12__123Graph_BI_II_PLF" localSheetId="1" hidden="1">#REF!</definedName>
    <definedName name="_12__123Graph_BI_II_PLF" localSheetId="29" hidden="1">#REF!</definedName>
    <definedName name="_12__123Graph_BI_II_PLF" localSheetId="5" hidden="1">#REF!</definedName>
    <definedName name="_12__123Graph_BI_II_PLF" localSheetId="35" hidden="1">#REF!</definedName>
    <definedName name="_12__123Graph_BI_II_PLF" localSheetId="41" hidden="1">#REF!</definedName>
    <definedName name="_12__123Graph_BI_II_PLF" localSheetId="8" hidden="1">#REF!</definedName>
    <definedName name="_12__123Graph_BI_II_PLF" localSheetId="26" hidden="1">#REF!</definedName>
    <definedName name="_12__123Graph_BI_II_PLF" localSheetId="11" hidden="1">#REF!</definedName>
    <definedName name="_12__123Graph_BI_II_PLF" localSheetId="32" hidden="1">#REF!</definedName>
    <definedName name="_12__123Graph_BI_II_PLF" localSheetId="14" hidden="1">#REF!</definedName>
    <definedName name="_12__123Graph_BI_II_PLF" localSheetId="23" hidden="1">#REF!</definedName>
    <definedName name="_12__123Graph_BI_II_PLF" localSheetId="38" hidden="1">#REF!</definedName>
    <definedName name="_12__123Graph_BI_II_PLF" localSheetId="20" hidden="1">#REF!</definedName>
    <definedName name="_12__123Graph_BI_II_PLF" localSheetId="17" hidden="1">#REF!</definedName>
    <definedName name="_12__123Graph_BI_II_PLF" hidden="1">#REF!</definedName>
    <definedName name="_123Graph_B" localSheetId="1" hidden="1">[5]CE!#REF!</definedName>
    <definedName name="_123Graph_B" localSheetId="29" hidden="1">[5]CE!#REF!</definedName>
    <definedName name="_123Graph_B" localSheetId="5" hidden="1">[5]CE!#REF!</definedName>
    <definedName name="_123Graph_B" localSheetId="35" hidden="1">[5]CE!#REF!</definedName>
    <definedName name="_123Graph_B" localSheetId="41" hidden="1">[5]CE!#REF!</definedName>
    <definedName name="_123Graph_B" localSheetId="8" hidden="1">[5]CE!#REF!</definedName>
    <definedName name="_123Graph_B" localSheetId="26" hidden="1">[5]CE!#REF!</definedName>
    <definedName name="_123Graph_B" localSheetId="11" hidden="1">[5]CE!#REF!</definedName>
    <definedName name="_123Graph_B" localSheetId="32" hidden="1">[5]CE!#REF!</definedName>
    <definedName name="_123Graph_B" localSheetId="14" hidden="1">[5]CE!#REF!</definedName>
    <definedName name="_123Graph_B" localSheetId="23" hidden="1">[5]CE!#REF!</definedName>
    <definedName name="_123Graph_B" localSheetId="38" hidden="1">[5]CE!#REF!</definedName>
    <definedName name="_123Graph_B" localSheetId="20" hidden="1">[5]CE!#REF!</definedName>
    <definedName name="_123Graph_B" localSheetId="17" hidden="1">[5]CE!#REF!</definedName>
    <definedName name="_123Graph_B" hidden="1">[5]CE!#REF!</definedName>
    <definedName name="_18__123Graph_CI_II_PLF" localSheetId="1" hidden="1">#REF!</definedName>
    <definedName name="_18__123Graph_CI_II_PLF" localSheetId="29" hidden="1">#REF!</definedName>
    <definedName name="_18__123Graph_CI_II_PLF" localSheetId="5" hidden="1">#REF!</definedName>
    <definedName name="_18__123Graph_CI_II_PLF" localSheetId="35" hidden="1">#REF!</definedName>
    <definedName name="_18__123Graph_CI_II_PLF" localSheetId="41" hidden="1">#REF!</definedName>
    <definedName name="_18__123Graph_CI_II_PLF" localSheetId="8" hidden="1">#REF!</definedName>
    <definedName name="_18__123Graph_CI_II_PLF" localSheetId="26" hidden="1">#REF!</definedName>
    <definedName name="_18__123Graph_CI_II_PLF" localSheetId="11" hidden="1">#REF!</definedName>
    <definedName name="_18__123Graph_CI_II_PLF" localSheetId="32" hidden="1">#REF!</definedName>
    <definedName name="_18__123Graph_CI_II_PLF" localSheetId="14" hidden="1">#REF!</definedName>
    <definedName name="_18__123Graph_CI_II_PLF" localSheetId="23" hidden="1">#REF!</definedName>
    <definedName name="_18__123Graph_CI_II_PLF" localSheetId="38" hidden="1">#REF!</definedName>
    <definedName name="_18__123Graph_CI_II_PLF" localSheetId="20" hidden="1">#REF!</definedName>
    <definedName name="_18__123Graph_CI_II_PLF" localSheetId="17" hidden="1">#REF!</definedName>
    <definedName name="_18__123Graph_CI_II_PLF" hidden="1">#REF!</definedName>
    <definedName name="_2___123Graph_BI_II_PLF" localSheetId="1" hidden="1">[11]CE!#REF!</definedName>
    <definedName name="_2___123Graph_BI_II_PLF" localSheetId="29" hidden="1">[11]CE!#REF!</definedName>
    <definedName name="_2___123Graph_BI_II_PLF" localSheetId="5" hidden="1">[11]CE!#REF!</definedName>
    <definedName name="_2___123Graph_BI_II_PLF" localSheetId="35" hidden="1">[11]CE!#REF!</definedName>
    <definedName name="_2___123Graph_BI_II_PLF" localSheetId="41" hidden="1">[11]CE!#REF!</definedName>
    <definedName name="_2___123Graph_BI_II_PLF" localSheetId="8" hidden="1">[11]CE!#REF!</definedName>
    <definedName name="_2___123Graph_BI_II_PLF" localSheetId="26" hidden="1">[11]CE!#REF!</definedName>
    <definedName name="_2___123Graph_BI_II_PLF" localSheetId="11" hidden="1">[11]CE!#REF!</definedName>
    <definedName name="_2___123Graph_BI_II_PLF" localSheetId="32" hidden="1">[11]CE!#REF!</definedName>
    <definedName name="_2___123Graph_BI_II_PLF" localSheetId="14" hidden="1">[11]CE!#REF!</definedName>
    <definedName name="_2___123Graph_BI_II_PLF" localSheetId="23" hidden="1">[11]CE!#REF!</definedName>
    <definedName name="_2___123Graph_BI_II_PLF" localSheetId="38" hidden="1">[11]CE!#REF!</definedName>
    <definedName name="_2___123Graph_BI_II_PLF" localSheetId="20" hidden="1">[11]CE!#REF!</definedName>
    <definedName name="_2___123Graph_BI_II_PLF" localSheetId="17" hidden="1">[11]CE!#REF!</definedName>
    <definedName name="_2___123Graph_BI_II_PLF" hidden="1">[11]CE!#REF!</definedName>
    <definedName name="_24__123Graph_XI_II_PLF" localSheetId="1" hidden="1">#REF!</definedName>
    <definedName name="_24__123Graph_XI_II_PLF" localSheetId="29" hidden="1">#REF!</definedName>
    <definedName name="_24__123Graph_XI_II_PLF" localSheetId="5" hidden="1">#REF!</definedName>
    <definedName name="_24__123Graph_XI_II_PLF" localSheetId="35" hidden="1">#REF!</definedName>
    <definedName name="_24__123Graph_XI_II_PLF" localSheetId="41" hidden="1">#REF!</definedName>
    <definedName name="_24__123Graph_XI_II_PLF" localSheetId="8" hidden="1">#REF!</definedName>
    <definedName name="_24__123Graph_XI_II_PLF" localSheetId="26" hidden="1">#REF!</definedName>
    <definedName name="_24__123Graph_XI_II_PLF" localSheetId="11" hidden="1">#REF!</definedName>
    <definedName name="_24__123Graph_XI_II_PLF" localSheetId="32" hidden="1">#REF!</definedName>
    <definedName name="_24__123Graph_XI_II_PLF" localSheetId="14" hidden="1">#REF!</definedName>
    <definedName name="_24__123Graph_XI_II_PLF" localSheetId="23" hidden="1">#REF!</definedName>
    <definedName name="_24__123Graph_XI_II_PLF" localSheetId="38" hidden="1">#REF!</definedName>
    <definedName name="_24__123Graph_XI_II_PLF" localSheetId="20" hidden="1">#REF!</definedName>
    <definedName name="_24__123Graph_XI_II_PLF" localSheetId="17" hidden="1">#REF!</definedName>
    <definedName name="_24__123Graph_XI_II_PLF" hidden="1">#REF!</definedName>
    <definedName name="_3___123Graph_CI_II_PLF" localSheetId="1" hidden="1">[11]CE!#REF!</definedName>
    <definedName name="_3___123Graph_CI_II_PLF" localSheetId="29" hidden="1">[11]CE!#REF!</definedName>
    <definedName name="_3___123Graph_CI_II_PLF" localSheetId="5" hidden="1">[11]CE!#REF!</definedName>
    <definedName name="_3___123Graph_CI_II_PLF" localSheetId="35" hidden="1">[11]CE!#REF!</definedName>
    <definedName name="_3___123Graph_CI_II_PLF" localSheetId="41" hidden="1">[11]CE!#REF!</definedName>
    <definedName name="_3___123Graph_CI_II_PLF" localSheetId="8" hidden="1">[11]CE!#REF!</definedName>
    <definedName name="_3___123Graph_CI_II_PLF" localSheetId="26" hidden="1">[11]CE!#REF!</definedName>
    <definedName name="_3___123Graph_CI_II_PLF" localSheetId="11" hidden="1">[11]CE!#REF!</definedName>
    <definedName name="_3___123Graph_CI_II_PLF" localSheetId="32" hidden="1">[11]CE!#REF!</definedName>
    <definedName name="_3___123Graph_CI_II_PLF" localSheetId="14" hidden="1">[11]CE!#REF!</definedName>
    <definedName name="_3___123Graph_CI_II_PLF" localSheetId="23" hidden="1">[11]CE!#REF!</definedName>
    <definedName name="_3___123Graph_CI_II_PLF" localSheetId="38" hidden="1">[11]CE!#REF!</definedName>
    <definedName name="_3___123Graph_CI_II_PLF" localSheetId="20" hidden="1">[11]CE!#REF!</definedName>
    <definedName name="_3___123Graph_CI_II_PLF" localSheetId="17" hidden="1">[11]CE!#REF!</definedName>
    <definedName name="_3___123Graph_CI_II_PLF" hidden="1">[11]CE!#REF!</definedName>
    <definedName name="_4.1Tillarii" localSheetId="41" hidden="1">[4]CE!#REF!</definedName>
    <definedName name="_4.1Tillarii" hidden="1">[4]CE!#REF!</definedName>
    <definedName name="_4___123Graph_XI_II_PLF" localSheetId="1" hidden="1">[11]CE!#REF!</definedName>
    <definedName name="_4___123Graph_XI_II_PLF" localSheetId="29" hidden="1">[11]CE!#REF!</definedName>
    <definedName name="_4___123Graph_XI_II_PLF" localSheetId="5" hidden="1">[11]CE!#REF!</definedName>
    <definedName name="_4___123Graph_XI_II_PLF" localSheetId="35" hidden="1">[11]CE!#REF!</definedName>
    <definedName name="_4___123Graph_XI_II_PLF" localSheetId="41" hidden="1">[11]CE!#REF!</definedName>
    <definedName name="_4___123Graph_XI_II_PLF" localSheetId="8" hidden="1">[11]CE!#REF!</definedName>
    <definedName name="_4___123Graph_XI_II_PLF" localSheetId="26" hidden="1">[11]CE!#REF!</definedName>
    <definedName name="_4___123Graph_XI_II_PLF" localSheetId="11" hidden="1">[11]CE!#REF!</definedName>
    <definedName name="_4___123Graph_XI_II_PLF" localSheetId="32" hidden="1">[11]CE!#REF!</definedName>
    <definedName name="_4___123Graph_XI_II_PLF" localSheetId="14" hidden="1">[11]CE!#REF!</definedName>
    <definedName name="_4___123Graph_XI_II_PLF" localSheetId="23" hidden="1">[11]CE!#REF!</definedName>
    <definedName name="_4___123Graph_XI_II_PLF" localSheetId="38" hidden="1">[11]CE!#REF!</definedName>
    <definedName name="_4___123Graph_XI_II_PLF" localSheetId="20" hidden="1">[11]CE!#REF!</definedName>
    <definedName name="_4___123Graph_XI_II_PLF" localSheetId="17" hidden="1">[11]CE!#REF!</definedName>
    <definedName name="_4___123Graph_XI_II_PLF" hidden="1">[11]CE!#REF!</definedName>
    <definedName name="_5" localSheetId="1">#REF!</definedName>
    <definedName name="_5" localSheetId="29">#REF!</definedName>
    <definedName name="_5" localSheetId="5">#REF!</definedName>
    <definedName name="_5" localSheetId="35">#REF!</definedName>
    <definedName name="_5" localSheetId="36">#REF!</definedName>
    <definedName name="_5" localSheetId="41">#REF!</definedName>
    <definedName name="_5" localSheetId="8">#REF!</definedName>
    <definedName name="_5" localSheetId="26">#REF!</definedName>
    <definedName name="_5" localSheetId="11">#REF!</definedName>
    <definedName name="_5" localSheetId="32">#REF!</definedName>
    <definedName name="_5" localSheetId="14">#REF!</definedName>
    <definedName name="_5" localSheetId="23">#REF!</definedName>
    <definedName name="_5" localSheetId="24">#REF!</definedName>
    <definedName name="_5" localSheetId="38">#REF!</definedName>
    <definedName name="_5" localSheetId="20">#REF!</definedName>
    <definedName name="_5" localSheetId="17">#REF!</definedName>
    <definedName name="_5">#REF!</definedName>
    <definedName name="_5__123Graph_AI_II_PLF" localSheetId="1" hidden="1">[12]CE!#REF!</definedName>
    <definedName name="_5__123Graph_AI_II_PLF" localSheetId="29" hidden="1">[12]CE!#REF!</definedName>
    <definedName name="_5__123Graph_AI_II_PLF" localSheetId="5" hidden="1">[12]CE!#REF!</definedName>
    <definedName name="_5__123Graph_AI_II_PLF" localSheetId="35" hidden="1">[12]CE!#REF!</definedName>
    <definedName name="_5__123Graph_AI_II_PLF" localSheetId="41" hidden="1">[12]CE!#REF!</definedName>
    <definedName name="_5__123Graph_AI_II_PLF" localSheetId="8" hidden="1">[12]CE!#REF!</definedName>
    <definedName name="_5__123Graph_AI_II_PLF" localSheetId="26" hidden="1">[12]CE!#REF!</definedName>
    <definedName name="_5__123Graph_AI_II_PLF" localSheetId="11" hidden="1">[12]CE!#REF!</definedName>
    <definedName name="_5__123Graph_AI_II_PLF" localSheetId="32" hidden="1">[12]CE!#REF!</definedName>
    <definedName name="_5__123Graph_AI_II_PLF" localSheetId="14" hidden="1">[12]CE!#REF!</definedName>
    <definedName name="_5__123Graph_AI_II_PLF" localSheetId="23" hidden="1">[12]CE!#REF!</definedName>
    <definedName name="_5__123Graph_AI_II_PLF" localSheetId="38" hidden="1">[12]CE!#REF!</definedName>
    <definedName name="_5__123Graph_AI_II_PLF" localSheetId="20" hidden="1">[12]CE!#REF!</definedName>
    <definedName name="_5__123Graph_AI_II_PLF" localSheetId="17" hidden="1">[12]CE!#REF!</definedName>
    <definedName name="_5__123Graph_AI_II_PLF" hidden="1">[12]CE!#REF!</definedName>
    <definedName name="_6" localSheetId="1">#REF!</definedName>
    <definedName name="_6" localSheetId="29">#REF!</definedName>
    <definedName name="_6" localSheetId="5">#REF!</definedName>
    <definedName name="_6" localSheetId="35">#REF!</definedName>
    <definedName name="_6" localSheetId="36">#REF!</definedName>
    <definedName name="_6" localSheetId="41">#REF!</definedName>
    <definedName name="_6" localSheetId="8">#REF!</definedName>
    <definedName name="_6" localSheetId="26">#REF!</definedName>
    <definedName name="_6" localSheetId="11">#REF!</definedName>
    <definedName name="_6" localSheetId="32">#REF!</definedName>
    <definedName name="_6" localSheetId="14">#REF!</definedName>
    <definedName name="_6" localSheetId="23">#REF!</definedName>
    <definedName name="_6" localSheetId="24">#REF!</definedName>
    <definedName name="_6" localSheetId="38">#REF!</definedName>
    <definedName name="_6" localSheetId="20">#REF!</definedName>
    <definedName name="_6" localSheetId="17">#REF!</definedName>
    <definedName name="_6">#REF!</definedName>
    <definedName name="_6__123Graph_AI_II_PLF" localSheetId="1" hidden="1">#REF!</definedName>
    <definedName name="_6__123Graph_AI_II_PLF" localSheetId="29" hidden="1">#REF!</definedName>
    <definedName name="_6__123Graph_AI_II_PLF" localSheetId="5" hidden="1">#REF!</definedName>
    <definedName name="_6__123Graph_AI_II_PLF" localSheetId="35" hidden="1">#REF!</definedName>
    <definedName name="_6__123Graph_AI_II_PLF" localSheetId="41" hidden="1">#REF!</definedName>
    <definedName name="_6__123Graph_AI_II_PLF" localSheetId="8" hidden="1">#REF!</definedName>
    <definedName name="_6__123Graph_AI_II_PLF" localSheetId="26" hidden="1">#REF!</definedName>
    <definedName name="_6__123Graph_AI_II_PLF" localSheetId="11" hidden="1">#REF!</definedName>
    <definedName name="_6__123Graph_AI_II_PLF" localSheetId="32" hidden="1">#REF!</definedName>
    <definedName name="_6__123Graph_AI_II_PLF" localSheetId="14" hidden="1">#REF!</definedName>
    <definedName name="_6__123Graph_AI_II_PLF" localSheetId="23" hidden="1">#REF!</definedName>
    <definedName name="_6__123Graph_AI_II_PLF" localSheetId="38" hidden="1">#REF!</definedName>
    <definedName name="_6__123Graph_AI_II_PLF" localSheetId="20" hidden="1">#REF!</definedName>
    <definedName name="_6__123Graph_AI_II_PLF" localSheetId="17" hidden="1">#REF!</definedName>
    <definedName name="_6__123Graph_AI_II_PLF" hidden="1">#REF!</definedName>
    <definedName name="_6__123Graph_BI_II_PLF" localSheetId="1" hidden="1">[12]CE!#REF!</definedName>
    <definedName name="_6__123Graph_BI_II_PLF" localSheetId="29" hidden="1">[12]CE!#REF!</definedName>
    <definedName name="_6__123Graph_BI_II_PLF" localSheetId="5" hidden="1">[12]CE!#REF!</definedName>
    <definedName name="_6__123Graph_BI_II_PLF" localSheetId="35" hidden="1">[12]CE!#REF!</definedName>
    <definedName name="_6__123Graph_BI_II_PLF" localSheetId="41" hidden="1">[12]CE!#REF!</definedName>
    <definedName name="_6__123Graph_BI_II_PLF" localSheetId="8" hidden="1">[12]CE!#REF!</definedName>
    <definedName name="_6__123Graph_BI_II_PLF" localSheetId="26" hidden="1">[12]CE!#REF!</definedName>
    <definedName name="_6__123Graph_BI_II_PLF" localSheetId="11" hidden="1">[12]CE!#REF!</definedName>
    <definedName name="_6__123Graph_BI_II_PLF" localSheetId="32" hidden="1">[12]CE!#REF!</definedName>
    <definedName name="_6__123Graph_BI_II_PLF" localSheetId="14" hidden="1">[12]CE!#REF!</definedName>
    <definedName name="_6__123Graph_BI_II_PLF" localSheetId="23" hidden="1">[12]CE!#REF!</definedName>
    <definedName name="_6__123Graph_BI_II_PLF" localSheetId="38" hidden="1">[12]CE!#REF!</definedName>
    <definedName name="_6__123Graph_BI_II_PLF" localSheetId="20" hidden="1">[12]CE!#REF!</definedName>
    <definedName name="_6__123Graph_BI_II_PLF" localSheetId="17" hidden="1">[12]CE!#REF!</definedName>
    <definedName name="_6__123Graph_BI_II_PLF" hidden="1">[12]CE!#REF!</definedName>
    <definedName name="_7__123Graph_CI_II_PLF" localSheetId="1" hidden="1">[12]CE!#REF!</definedName>
    <definedName name="_7__123Graph_CI_II_PLF" localSheetId="29" hidden="1">[12]CE!#REF!</definedName>
    <definedName name="_7__123Graph_CI_II_PLF" localSheetId="5" hidden="1">[12]CE!#REF!</definedName>
    <definedName name="_7__123Graph_CI_II_PLF" localSheetId="35" hidden="1">[12]CE!#REF!</definedName>
    <definedName name="_7__123Graph_CI_II_PLF" localSheetId="41" hidden="1">[12]CE!#REF!</definedName>
    <definedName name="_7__123Graph_CI_II_PLF" localSheetId="8" hidden="1">[12]CE!#REF!</definedName>
    <definedName name="_7__123Graph_CI_II_PLF" localSheetId="26" hidden="1">[12]CE!#REF!</definedName>
    <definedName name="_7__123Graph_CI_II_PLF" localSheetId="11" hidden="1">[12]CE!#REF!</definedName>
    <definedName name="_7__123Graph_CI_II_PLF" localSheetId="32" hidden="1">[12]CE!#REF!</definedName>
    <definedName name="_7__123Graph_CI_II_PLF" localSheetId="14" hidden="1">[12]CE!#REF!</definedName>
    <definedName name="_7__123Graph_CI_II_PLF" localSheetId="23" hidden="1">[12]CE!#REF!</definedName>
    <definedName name="_7__123Graph_CI_II_PLF" localSheetId="38" hidden="1">[12]CE!#REF!</definedName>
    <definedName name="_7__123Graph_CI_II_PLF" localSheetId="20" hidden="1">[12]CE!#REF!</definedName>
    <definedName name="_7__123Graph_CI_II_PLF" localSheetId="17" hidden="1">[12]CE!#REF!</definedName>
    <definedName name="_7__123Graph_CI_II_PLF" hidden="1">[12]CE!#REF!</definedName>
    <definedName name="_8__123Graph_XI_II_PLF" localSheetId="1" hidden="1">[12]CE!#REF!</definedName>
    <definedName name="_8__123Graph_XI_II_PLF" localSheetId="29" hidden="1">[12]CE!#REF!</definedName>
    <definedName name="_8__123Graph_XI_II_PLF" localSheetId="5" hidden="1">[12]CE!#REF!</definedName>
    <definedName name="_8__123Graph_XI_II_PLF" localSheetId="35" hidden="1">[12]CE!#REF!</definedName>
    <definedName name="_8__123Graph_XI_II_PLF" localSheetId="41" hidden="1">[12]CE!#REF!</definedName>
    <definedName name="_8__123Graph_XI_II_PLF" localSheetId="8" hidden="1">[12]CE!#REF!</definedName>
    <definedName name="_8__123Graph_XI_II_PLF" localSheetId="26" hidden="1">[12]CE!#REF!</definedName>
    <definedName name="_8__123Graph_XI_II_PLF" localSheetId="11" hidden="1">[12]CE!#REF!</definedName>
    <definedName name="_8__123Graph_XI_II_PLF" localSheetId="32" hidden="1">[12]CE!#REF!</definedName>
    <definedName name="_8__123Graph_XI_II_PLF" localSheetId="14" hidden="1">[12]CE!#REF!</definedName>
    <definedName name="_8__123Graph_XI_II_PLF" localSheetId="23" hidden="1">[12]CE!#REF!</definedName>
    <definedName name="_8__123Graph_XI_II_PLF" localSheetId="38" hidden="1">[12]CE!#REF!</definedName>
    <definedName name="_8__123Graph_XI_II_PLF" localSheetId="20" hidden="1">[12]CE!#REF!</definedName>
    <definedName name="_8__123Graph_XI_II_PLF" localSheetId="17" hidden="1">[12]CE!#REF!</definedName>
    <definedName name="_8__123Graph_XI_II_PLF" hidden="1">[12]CE!#REF!</definedName>
    <definedName name="_Cur3">'[9]x-rate'!$A$2:$B$10</definedName>
    <definedName name="_D___GOTO_GK112" localSheetId="1">#REF!</definedName>
    <definedName name="_D___GOTO_GK112" localSheetId="29">#REF!</definedName>
    <definedName name="_D___GOTO_GK112" localSheetId="5">#REF!</definedName>
    <definedName name="_D___GOTO_GK112" localSheetId="35">#REF!</definedName>
    <definedName name="_D___GOTO_GK112" localSheetId="36">#REF!</definedName>
    <definedName name="_D___GOTO_GK112" localSheetId="41">#REF!</definedName>
    <definedName name="_D___GOTO_GK112" localSheetId="8">#REF!</definedName>
    <definedName name="_D___GOTO_GK112" localSheetId="26">#REF!</definedName>
    <definedName name="_D___GOTO_GK112" localSheetId="11">#REF!</definedName>
    <definedName name="_D___GOTO_GK112" localSheetId="32">#REF!</definedName>
    <definedName name="_D___GOTO_GK112" localSheetId="14">#REF!</definedName>
    <definedName name="_D___GOTO_GK112" localSheetId="23">#REF!</definedName>
    <definedName name="_D___GOTO_GK112" localSheetId="24">#REF!</definedName>
    <definedName name="_D___GOTO_GK112" localSheetId="38">#REF!</definedName>
    <definedName name="_D___GOTO_GK112" localSheetId="20">#REF!</definedName>
    <definedName name="_D___GOTO_GK112" localSheetId="17">#REF!</definedName>
    <definedName name="_D___GOTO_GK112">#REF!</definedName>
    <definedName name="_D___GOTO_GK56_" localSheetId="1">#REF!</definedName>
    <definedName name="_D___GOTO_GK56_" localSheetId="29">#REF!</definedName>
    <definedName name="_D___GOTO_GK56_" localSheetId="5">#REF!</definedName>
    <definedName name="_D___GOTO_GK56_" localSheetId="35">#REF!</definedName>
    <definedName name="_D___GOTO_GK56_" localSheetId="36">#REF!</definedName>
    <definedName name="_D___GOTO_GK56_" localSheetId="41">#REF!</definedName>
    <definedName name="_D___GOTO_GK56_" localSheetId="8">#REF!</definedName>
    <definedName name="_D___GOTO_GK56_" localSheetId="26">#REF!</definedName>
    <definedName name="_D___GOTO_GK56_" localSheetId="11">#REF!</definedName>
    <definedName name="_D___GOTO_GK56_" localSheetId="32">#REF!</definedName>
    <definedName name="_D___GOTO_GK56_" localSheetId="14">#REF!</definedName>
    <definedName name="_D___GOTO_GK56_" localSheetId="23">#REF!</definedName>
    <definedName name="_D___GOTO_GK56_" localSheetId="24">#REF!</definedName>
    <definedName name="_D___GOTO_GK56_" localSheetId="38">#REF!</definedName>
    <definedName name="_D___GOTO_GK56_" localSheetId="20">#REF!</definedName>
    <definedName name="_D___GOTO_GK56_" localSheetId="17">#REF!</definedName>
    <definedName name="_D___GOTO_GK56_">#REF!</definedName>
    <definedName name="_D__D___L___GOT" localSheetId="1">#REF!</definedName>
    <definedName name="_D__D___L___GOT" localSheetId="29">#REF!</definedName>
    <definedName name="_D__D___L___GOT" localSheetId="5">#REF!</definedName>
    <definedName name="_D__D___L___GOT" localSheetId="35">#REF!</definedName>
    <definedName name="_D__D___L___GOT" localSheetId="36">#REF!</definedName>
    <definedName name="_D__D___L___GOT" localSheetId="41">#REF!</definedName>
    <definedName name="_D__D___L___GOT" localSheetId="8">#REF!</definedName>
    <definedName name="_D__D___L___GOT" localSheetId="26">#REF!</definedName>
    <definedName name="_D__D___L___GOT" localSheetId="11">#REF!</definedName>
    <definedName name="_D__D___L___GOT" localSheetId="32">#REF!</definedName>
    <definedName name="_D__D___L___GOT" localSheetId="14">#REF!</definedName>
    <definedName name="_D__D___L___GOT" localSheetId="23">#REF!</definedName>
    <definedName name="_D__D___L___GOT" localSheetId="24">#REF!</definedName>
    <definedName name="_D__D___L___GOT" localSheetId="38">#REF!</definedName>
    <definedName name="_D__D___L___GOT" localSheetId="20">#REF!</definedName>
    <definedName name="_D__D___L___GOT" localSheetId="17">#REF!</definedName>
    <definedName name="_D__D___L___GOT">#REF!</definedName>
    <definedName name="_D__D__D___D__D" localSheetId="1">#REF!</definedName>
    <definedName name="_D__D__D___D__D" localSheetId="29">#REF!</definedName>
    <definedName name="_D__D__D___D__D" localSheetId="5">#REF!</definedName>
    <definedName name="_D__D__D___D__D" localSheetId="35">#REF!</definedName>
    <definedName name="_D__D__D___D__D" localSheetId="36">#REF!</definedName>
    <definedName name="_D__D__D___D__D" localSheetId="41">#REF!</definedName>
    <definedName name="_D__D__D___D__D" localSheetId="8">#REF!</definedName>
    <definedName name="_D__D__D___D__D" localSheetId="26">#REF!</definedName>
    <definedName name="_D__D__D___D__D" localSheetId="11">#REF!</definedName>
    <definedName name="_D__D__D___D__D" localSheetId="32">#REF!</definedName>
    <definedName name="_D__D__D___D__D" localSheetId="14">#REF!</definedName>
    <definedName name="_D__D__D___D__D" localSheetId="23">#REF!</definedName>
    <definedName name="_D__D__D___D__D" localSheetId="24">#REF!</definedName>
    <definedName name="_D__D__D___D__D" localSheetId="38">#REF!</definedName>
    <definedName name="_D__D__D___D__D" localSheetId="20">#REF!</definedName>
    <definedName name="_D__D__D___D__D" localSheetId="17">#REF!</definedName>
    <definedName name="_D__D__D___D__D">#REF!</definedName>
    <definedName name="_D_19__U_19_" localSheetId="1">#REF!</definedName>
    <definedName name="_D_19__U_19_" localSheetId="29">#REF!</definedName>
    <definedName name="_D_19__U_19_" localSheetId="5">#REF!</definedName>
    <definedName name="_D_19__U_19_" localSheetId="35">#REF!</definedName>
    <definedName name="_D_19__U_19_" localSheetId="36">#REF!</definedName>
    <definedName name="_D_19__U_19_" localSheetId="41">#REF!</definedName>
    <definedName name="_D_19__U_19_" localSheetId="8">#REF!</definedName>
    <definedName name="_D_19__U_19_" localSheetId="26">#REF!</definedName>
    <definedName name="_D_19__U_19_" localSheetId="11">#REF!</definedName>
    <definedName name="_D_19__U_19_" localSheetId="32">#REF!</definedName>
    <definedName name="_D_19__U_19_" localSheetId="14">#REF!</definedName>
    <definedName name="_D_19__U_19_" localSheetId="23">#REF!</definedName>
    <definedName name="_D_19__U_19_" localSheetId="24">#REF!</definedName>
    <definedName name="_D_19__U_19_" localSheetId="38">#REF!</definedName>
    <definedName name="_D_19__U_19_" localSheetId="20">#REF!</definedName>
    <definedName name="_D_19__U_19_" localSheetId="17">#REF!</definedName>
    <definedName name="_D_19__U_19_">#REF!</definedName>
    <definedName name="_DOWN_9__RIGHT_" localSheetId="1">#REF!</definedName>
    <definedName name="_DOWN_9__RIGHT_" localSheetId="29">#REF!</definedName>
    <definedName name="_DOWN_9__RIGHT_" localSheetId="5">#REF!</definedName>
    <definedName name="_DOWN_9__RIGHT_" localSheetId="35">#REF!</definedName>
    <definedName name="_DOWN_9__RIGHT_" localSheetId="36">#REF!</definedName>
    <definedName name="_DOWN_9__RIGHT_" localSheetId="41">#REF!</definedName>
    <definedName name="_DOWN_9__RIGHT_" localSheetId="8">#REF!</definedName>
    <definedName name="_DOWN_9__RIGHT_" localSheetId="26">#REF!</definedName>
    <definedName name="_DOWN_9__RIGHT_" localSheetId="11">#REF!</definedName>
    <definedName name="_DOWN_9__RIGHT_" localSheetId="32">#REF!</definedName>
    <definedName name="_DOWN_9__RIGHT_" localSheetId="14">#REF!</definedName>
    <definedName name="_DOWN_9__RIGHT_" localSheetId="23">#REF!</definedName>
    <definedName name="_DOWN_9__RIGHT_" localSheetId="24">#REF!</definedName>
    <definedName name="_DOWN_9__RIGHT_" localSheetId="38">#REF!</definedName>
    <definedName name="_DOWN_9__RIGHT_" localSheetId="20">#REF!</definedName>
    <definedName name="_DOWN_9__RIGHT_" localSheetId="17">#REF!</definedName>
    <definedName name="_DOWN_9__RIGHT_">#REF!</definedName>
    <definedName name="_Fill" localSheetId="44" hidden="1">#REF!</definedName>
    <definedName name="_Fill" localSheetId="1" hidden="1">#REF!</definedName>
    <definedName name="_Fill" localSheetId="29" hidden="1">#REF!</definedName>
    <definedName name="_Fill" localSheetId="5" hidden="1">#REF!</definedName>
    <definedName name="_Fill" localSheetId="35" hidden="1">#REF!</definedName>
    <definedName name="_Fill" localSheetId="36" hidden="1">#REF!</definedName>
    <definedName name="_Fill" localSheetId="41" hidden="1">#REF!</definedName>
    <definedName name="_Fill" localSheetId="42" hidden="1">#REF!</definedName>
    <definedName name="_Fill" localSheetId="45" hidden="1">#REF!</definedName>
    <definedName name="_Fill" localSheetId="8" hidden="1">#REF!</definedName>
    <definedName name="_Fill" localSheetId="26" hidden="1">#REF!</definedName>
    <definedName name="_Fill" localSheetId="11" hidden="1">#REF!</definedName>
    <definedName name="_Fill" localSheetId="32" hidden="1">#REF!</definedName>
    <definedName name="_Fill" localSheetId="14" hidden="1">#REF!</definedName>
    <definedName name="_Fill" localSheetId="23" hidden="1">#REF!</definedName>
    <definedName name="_Fill" localSheetId="24" hidden="1">#REF!</definedName>
    <definedName name="_Fill" localSheetId="38" hidden="1">#REF!</definedName>
    <definedName name="_Fill" localSheetId="20" hidden="1">#REF!</definedName>
    <definedName name="_Fill" localSheetId="43" hidden="1">#REF!</definedName>
    <definedName name="_Fill" localSheetId="46" hidden="1">#REF!</definedName>
    <definedName name="_Fill" localSheetId="17" hidden="1">#REF!</definedName>
    <definedName name="_Fill" hidden="1">#REF!</definedName>
    <definedName name="_Fill1" hidden="1">#REF!</definedName>
    <definedName name="_xlnm._FilterDatabase" localSheetId="1" hidden="1">#REF!</definedName>
    <definedName name="_xlnm._FilterDatabase" localSheetId="29" hidden="1">#REF!</definedName>
    <definedName name="_xlnm._FilterDatabase" localSheetId="5" hidden="1">#REF!</definedName>
    <definedName name="_xlnm._FilterDatabase" localSheetId="35" hidden="1">#REF!</definedName>
    <definedName name="_xlnm._FilterDatabase" localSheetId="41" hidden="1">#REF!</definedName>
    <definedName name="_xlnm._FilterDatabase" localSheetId="8" hidden="1">#REF!</definedName>
    <definedName name="_xlnm._FilterDatabase" localSheetId="26" hidden="1">#REF!</definedName>
    <definedName name="_xlnm._FilterDatabase" localSheetId="11" hidden="1">#REF!</definedName>
    <definedName name="_xlnm._FilterDatabase" localSheetId="32" hidden="1">#REF!</definedName>
    <definedName name="_xlnm._FilterDatabase" localSheetId="14" hidden="1">#REF!</definedName>
    <definedName name="_xlnm._FilterDatabase" localSheetId="23" hidden="1">#REF!</definedName>
    <definedName name="_xlnm._FilterDatabase" localSheetId="38" hidden="1">#REF!</definedName>
    <definedName name="_xlnm._FilterDatabase" localSheetId="20" hidden="1">#REF!</definedName>
    <definedName name="_xlnm._FilterDatabase" localSheetId="17" hidden="1">#REF!</definedName>
    <definedName name="_xlnm._FilterDatabase" hidden="1">#REF!</definedName>
    <definedName name="_FROM__R__R__08" localSheetId="1">#REF!</definedName>
    <definedName name="_FROM__R__R__08" localSheetId="29">#REF!</definedName>
    <definedName name="_FROM__R__R__08" localSheetId="5">#REF!</definedName>
    <definedName name="_FROM__R__R__08" localSheetId="35">#REF!</definedName>
    <definedName name="_FROM__R__R__08" localSheetId="36">#REF!</definedName>
    <definedName name="_FROM__R__R__08" localSheetId="41">#REF!</definedName>
    <definedName name="_FROM__R__R__08" localSheetId="8">#REF!</definedName>
    <definedName name="_FROM__R__R__08" localSheetId="26">#REF!</definedName>
    <definedName name="_FROM__R__R__08" localSheetId="11">#REF!</definedName>
    <definedName name="_FROM__R__R__08" localSheetId="32">#REF!</definedName>
    <definedName name="_FROM__R__R__08" localSheetId="14">#REF!</definedName>
    <definedName name="_FROM__R__R__08" localSheetId="23">#REF!</definedName>
    <definedName name="_FROM__R__R__08" localSheetId="24">#REF!</definedName>
    <definedName name="_FROM__R__R__08" localSheetId="38">#REF!</definedName>
    <definedName name="_FROM__R__R__08" localSheetId="20">#REF!</definedName>
    <definedName name="_FROM__R__R__08" localSheetId="17">#REF!</definedName>
    <definedName name="_FROM__R__R__08">#REF!</definedName>
    <definedName name="_FROM__R__R__16" localSheetId="1">#REF!</definedName>
    <definedName name="_FROM__R__R__16" localSheetId="29">#REF!</definedName>
    <definedName name="_FROM__R__R__16" localSheetId="5">#REF!</definedName>
    <definedName name="_FROM__R__R__16" localSheetId="35">#REF!</definedName>
    <definedName name="_FROM__R__R__16" localSheetId="36">#REF!</definedName>
    <definedName name="_FROM__R__R__16" localSheetId="41">#REF!</definedName>
    <definedName name="_FROM__R__R__16" localSheetId="8">#REF!</definedName>
    <definedName name="_FROM__R__R__16" localSheetId="26">#REF!</definedName>
    <definedName name="_FROM__R__R__16" localSheetId="11">#REF!</definedName>
    <definedName name="_FROM__R__R__16" localSheetId="32">#REF!</definedName>
    <definedName name="_FROM__R__R__16" localSheetId="14">#REF!</definedName>
    <definedName name="_FROM__R__R__16" localSheetId="23">#REF!</definedName>
    <definedName name="_FROM__R__R__16" localSheetId="24">#REF!</definedName>
    <definedName name="_FROM__R__R__16" localSheetId="38">#REF!</definedName>
    <definedName name="_FROM__R__R__16" localSheetId="20">#REF!</definedName>
    <definedName name="_FROM__R__R__16" localSheetId="17">#REF!</definedName>
    <definedName name="_FROM__R__R__16">#REF!</definedName>
    <definedName name="_GENERATION__R_" localSheetId="1">#REF!</definedName>
    <definedName name="_GENERATION__R_" localSheetId="29">#REF!</definedName>
    <definedName name="_GENERATION__R_" localSheetId="5">#REF!</definedName>
    <definedName name="_GENERATION__R_" localSheetId="35">#REF!</definedName>
    <definedName name="_GENERATION__R_" localSheetId="36">#REF!</definedName>
    <definedName name="_GENERATION__R_" localSheetId="41">#REF!</definedName>
    <definedName name="_GENERATION__R_" localSheetId="8">#REF!</definedName>
    <definedName name="_GENERATION__R_" localSheetId="26">#REF!</definedName>
    <definedName name="_GENERATION__R_" localSheetId="11">#REF!</definedName>
    <definedName name="_GENERATION__R_" localSheetId="32">#REF!</definedName>
    <definedName name="_GENERATION__R_" localSheetId="14">#REF!</definedName>
    <definedName name="_GENERATION__R_" localSheetId="23">#REF!</definedName>
    <definedName name="_GENERATION__R_" localSheetId="24">#REF!</definedName>
    <definedName name="_GENERATION__R_" localSheetId="38">#REF!</definedName>
    <definedName name="_GENERATION__R_" localSheetId="20">#REF!</definedName>
    <definedName name="_GENERATION__R_" localSheetId="17">#REF!</definedName>
    <definedName name="_GENERATION__R_">#REF!</definedName>
    <definedName name="_GOTO_BT49__R__" localSheetId="1">#REF!</definedName>
    <definedName name="_GOTO_BT49__R__" localSheetId="29">#REF!</definedName>
    <definedName name="_GOTO_BT49__R__" localSheetId="5">#REF!</definedName>
    <definedName name="_GOTO_BT49__R__" localSheetId="35">#REF!</definedName>
    <definedName name="_GOTO_BT49__R__" localSheetId="36">#REF!</definedName>
    <definedName name="_GOTO_BT49__R__" localSheetId="41">#REF!</definedName>
    <definedName name="_GOTO_BT49__R__" localSheetId="8">#REF!</definedName>
    <definedName name="_GOTO_BT49__R__" localSheetId="26">#REF!</definedName>
    <definedName name="_GOTO_BT49__R__" localSheetId="11">#REF!</definedName>
    <definedName name="_GOTO_BT49__R__" localSheetId="32">#REF!</definedName>
    <definedName name="_GOTO_BT49__R__" localSheetId="14">#REF!</definedName>
    <definedName name="_GOTO_BT49__R__" localSheetId="23">#REF!</definedName>
    <definedName name="_GOTO_BT49__R__" localSheetId="24">#REF!</definedName>
    <definedName name="_GOTO_BT49__R__" localSheetId="38">#REF!</definedName>
    <definedName name="_GOTO_BT49__R__" localSheetId="20">#REF!</definedName>
    <definedName name="_GOTO_BT49__R__" localSheetId="17">#REF!</definedName>
    <definedName name="_GOTO_BT49__R__">#REF!</definedName>
    <definedName name="_GOTO_CF11__?__" localSheetId="1">#REF!</definedName>
    <definedName name="_GOTO_CF11__?__" localSheetId="29">#REF!</definedName>
    <definedName name="_GOTO_CF11__?__" localSheetId="5">#REF!</definedName>
    <definedName name="_GOTO_CF11__?__" localSheetId="35">#REF!</definedName>
    <definedName name="_GOTO_CF11__?__" localSheetId="36">#REF!</definedName>
    <definedName name="_GOTO_CF11__?__" localSheetId="41">#REF!</definedName>
    <definedName name="_GOTO_CF11__?__" localSheetId="8">#REF!</definedName>
    <definedName name="_GOTO_CF11__?__" localSheetId="26">#REF!</definedName>
    <definedName name="_GOTO_CF11__?__" localSheetId="11">#REF!</definedName>
    <definedName name="_GOTO_CF11__?__" localSheetId="32">#REF!</definedName>
    <definedName name="_GOTO_CF11__?__" localSheetId="14">#REF!</definedName>
    <definedName name="_GOTO_CF11__?__" localSheetId="23">#REF!</definedName>
    <definedName name="_GOTO_CF11__?__" localSheetId="24">#REF!</definedName>
    <definedName name="_GOTO_CF11__?__" localSheetId="38">#REF!</definedName>
    <definedName name="_GOTO_CF11__?__" localSheetId="20">#REF!</definedName>
    <definedName name="_GOTO_CF11__?__" localSheetId="17">#REF!</definedName>
    <definedName name="_GOTO_CF11__?__">#REF!</definedName>
    <definedName name="_GOTO_EO75__WEK" localSheetId="1">#REF!</definedName>
    <definedName name="_GOTO_EO75__WEK" localSheetId="29">#REF!</definedName>
    <definedName name="_GOTO_EO75__WEK" localSheetId="5">#REF!</definedName>
    <definedName name="_GOTO_EO75__WEK" localSheetId="35">#REF!</definedName>
    <definedName name="_GOTO_EO75__WEK" localSheetId="36">#REF!</definedName>
    <definedName name="_GOTO_EO75__WEK" localSheetId="41">#REF!</definedName>
    <definedName name="_GOTO_EO75__WEK" localSheetId="8">#REF!</definedName>
    <definedName name="_GOTO_EO75__WEK" localSheetId="26">#REF!</definedName>
    <definedName name="_GOTO_EO75__WEK" localSheetId="11">#REF!</definedName>
    <definedName name="_GOTO_EO75__WEK" localSheetId="32">#REF!</definedName>
    <definedName name="_GOTO_EO75__WEK" localSheetId="14">#REF!</definedName>
    <definedName name="_GOTO_EO75__WEK" localSheetId="23">#REF!</definedName>
    <definedName name="_GOTO_EO75__WEK" localSheetId="24">#REF!</definedName>
    <definedName name="_GOTO_EO75__WEK" localSheetId="38">#REF!</definedName>
    <definedName name="_GOTO_EO75__WEK" localSheetId="20">#REF!</definedName>
    <definedName name="_GOTO_EO75__WEK" localSheetId="17">#REF!</definedName>
    <definedName name="_GOTO_EO75__WEK">#REF!</definedName>
    <definedName name="_GOTO_EP82__PEA" localSheetId="1">#REF!</definedName>
    <definedName name="_GOTO_EP82__PEA" localSheetId="29">#REF!</definedName>
    <definedName name="_GOTO_EP82__PEA" localSheetId="5">#REF!</definedName>
    <definedName name="_GOTO_EP82__PEA" localSheetId="35">#REF!</definedName>
    <definedName name="_GOTO_EP82__PEA" localSheetId="36">#REF!</definedName>
    <definedName name="_GOTO_EP82__PEA" localSheetId="41">#REF!</definedName>
    <definedName name="_GOTO_EP82__PEA" localSheetId="8">#REF!</definedName>
    <definedName name="_GOTO_EP82__PEA" localSheetId="26">#REF!</definedName>
    <definedName name="_GOTO_EP82__PEA" localSheetId="11">#REF!</definedName>
    <definedName name="_GOTO_EP82__PEA" localSheetId="32">#REF!</definedName>
    <definedName name="_GOTO_EP82__PEA" localSheetId="14">#REF!</definedName>
    <definedName name="_GOTO_EP82__PEA" localSheetId="23">#REF!</definedName>
    <definedName name="_GOTO_EP82__PEA" localSheetId="24">#REF!</definedName>
    <definedName name="_GOTO_EP82__PEA" localSheetId="38">#REF!</definedName>
    <definedName name="_GOTO_EP82__PEA" localSheetId="20">#REF!</definedName>
    <definedName name="_GOTO_EP82__PEA" localSheetId="17">#REF!</definedName>
    <definedName name="_GOTO_EP82__PEA">#REF!</definedName>
    <definedName name="_GOTO_EP86__PER" localSheetId="1">#REF!</definedName>
    <definedName name="_GOTO_EP86__PER" localSheetId="29">#REF!</definedName>
    <definedName name="_GOTO_EP86__PER" localSheetId="5">#REF!</definedName>
    <definedName name="_GOTO_EP86__PER" localSheetId="35">#REF!</definedName>
    <definedName name="_GOTO_EP86__PER" localSheetId="36">#REF!</definedName>
    <definedName name="_GOTO_EP86__PER" localSheetId="41">#REF!</definedName>
    <definedName name="_GOTO_EP86__PER" localSheetId="8">#REF!</definedName>
    <definedName name="_GOTO_EP86__PER" localSheetId="26">#REF!</definedName>
    <definedName name="_GOTO_EP86__PER" localSheetId="11">#REF!</definedName>
    <definedName name="_GOTO_EP86__PER" localSheetId="32">#REF!</definedName>
    <definedName name="_GOTO_EP86__PER" localSheetId="14">#REF!</definedName>
    <definedName name="_GOTO_EP86__PER" localSheetId="23">#REF!</definedName>
    <definedName name="_GOTO_EP86__PER" localSheetId="24">#REF!</definedName>
    <definedName name="_GOTO_EP86__PER" localSheetId="38">#REF!</definedName>
    <definedName name="_GOTO_EP86__PER" localSheetId="20">#REF!</definedName>
    <definedName name="_GOTO_EP86__PER" localSheetId="17">#REF!</definedName>
    <definedName name="_GOTO_EP86__PER">#REF!</definedName>
    <definedName name="_GOTO_FO112__RV" localSheetId="1">#REF!</definedName>
    <definedName name="_GOTO_FO112__RV" localSheetId="29">#REF!</definedName>
    <definedName name="_GOTO_FO112__RV" localSheetId="5">#REF!</definedName>
    <definedName name="_GOTO_FO112__RV" localSheetId="35">#REF!</definedName>
    <definedName name="_GOTO_FO112__RV" localSheetId="36">#REF!</definedName>
    <definedName name="_GOTO_FO112__RV" localSheetId="41">#REF!</definedName>
    <definedName name="_GOTO_FO112__RV" localSheetId="8">#REF!</definedName>
    <definedName name="_GOTO_FO112__RV" localSheetId="26">#REF!</definedName>
    <definedName name="_GOTO_FO112__RV" localSheetId="11">#REF!</definedName>
    <definedName name="_GOTO_FO112__RV" localSheetId="32">#REF!</definedName>
    <definedName name="_GOTO_FO112__RV" localSheetId="14">#REF!</definedName>
    <definedName name="_GOTO_FO112__RV" localSheetId="23">#REF!</definedName>
    <definedName name="_GOTO_FO112__RV" localSheetId="24">#REF!</definedName>
    <definedName name="_GOTO_FO112__RV" localSheetId="38">#REF!</definedName>
    <definedName name="_GOTO_FO112__RV" localSheetId="20">#REF!</definedName>
    <definedName name="_GOTO_FO112__RV" localSheetId="17">#REF!</definedName>
    <definedName name="_GOTO_FO112__RV">#REF!</definedName>
    <definedName name="_GOTO_FO56__RV_" localSheetId="1">#REF!</definedName>
    <definedName name="_GOTO_FO56__RV_" localSheetId="29">#REF!</definedName>
    <definedName name="_GOTO_FO56__RV_" localSheetId="5">#REF!</definedName>
    <definedName name="_GOTO_FO56__RV_" localSheetId="35">#REF!</definedName>
    <definedName name="_GOTO_FO56__RV_" localSheetId="36">#REF!</definedName>
    <definedName name="_GOTO_FO56__RV_" localSheetId="41">#REF!</definedName>
    <definedName name="_GOTO_FO56__RV_" localSheetId="8">#REF!</definedName>
    <definedName name="_GOTO_FO56__RV_" localSheetId="26">#REF!</definedName>
    <definedName name="_GOTO_FO56__RV_" localSheetId="11">#REF!</definedName>
    <definedName name="_GOTO_FO56__RV_" localSheetId="32">#REF!</definedName>
    <definedName name="_GOTO_FO56__RV_" localSheetId="14">#REF!</definedName>
    <definedName name="_GOTO_FO56__RV_" localSheetId="23">#REF!</definedName>
    <definedName name="_GOTO_FO56__RV_" localSheetId="24">#REF!</definedName>
    <definedName name="_GOTO_FO56__RV_" localSheetId="38">#REF!</definedName>
    <definedName name="_GOTO_FO56__RV_" localSheetId="20">#REF!</definedName>
    <definedName name="_GOTO_FO56__RV_" localSheetId="17">#REF!</definedName>
    <definedName name="_GOTO_FO56__RV_">#REF!</definedName>
    <definedName name="_h" localSheetId="1">#REF!</definedName>
    <definedName name="_h" localSheetId="29">#REF!</definedName>
    <definedName name="_h" localSheetId="5">#REF!</definedName>
    <definedName name="_h" localSheetId="35">#REF!</definedName>
    <definedName name="_h" localSheetId="41">#REF!</definedName>
    <definedName name="_h" localSheetId="8">#REF!</definedName>
    <definedName name="_h" localSheetId="26">#REF!</definedName>
    <definedName name="_h" localSheetId="11">#REF!</definedName>
    <definedName name="_h" localSheetId="32">#REF!</definedName>
    <definedName name="_h" localSheetId="14">#REF!</definedName>
    <definedName name="_h" localSheetId="23">#REF!</definedName>
    <definedName name="_h" localSheetId="38">#REF!</definedName>
    <definedName name="_h" localSheetId="20">#REF!</definedName>
    <definedName name="_h" localSheetId="17">#REF!</definedName>
    <definedName name="_h">#REF!</definedName>
    <definedName name="_HOME__GOTO_M14" localSheetId="1">#REF!</definedName>
    <definedName name="_HOME__GOTO_M14" localSheetId="29">#REF!</definedName>
    <definedName name="_HOME__GOTO_M14" localSheetId="5">#REF!</definedName>
    <definedName name="_HOME__GOTO_M14" localSheetId="35">#REF!</definedName>
    <definedName name="_HOME__GOTO_M14" localSheetId="36">#REF!</definedName>
    <definedName name="_HOME__GOTO_M14" localSheetId="41">#REF!</definedName>
    <definedName name="_HOME__GOTO_M14" localSheetId="8">#REF!</definedName>
    <definedName name="_HOME__GOTO_M14" localSheetId="26">#REF!</definedName>
    <definedName name="_HOME__GOTO_M14" localSheetId="11">#REF!</definedName>
    <definedName name="_HOME__GOTO_M14" localSheetId="32">#REF!</definedName>
    <definedName name="_HOME__GOTO_M14" localSheetId="14">#REF!</definedName>
    <definedName name="_HOME__GOTO_M14" localSheetId="23">#REF!</definedName>
    <definedName name="_HOME__GOTO_M14" localSheetId="24">#REF!</definedName>
    <definedName name="_HOME__GOTO_M14" localSheetId="38">#REF!</definedName>
    <definedName name="_HOME__GOTO_M14" localSheetId="20">#REF!</definedName>
    <definedName name="_HOME__GOTO_M14" localSheetId="17">#REF!</definedName>
    <definedName name="_HOME__GOTO_M14">#REF!</definedName>
    <definedName name="_i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KD2" hidden="1">#REF!</definedName>
    <definedName name="_KD3" hidden="1">#REF!</definedName>
    <definedName name="_Key1" localSheetId="1" hidden="1">#REF!</definedName>
    <definedName name="_Key1" localSheetId="29" hidden="1">#REF!</definedName>
    <definedName name="_Key1" localSheetId="5" hidden="1">#REF!</definedName>
    <definedName name="_Key1" localSheetId="35" hidden="1">#REF!</definedName>
    <definedName name="_Key1" localSheetId="41" hidden="1">#REF!</definedName>
    <definedName name="_Key1" localSheetId="8" hidden="1">#REF!</definedName>
    <definedName name="_Key1" localSheetId="26" hidden="1">#REF!</definedName>
    <definedName name="_Key1" localSheetId="11" hidden="1">#REF!</definedName>
    <definedName name="_Key1" localSheetId="32" hidden="1">#REF!</definedName>
    <definedName name="_Key1" localSheetId="14" hidden="1">#REF!</definedName>
    <definedName name="_Key1" localSheetId="23" hidden="1">#REF!</definedName>
    <definedName name="_Key1" localSheetId="38" hidden="1">#REF!</definedName>
    <definedName name="_Key1" localSheetId="20" hidden="1">#REF!</definedName>
    <definedName name="_Key1" localSheetId="17" hidden="1">#REF!</definedName>
    <definedName name="_Key1" hidden="1">#REF!</definedName>
    <definedName name="_Key2" localSheetId="1" hidden="1">#REF!</definedName>
    <definedName name="_Key2" localSheetId="29" hidden="1">#REF!</definedName>
    <definedName name="_Key2" localSheetId="5" hidden="1">#REF!</definedName>
    <definedName name="_Key2" localSheetId="35" hidden="1">#REF!</definedName>
    <definedName name="_Key2" localSheetId="41" hidden="1">#REF!</definedName>
    <definedName name="_Key2" localSheetId="8" hidden="1">#REF!</definedName>
    <definedName name="_Key2" localSheetId="26" hidden="1">#REF!</definedName>
    <definedName name="_Key2" localSheetId="11" hidden="1">#REF!</definedName>
    <definedName name="_Key2" localSheetId="32" hidden="1">#REF!</definedName>
    <definedName name="_Key2" localSheetId="14" hidden="1">#REF!</definedName>
    <definedName name="_Key2" localSheetId="23" hidden="1">#REF!</definedName>
    <definedName name="_Key2" localSheetId="38" hidden="1">#REF!</definedName>
    <definedName name="_Key2" localSheetId="20" hidden="1">#REF!</definedName>
    <definedName name="_Key2" localSheetId="17" hidden="1">#REF!</definedName>
    <definedName name="_Key2" hidden="1">#REF!</definedName>
    <definedName name="_KK1" hidden="1">#REF!</definedName>
    <definedName name="_KK2" hidden="1">#REF!</definedName>
    <definedName name="_KK3" hidden="1">#REF!</definedName>
    <definedName name="_new" hidden="1">#REF!</definedName>
    <definedName name="_new1" hidden="1">#REF!</definedName>
    <definedName name="_nis3" hidden="1">#REF!</definedName>
    <definedName name="_nt06"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Order1" hidden="1">255</definedName>
    <definedName name="_Order2" hidden="1">0</definedName>
    <definedName name="_Parse_In" localSheetId="1" hidden="1">'[7]01.11.2004'!#REF!</definedName>
    <definedName name="_Parse_In" localSheetId="29" hidden="1">'[7]01.11.2004'!#REF!</definedName>
    <definedName name="_Parse_In" localSheetId="5" hidden="1">'[7]01.11.2004'!#REF!</definedName>
    <definedName name="_Parse_In" localSheetId="35" hidden="1">'[7]01.11.2004'!#REF!</definedName>
    <definedName name="_Parse_In" localSheetId="41" hidden="1">'[7]01.11.2004'!#REF!</definedName>
    <definedName name="_Parse_In" localSheetId="8" hidden="1">'[7]01.11.2004'!#REF!</definedName>
    <definedName name="_Parse_In" localSheetId="26" hidden="1">'[7]01.11.2004'!#REF!</definedName>
    <definedName name="_Parse_In" localSheetId="11" hidden="1">'[7]01.11.2004'!#REF!</definedName>
    <definedName name="_Parse_In" localSheetId="32" hidden="1">'[7]01.11.2004'!#REF!</definedName>
    <definedName name="_Parse_In" localSheetId="14" hidden="1">'[7]01.11.2004'!#REF!</definedName>
    <definedName name="_Parse_In" localSheetId="23" hidden="1">'[7]01.11.2004'!#REF!</definedName>
    <definedName name="_Parse_In" localSheetId="38" hidden="1">'[7]01.11.2004'!#REF!</definedName>
    <definedName name="_Parse_In" localSheetId="20" hidden="1">'[7]01.11.2004'!#REF!</definedName>
    <definedName name="_Parse_In" localSheetId="17" hidden="1">'[7]01.11.2004'!#REF!</definedName>
    <definedName name="_Parse_In" hidden="1">'[7]01.11.2004'!#REF!</definedName>
    <definedName name="_Parse_Out" hidden="1">#REF!</definedName>
    <definedName name="_PCC1" localSheetId="1">#REF!</definedName>
    <definedName name="_PCC1" localSheetId="29">#REF!</definedName>
    <definedName name="_PCC1" localSheetId="5">#REF!</definedName>
    <definedName name="_PCC1" localSheetId="35">#REF!</definedName>
    <definedName name="_PCC1" localSheetId="41">#REF!</definedName>
    <definedName name="_PCC1" localSheetId="8">#REF!</definedName>
    <definedName name="_PCC1" localSheetId="26">#REF!</definedName>
    <definedName name="_PCC1" localSheetId="11">#REF!</definedName>
    <definedName name="_PCC1" localSheetId="32">#REF!</definedName>
    <definedName name="_PCC1" localSheetId="14">#REF!</definedName>
    <definedName name="_PCC1" localSheetId="23">#REF!</definedName>
    <definedName name="_PCC1" localSheetId="38">#REF!</definedName>
    <definedName name="_PCC1" localSheetId="20">#REF!</definedName>
    <definedName name="_PCC1" localSheetId="17">#REF!</definedName>
    <definedName name="_PCC1">#REF!</definedName>
    <definedName name="_PCC2" localSheetId="1">#REF!</definedName>
    <definedName name="_PCC2" localSheetId="29">#REF!</definedName>
    <definedName name="_PCC2" localSheetId="5">#REF!</definedName>
    <definedName name="_PCC2" localSheetId="35">#REF!</definedName>
    <definedName name="_PCC2" localSheetId="41">#REF!</definedName>
    <definedName name="_PCC2" localSheetId="8">#REF!</definedName>
    <definedName name="_PCC2" localSheetId="26">#REF!</definedName>
    <definedName name="_PCC2" localSheetId="11">#REF!</definedName>
    <definedName name="_PCC2" localSheetId="32">#REF!</definedName>
    <definedName name="_PCC2" localSheetId="14">#REF!</definedName>
    <definedName name="_PCC2" localSheetId="23">#REF!</definedName>
    <definedName name="_PCC2" localSheetId="38">#REF!</definedName>
    <definedName name="_PCC2" localSheetId="20">#REF!</definedName>
    <definedName name="_PCC2" localSheetId="17">#REF!</definedName>
    <definedName name="_PCC2">#REF!</definedName>
    <definedName name="_PKS1" localSheetId="1">#REF!</definedName>
    <definedName name="_PKS1" localSheetId="29">#REF!</definedName>
    <definedName name="_PKS1" localSheetId="5">#REF!</definedName>
    <definedName name="_PKS1" localSheetId="35">#REF!</definedName>
    <definedName name="_PKS1" localSheetId="41">#REF!</definedName>
    <definedName name="_PKS1" localSheetId="8">#REF!</definedName>
    <definedName name="_PKS1" localSheetId="26">#REF!</definedName>
    <definedName name="_PKS1" localSheetId="11">#REF!</definedName>
    <definedName name="_PKS1" localSheetId="32">#REF!</definedName>
    <definedName name="_PKS1" localSheetId="14">#REF!</definedName>
    <definedName name="_PKS1" localSheetId="23">#REF!</definedName>
    <definedName name="_PKS1" localSheetId="38">#REF!</definedName>
    <definedName name="_PKS1" localSheetId="20">#REF!</definedName>
    <definedName name="_PKS1" localSheetId="17">#REF!</definedName>
    <definedName name="_PKS1">#REF!</definedName>
    <definedName name="_PKS2" localSheetId="1">#REF!</definedName>
    <definedName name="_PKS2" localSheetId="29">#REF!</definedName>
    <definedName name="_PKS2" localSheetId="5">#REF!</definedName>
    <definedName name="_PKS2" localSheetId="35">#REF!</definedName>
    <definedName name="_PKS2" localSheetId="41">#REF!</definedName>
    <definedName name="_PKS2" localSheetId="8">#REF!</definedName>
    <definedName name="_PKS2" localSheetId="26">#REF!</definedName>
    <definedName name="_PKS2" localSheetId="11">#REF!</definedName>
    <definedName name="_PKS2" localSheetId="32">#REF!</definedName>
    <definedName name="_PKS2" localSheetId="14">#REF!</definedName>
    <definedName name="_PKS2" localSheetId="23">#REF!</definedName>
    <definedName name="_PKS2" localSheetId="38">#REF!</definedName>
    <definedName name="_PKS2" localSheetId="20">#REF!</definedName>
    <definedName name="_PKS2" localSheetId="17">#REF!</definedName>
    <definedName name="_PKS2">#REF!</definedName>
    <definedName name="_PKS3" localSheetId="1">#REF!</definedName>
    <definedName name="_PKS3" localSheetId="29">#REF!</definedName>
    <definedName name="_PKS3" localSheetId="5">#REF!</definedName>
    <definedName name="_PKS3" localSheetId="35">#REF!</definedName>
    <definedName name="_PKS3" localSheetId="41">#REF!</definedName>
    <definedName name="_PKS3" localSheetId="8">#REF!</definedName>
    <definedName name="_PKS3" localSheetId="26">#REF!</definedName>
    <definedName name="_PKS3" localSheetId="11">#REF!</definedName>
    <definedName name="_PKS3" localSheetId="32">#REF!</definedName>
    <definedName name="_PKS3" localSheetId="14">#REF!</definedName>
    <definedName name="_PKS3" localSheetId="23">#REF!</definedName>
    <definedName name="_PKS3" localSheetId="38">#REF!</definedName>
    <definedName name="_PKS3" localSheetId="20">#REF!</definedName>
    <definedName name="_PKS3" localSheetId="17">#REF!</definedName>
    <definedName name="_PKS3">#REF!</definedName>
    <definedName name="_PKS4" localSheetId="1">#REF!</definedName>
    <definedName name="_PKS4" localSheetId="29">#REF!</definedName>
    <definedName name="_PKS4" localSheetId="5">#REF!</definedName>
    <definedName name="_PKS4" localSheetId="35">#REF!</definedName>
    <definedName name="_PKS4" localSheetId="41">#REF!</definedName>
    <definedName name="_PKS4" localSheetId="8">#REF!</definedName>
    <definedName name="_PKS4" localSheetId="26">#REF!</definedName>
    <definedName name="_PKS4" localSheetId="11">#REF!</definedName>
    <definedName name="_PKS4" localSheetId="32">#REF!</definedName>
    <definedName name="_PKS4" localSheetId="14">#REF!</definedName>
    <definedName name="_PKS4" localSheetId="23">#REF!</definedName>
    <definedName name="_PKS4" localSheetId="38">#REF!</definedName>
    <definedName name="_PKS4" localSheetId="20">#REF!</definedName>
    <definedName name="_PKS4" localSheetId="17">#REF!</definedName>
    <definedName name="_PKS4">#REF!</definedName>
    <definedName name="_PLF__R__R___ES" localSheetId="1">#REF!</definedName>
    <definedName name="_PLF__R__R___ES" localSheetId="29">#REF!</definedName>
    <definedName name="_PLF__R__R___ES" localSheetId="5">#REF!</definedName>
    <definedName name="_PLF__R__R___ES" localSheetId="35">#REF!</definedName>
    <definedName name="_PLF__R__R___ES" localSheetId="36">#REF!</definedName>
    <definedName name="_PLF__R__R___ES" localSheetId="41">#REF!</definedName>
    <definedName name="_PLF__R__R___ES" localSheetId="8">#REF!</definedName>
    <definedName name="_PLF__R__R___ES" localSheetId="26">#REF!</definedName>
    <definedName name="_PLF__R__R___ES" localSheetId="11">#REF!</definedName>
    <definedName name="_PLF__R__R___ES" localSheetId="32">#REF!</definedName>
    <definedName name="_PLF__R__R___ES" localSheetId="14">#REF!</definedName>
    <definedName name="_PLF__R__R___ES" localSheetId="23">#REF!</definedName>
    <definedName name="_PLF__R__R___ES" localSheetId="24">#REF!</definedName>
    <definedName name="_PLF__R__R___ES" localSheetId="38">#REF!</definedName>
    <definedName name="_PLF__R__R___ES" localSheetId="20">#REF!</definedName>
    <definedName name="_PLF__R__R___ES" localSheetId="17">#REF!</definedName>
    <definedName name="_PLF__R__R___ES">#REF!</definedName>
    <definedName name="_rcd" localSheetId="1" hidden="1">[13]CE!#REF!</definedName>
    <definedName name="_rcd" localSheetId="29" hidden="1">[13]CE!#REF!</definedName>
    <definedName name="_rcd" localSheetId="5" hidden="1">[13]CE!#REF!</definedName>
    <definedName name="_rcd" localSheetId="35" hidden="1">[13]CE!#REF!</definedName>
    <definedName name="_rcd" localSheetId="41" hidden="1">[13]CE!#REF!</definedName>
    <definedName name="_rcd" localSheetId="8" hidden="1">[13]CE!#REF!</definedName>
    <definedName name="_rcd" localSheetId="26" hidden="1">[13]CE!#REF!</definedName>
    <definedName name="_rcd" localSheetId="11" hidden="1">[13]CE!#REF!</definedName>
    <definedName name="_rcd" localSheetId="32" hidden="1">[13]CE!#REF!</definedName>
    <definedName name="_rcd" localSheetId="14" hidden="1">[13]CE!#REF!</definedName>
    <definedName name="_rcd" localSheetId="23" hidden="1">[13]CE!#REF!</definedName>
    <definedName name="_rcd" localSheetId="38" hidden="1">[13]CE!#REF!</definedName>
    <definedName name="_rcd" localSheetId="20" hidden="1">[13]CE!#REF!</definedName>
    <definedName name="_rcd" localSheetId="17" hidden="1">[13]CE!#REF!</definedName>
    <definedName name="_rcd" hidden="1">[13]CE!#REF!</definedName>
    <definedName name="_Regression_Int" hidden="1">1</definedName>
    <definedName name="_RV_DOWN_6__LEF" localSheetId="1">#REF!</definedName>
    <definedName name="_RV_DOWN_6__LEF" localSheetId="29">#REF!</definedName>
    <definedName name="_RV_DOWN_6__LEF" localSheetId="5">#REF!</definedName>
    <definedName name="_RV_DOWN_6__LEF" localSheetId="35">#REF!</definedName>
    <definedName name="_RV_DOWN_6__LEF" localSheetId="36">#REF!</definedName>
    <definedName name="_RV_DOWN_6__LEF" localSheetId="41">#REF!</definedName>
    <definedName name="_RV_DOWN_6__LEF" localSheetId="8">#REF!</definedName>
    <definedName name="_RV_DOWN_6__LEF" localSheetId="26">#REF!</definedName>
    <definedName name="_RV_DOWN_6__LEF" localSheetId="11">#REF!</definedName>
    <definedName name="_RV_DOWN_6__LEF" localSheetId="32">#REF!</definedName>
    <definedName name="_RV_DOWN_6__LEF" localSheetId="14">#REF!</definedName>
    <definedName name="_RV_DOWN_6__LEF" localSheetId="23">#REF!</definedName>
    <definedName name="_RV_DOWN_6__LEF" localSheetId="24">#REF!</definedName>
    <definedName name="_RV_DOWN_6__LEF" localSheetId="38">#REF!</definedName>
    <definedName name="_RV_DOWN_6__LEF" localSheetId="20">#REF!</definedName>
    <definedName name="_RV_DOWN_6__LEF" localSheetId="17">#REF!</definedName>
    <definedName name="_RV_DOWN_6__LEF">#REF!</definedName>
    <definedName name="_SCH6" localSheetId="1">'[14]04REL'!#REF!</definedName>
    <definedName name="_SCH6" localSheetId="29">'[14]04REL'!#REF!</definedName>
    <definedName name="_SCH6" localSheetId="5">'[14]04REL'!#REF!</definedName>
    <definedName name="_SCH6" localSheetId="35">'[14]04REL'!#REF!</definedName>
    <definedName name="_SCH6" localSheetId="36">'[3]04REL'!#REF!</definedName>
    <definedName name="_SCH6" localSheetId="41">'[14]04REL'!#REF!</definedName>
    <definedName name="_SCH6" localSheetId="8">'[14]04REL'!#REF!</definedName>
    <definedName name="_SCH6" localSheetId="26">'[14]04REL'!#REF!</definedName>
    <definedName name="_SCH6" localSheetId="11">'[14]04REL'!#REF!</definedName>
    <definedName name="_SCH6" localSheetId="32">'[14]04REL'!#REF!</definedName>
    <definedName name="_SCH6" localSheetId="14">'[14]04REL'!#REF!</definedName>
    <definedName name="_SCH6" localSheetId="23">'[14]04REL'!#REF!</definedName>
    <definedName name="_SCH6" localSheetId="24">'[3]04REL'!#REF!</definedName>
    <definedName name="_SCH6" localSheetId="38">'[14]04REL'!#REF!</definedName>
    <definedName name="_SCH6" localSheetId="20">'[14]04REL'!#REF!</definedName>
    <definedName name="_SCH6" localSheetId="17">'[14]04REL'!#REF!</definedName>
    <definedName name="_SCH6">'[14]04REL'!#REF!</definedName>
    <definedName name="_Sort" localSheetId="1" hidden="1">#REF!</definedName>
    <definedName name="_Sort" localSheetId="29" hidden="1">#REF!</definedName>
    <definedName name="_Sort" localSheetId="5" hidden="1">#REF!</definedName>
    <definedName name="_Sort" localSheetId="35" hidden="1">#REF!</definedName>
    <definedName name="_Sort" localSheetId="41" hidden="1">#REF!</definedName>
    <definedName name="_Sort" localSheetId="8" hidden="1">#REF!</definedName>
    <definedName name="_Sort" localSheetId="26" hidden="1">#REF!</definedName>
    <definedName name="_Sort" localSheetId="11" hidden="1">#REF!</definedName>
    <definedName name="_Sort" localSheetId="32" hidden="1">#REF!</definedName>
    <definedName name="_Sort" localSheetId="14" hidden="1">#REF!</definedName>
    <definedName name="_Sort" localSheetId="23" hidden="1">#REF!</definedName>
    <definedName name="_Sort" localSheetId="38" hidden="1">#REF!</definedName>
    <definedName name="_Sort" localSheetId="20" hidden="1">#REF!</definedName>
    <definedName name="_Sort" localSheetId="17" hidden="1">#REF!</definedName>
    <definedName name="_Sort" hidden="1">#REF!</definedName>
    <definedName name="_SUM_DI14..DI21" localSheetId="1">#REF!</definedName>
    <definedName name="_SUM_DI14..DI21" localSheetId="29">#REF!</definedName>
    <definedName name="_SUM_DI14..DI21" localSheetId="5">#REF!</definedName>
    <definedName name="_SUM_DI14..DI21" localSheetId="35">#REF!</definedName>
    <definedName name="_SUM_DI14..DI21" localSheetId="36">#REF!</definedName>
    <definedName name="_SUM_DI14..DI21" localSheetId="41">#REF!</definedName>
    <definedName name="_SUM_DI14..DI21" localSheetId="8">#REF!</definedName>
    <definedName name="_SUM_DI14..DI21" localSheetId="26">#REF!</definedName>
    <definedName name="_SUM_DI14..DI21" localSheetId="11">#REF!</definedName>
    <definedName name="_SUM_DI14..DI21" localSheetId="32">#REF!</definedName>
    <definedName name="_SUM_DI14..DI21" localSheetId="14">#REF!</definedName>
    <definedName name="_SUM_DI14..DI21" localSheetId="23">#REF!</definedName>
    <definedName name="_SUM_DI14..DI21" localSheetId="24">#REF!</definedName>
    <definedName name="_SUM_DI14..DI21" localSheetId="38">#REF!</definedName>
    <definedName name="_SUM_DI14..DI21" localSheetId="20">#REF!</definedName>
    <definedName name="_SUM_DI14..DI21" localSheetId="17">#REF!</definedName>
    <definedName name="_SUM_DI14..DI21">#REF!</definedName>
    <definedName name="_SUM_DI22..DI29" localSheetId="1">#REF!</definedName>
    <definedName name="_SUM_DI22..DI29" localSheetId="29">#REF!</definedName>
    <definedName name="_SUM_DI22..DI29" localSheetId="5">#REF!</definedName>
    <definedName name="_SUM_DI22..DI29" localSheetId="35">#REF!</definedName>
    <definedName name="_SUM_DI22..DI29" localSheetId="36">#REF!</definedName>
    <definedName name="_SUM_DI22..DI29" localSheetId="41">#REF!</definedName>
    <definedName name="_SUM_DI22..DI29" localSheetId="8">#REF!</definedName>
    <definedName name="_SUM_DI22..DI29" localSheetId="26">#REF!</definedName>
    <definedName name="_SUM_DI22..DI29" localSheetId="11">#REF!</definedName>
    <definedName name="_SUM_DI22..DI29" localSheetId="32">#REF!</definedName>
    <definedName name="_SUM_DI22..DI29" localSheetId="14">#REF!</definedName>
    <definedName name="_SUM_DI22..DI29" localSheetId="23">#REF!</definedName>
    <definedName name="_SUM_DI22..DI29" localSheetId="24">#REF!</definedName>
    <definedName name="_SUM_DI22..DI29" localSheetId="38">#REF!</definedName>
    <definedName name="_SUM_DI22..DI29" localSheetId="20">#REF!</definedName>
    <definedName name="_SUM_DI22..DI29" localSheetId="17">#REF!</definedName>
    <definedName name="_SUM_DI22..DI29">#REF!</definedName>
    <definedName name="_Table1_Out" localSheetId="1" hidden="1">'[7]01.11.2004'!#REF!</definedName>
    <definedName name="_Table1_Out" localSheetId="29" hidden="1">'[7]01.11.2004'!#REF!</definedName>
    <definedName name="_Table1_Out" localSheetId="5" hidden="1">'[7]01.11.2004'!#REF!</definedName>
    <definedName name="_Table1_Out" localSheetId="35" hidden="1">'[7]01.11.2004'!#REF!</definedName>
    <definedName name="_Table1_Out" localSheetId="41" hidden="1">'[7]01.11.2004'!#REF!</definedName>
    <definedName name="_Table1_Out" localSheetId="8" hidden="1">'[7]01.11.2004'!#REF!</definedName>
    <definedName name="_Table1_Out" localSheetId="26" hidden="1">'[7]01.11.2004'!#REF!</definedName>
    <definedName name="_Table1_Out" localSheetId="11" hidden="1">'[7]01.11.2004'!#REF!</definedName>
    <definedName name="_Table1_Out" localSheetId="32" hidden="1">'[7]01.11.2004'!#REF!</definedName>
    <definedName name="_Table1_Out" localSheetId="14" hidden="1">'[7]01.11.2004'!#REF!</definedName>
    <definedName name="_Table1_Out" localSheetId="23" hidden="1">'[7]01.11.2004'!#REF!</definedName>
    <definedName name="_Table1_Out" localSheetId="38" hidden="1">'[7]01.11.2004'!#REF!</definedName>
    <definedName name="_Table1_Out" localSheetId="20" hidden="1">'[7]01.11.2004'!#REF!</definedName>
    <definedName name="_Table1_Out" localSheetId="17" hidden="1">'[7]01.11.2004'!#REF!</definedName>
    <definedName name="_Table1_Out" hidden="1">'[7]01.11.2004'!#REF!</definedName>
    <definedName name="_U__END__U__D__" localSheetId="1">#REF!</definedName>
    <definedName name="_U__END__U__D__" localSheetId="29">#REF!</definedName>
    <definedName name="_U__END__U__D__" localSheetId="5">#REF!</definedName>
    <definedName name="_U__END__U__D__" localSheetId="35">#REF!</definedName>
    <definedName name="_U__END__U__D__" localSheetId="36">#REF!</definedName>
    <definedName name="_U__END__U__D__" localSheetId="41">#REF!</definedName>
    <definedName name="_U__END__U__D__" localSheetId="8">#REF!</definedName>
    <definedName name="_U__END__U__D__" localSheetId="26">#REF!</definedName>
    <definedName name="_U__END__U__D__" localSheetId="11">#REF!</definedName>
    <definedName name="_U__END__U__D__" localSheetId="32">#REF!</definedName>
    <definedName name="_U__END__U__D__" localSheetId="14">#REF!</definedName>
    <definedName name="_U__END__U__D__" localSheetId="23">#REF!</definedName>
    <definedName name="_U__END__U__D__" localSheetId="24">#REF!</definedName>
    <definedName name="_U__END__U__D__" localSheetId="38">#REF!</definedName>
    <definedName name="_U__END__U__D__" localSheetId="20">#REF!</definedName>
    <definedName name="_U__END__U__D__" localSheetId="17">#REF!</definedName>
    <definedName name="_U__END__U__D__">#REF!</definedName>
    <definedName name="_U__U__END__U__" localSheetId="1">#REF!</definedName>
    <definedName name="_U__U__END__U__" localSheetId="29">#REF!</definedName>
    <definedName name="_U__U__END__U__" localSheetId="5">#REF!</definedName>
    <definedName name="_U__U__END__U__" localSheetId="35">#REF!</definedName>
    <definedName name="_U__U__END__U__" localSheetId="36">#REF!</definedName>
    <definedName name="_U__U__END__U__" localSheetId="41">#REF!</definedName>
    <definedName name="_U__U__END__U__" localSheetId="8">#REF!</definedName>
    <definedName name="_U__U__END__U__" localSheetId="26">#REF!</definedName>
    <definedName name="_U__U__END__U__" localSheetId="11">#REF!</definedName>
    <definedName name="_U__U__END__U__" localSheetId="32">#REF!</definedName>
    <definedName name="_U__U__END__U__" localSheetId="14">#REF!</definedName>
    <definedName name="_U__U__END__U__" localSheetId="23">#REF!</definedName>
    <definedName name="_U__U__END__U__" localSheetId="24">#REF!</definedName>
    <definedName name="_U__U__END__U__" localSheetId="38">#REF!</definedName>
    <definedName name="_U__U__END__U__" localSheetId="20">#REF!</definedName>
    <definedName name="_U__U__END__U__" localSheetId="17">#REF!</definedName>
    <definedName name="_U__U__END__U__">#REF!</definedName>
    <definedName name="_U__U__U__U__U_" localSheetId="1">#REF!</definedName>
    <definedName name="_U__U__U__U__U_" localSheetId="29">#REF!</definedName>
    <definedName name="_U__U__U__U__U_" localSheetId="5">#REF!</definedName>
    <definedName name="_U__U__U__U__U_" localSheetId="35">#REF!</definedName>
    <definedName name="_U__U__U__U__U_" localSheetId="36">#REF!</definedName>
    <definedName name="_U__U__U__U__U_" localSheetId="41">#REF!</definedName>
    <definedName name="_U__U__U__U__U_" localSheetId="8">#REF!</definedName>
    <definedName name="_U__U__U__U__U_" localSheetId="26">#REF!</definedName>
    <definedName name="_U__U__U__U__U_" localSheetId="11">#REF!</definedName>
    <definedName name="_U__U__U__U__U_" localSheetId="32">#REF!</definedName>
    <definedName name="_U__U__U__U__U_" localSheetId="14">#REF!</definedName>
    <definedName name="_U__U__U__U__U_" localSheetId="23">#REF!</definedName>
    <definedName name="_U__U__U__U__U_" localSheetId="24">#REF!</definedName>
    <definedName name="_U__U__U__U__U_" localSheetId="38">#REF!</definedName>
    <definedName name="_U__U__U__U__U_" localSheetId="20">#REF!</definedName>
    <definedName name="_U__U__U__U__U_" localSheetId="17">#REF!</definedName>
    <definedName name="_U__U__U__U__U_">#REF!</definedName>
    <definedName name="_VAL3">'[10]x-rate'!$A$2:$B$11</definedName>
    <definedName name="_w123" hidden="1">{"Edition",#N/A,FALSE,"Data"}</definedName>
    <definedName name="_WGPD_GOTO_CO10" localSheetId="1">#REF!</definedName>
    <definedName name="_WGPD_GOTO_CO10" localSheetId="29">#REF!</definedName>
    <definedName name="_WGPD_GOTO_CO10" localSheetId="5">#REF!</definedName>
    <definedName name="_WGPD_GOTO_CO10" localSheetId="35">#REF!</definedName>
    <definedName name="_WGPD_GOTO_CO10" localSheetId="36">#REF!</definedName>
    <definedName name="_WGPD_GOTO_CO10" localSheetId="41">#REF!</definedName>
    <definedName name="_WGPD_GOTO_CO10" localSheetId="8">#REF!</definedName>
    <definedName name="_WGPD_GOTO_CO10" localSheetId="26">#REF!</definedName>
    <definedName name="_WGPD_GOTO_CO10" localSheetId="11">#REF!</definedName>
    <definedName name="_WGPD_GOTO_CO10" localSheetId="32">#REF!</definedName>
    <definedName name="_WGPD_GOTO_CO10" localSheetId="14">#REF!</definedName>
    <definedName name="_WGPD_GOTO_CO10" localSheetId="23">#REF!</definedName>
    <definedName name="_WGPD_GOTO_CO10" localSheetId="24">#REF!</definedName>
    <definedName name="_WGPD_GOTO_CO10" localSheetId="38">#REF!</definedName>
    <definedName name="_WGPD_GOTO_CO10" localSheetId="20">#REF!</definedName>
    <definedName name="_WGPD_GOTO_CO10" localSheetId="17">#REF!</definedName>
    <definedName name="_WGPD_GOTO_CO10">#REF!</definedName>
    <definedName name="_wrn1"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ZP1" localSheetId="1">#REF!</definedName>
    <definedName name="_ZP1" localSheetId="29">#REF!</definedName>
    <definedName name="_ZP1" localSheetId="5">#REF!</definedName>
    <definedName name="_ZP1" localSheetId="35">#REF!</definedName>
    <definedName name="_ZP1" localSheetId="41">#REF!</definedName>
    <definedName name="_ZP1" localSheetId="8">#REF!</definedName>
    <definedName name="_ZP1" localSheetId="26">#REF!</definedName>
    <definedName name="_ZP1" localSheetId="11">#REF!</definedName>
    <definedName name="_ZP1" localSheetId="32">#REF!</definedName>
    <definedName name="_ZP1" localSheetId="14">#REF!</definedName>
    <definedName name="_ZP1" localSheetId="23">#REF!</definedName>
    <definedName name="_ZP1" localSheetId="38">#REF!</definedName>
    <definedName name="_ZP1" localSheetId="20">#REF!</definedName>
    <definedName name="_ZP1" localSheetId="17">#REF!</definedName>
    <definedName name="_ZP1">#REF!</definedName>
    <definedName name="_ZP2" localSheetId="1">#REF!</definedName>
    <definedName name="_ZP2" localSheetId="29">#REF!</definedName>
    <definedName name="_ZP2" localSheetId="5">#REF!</definedName>
    <definedName name="_ZP2" localSheetId="35">#REF!</definedName>
    <definedName name="_ZP2" localSheetId="41">#REF!</definedName>
    <definedName name="_ZP2" localSheetId="8">#REF!</definedName>
    <definedName name="_ZP2" localSheetId="26">#REF!</definedName>
    <definedName name="_ZP2" localSheetId="11">#REF!</definedName>
    <definedName name="_ZP2" localSheetId="32">#REF!</definedName>
    <definedName name="_ZP2" localSheetId="14">#REF!</definedName>
    <definedName name="_ZP2" localSheetId="23">#REF!</definedName>
    <definedName name="_ZP2" localSheetId="38">#REF!</definedName>
    <definedName name="_ZP2" localSheetId="20">#REF!</definedName>
    <definedName name="_ZP2" localSheetId="17">#REF!</definedName>
    <definedName name="_ZP2">#REF!</definedName>
    <definedName name="_ZP3" localSheetId="1">#REF!</definedName>
    <definedName name="_ZP3" localSheetId="29">#REF!</definedName>
    <definedName name="_ZP3" localSheetId="5">#REF!</definedName>
    <definedName name="_ZP3" localSheetId="35">#REF!</definedName>
    <definedName name="_ZP3" localSheetId="41">#REF!</definedName>
    <definedName name="_ZP3" localSheetId="8">#REF!</definedName>
    <definedName name="_ZP3" localSheetId="26">#REF!</definedName>
    <definedName name="_ZP3" localSheetId="11">#REF!</definedName>
    <definedName name="_ZP3" localSheetId="32">#REF!</definedName>
    <definedName name="_ZP3" localSheetId="14">#REF!</definedName>
    <definedName name="_ZP3" localSheetId="23">#REF!</definedName>
    <definedName name="_ZP3" localSheetId="38">#REF!</definedName>
    <definedName name="_ZP3" localSheetId="20">#REF!</definedName>
    <definedName name="_ZP3" localSheetId="17">#REF!</definedName>
    <definedName name="_ZP3">#REF!</definedName>
    <definedName name="_ZP4" localSheetId="1">#REF!</definedName>
    <definedName name="_ZP4" localSheetId="29">#REF!</definedName>
    <definedName name="_ZP4" localSheetId="5">#REF!</definedName>
    <definedName name="_ZP4" localSheetId="35">#REF!</definedName>
    <definedName name="_ZP4" localSheetId="41">#REF!</definedName>
    <definedName name="_ZP4" localSheetId="8">#REF!</definedName>
    <definedName name="_ZP4" localSheetId="26">#REF!</definedName>
    <definedName name="_ZP4" localSheetId="11">#REF!</definedName>
    <definedName name="_ZP4" localSheetId="32">#REF!</definedName>
    <definedName name="_ZP4" localSheetId="14">#REF!</definedName>
    <definedName name="_ZP4" localSheetId="23">#REF!</definedName>
    <definedName name="_ZP4" localSheetId="38">#REF!</definedName>
    <definedName name="_ZP4" localSheetId="20">#REF!</definedName>
    <definedName name="_ZP4" localSheetId="17">#REF!</definedName>
    <definedName name="_ZP4">#REF!</definedName>
    <definedName name="A" localSheetId="1">#REF!</definedName>
    <definedName name="A" localSheetId="29">#REF!</definedName>
    <definedName name="A" localSheetId="5">#REF!</definedName>
    <definedName name="A" localSheetId="35">#REF!</definedName>
    <definedName name="A" localSheetId="36">#REF!</definedName>
    <definedName name="A" localSheetId="41">#REF!</definedName>
    <definedName name="A" localSheetId="8">#REF!</definedName>
    <definedName name="A" localSheetId="26">#REF!</definedName>
    <definedName name="A" localSheetId="11">#REF!</definedName>
    <definedName name="A" localSheetId="32">#REF!</definedName>
    <definedName name="A" localSheetId="14">#REF!</definedName>
    <definedName name="A" localSheetId="23">#REF!</definedName>
    <definedName name="A" localSheetId="24">#REF!</definedName>
    <definedName name="A" localSheetId="38">#REF!</definedName>
    <definedName name="A" localSheetId="20">#REF!</definedName>
    <definedName name="A" localSheetId="17">#REF!</definedName>
    <definedName name="A">#REF!</definedName>
    <definedName name="AAA" hidden="1">#REF!</definedName>
    <definedName name="AC">[15]Details!$D$187</definedName>
    <definedName name="Access_Button" hidden="1">"PJTFINAL_F02F11_List"</definedName>
    <definedName name="AccessDatabase" hidden="1">"C:\jhp2\JHP\AES\PJTFINAL.mdb"</definedName>
    <definedName name="adfad">'[16]Instruction Sheet'!$E$35</definedName>
    <definedName name="ADITION" hidden="1">{"'장비'!$A$3:$M$12"}</definedName>
    <definedName name="ADL.63">[17]Addl.40!$A$38:$I$284</definedName>
    <definedName name="ADTL">[18]BS!$A$1</definedName>
    <definedName name="anand">[19]Sheet3!$D$7</definedName>
    <definedName name="annex" hidden="1">#REF!</definedName>
    <definedName name="annex1" hidden="1">#REF!</definedName>
    <definedName name="anx">'[20]Clause 9'!$A$1</definedName>
    <definedName name="aps">'[21]a-4'!$E$38</definedName>
    <definedName name="arrintr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S2DocOpenMode" hidden="1">"AS2DocumentEdit"</definedName>
    <definedName name="AS2HasNoAutoHeaderFooter" hidden="1">" "</definedName>
    <definedName name="AS2NamedRange" hidden="1">2</definedName>
    <definedName name="AS2ReportLS" hidden="1">1</definedName>
    <definedName name="AS2SyncStepLS" hidden="1">0</definedName>
    <definedName name="AS2VersionLS" hidden="1">300</definedName>
    <definedName name="ASD" localSheetId="1" hidden="1">[22]CE!#REF!</definedName>
    <definedName name="ASD" localSheetId="29" hidden="1">[22]CE!#REF!</definedName>
    <definedName name="ASD" localSheetId="5" hidden="1">[22]CE!#REF!</definedName>
    <definedName name="ASD" localSheetId="35" hidden="1">[22]CE!#REF!</definedName>
    <definedName name="ASD" localSheetId="41" hidden="1">[22]CE!#REF!</definedName>
    <definedName name="ASD" localSheetId="8" hidden="1">[22]CE!#REF!</definedName>
    <definedName name="ASD" localSheetId="26" hidden="1">[22]CE!#REF!</definedName>
    <definedName name="ASD" localSheetId="11" hidden="1">[22]CE!#REF!</definedName>
    <definedName name="ASD" localSheetId="32" hidden="1">[22]CE!#REF!</definedName>
    <definedName name="ASD" localSheetId="14" hidden="1">[22]CE!#REF!</definedName>
    <definedName name="ASD" localSheetId="23" hidden="1">[22]CE!#REF!</definedName>
    <definedName name="ASD" localSheetId="38" hidden="1">[22]CE!#REF!</definedName>
    <definedName name="ASD" localSheetId="20" hidden="1">[22]CE!#REF!</definedName>
    <definedName name="ASD" localSheetId="17" hidden="1">[22]CE!#REF!</definedName>
    <definedName name="ASD" hidden="1">[22]CE!#REF!</definedName>
    <definedName name="ASDASD123" localSheetId="1" hidden="1">[22]CE!#REF!</definedName>
    <definedName name="ASDASD123" localSheetId="29" hidden="1">[22]CE!#REF!</definedName>
    <definedName name="ASDASD123" localSheetId="5" hidden="1">[22]CE!#REF!</definedName>
    <definedName name="ASDASD123" localSheetId="35" hidden="1">[22]CE!#REF!</definedName>
    <definedName name="ASDASD123" localSheetId="41" hidden="1">[22]CE!#REF!</definedName>
    <definedName name="ASDASD123" localSheetId="8" hidden="1">[22]CE!#REF!</definedName>
    <definedName name="ASDASD123" localSheetId="26" hidden="1">[22]CE!#REF!</definedName>
    <definedName name="ASDASD123" localSheetId="11" hidden="1">[22]CE!#REF!</definedName>
    <definedName name="ASDASD123" localSheetId="32" hidden="1">[22]CE!#REF!</definedName>
    <definedName name="ASDASD123" localSheetId="14" hidden="1">[22]CE!#REF!</definedName>
    <definedName name="ASDASD123" localSheetId="23" hidden="1">[22]CE!#REF!</definedName>
    <definedName name="ASDASD123" localSheetId="38" hidden="1">[22]CE!#REF!</definedName>
    <definedName name="ASDASD123" localSheetId="20" hidden="1">[22]CE!#REF!</definedName>
    <definedName name="ASDASD123" localSheetId="17" hidden="1">[22]CE!#REF!</definedName>
    <definedName name="ASDASD123" hidden="1">[22]CE!#REF!</definedName>
    <definedName name="asdf" localSheetId="1">'[23]04REL'!#REF!</definedName>
    <definedName name="asdf" localSheetId="29">'[23]04REL'!#REF!</definedName>
    <definedName name="asdf" localSheetId="5">'[23]04REL'!#REF!</definedName>
    <definedName name="asdf" localSheetId="35">'[23]04REL'!#REF!</definedName>
    <definedName name="asdf" localSheetId="41">'[23]04REL'!#REF!</definedName>
    <definedName name="asdf" localSheetId="8">'[23]04REL'!#REF!</definedName>
    <definedName name="asdf" localSheetId="26">'[23]04REL'!#REF!</definedName>
    <definedName name="asdf" localSheetId="11">'[23]04REL'!#REF!</definedName>
    <definedName name="asdf" localSheetId="32">'[23]04REL'!#REF!</definedName>
    <definedName name="asdf" localSheetId="14">'[23]04REL'!#REF!</definedName>
    <definedName name="asdf" localSheetId="23">'[23]04REL'!#REF!</definedName>
    <definedName name="asdf" localSheetId="38">'[23]04REL'!#REF!</definedName>
    <definedName name="asdf" localSheetId="20">'[23]04REL'!#REF!</definedName>
    <definedName name="asdf" localSheetId="17">'[23]04REL'!#REF!</definedName>
    <definedName name="asdf">'[23]04REL'!#REF!</definedName>
    <definedName name="ASSDFFDZFFD" hidden="1">#REF!</definedName>
    <definedName name="ASSESSMENT_YEAR____1998___99">"tds"</definedName>
    <definedName name="asset">[24]Title!$C$10</definedName>
    <definedName name="asset1">[25]Sheet2!$A$2:$AH$1408</definedName>
    <definedName name="AsstYr">[26]Masters!$C$34</definedName>
    <definedName name="AuBhu0910">[27]Assumption_PwC!$D$7</definedName>
    <definedName name="AuBhu1011">[27]Assumption_PwC!$E$7</definedName>
    <definedName name="AuCha0910">[27]Assumption_PwC!$D$8</definedName>
    <definedName name="AV" localSheetId="1">#REF!</definedName>
    <definedName name="AV" localSheetId="29">#REF!</definedName>
    <definedName name="AV" localSheetId="5">#REF!</definedName>
    <definedName name="AV" localSheetId="35">#REF!</definedName>
    <definedName name="AV" localSheetId="36">#REF!</definedName>
    <definedName name="AV" localSheetId="41">#REF!</definedName>
    <definedName name="AV" localSheetId="8">#REF!</definedName>
    <definedName name="AV" localSheetId="26">#REF!</definedName>
    <definedName name="AV" localSheetId="11">#REF!</definedName>
    <definedName name="AV" localSheetId="32">#REF!</definedName>
    <definedName name="AV" localSheetId="14">#REF!</definedName>
    <definedName name="AV" localSheetId="23">#REF!</definedName>
    <definedName name="AV" localSheetId="24">#REF!</definedName>
    <definedName name="AV" localSheetId="38">#REF!</definedName>
    <definedName name="AV" localSheetId="20">#REF!</definedName>
    <definedName name="AV" localSheetId="17">#REF!</definedName>
    <definedName name="AV">#REF!</definedName>
    <definedName name="ay">'[20]Clause 9'!$A$4</definedName>
    <definedName name="B" localSheetId="1">#REF!</definedName>
    <definedName name="B" localSheetId="29">#REF!</definedName>
    <definedName name="B" localSheetId="5">#REF!</definedName>
    <definedName name="B" localSheetId="35">#REF!</definedName>
    <definedName name="B" localSheetId="41">#REF!</definedName>
    <definedName name="B" localSheetId="8">#REF!</definedName>
    <definedName name="B" localSheetId="26">#REF!</definedName>
    <definedName name="B" localSheetId="11">#REF!</definedName>
    <definedName name="B" localSheetId="32">#REF!</definedName>
    <definedName name="B" localSheetId="14">#REF!</definedName>
    <definedName name="B" localSheetId="23">#REF!</definedName>
    <definedName name="B" localSheetId="38">#REF!</definedName>
    <definedName name="B" localSheetId="20">#REF!</definedName>
    <definedName name="B" localSheetId="17">#REF!</definedName>
    <definedName name="B">#REF!</definedName>
    <definedName name="B5210MW" localSheetId="1">#REF!</definedName>
    <definedName name="B5210MW" localSheetId="29">#REF!</definedName>
    <definedName name="B5210MW" localSheetId="5">#REF!</definedName>
    <definedName name="B5210MW" localSheetId="35">#REF!</definedName>
    <definedName name="B5210MW" localSheetId="41">#REF!</definedName>
    <definedName name="B5210MW" localSheetId="8">#REF!</definedName>
    <definedName name="B5210MW" localSheetId="26">#REF!</definedName>
    <definedName name="B5210MW" localSheetId="11">#REF!</definedName>
    <definedName name="B5210MW" localSheetId="32">#REF!</definedName>
    <definedName name="B5210MW" localSheetId="14">#REF!</definedName>
    <definedName name="B5210MW" localSheetId="23">#REF!</definedName>
    <definedName name="B5210MW" localSheetId="38">#REF!</definedName>
    <definedName name="B5210MW" localSheetId="20">#REF!</definedName>
    <definedName name="B5210MW" localSheetId="17">#REF!</definedName>
    <definedName name="B5210MW">#REF!</definedName>
    <definedName name="bb">[28]Variables!$B$4</definedName>
    <definedName name="BEx0017DGUEDPCFJUPUZOOLJCS2B" hidden="1">#REF!</definedName>
    <definedName name="BEx001CNWHJ5RULCSFM36ZCGJ1UH" hidden="1">#REF!</definedName>
    <definedName name="BEx004791UAJIJSN57OT7YBLNP82" hidden="1">[29]Table!#REF!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[29]Table!#REF!</definedName>
    <definedName name="BEx00KZHZBHP3TDV1YMX4B19B95O" hidden="1">#REF!</definedName>
    <definedName name="BEx01HY6E3GJ66ABU5ABN26V6Q13" hidden="1">[29]Table!#REF!</definedName>
    <definedName name="BEx01PW5YQKEGAR8JDDI5OARYXDF" hidden="1">#REF!</definedName>
    <definedName name="BEx01UU51VRZVF9PPM2ZYH9DG5FL"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[29]Table!#REF!</definedName>
    <definedName name="BEx1HDM5ZXSJG6JQEMSFV52PZ10V" hidden="1">#REF!</definedName>
    <definedName name="BEx1HETBBZVN5F43LKOFMC4QB0CR" hidden="1">#REF!</definedName>
    <definedName name="BEx1HGWNWPLNXICOTP90TKQVVE4E" hidden="1">[29]Table!#REF!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[29]Table!#REF!</definedName>
    <definedName name="BEx1LDMB9RW982DUILM2WPT5VWQ3" hidden="1">[29]Table!#REF!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[29]Table!#REF!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[29]Table!#REF!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[29]Table!#REF!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[29]Table!#REF!</definedName>
    <definedName name="BEx1SSNEZINBJT29QVS62VS1THT4" hidden="1">#REF!</definedName>
    <definedName name="BEx1SVNCHNANBJIDIQVB8AFK4HAN" hidden="1">#REF!</definedName>
    <definedName name="BEx1SX5ASX75RUGI6RBX5H5ZKC0U" hidden="1">#REF!</definedName>
    <definedName name="BEx1TJ0WLS9O7KNSGIPWTYHDYI1D" hidden="1">#REF!</definedName>
    <definedName name="BEx1U7WFO8OZKB1EBF4H386JW91L" hidden="1">#REF!</definedName>
    <definedName name="BEx1U87938YR9N6HYI24KVBKLOS3" hidden="1">[29]Table!#REF!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[29]Table!#REF!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[29]Table!#REF!</definedName>
    <definedName name="BEx1XL4MZ7C80495GHQRWOBS16PQ" hidden="1">#REF!</definedName>
    <definedName name="BEx1XOKSCH78XQ00HOGFX0N9SLC7" hidden="1">[30]Table!$I$10:$J$10</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[29]Table!#REF!</definedName>
    <definedName name="BEx3AOOVM42G82TNF53W0EKXLUSI" hidden="1">#REF!</definedName>
    <definedName name="BEx3AZH9W4SUFCAHNDOQ728R9V4L" hidden="1">#REF!</definedName>
    <definedName name="BEx3BNR9ES4KY7Q1DK83KC5NDGL8" hidden="1">[29]Table!#REF!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[29]Table!#REF!</definedName>
    <definedName name="BEx3CO0SVO4WLH0DO43DCHYDTH1P" hidden="1">#REF!</definedName>
    <definedName name="BEx3D9G6QTSPF9UYI4X0XY0VE896" hidden="1">#REF!</definedName>
    <definedName name="BEx3DCQU9PBRXIMLO62KS5RLH447"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HMD1P5XBCH23ZKIFO6ZTCNB" hidden="1">#REF!</definedName>
    <definedName name="BEx3FI2G3YYIACQHXNXEA15M8ZK5" hidden="1">#REF!</definedName>
    <definedName name="BEx3FJ9MHSLDK8W91GO85FX1GX57" hidden="1">#REF!</definedName>
    <definedName name="BEx3FR251HFU7A33PU01SJUENL2B" hidden="1">[29]Table!#REF!</definedName>
    <definedName name="BEx3FX7EJL47JSLSWP3EOC265WAE" hidden="1">#REF!</definedName>
    <definedName name="BEx3G201R8NLJ6FIHO2QS0SW9QVV" hidden="1">[29]Table!#REF!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[29]Table!#REF!</definedName>
    <definedName name="BEx3GMJ1Y6UU02DLRL0QXCEKDA6C" hidden="1">#REF!</definedName>
    <definedName name="BEx3GN4LY0135CBDIN1TU2UEODGF" hidden="1">#REF!</definedName>
    <definedName name="BEx3GPDH2AH4QKT4OOSN563XUHBD" hidden="1">#REF!</definedName>
    <definedName name="BEx3H5UX2GZFZZT657YR76RHW5I6" hidden="1">#REF!</definedName>
    <definedName name="BEx3HMSEFOP6DBM4R97XA6B7NFG6" hidden="1">#REF!</definedName>
    <definedName name="BEx3HWJ5SQSD2CVCQNR183X44FR8" hidden="1">[29]Table!#REF!</definedName>
    <definedName name="BEx3I09YVXO0G4X7KGSA4WGORM35"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[29]Table!#REF!</definedName>
    <definedName name="BEx3M9VFX329PZWYC4DMZ6P3W9R2" hidden="1">#REF!</definedName>
    <definedName name="BEx3MCQ0VEBV0CZXDS505L38EQ8N" hidden="1">#REF!</definedName>
    <definedName name="BEx3MEYV5LQY0BAL7V3CFAFVOM3T" hidden="1">#REF!</definedName>
    <definedName name="BEx3MREOFWJQEYMCMBL7ZE06NBN6" hidden="1">[29]Table!#REF!</definedName>
    <definedName name="BEx3NLIZ7PHF2XE59ECZ3MD04ZG1" hidden="1">#REF!</definedName>
    <definedName name="BEx3NMQ4BVC94728AUM7CCX7UHTU" hidden="1">#REF!</definedName>
    <definedName name="BEx3NR2I4OUFP3Z2QZEDU2PIFIDI" hidden="1">#REF!</definedName>
    <definedName name="BEx3NTRMB84K05E46MCYRB8QQT83" hidden="1">[30]Table!$I$8:$J$8</definedName>
    <definedName name="BEx3O19B8FTTAPVT5DZXQGQXWFR8" hidden="1">#REF!</definedName>
    <definedName name="BEx3O85IKWARA6NCJOLRBRJFMEWW" hidden="1">[29]Table!#REF!</definedName>
    <definedName name="BEx3OJZSCGFRW7SVGBFI0X9DNVMM" hidden="1">[29]Table!#REF!</definedName>
    <definedName name="BEx3OKL6MQZ2Z7V64B8XBNQ35ZWK" hidden="1">[30]Graph!$F$10:$G$10</definedName>
    <definedName name="BEx3ORSBUXAF21MKEY90YJV9AY9A" hidden="1">[29]Table!#REF!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[29]Table!#REF!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[29]Table!#REF!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[29]Table!#REF!</definedName>
    <definedName name="BEx3RV4E1WT43SZBUN09RTB8EK1O"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[29]Table!#REF!</definedName>
    <definedName name="BEx3TF0LGR2ACGP6Q9D6XNICSFA5"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[29]Table!#REF!</definedName>
    <definedName name="BEx3UJMIX2NUSSWGMSI25A5DM4CH" hidden="1">#REF!</definedName>
    <definedName name="BEx3UKOCOQG7S1YQ436S997K1KWV" hidden="1">#REF!</definedName>
    <definedName name="BEx3UYM19VIXLA0EU7LB9NHA77PB" hidden="1">#REF!</definedName>
    <definedName name="BEx3VML7CG70HPISMVYIUEN3711Q" hidden="1">[29]Table!#REF!</definedName>
    <definedName name="BEx56ZID5H04P9AIYLP1OASFGV56"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[29]Table!#REF!</definedName>
    <definedName name="BEx5AOFIO8KVRHIZ1RII337AA8ML" hidden="1">#REF!</definedName>
    <definedName name="BEx5APRZ66L5BWHFE8E4YYNEDTI4" hidden="1">[29]Table!#REF!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[29]Table!#REF!</definedName>
    <definedName name="BEx5E123OLO9WQUOIRIDJ967KAGK" hidden="1">#REF!</definedName>
    <definedName name="BEx5E2UU5NES6W779W2OZTZOB4O7" hidden="1">#REF!</definedName>
    <definedName name="BEx5ELQL9B0VR6UT18KP11DHOTFX" hidden="1">#REF!</definedName>
    <definedName name="BEx5ER4TJTFPN7IB1MNEB1ZFR5M6" hidden="1">[29]Table!#REF!</definedName>
    <definedName name="BEx5F6V5LEI66Q6Y30F8WKLZFUSK" hidden="1">[30]Table!$F$11:$G$11</definedName>
    <definedName name="BEx5F6V72QTCK7O39Y59R0EVM6CW" hidden="1">#REF!</definedName>
    <definedName name="BEx5FGLQVACD5F5YZG4DGSCHCGO2" hidden="1">[29]Table!#REF!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[29]Table!#REF!</definedName>
    <definedName name="BEx5G08KGMG5X2AQKDGPFYG5GH94" hidden="1">#REF!</definedName>
    <definedName name="BEx5G1A8TFN4C4QII35U9DKYNIS8" hidden="1">#REF!</definedName>
    <definedName name="BEx5G1L0QO91KEPDMV1D8OT4BT73" hidden="1">#REF!</definedName>
    <definedName name="BEx5G86DZL1VYUX6KWODAP3WFAWP" hidden="1">[29]Table!#REF!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[29]Table!#REF!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[29]Table!#REF!</definedName>
    <definedName name="BEx5I9GDQSYIAL65UQNDMNFQCS9Y" hidden="1">#REF!</definedName>
    <definedName name="BEx5IBUPG9AWNW5PK7JGRGEJ4OLM" hidden="1">[29]Table!#REF!</definedName>
    <definedName name="BEx5IC06RVN8BSAEPREVKHKLCJ2L"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B9BR71LZDG7XXQ2EO58JC5F" hidden="1">[29]Table!#REF!</definedName>
    <definedName name="BEx5MLQZM68YQSKARVWTTPINFQ2C" hidden="1">[29]Table!#REF!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[29]Table!#REF!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[29]Table!#REF!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[29]Table!#REF!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HRIWDLHQX2LG0HWFRYEL1T" hidden="1">[29]Table!#REF!</definedName>
    <definedName name="BEx78QMXZ2P1ZB3HJ9O50DWHCMXR" hidden="1">#REF!</definedName>
    <definedName name="BEx78SFO5VR28677DWZEMDN7G86X" hidden="1">[29]Table!#REF!</definedName>
    <definedName name="BEx78SFOYH1Z0ZDTO47W2M60TW6K" hidden="1">#REF!</definedName>
    <definedName name="BEx79AKE8RVQIANNSTJ82JLJDX5R"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[29]Table!#REF!</definedName>
    <definedName name="BEx7ABA2C9IWH5VSLVLLLCY62161" hidden="1">#REF!</definedName>
    <definedName name="BEx7AE4LPLX8N85BYB0WCO5S7ZPV"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BVRRP386BTN6RK71NTH0RGJV" hidden="1">[30]Table!$F$9:$G$9</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[29]Table!#REF!</definedName>
    <definedName name="BEx7CO8T2XKC7GHDSYNAWTZ9L7YR" hidden="1">#REF!</definedName>
    <definedName name="BEx7CW1CF00DO8A36UNC2X7K65C2" hidden="1">[29]Table!#REF!</definedName>
    <definedName name="BEx7CW6NFRL2P4XWP0MWHIYA97KF" hidden="1">#REF!</definedName>
    <definedName name="BEx7CZMSLZZLCSW5AJDDX5L98VW3"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[29]Table!#REF!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8UO9IZN4BT6DVP7G692YK2M" hidden="1">[30]Table!$F$15:$AD$54</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VYN47SFZIA0K4MDKQZNN9V" hidden="1">#REF!</definedName>
    <definedName name="BEx7IV2IJ5WT7UC0UG7WP0WF2JZI" hidden="1">#REF!</definedName>
    <definedName name="BEx7IXGU74GE5E4S6W4Z13AR092Y" hidden="1">[29]Table!#REF!</definedName>
    <definedName name="BEx7J4YL8Q3BI1MLH16YYQ18IJRD" hidden="1">[29]Table!#REF!</definedName>
    <definedName name="BEx7JH3HGBPI07OHZ5LFYK0UFZQR" hidden="1">#REF!</definedName>
    <definedName name="BEx7JV194190CNM6WWGQ3UBJ3CHH" hidden="1">#REF!</definedName>
    <definedName name="BEx7K7GZ607XQOGB81A1HINBTGOZ" hidden="1">#REF!</definedName>
    <definedName name="BEx7KEYPBDXSNROH8M6CDCBN6B50" hidden="1">[29]Table!#REF!</definedName>
    <definedName name="BEx7KSAS8BZT6H8OQCZ5DNSTMO07" hidden="1">[29]Table!#REF!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MAUI1JJFDIJGDW4RWY5384LY" hidden="1">[29]Table!#REF!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VGH5H09ON2QXYC9WIIEU98T" hidden="1">[29]Table!#REF!</definedName>
    <definedName name="BEx9175B70QXYAU5A8DJPGZQ46L9" hidden="1">#REF!</definedName>
    <definedName name="BEx91AQQRTV87AO27VWHSFZAD4ZR" hidden="1">#REF!</definedName>
    <definedName name="BEx91L8FLL5CWLA2CDHKCOMGVDZN" hidden="1">[29]Table!#REF!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[29]Table!#REF!</definedName>
    <definedName name="BEx921PNZ46VORG2VRMWREWIC0SE" hidden="1">#REF!</definedName>
    <definedName name="BEx92DPEKL5WM5A3CN8674JI0PR3" hidden="1">#REF!</definedName>
    <definedName name="BEx92ER2RMY93TZK0D9L9T3H0GI5" hidden="1">[29]Table!#REF!</definedName>
    <definedName name="BEx92FI04PJT4LI23KKIHRXWJDTT" hidden="1">#REF!</definedName>
    <definedName name="BEx92HR14HQ9D5JXCSPA4SS4RT62" hidden="1">#REF!</definedName>
    <definedName name="BEx92HWA2D6A5EX9MFG68G0NOMSN" hidden="1">#REF!</definedName>
    <definedName name="BEx92PUBDIXAU1FW5ZAXECMAU0LN" hidden="1">[29]Table!#REF!</definedName>
    <definedName name="BEx92S8MHFFIVRQ2YSHZNQGOFUHD" hidden="1">#REF!</definedName>
    <definedName name="BEx93B9OULL2YGC896XXYAAJSTRK" hidden="1">[29]Table!#REF!</definedName>
    <definedName name="BEx93FRKF99NRT3LH99UTIH7AAYF" hidden="1">#REF!</definedName>
    <definedName name="BEx93M7FSHP50OG34A4W8W8DF12U" hidden="1">#REF!</definedName>
    <definedName name="BEx93OLWY2O3PRA74U41VG5RXT4Q" hidden="1">#REF!</definedName>
    <definedName name="BEx93RWFAF6YJGYUTITVM445C02U" hidden="1">[29]Table!#REF!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H7X8DDKZ4IM9M8FNR4Z4BT" hidden="1">[30]Graph!$F$11:$G$11</definedName>
    <definedName name="BEx95U89DZZSVO39TGS62CX8G9N4" hidden="1">#REF!</definedName>
    <definedName name="BEx9602K2GHNBUEUVT9ONRQU1GMD" hidden="1">#REF!</definedName>
    <definedName name="BEx962BL3Y4LA53EBYI64ZYMZE8U" hidden="1">#REF!</definedName>
    <definedName name="BEx96H03FSI9F2VGN1Q7TPFWHHSV" hidden="1">[30]Table!$I$6:$J$6</definedName>
    <definedName name="BEx96KR21O7H9R29TN0S45Y3QPUK" hidden="1">#REF!</definedName>
    <definedName name="BEx96SUFKHHFE8XQ6UUO6ILDOXHO" hidden="1">#REF!</definedName>
    <definedName name="BEx96UN4YWXBDEZ1U1ZUIPP41Z7I" hidden="1">[29]Table!#REF!</definedName>
    <definedName name="BEx978KSD61YJH3S9DGO050R2EHA" hidden="1">#REF!</definedName>
    <definedName name="BEx97F651DTPEIXNL9PU1DDPQJ3J" hidden="1">[30]Table!$J$2:$K$2</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[29]Table!#REF!</definedName>
    <definedName name="BEx99WBYT2D6UUC1PT7A40ENYID4"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[29]Table!#REF!</definedName>
    <definedName name="BEx9B917EUP13X6FQ3NPQL76XM5V" hidden="1">#REF!</definedName>
    <definedName name="BEx9BAJ5WYEQ623HUT9NNCMP3RUG" hidden="1">#REF!</definedName>
    <definedName name="BEx9BYSYW7QCPXS2NAVLFAU5Y2Z2" hidden="1">#REF!</definedName>
    <definedName name="BEx9C590HJ2O31IWJB73C1HR74AI" hidden="1">#REF!</definedName>
    <definedName name="BEx9CCQRMYYOGIOYTOM73VKDIPS1" hidden="1">#REF!</definedName>
    <definedName name="BEx9D1BC9FT19KY0INAABNDBAMR1" hidden="1">#REF!</definedName>
    <definedName name="BEx9DN6ZMF18Q39MPMXSDJTZQNJ3" hidden="1">#REF!</definedName>
    <definedName name="BEx9E14TDNSEMI784W0OTIEQMWN6" hidden="1">[29]Table!#REF!</definedName>
    <definedName name="BEx9E2BZ2B1R41FMGJCJ7JLGLUAJ"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[29]Table!#REF!</definedName>
    <definedName name="BEx9FF16LOQP5QIR4UHW5EIFGQB8" hidden="1">[29]Table!#REF!</definedName>
    <definedName name="BEx9FJTSRCZ3ZXT3QVBJT5NF8T7V" hidden="1">[29]Table!#REF!</definedName>
    <definedName name="BEx9FRBEEYPS5HLS3XT34AKZN94G"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8XIG7E5NB48QQHXP23FIN60" hidden="1">#REF!</definedName>
    <definedName name="BEx9ILTGKD2FN2TIN0ACEHMRPSNF"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Q3CK9HRYQ0EPOGV9LQK5WLT" hidden="1">#REF!</definedName>
    <definedName name="BExAW4IIW5D0MDY6TJ3G4FOLPYIR" hidden="1">[29]Table!#REF!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[29]Table!#REF!</definedName>
    <definedName name="BExAZRMWSONMCG9KDUM4KAQ7BONM" hidden="1">[29]Table!#REF!</definedName>
    <definedName name="BExAZTFG4SJRG4TW6JXRF7N08JFI" hidden="1">#REF!</definedName>
    <definedName name="BExAZUS4A8OHDZK0MWAOCCCKTH73" hidden="1">#REF!</definedName>
    <definedName name="BExAZX6FECVK3E07KXM2XPYKGM6U" hidden="1">[29]Table!#REF!</definedName>
    <definedName name="BExB012NJ8GASTNNPBRRFTLHIOC9" hidden="1">#REF!</definedName>
    <definedName name="BExB072HHXVMUC0VYNGG48GRSH5Q" hidden="1">#REF!</definedName>
    <definedName name="BExB0FRDEYDEUEAB1W8KD6D965XA" hidden="1">[29]Table!#REF!</definedName>
    <definedName name="BExB0KPCN7YJORQAYUCF4YKIKPMC" hidden="1">#REF!</definedName>
    <definedName name="BExB0WE4PI3NOBXXVO9CTEN4DIU2" hidden="1">[29]Table!#REF!</definedName>
    <definedName name="BExB10QNIVITUYS55OAEKK3VLJFE" hidden="1">[29]Table!#REF!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442RX0T3L6HUL6X5T21CENW6" hidden="1">#REF!</definedName>
    <definedName name="BExB4ADD0L7417CII901XTFKXD1J" hidden="1">#REF!</definedName>
    <definedName name="BExB4DYU06HCGRIPBSWRCXK804UM"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[29]Table!#REF!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[29]Table!#REF!</definedName>
    <definedName name="BExB7Y8L9DM8DN9P8OSBA1IJDZND" hidden="1">[30]Table!$F$10:$G$10</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[29]Table!#REF!</definedName>
    <definedName name="BExBAUZD05VYQHAZRRRU1U95MFC2" hidden="1">[30]Graph!$I$10:$J$10</definedName>
    <definedName name="BExBAVKX8Q09370X1GCZWJ4E91YJ" hidden="1">#REF!</definedName>
    <definedName name="BExBAX2X2ENJYO4QTR5VAIQ86L7B" hidden="1">#REF!</definedName>
    <definedName name="BExBAZ13D3F1DVJQ6YJ8JGUYEYJE"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[29]Table!#REF!</definedName>
    <definedName name="BExBDBZQLTX3OGFYGULQFK5WEZU5" hidden="1">#REF!</definedName>
    <definedName name="BExBDJS9TUEU8Z84IV59E5V4T8K6" hidden="1">#REF!</definedName>
    <definedName name="BExBDKOMSVH4XMH52CFJ3F028I9R" hidden="1">[29]Table!#REF!</definedName>
    <definedName name="BExBDSRXVZQ0W5WXQMP5XD00GRRL" hidden="1">#REF!</definedName>
    <definedName name="BExBDUVGK3E1J4JY9ZYTS7V14BLY" hidden="1">[29]Table!#REF!</definedName>
    <definedName name="BExBE162OSBKD30I7T1DKKPT3I9I" hidden="1">#REF!</definedName>
    <definedName name="BExBEC9ATLQZF86W1M3APSM4HEOH" hidden="1">#REF!</definedName>
    <definedName name="BExBEYFQJE9YK12A6JBMRFKEC7RN" hidden="1">#REF!</definedName>
    <definedName name="BExBG1ED81J2O4A2S5F5Y3BPHMCR" hidden="1">#REF!</definedName>
    <definedName name="BExCRLIHS7466WFJ3RPIUGGXYESZ" hidden="1">#REF!</definedName>
    <definedName name="BExCS1EDDUEAEWHVYXHIP9I1WCJH" hidden="1">#REF!</definedName>
    <definedName name="BExCS7ZPMHFJ4UJDAL8CQOLSZ13B" hidden="1">#REF!</definedName>
    <definedName name="BExCS8W4NJUZH9S1CYB6XSDLEPBW" hidden="1">[29]Table!#REF!</definedName>
    <definedName name="BExCSAE1M6G20R41J0Y24YNN0YC1" hidden="1">#REF!</definedName>
    <definedName name="BExCSAOUZOYKHN7HV511TO8VDJ02" hidden="1">#REF!</definedName>
    <definedName name="BExCSMOFTXSUEC1T46LR1UPYRCX5" hidden="1">[29]Table!#REF!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[29]Table!#REF!</definedName>
    <definedName name="BExCU0A1V6NMZQ9ASYJ8QIVQ5UR2" hidden="1">#REF!</definedName>
    <definedName name="BExCU2834920JBHSPCRC4UF80OLL" hidden="1">#REF!</definedName>
    <definedName name="BExCU8O54I3P3WRYWY1CRP3S78QY" hidden="1">[29]Table!#REF!</definedName>
    <definedName name="BExCUDRJO23YOKT8GPWOVQ4XEHF5" hidden="1">#REF!</definedName>
    <definedName name="BExCUPAXFR16YMWL30ME3F3BSRDZ" hidden="1">#REF!</definedName>
    <definedName name="BExCUR94DHCE47PUUWEMT5QZOYR2" hidden="1">[29]Table!#REF!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RIIBOGYLXPN6CSPOE4UDMFA" hidden="1">[30]Graph!$I$8:$J$8</definedName>
    <definedName name="BExCVV44WY5807WGMTGKPW0GT256" hidden="1">#REF!</definedName>
    <definedName name="BExCVZ5PN4V6MRBZ04PZJW3GEF8S" hidden="1">#REF!</definedName>
    <definedName name="BExCW13R0GWJYGXZBNCPAHQN4NR2" hidden="1">#REF!</definedName>
    <definedName name="BExCW1PDI3XSQ9S8UIE1QG82IFH8" hidden="1">#REF!</definedName>
    <definedName name="BExCW9Y5HWU4RJTNX74O6L24VGCK" hidden="1">[29]Table!#REF!</definedName>
    <definedName name="BExCWPDPESGZS07QGBLSBWDNVJLZ" hidden="1">#REF!</definedName>
    <definedName name="BExCWTVKHIVCRHF8GC39KI58YM5K" hidden="1">[29]Table!#REF!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PRC5HJE6N2XQTHCT6NXGP8N"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UD9FEOJBKDJ51Z3JON9LKJ8" hidden="1">[29]Table!#REF!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13RUIBGRXDL4QDZ305UKUR12" hidden="1">#REF!</definedName>
    <definedName name="BExD14DETV5R4OOTMAXD5NAKWRO3" hidden="1">[29]Table!#REF!</definedName>
    <definedName name="BExD1OAU9OXQAZA4D70HP72CU6GB" hidden="1">#REF!</definedName>
    <definedName name="BExD1Y1JV61416YA1XRQHKWPZIE7" hidden="1">#REF!</definedName>
    <definedName name="BExD2CFHIRMBKN5KXE5QP4XXEWFS" hidden="1">[29]Table!#REF!</definedName>
    <definedName name="BExD2DMHH1HWXQ9W0YYMDP8AAX8Q" hidden="1">#REF!</definedName>
    <definedName name="BExD2HTPC7IWBAU6OSQ67MQA8BYZ"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[29]Table!#REF!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[29]Table!#REF!</definedName>
    <definedName name="BExD8OCLZMFN5K3VZYI4Q4ITVKUA" hidden="1">#REF!</definedName>
    <definedName name="BExD93C1R6LC0631ECHVFYH0R0PD" hidden="1">#REF!</definedName>
    <definedName name="BExD97TXIO0COVNN4OH3DEJ33YLM" hidden="1">#REF!</definedName>
    <definedName name="BExD99RZ1RFIMK6O1ZHSPJ68X9Y5" hidden="1">[29]Table!#REF!</definedName>
    <definedName name="BExD9L0ID3VSOU609GKWYTA5BFMA" hidden="1">#REF!</definedName>
    <definedName name="BExD9M7SEMG0JK2FUTTZXWIEBTKB" hidden="1">#REF!</definedName>
    <definedName name="BExD9MNYBYB1AICQL5165G472IE2" hidden="1">[29]Table!#REF!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PN9VIYI0FVL0HLZQXJFO6TT0" hidden="1">[29]Table!#REF!</definedName>
    <definedName name="BExEPYT6VDSMR8MU2341Q5GM2Y9V" hidden="1">[29]Table!#REF!</definedName>
    <definedName name="BExEQ2ENYLMY8K1796XBB31CJHNN" hidden="1">#REF!</definedName>
    <definedName name="BExEQ2PFE4N40LEPGDPS90WDL6BN" hidden="1">#REF!</definedName>
    <definedName name="BExEQ2PFURT24NQYGYVE8NKX1EGA" hidden="1">[29]Table!#REF!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[29]Table!#REF!</definedName>
    <definedName name="BExES44RHHDL3V7FLV6M20834WF1" hidden="1">#REF!</definedName>
    <definedName name="BExES4A7VE2X3RYYTVRLKZD4I7WU" hidden="1">[29]Table!#REF!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7ZSDYQ0C5WX1FP1ZA4HZMZI" hidden="1">[30]Graph!$F$7:$G$7</definedName>
    <definedName name="BExETA3B1FCIOA80H94K90FWXQKE" hidden="1">#REF!</definedName>
    <definedName name="BExETAZOYT4CJIT8RRKC9F2HJG1D" hidden="1">#REF!</definedName>
    <definedName name="BExETF6QD5A9GEINE1KZRRC2LXWM" hidden="1">#REF!</definedName>
    <definedName name="BExETQ9XRXLUACN82805SPSPNKHI" hidden="1">[29]Table!#REF!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[29]Table!#REF!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NBGQS1U2LW3W84T4LSJ9K00" hidden="1">#REF!</definedName>
    <definedName name="BExEWO7STL7HNZSTY8VQBPTX1WK6" hidden="1">#REF!</definedName>
    <definedName name="BExEWQ0M1N3KMKTDJ73H10QSG4W1" hidden="1">[29]Table!#REF!</definedName>
    <definedName name="BExEX85F3OSW8NSCYGYPS9372Z1Q" hidden="1">[29]Table!#REF!</definedName>
    <definedName name="BExEX9HWY2G6928ZVVVQF77QCM2C" hidden="1">#REF!</definedName>
    <definedName name="BExEXBQWAYKMVBRJRHB8PFCSYFVN" hidden="1">#REF!</definedName>
    <definedName name="BExEXRBZ0DI9E2UFLLKYWGN66B61" hidden="1">#REF!</definedName>
    <definedName name="BExEYLG9FL9V1JPPNZ3FUDNSEJ4V" hidden="1">#REF!</definedName>
    <definedName name="BExEYOW8C1B3OUUCIGEC7L8OOW1Z" hidden="1">[29]Table!#REF!</definedName>
    <definedName name="BExEYUQJXZT6N5HJH8ACJF6SRWEE" hidden="1">#REF!</definedName>
    <definedName name="BExEZ1S6VZCG01ZPLBSS9Z1SBOJ2" hidden="1">#REF!</definedName>
    <definedName name="BExEZGBFNJR8DLPN0V11AU22L6WY" hidden="1">#REF!</definedName>
    <definedName name="BExF02Y3V3QEPO2XLDSK47APK9XJ" hidden="1">[29]Table!#REF!</definedName>
    <definedName name="BExF09OS91RT7N7IW8JLMZ121ZP3" hidden="1">#REF!</definedName>
    <definedName name="BExF0LOEHV42P2DV7QL8O7HOQ3N9" hidden="1">#REF!</definedName>
    <definedName name="BExF0WRM9VO25RLSO03ZOCE8H7K5" hidden="1">[29]Table!#REF!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[29]Table!#REF!</definedName>
    <definedName name="BExF31N3YM4F37EOOY8M8VI1KXN8" hidden="1">#REF!</definedName>
    <definedName name="BExF37C1YKBT79Z9SOJAG5MXQGTU" hidden="1">#REF!</definedName>
    <definedName name="BExF3A6HPA6DGYALZNHHJPMCUYZR" hidden="1">#REF!</definedName>
    <definedName name="BExF3I9T44X7DV9HHV51DVDDPPZG" hidden="1">[29]Table!#REF!</definedName>
    <definedName name="BExF3JMFX5DILOIFUDIO1HZUK875" hidden="1">[29]Table!#REF!</definedName>
    <definedName name="BExF3NTC4BGZEM6B87TCFX277QCS" hidden="1">#REF!</definedName>
    <definedName name="BExF3Q7NI90WT31QHYSJDIG0LLLJ" hidden="1">#REF!</definedName>
    <definedName name="BExF3QD55TIY1MSBSRK9TUJKBEWO" hidden="1">[29]Table!#REF!</definedName>
    <definedName name="BExF3QT8J6RIF1L3R700MBSKIOKW" hidden="1">#REF!</definedName>
    <definedName name="BExF42SSBVPMLK2UB3B7FPEIY9TU" hidden="1">#REF!</definedName>
    <definedName name="BExF4HXSWB50BKYPWA0HTT8W56H6"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[29]Table!#REF!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[29]Table!#REF!</definedName>
    <definedName name="BExF6FGUF393KTMBT40S5BYAFG00" hidden="1">[29]Table!#REF!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YE6RZTAAWHJBG2QFJPTDS2Q" hidden="1">#REF!</definedName>
    <definedName name="BExGM4DZ65OAQP7MA4LN6QMYZOFF" hidden="1">#REF!</definedName>
    <definedName name="BExGMCXCWEC9XNUOEMZ61TMI6CUO" hidden="1">[29]Table!#REF!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[29]Table!#REF!</definedName>
    <definedName name="BExGNDSIMTHOCXXG6QOGR6DA8SGG"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[29]Table!#REF!</definedName>
    <definedName name="BExGQPO7ENFEQC0NC6MC9OZR2LHY" hidden="1">#REF!</definedName>
    <definedName name="BExGQX0H4EZMXBJTKJJE4ICJWN5O" hidden="1">#REF!</definedName>
    <definedName name="BExGR4CW3WRIID17GGX4MI9ZDHFE" hidden="1">[29]Table!#REF!</definedName>
    <definedName name="BExGR65GJX27MU2OL6NI5PB8XVB4" hidden="1">[29]Table!#REF!</definedName>
    <definedName name="BExGR6LQ97HETGS3CT96L4IK0JSH" hidden="1">#REF!</definedName>
    <definedName name="BExGR9ATP2LVT7B9OCPSLJ11H9SX" hidden="1">#REF!</definedName>
    <definedName name="BExGRUKVVKDL8483WI70VN2QZDGD" hidden="1">#REF!</definedName>
    <definedName name="BExGS2IWR5DUNJ1U9PAKIV8CMBNI" hidden="1">[29]Table!#REF!</definedName>
    <definedName name="BExGS3F497294543A3R5GSWVFT7O" hidden="1">#REF!</definedName>
    <definedName name="BExGS69P9FFTEOPDS0MWFKF45G47" hidden="1">[29]Table!#REF!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8W4X1J4UP329AB4G708DE5V" hidden="1">[30]Graph!$I$6:$J$6</definedName>
    <definedName name="BExGUDDZXFFQHAF4UZF8ZB1HO7H6" hidden="1">#REF!</definedName>
    <definedName name="BExGUIBXBRHGM97ZX6GBA4ZDQ79C" hidden="1">#REF!</definedName>
    <definedName name="BExGUM8D91UNPCOO4TKP9FGX85TF" hidden="1">#REF!</definedName>
    <definedName name="BExGUQF9N9FKI7S0H30WUAEB5LPD" hidden="1">[29]Table!#REF!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[29]Table!#REF!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[29]Table!#REF!</definedName>
    <definedName name="BExGYGJJJ3BBCQAOA51WHP01HN73" hidden="1">#REF!</definedName>
    <definedName name="BExGYOS6TV2C72PLRFU8RP1I58GY"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IKFD2XZ2IUBJMAUE9E64HPN" hidden="1">[30]Table!$I$11:$J$11</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[29]Table!#REF!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WKXV8X5S2GSBBTWGI0NLNAH" hidden="1">[29]Table!#REF!</definedName>
    <definedName name="BExH2XS1UFYFGU0S0EBXX90W2WE8" hidden="1">#REF!</definedName>
    <definedName name="BExH2XS2TND9SB0GC295R4FP6K5Y" hidden="1">[29]Table!#REF!</definedName>
    <definedName name="BExH2ZA0SZ4SSITL50NA8LZ3OEX6" hidden="1">#REF!</definedName>
    <definedName name="BExH31Z3JNVJPESWKXHILGXZHP2M" hidden="1">#REF!</definedName>
    <definedName name="BExH39MDCIPJ7BGV3B0L44QX4OYZ" hidden="1">#REF!</definedName>
    <definedName name="BExH3E9HZ3QJCDZW7WI7YACFQCHE" hidden="1">#REF!</definedName>
    <definedName name="BExH3IRB6764RQ5HBYRLH6XCT29X" hidden="1">#REF!</definedName>
    <definedName name="BExIG2U8V6RSB47SXLCQG3Q68YRO" hidden="1">[29]Table!#REF!</definedName>
    <definedName name="BExIGJBO8R13LV7CZ7C1YCP974NN" hidden="1">#REF!</definedName>
    <definedName name="BExIGWT86FPOEYTI8GXCGU5Y3KGK" hidden="1">#REF!</definedName>
    <definedName name="BExIHBHXA7E7VUTBVHXXXCH3A5CL" hidden="1">#REF!</definedName>
    <definedName name="BExIHLU2OLFPJP94XBPBSHB53UVR" hidden="1">[29]Table!#REF!</definedName>
    <definedName name="BExIHPQCQTGEW8QOJVIQ4VX0P6DX" hidden="1">#REF!</definedName>
    <definedName name="BExII1KN91Q7DLW0UB7W2TJ5ACT9"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[29]Table!#REF!</definedName>
    <definedName name="BExIKRF6AQ6VOO9KCIWSM6FY8M7D" hidden="1">#REF!</definedName>
    <definedName name="BExIKTYZESFT3LC0ASFMFKSE0D1X" hidden="1">[29]Table!#REF!</definedName>
    <definedName name="BExIKXVA6M8K0PTRYAGXS666L335" hidden="1">[29]Table!#REF!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N4OR435DL1US13JQPOQK8GD5" hidden="1">[29]Table!#REF!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XLVVQ29UXQYVRLYNF88CV1Q" hidden="1">[30]Graph!$I$9:$J$9</definedName>
    <definedName name="BExINZELVWYGU876QUUZCIMXPBQC" hidden="1">#REF!</definedName>
    <definedName name="BExIOCQUQHKUU1KONGSDOLQTQEIC" hidden="1">[29]Table!#REF!</definedName>
    <definedName name="BExIOFL8Y5O61VLKTB4H20IJNWS1" hidden="1">#REF!</definedName>
    <definedName name="BExIOMBXRW5NS4ZPYX9G5QREZ5J6" hidden="1">#REF!</definedName>
    <definedName name="BExIOQJ15X871R5JB8TQK2Z5HAIE" hidden="1">[30]Table!$I$9:$J$9</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[29]Table!#REF!</definedName>
    <definedName name="BExIQG9OO2KKBOWTMD1OXY36TEGA" hidden="1">#REF!</definedName>
    <definedName name="BExIQX1XBB31HZTYEEVOBSE3C5A6" hidden="1">#REF!</definedName>
    <definedName name="BExIR2ALYRP9FW99DK2084J7IIDC" hidden="1">#REF!</definedName>
    <definedName name="BExIR8FQETPTQYW37DBVDWG3J4JW"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[29]Table!#REF!</definedName>
    <definedName name="BExISDHXS49S1H56ENBPRF1NLD5C"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TPASP9SCMB7BBMAI9MKVE56Q" hidden="1">#REF!</definedName>
    <definedName name="BExIUD4OJGH65NFNQ4VMCE3R4J1X" hidden="1">#REF!</definedName>
    <definedName name="BExIUTB5OAAXYW0OFMP0PS40SPOB" hidden="1">#REF!</definedName>
    <definedName name="BExIUUT2MHIOV6R3WHA0DPM1KBKY" hidden="1">#REF!</definedName>
    <definedName name="BExIUYPDT1AM6MWGWQS646PIZIWC" hidden="1">#REF!</definedName>
    <definedName name="BExIV0I2O9F8D1UK1SI8AEYR6U0A" hidden="1">[29]Table!#REF!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[29]Table!#REF!</definedName>
    <definedName name="BExIWB99CG0H52LRD6QWPN4L6DV2" hidden="1">#REF!</definedName>
    <definedName name="BExIWG1W7XP9DFYYSZAIOSHM0QLQ" hidden="1">#REF!</definedName>
    <definedName name="BExIWH3KUK94B7833DD4TB0Y6KP9" hidden="1">#REF!</definedName>
    <definedName name="BExIWKE9MGIDWORBI43AWTUNYFAN" hidden="1">[29]Table!#REF!</definedName>
    <definedName name="BExIX34PM5DBTRHRQWP6PL6WIX88" hidden="1">#REF!</definedName>
    <definedName name="BExIX5OAP9KSUE5SIZCW9P39Q4WE" hidden="1">#REF!</definedName>
    <definedName name="BExIXGRJPVJMUDGSG7IHPXPNO69B" hidden="1">[29]Table!#REF!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[29]Table!#REF!</definedName>
    <definedName name="BExIYP9Q6FV9T0R9G3UDKLS4TTYX" hidden="1">#REF!</definedName>
    <definedName name="BExIYZGLDQ1TN7BIIN4RLDP31GIM" hidden="1">#REF!</definedName>
    <definedName name="BExIZ4K0EZJK6PW3L8SVKTJFSWW9" hidden="1">#REF!</definedName>
    <definedName name="BExIZAECOEZGBAO29QMV14E6XDIV" hidden="1">[29]Table!#REF!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[29]Table!#REF!</definedName>
    <definedName name="BExKCDYKAEV45AFXHVHZZ62E5BM3" hidden="1">[29]Table!#REF!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[29]Table!#REF!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I4076KXCDE5KXL79KT36OKLO" hidden="1">#REF!</definedName>
    <definedName name="BExKI7LO70WYISR7Q0Y1ZDWO9M3B" hidden="1">#REF!</definedName>
    <definedName name="BExKIGQV6TXIZG039HBOJU62WP2U" hidden="1">#REF!</definedName>
    <definedName name="BExKILE008SF3KTAN8WML3XKI1NZ" hidden="1">[29]Table!#REF!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[29]Table!#REF!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[29]Table!#REF!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[29]Table!#REF!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DJ6O3E9T8T0OTAT5R92S5DP" hidden="1">[29]Table!#REF!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[29]Table!#REF!</definedName>
    <definedName name="BExKULEKJLA77AUQPDUHSM94Y76Z" hidden="1">#REF!</definedName>
    <definedName name="BExKV08R85MKI3MAX9E2HERNQUNL" hidden="1">[29]Table!#REF!</definedName>
    <definedName name="BExKV4AAUNNJL5JWD7PX6BFKVS6O" hidden="1">#REF!</definedName>
    <definedName name="BExKVDVK6HN74GQPTXICP9BFC8CF" hidden="1">#REF!</definedName>
    <definedName name="BExKVFZ3ZZGIC1QI8XN6BYFWN0ZY" hidden="1">#REF!</definedName>
    <definedName name="BExKVG4KGO28KPGTAFL1R8TTZ10N" hidden="1">[29]Table!#REF!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XJS82ZJ8RS22VLE0V0LDUII" hidden="1">#REF!</definedName>
    <definedName name="BExMB4QRS0R3MTB4CMUHFZ84LNZQ" hidden="1">#REF!</definedName>
    <definedName name="BExMBC35WKQY5CWQJLV4D05O6971" hidden="1">[29]Table!#REF!</definedName>
    <definedName name="BExMBFTZV4Q1A5KG25C1N9PHQNSW" hidden="1">#REF!</definedName>
    <definedName name="BExMBK6ISK3U7KHZKUJXIDKGF6VW" hidden="1">[29]Table!#REF!</definedName>
    <definedName name="BExMBYPQDG9AYDQ5E8IECVFREPO6" hidden="1">[29]Table!#REF!</definedName>
    <definedName name="BExMC8AZUTX8LG89K2JJR7ZG62XX" hidden="1">#REF!</definedName>
    <definedName name="BExMCA96YR10V72G2R0SCIKPZLIZ" hidden="1">#REF!</definedName>
    <definedName name="BExMCB5JU5I2VQDUBS4O42BTEVKI" hidden="1">[29]Table!#REF!</definedName>
    <definedName name="BExMCFSQFSEMPY5IXDIRKZDASDBR"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Y09ESM4H2YGKEQQRYUD114R" hidden="1">#REF!</definedName>
    <definedName name="BExMF4G4IUPQY1Y5GEY5N3E04CL6" hidden="1">[29]Table!#REF!</definedName>
    <definedName name="BExMF9UIGYMOAQK0ELUWP0S0HZZY" hidden="1">#REF!</definedName>
    <definedName name="BExMFDLBSWFMRDYJ2DZETI3EXKN2" hidden="1">#REF!</definedName>
    <definedName name="BExMFLDTMRTCHKA37LQW67BG8D5C" hidden="1">#REF!</definedName>
    <definedName name="BExMH3H9TW5TJCNU5Z1EWXP3BAEP"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8JB94SBD9EMNJEK7Y2T6GYU" hidden="1">#REF!</definedName>
    <definedName name="BExMI8OS85YTW3KYVE4YD0R7Z6UV" hidden="1">[29]Table!#REF!</definedName>
    <definedName name="BExMIBOOZU40JS3F89OMPSRCE9MM" hidden="1">#REF!</definedName>
    <definedName name="BExMIIQ5MBWSIHTFWAQADXMZC22Q" hidden="1">#REF!</definedName>
    <definedName name="BExMIL4I2GE866I25CR5JBLJWJ6A" hidden="1">[29]Table!#REF!</definedName>
    <definedName name="BExMIRKIPF27SNO82SPFSB3T5U17" hidden="1">[29]Table!#REF!</definedName>
    <definedName name="BExMIV0KC8555D5E42ZGWG15Y0MO" hidden="1">#REF!</definedName>
    <definedName name="BExMIZT6AN7E6YMW2S87CTCN2UXH" hidden="1">#REF!</definedName>
    <definedName name="BExMJNC8ZFB9DRFOJ961ZAJ8U3A8" hidden="1">[29]Table!#REF!</definedName>
    <definedName name="BExMJTBV8A3D31W2IQHP9RDFPPHQ" hidden="1">#REF!</definedName>
    <definedName name="BExMK2RTXN4QJWEUNX002XK8VQP8" hidden="1">#REF!</definedName>
    <definedName name="BExMK8GNVLQNRGKY522KFHNRBWHH" hidden="1">[30]Graph!$F$9:$G$9</definedName>
    <definedName name="BExMKBGQDUZ8AWXYHA3QVMSDVZ3D" hidden="1">#REF!</definedName>
    <definedName name="BExMKBM1467553LDFZRRKVSHN374" hidden="1">#REF!</definedName>
    <definedName name="BExMKGK5FJUC0AU8MABRGDC5ZM70" hidden="1">#REF!</definedName>
    <definedName name="BExMKTW7R5SOV4PHAFGHU3W73DYE" hidden="1">[29]Table!#REF!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[29]Table!#REF!</definedName>
    <definedName name="BExMMQ835AJDHS4B419SS645P67Q" hidden="1">#REF!</definedName>
    <definedName name="BExMMQIUVPCOBISTEJJYNCCLUCPY" hidden="1">[29]Table!#REF!</definedName>
    <definedName name="BExMMTIXETA5VAKBSOFDD5SRU887" hidden="1">#REF!</definedName>
    <definedName name="BExMMV0P6P5YS3C35G0JYYHI7992" hidden="1">[29]Table!#REF!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[29]Table!#REF!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[29]Table!#REF!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[29]Table!#REF!</definedName>
    <definedName name="BExO66LZJKY4PTQVREELI6POS4AY" hidden="1">[29]Table!#REF!</definedName>
    <definedName name="BExO6LLHCYTF7CIVHKAO0NMET14Q"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UTAGQWDBQZEEF4HUNMLQCVU" hidden="1">[29]Table!#REF!</definedName>
    <definedName name="BExO937E20IHMGQOZMECL3VZC7OX" hidden="1">#REF!</definedName>
    <definedName name="BExO94UTJKQQ7TJTTJRTSR70YVJC" hidden="1">#REF!</definedName>
    <definedName name="BExO9J3A438976RXIUX5U9SU5T55" hidden="1">[29]Table!#REF!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[29]Table!#REF!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[29]Table!#REF!</definedName>
    <definedName name="BExOCKXFMOW6WPFEVX1I7R7FNDSS" hidden="1">#REF!</definedName>
    <definedName name="BExOCYEXOB95DH5NOB0M5NOYX398" hidden="1">#REF!</definedName>
    <definedName name="BExOD4ERMDMFD8X1016N4EXOUR0S" hidden="1">#REF!</definedName>
    <definedName name="BExOD55RS7BQUHRQ6H3USVGKR0P7" hidden="1">[29]Table!#REF!</definedName>
    <definedName name="BExODEWDDEABM4ZY3XREJIBZ8IVP" hidden="1">[29]Table!#REF!</definedName>
    <definedName name="BExODZFEIWV26E8RFU7XQYX1J458" hidden="1">#REF!</definedName>
    <definedName name="BExOEBKG55EROA2VL360A06LKASE"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[29]Table!#REF!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[29]Table!#REF!</definedName>
    <definedName name="BExOIWJVMJ6MG6JC4SPD1L00OHU1" hidden="1">#REF!</definedName>
    <definedName name="BExOIYCN8Z4JK3OOG86KYUCV0ME8" hidden="1">#REF!</definedName>
    <definedName name="BExOJ3AKZ9BCBZT3KD8WMSLK6MN2" hidden="1">#REF!</definedName>
    <definedName name="BExOJ7XQK71I4YZDD29AKOOWZ47E" hidden="1">[29]Table!#REF!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O34TA9XYUZZCXN78ABZR4X3" hidden="1">[30]Graph!$I$11:$J$11</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[29]Table!#REF!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[29]Table!#REF!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[29]Table!#REF!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VAMMKKMBDUHD2QN0XUHUXXU" hidden="1">#REF!</definedName>
    <definedName name="BExQ4XJHD7EJCNH7S1MJDZJ2MNWG" hidden="1">#REF!</definedName>
    <definedName name="BExQ5039ZCEWBUJHU682G4S89J03" hidden="1">#REF!</definedName>
    <definedName name="BExQ56Z9W6YHZHRXOFFI8EFA7CDI" hidden="1">[29]Table!#REF!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WV9KPSMXPPLGZ3KK4WNYTHU" hidden="1">[29]Table!#REF!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UC0NYZM41F4MA8OXQZY3B3" hidden="1">[30]Table!$F$8:$G$8</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[29]Table!#REF!</definedName>
    <definedName name="BExQ8DM90XJ6GCJIK9LC5O82I2TJ" hidden="1">#REF!</definedName>
    <definedName name="BExQ8G0K46ZORA0QVQTDI7Z8LXGF" hidden="1">#REF!</definedName>
    <definedName name="BExQ8O3WEU8HNTTGKTW5T0QSKCLP" hidden="1">#REF!</definedName>
    <definedName name="BExQ8ZCEDBOBJA3D9LDP5TU2WYGR" hidden="1">[29]Table!#REF!</definedName>
    <definedName name="BExQ94LAW6MAQBWY25WTBFV5PPZJ" hidden="1">[29]Table!#REF!</definedName>
    <definedName name="BExQ97QIPOSSRK978N8P234Y1XA4" hidden="1">[29]Table!#REF!</definedName>
    <definedName name="BExQ9E6FBAXTHGF3RXANFIA77GXP" hidden="1">[29]Table!#REF!</definedName>
    <definedName name="BExQ9KX9734KIAK7IMRLHCPYDHO2" hidden="1">#REF!</definedName>
    <definedName name="BExQ9L81FF4I7816VTPFBDWVU4CW" hidden="1">#REF!</definedName>
    <definedName name="BExQ9M4E2ACZOWWWP1JJIQO8AHUM" hidden="1">#REF!</definedName>
    <definedName name="BExQ9UTANMJCK7LJ4OQMD6F2Q01L" hidden="1">[29]Table!#REF!</definedName>
    <definedName name="BExQ9ZLYHWABXAA9NJDW8ZS0UQ9P" hidden="1">[29]Table!#REF!</definedName>
    <definedName name="BExQA324HSCK40ENJUT9CS9EC71B" hidden="1">#REF!</definedName>
    <definedName name="BExQA55GY0STSNBWQCWN8E31ZXCS" hidden="1">#REF!</definedName>
    <definedName name="BExQA9HZIN9XEMHEEVHT99UU9Z82" hidden="1">#REF!</definedName>
    <definedName name="BExQAELFYH92K8CJL155181UDORO" hidden="1">[29]Table!#REF!</definedName>
    <definedName name="BExQAG8PP8R5NJKNQD1U4QOSD6X5" hidden="1">#REF!</definedName>
    <definedName name="BExQBDICMZTSA1X73TMHNO4JSFLN" hidden="1">[29]Table!#REF!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571YWOXKR2SX85K5MKQ0AO2" hidden="1">#REF!</definedName>
    <definedName name="BExQDB6VCHN8PNX8EA6JNIEQ2JC2" hidden="1">[29]Table!#REF!</definedName>
    <definedName name="BExQDE1B6U2Q9B73KBENABP71YM1" hidden="1">#REF!</definedName>
    <definedName name="BExQDGQCN7ZW41QDUHOBJUGQAX40" hidden="1">#REF!</definedName>
    <definedName name="BExQEMUA4HEFM4OVO8M8MA8PIAW1" hidden="1">#REF!</definedName>
    <definedName name="BExQEQ4XZQFIKUXNU9H7WE7AMZ1U"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[29]Table!#REF!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[29]Table!#REF!</definedName>
    <definedName name="BExQI85V9TNLDJT5LTRZS10Y26SG" hidden="1">[29]Table!#REF!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J3BV5BMZ3948V5V05ZRCM2WC" hidden="1">#REF!</definedName>
    <definedName name="BExQJBF7LAX128WR7VTMJC88ZLPG" hidden="1">#REF!</definedName>
    <definedName name="BExQJEVCKX6KZHNCLYXY7D0MX5KN" hidden="1">[29]Table!#REF!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[29]Table!#REF!</definedName>
    <definedName name="BExRZK9RAHMM0ZLTNSK7A4LDC42D" hidden="1">#REF!</definedName>
    <definedName name="BExRZOGSR69INI6GAEPHDWSNK5Q4" hidden="1">#REF!</definedName>
    <definedName name="BExS0ASQBKRTPDWFK0KUDFOS9LE5" hidden="1">#REF!</definedName>
    <definedName name="BExS0GHQUF6YT0RU3TKDEO8CSJYB" hidden="1">[29]Table!#REF!</definedName>
    <definedName name="BExS0K8IHC45I78DMZBOJ1P13KQA" hidden="1">#REF!</definedName>
    <definedName name="BExS15IJV0WW662NXQUVT3FGP4ST" hidden="1">#REF!</definedName>
    <definedName name="BExS194110MR25BYJI3CJ2EGZ8XT" hidden="1">#REF!</definedName>
    <definedName name="BExS1BNVGNSGD4EP90QL8WXYWZ66" hidden="1">[29]Table!#REF!</definedName>
    <definedName name="BExS1UE39N6NCND7MAARSBWXS6HU" hidden="1">[29]Table!#REF!</definedName>
    <definedName name="BExS1XJCWV6KVJQWVSS4G6RPC39K" hidden="1">#REF!</definedName>
    <definedName name="BExS226HTWL5WVC76MP5A1IBI8WD" hidden="1">#REF!</definedName>
    <definedName name="BExS26OI2QNNAH2WMDD95Z400048" hidden="1">#REF!</definedName>
    <definedName name="BExS2DF6B4ZUF3VZLI4G6LJ3BF38" hidden="1">#REF!</definedName>
    <definedName name="BExS2QB5FS5LYTFYO4BROTWG3OV5" hidden="1">[29]Table!#REF!</definedName>
    <definedName name="BExS2TLU1HONYV6S3ZD9T12D7CIG" hidden="1">#REF!</definedName>
    <definedName name="BExS318UV9I2FXPQQWUKKX00QLPJ" hidden="1">[29]Table!#REF!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[29]Table!#REF!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[29]Table!#REF!</definedName>
    <definedName name="BExSCHUQZ2HFEWS54X67DIS8OSXZ" hidden="1">#REF!</definedName>
    <definedName name="BExSCOG41SKKG4GYU76WRWW1CTE6" hidden="1">#REF!</definedName>
    <definedName name="BExSCVC9P86YVFMRKKUVRV29MZXZ" hidden="1">[29]Table!#REF!</definedName>
    <definedName name="BExSD233CH4MU9ZMGNRF97ZV7KWU" hidden="1">#REF!</definedName>
    <definedName name="BExSD2U0F3BN6IN9N4R2DTTJG15H" hidden="1">#REF!</definedName>
    <definedName name="BExSD6A6NY15YSMFH51ST6XJY429" hidden="1">[29]Table!#REF!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F07QFLZCO4P6K6QF05XG7PH1" hidden="1">#REF!</definedName>
    <definedName name="BExSFEQYFNHXMU9WARNDPSZU80TL" hidden="1">#REF!</definedName>
    <definedName name="BExSFJ8ZAGQ63A4MVMZRQWLVRGQ5" hidden="1">#REF!</definedName>
    <definedName name="BExSFKQRST2S9KXWWLCXYLKSF4G1" hidden="1">#REF!</definedName>
    <definedName name="BExSFYDRRTAZVPXRWUF5PDQ97WFF" hidden="1">[29]Table!#REF!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[29]Table!#REF!</definedName>
    <definedName name="BExSGOAYG73SFWOPAQV80P710GID" hidden="1">#REF!</definedName>
    <definedName name="BExSGOWJHRW7FWKLO2EHUOOGHNAF" hidden="1">[29]Table!#REF!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[29]Table!#REF!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[29]Table!#REF!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[29]Table!#REF!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06U9LH6ONWWJG2JT2IE7FHL" hidden="1">[30]Graph!$C$15:$D$24</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J6HBAIXMMWKZTJNFDYVZCAY" hidden="1">[29]Table!#REF!</definedName>
    <definedName name="BExTXT812NQT8GAEGH738U29BI0D" hidden="1">#REF!</definedName>
    <definedName name="BExTXWIP2TFPTQ76NHFOB72NICRZ" hidden="1">[29]Table!#REF!</definedName>
    <definedName name="BExTY5T62H651VC86QM4X7E28JVA" hidden="1">#REF!</definedName>
    <definedName name="BExTYKCEFJ83LZM95M1V7CSFQVEA" hidden="1">[29]Table!#REF!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[29]Table!#REF!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[29]Table!#REF!</definedName>
    <definedName name="BExU1QZEEKJA35IMEOLOJ3ODX0ZA" hidden="1">#REF!</definedName>
    <definedName name="BExU1VRURIWWVJ95O40WA23LMTJD" hidden="1">#REF!</definedName>
    <definedName name="BExU2M5CK6XK55UIHDVYRXJJJRI4" hidden="1">#REF!</definedName>
    <definedName name="BExU2TXVT25ZTOFQAF6CM53Z1RLF" hidden="1">[29]Table!#REF!</definedName>
    <definedName name="BExU2XZLYIU19G7358W5T9E87AFR" hidden="1">#REF!</definedName>
    <definedName name="BExU3B66MCKJFSKT3HL8B5EJGVX0" hidden="1">[29]Table!#REF!</definedName>
    <definedName name="BExU3RIAP478GJ8A7T5UZ359QZ07" hidden="1">[30]Graph!$F$6:$G$6</definedName>
    <definedName name="BExU3UNI9NR1RNZR07NSLSZMDOQQ" hidden="1">#REF!</definedName>
    <definedName name="BExU401R18N6XKZKL7CNFOZQCM14" hidden="1">#REF!</definedName>
    <definedName name="BExU42QVGY7TK39W1BIN6CDRG2OE"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[29]Table!#REF!</definedName>
    <definedName name="BExU4L101H2KQHVKCKQ4PBAWZV6K" hidden="1">[29]Table!#REF!</definedName>
    <definedName name="BExU4NA00RRRBGRT6TOB0MXZRCRZ" hidden="1">#REF!</definedName>
    <definedName name="BExU529I6YHVOG83TJHWSILIQU1S" hidden="1">#REF!</definedName>
    <definedName name="BExU57YCIKPRD8QWL6EU0YR3NG3J" hidden="1">[29]Table!#REF!</definedName>
    <definedName name="BExU5DSTBWXLN6E59B757KRWRI6E" hidden="1">[29]Table!#REF!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[29]Table!#REF!</definedName>
    <definedName name="BExU6AM82KN21E82HMWVP3LWP9IL" hidden="1">#REF!</definedName>
    <definedName name="BExU6FEU1MRHU98R9YOJC5OKUJ6L" hidden="1">#REF!</definedName>
    <definedName name="BExU6KIAJ663Y8W8QMU4HCF183DF" hidden="1">#REF!</definedName>
    <definedName name="BExU6KT19B4PG6SHXFBGBPLM66KT" hidden="1">[29]Table!#REF!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[29]Table!#REF!</definedName>
    <definedName name="BExU885EZZNSZV3GP298UJ8LB7OL" hidden="1">#REF!</definedName>
    <definedName name="BExU8FSAUP9TUZ1NO9WXK80QPHWV" hidden="1">[29]Table!#REF!</definedName>
    <definedName name="BExU8KFLAN778MBN93NYZB0FV30G" hidden="1">#REF!</definedName>
    <definedName name="BExU8UX9JX3XLB47YZ8GFXE0V7R2" hidden="1">#REF!</definedName>
    <definedName name="BExU96M1J7P9DZQ3S9H0C12KGYTW" hidden="1">#REF!</definedName>
    <definedName name="BExU9F05OR1GZ3057R6UL3WPEIYI" hidden="1">#REF!</definedName>
    <definedName name="BExU9GCSO5YILIKG6VAHN13DL75K" hidden="1">#REF!</definedName>
    <definedName name="BExU9KJOZLO15N11MJVN782NFGJ0" hidden="1">[29]Table!#REF!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[29]Table!#REF!</definedName>
    <definedName name="BExUC623BDYEODBN0N4DO6PJQ7NU" hidden="1">#REF!</definedName>
    <definedName name="BExUC8WH8TCKBB5313JGYYQ1WFLT" hidden="1">#REF!</definedName>
    <definedName name="BExUCFCDK6SPH86I6STXX8X3WMC4" hidden="1">#REF!</definedName>
    <definedName name="BExUCLC6AQ5KR6LXSAXV4QQ8ASVG" hidden="1">#REF!</definedName>
    <definedName name="BExUD4IOJ12X3PJG5WXNNGDRCKAP" hidden="1">[29]Table!#REF!</definedName>
    <definedName name="BExUD90JKWQMHVOZT5ZCEIHU9AOT" hidden="1">[30]Table!$F$6:$G$6</definedName>
    <definedName name="BExUD9WX9BWK72UWVSLYZJLAY5VY" hidden="1">#REF!</definedName>
    <definedName name="BExUDEV0CYVO7Y5IQQBEJ6FUY9S6" hidden="1">#REF!</definedName>
    <definedName name="BExUDWOXQGIZW0EAIIYLQUPXF8YV" hidden="1">[29]Table!#REF!</definedName>
    <definedName name="BExUDXAIC17W1FUU8Z10XUAVB7CS" hidden="1">#REF!</definedName>
    <definedName name="BExUE5OMY7OAJQ9WR8C8HG311ORP" hidden="1">#REF!</definedName>
    <definedName name="BExUEFKOQWXXGRNLAOJV2BJ66UB8" hidden="1">[29]Table!#REF!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[29]Table!#REF!</definedName>
    <definedName name="BExVT3MPE8LQ5JFN3HQIFKSQ80U4" hidden="1">#REF!</definedName>
    <definedName name="BExVT7TRK3NZHPME2TFBXOF1WBR9" hidden="1">#REF!</definedName>
    <definedName name="BExVT9H0R0T7WGQAAC0HABMG54YM" hidden="1">[29]Table!#REF!</definedName>
    <definedName name="BExVTCMDDEDGLUIMUU6BSFHEWTOP" hidden="1">#REF!</definedName>
    <definedName name="BExVTCMDQMLKRA2NQR72XU6Y54IK" hidden="1">[29]Table!#REF!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[29]Table!#REF!</definedName>
    <definedName name="BExVW6YTKA098AF57M4PHNQ54XMH" hidden="1">#REF!</definedName>
    <definedName name="BExVWINKCH0V0NUWH363SMXAZE62" hidden="1">#REF!</definedName>
    <definedName name="BExVWYU8EK669NP172GEIGCTVPPA"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[29]Table!#REF!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[29]Table!#REF!</definedName>
    <definedName name="BExW0FYP4WXY71CYUG40SUBG9UWU" hidden="1">[29]Table!#REF!</definedName>
    <definedName name="BExW0RI61B4VV0ARXTFVBAWRA1C5" hidden="1">#REF!</definedName>
    <definedName name="BExW1BVUYQTKMOR56MW7RVRX4L1L" hidden="1">#REF!</definedName>
    <definedName name="BExW1F1220628FOMTW5UAATHRJHK" hidden="1">#REF!</definedName>
    <definedName name="BExW1QV7KYMNIHVF5MC7H059DW4K" hidden="1">[30]Table!$C$15:$D$24</definedName>
    <definedName name="BExW1TKA0Z9OP2DTG50GZR5EG8C7" hidden="1">[29]Table!#REF!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[29]Table!#REF!</definedName>
    <definedName name="BExW3GB28STOMJUSZEIA7YKYNS4Y" hidden="1">[29]Table!#REF!</definedName>
    <definedName name="BExW3T1K638HT5E0Y8MMK108P5JT" hidden="1">#REF!</definedName>
    <definedName name="BExW4217ZHL9VO39POSTJOD090WU" hidden="1">#REF!</definedName>
    <definedName name="BExW4GPW71EBF8XPS2QGVQHBCDX3" hidden="1">[29]Table!#REF!</definedName>
    <definedName name="BExW4JKC5837JBPCOJV337ZVYYY3" hidden="1">[29]Table!#REF!</definedName>
    <definedName name="BExW4QR9FV9MP5K610THBSM51RYO" hidden="1">[29]Table!#REF!</definedName>
    <definedName name="BExW4Z029R9E19ZENN3WEA3VDAD1" hidden="1">[29]Table!#REF!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[29]Table!#REF!</definedName>
    <definedName name="BExW8T0GVY3ZYO4ACSBLHS8SH895" hidden="1">#REF!</definedName>
    <definedName name="BExW8YEP73JMMU9HZ08PM4WHJQZ4" hidden="1">#REF!</definedName>
    <definedName name="BExW937AT53OZQRHNWQZ5BVH24IE" hidden="1">#REF!</definedName>
    <definedName name="BExW95LN5N0LYFFVP7GJEGDVDLF0" hidden="1">[29]Table!#REF!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[29]Table!#REF!</definedName>
    <definedName name="BExXMT8T5Z3M2JBQN65X2LKH0YQI" hidden="1">#REF!</definedName>
    <definedName name="BExXN1XNO7H60M9X1E7EVWFJDM5N" hidden="1">#REF!</definedName>
    <definedName name="BExXN22ZOTIW49GPLWFYKVM90FNZ" hidden="1">#REF!</definedName>
    <definedName name="BExXN6QAP8UJQVN4R4BQKPP4QK35" hidden="1">#REF!</definedName>
    <definedName name="BExXNBOA39T2X6Y5Y5GZ5DDNA1AX" hidden="1">#REF!</definedName>
    <definedName name="BExXND6872VJ3M2PGT056WQMWBHD" hidden="1">[29]Table!#REF!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P80B5FGA00JCM7UXKPI3PB7Y" hidden="1">#REF!</definedName>
    <definedName name="BExXP85M4WXYVN1UVHUTOEKEG5XS" hidden="1">#REF!</definedName>
    <definedName name="BExXPELOTHOAG0OWILLAH94OZV5J" hidden="1">[29]Table!#REF!</definedName>
    <definedName name="BExXPS31W1VD2NMIE4E37LHVDF0L" hidden="1">#REF!</definedName>
    <definedName name="BExXPZKYEMVF5JOC14HYOOYQK6JK" hidden="1">[29]Table!#REF!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[29]Table!#REF!</definedName>
    <definedName name="BExXQU00K9ER4I1WM7T9J0W1E7ZC" hidden="1">#REF!</definedName>
    <definedName name="BExXQU00KOR7XLM8B13DGJ1MIQDY" hidden="1">#REF!</definedName>
    <definedName name="BExXQXG18PS8HGBOS03OSTQ0KEYC" hidden="1">[29]Table!#REF!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SA382M6V21QBI1MUU12UIRU" hidden="1">[30]Graph!$I$7:$J$7</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[29]Table!#REF!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[29]Table!#REF!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[29]Table!#REF!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0XT6GJE3MTRO04N33LOBYO1" hidden="1">[30]Table!$F$7:$G$7</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FVV4YB42AZ3H1I40YG3JAPU" hidden="1">#REF!</definedName>
    <definedName name="BExXZHJ9T2JELF12CHHGD54J1B0C" hidden="1">#REF!</definedName>
    <definedName name="BExXZNJ2X1TK2LRK5ZY3MX49H5T7" hidden="1">[29]Table!#REF!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7FABGPJJ2J9XI5X53R8O7JR" hidden="1">[30]Graph!$F$8:$G$8</definedName>
    <definedName name="BExY17KKZ7QY5ESCFC2U053SPI6J" hidden="1">[30]Table!$E$1:$E$1</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[29]Table!#REF!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HOSK7YI364K15OX70AVR6F1" hidden="1">#REF!</definedName>
    <definedName name="BExY3T89AUR83SOAZZ3OMDEJDQ39" hidden="1">#REF!</definedName>
    <definedName name="BExY4MG771JQ84EMIVB6HQGGHZY7" hidden="1">[29]Table!#REF!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1FNC1LPQCN87SH9EXI7ZTSQ" hidden="1">[30]Table!$G$2:$H$2</definedName>
    <definedName name="BExY53J7EXFEOFTRNAHLK7IH3ACB" hidden="1">#REF!</definedName>
    <definedName name="BExY5515SJTJS3VM80M3YYR0WF37" hidden="1">#REF!</definedName>
    <definedName name="BExY5515WE39FQ3EG5QHG67V9C0O" hidden="1">#REF!</definedName>
    <definedName name="BExY5986WNAD8NFCPXC9TVLBU4FG" hidden="1">[29]Table!#REF!</definedName>
    <definedName name="BExY5DF9MS25IFNWGJ1YAS5MDN8R" hidden="1">[29]Table!#REF!</definedName>
    <definedName name="BExY5ERVGL3UM2MGT8LJ0XPKTZEK" hidden="1">#REF!</definedName>
    <definedName name="BExY5EX6NJFK8W754ZVZDN5DS04K" hidden="1">#REF!</definedName>
    <definedName name="BExY5S3XD1NJT109CV54IFOHVLQ6"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AULKVBVSE35POJDJE1VK01G"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V707LIU6Z5H6QI6H67LHTI1" hidden="1">#REF!</definedName>
    <definedName name="BExZNVCBKB930QQ9QW7KSGOZ0V1M" hidden="1">#REF!</definedName>
    <definedName name="BExZNW8QJ18X0RSGFDWAE9ZSDX39" hidden="1">[29]Table!#REF!</definedName>
    <definedName name="BExZNY6X2WA353T7PNAFAFG21HHZ"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[29]Table!#REF!</definedName>
    <definedName name="BExZPQ0XY507N8FJMVPKCTK8HC9H" hidden="1">[29]Table!#REF!</definedName>
    <definedName name="BExZQ37OVBR25U32CO2YYVPZOMR5" hidden="1">[29]Table!#REF!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SI9USDLZAN8LI8M4YYQL24GZ" hidden="1">#REF!</definedName>
    <definedName name="BExZSS0LA2JY4ZLJ1Z5YCMLJJZCH"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[29]Table!#REF!</definedName>
    <definedName name="BExZU2BHYAOKSCBM3C5014ZF6IXS" hidden="1">[29]Table!#REF!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LM4T9ORS4ZWHME46U4Q103C" hidden="1">#REF!</definedName>
    <definedName name="BExZVM7OZWPPRH5YQW50EYMMIW1A" hidden="1">#REF!</definedName>
    <definedName name="BExZVPYGX2C5OSHMZ6F0KBKZ6B1S" hidden="1">[29]Table!#REF!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[29]Table!#REF!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[29]Table!#REF!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[29]Table!#REF!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G_Del" hidden="1">15</definedName>
    <definedName name="BG_Ins" hidden="1">4</definedName>
    <definedName name="BG_Mod" hidden="1">6</definedName>
    <definedName name="BhuResLife">[31]Assumptions!$B$35</definedName>
    <definedName name="Bhus45ResLife16">'[32]Inputs &amp; Assumptions'!$D$14</definedName>
    <definedName name="Bhusawal3BL17">'[33]Balance Life'!$N$45</definedName>
    <definedName name="BhusResLife16">'[32]Inputs &amp; Assumptions'!$B$3</definedName>
    <definedName name="BhusResLife17">'[32]Inputs &amp; Assumptions'!$G$16</definedName>
    <definedName name="bkd" hidden="1">{"'Sheet1'!$L$16"}</definedName>
    <definedName name="bm" hidden="1">{"'Sheet1'!$L$16"}</definedName>
    <definedName name="bn" hidden="1">{"'Sheet1'!$L$16"}</definedName>
    <definedName name="BSDateSF">[26]Masters!$C$28</definedName>
    <definedName name="Bsl3Reslife18">[34]Sheet1!$O$45</definedName>
    <definedName name="C_Data_1" localSheetId="1">'[35]2000-01'!#REF!</definedName>
    <definedName name="C_Data_1" localSheetId="29">'[35]2000-01'!#REF!</definedName>
    <definedName name="C_Data_1" localSheetId="5">'[35]2000-01'!#REF!</definedName>
    <definedName name="C_Data_1" localSheetId="35">'[35]2000-01'!#REF!</definedName>
    <definedName name="C_Data_1" localSheetId="36">'[36]2000-01'!#REF!</definedName>
    <definedName name="C_Data_1" localSheetId="41">'[35]2000-01'!#REF!</definedName>
    <definedName name="C_Data_1" localSheetId="8">'[35]2000-01'!#REF!</definedName>
    <definedName name="C_Data_1" localSheetId="26">'[35]2000-01'!#REF!</definedName>
    <definedName name="C_Data_1" localSheetId="11">'[35]2000-01'!#REF!</definedName>
    <definedName name="C_Data_1" localSheetId="32">'[35]2000-01'!#REF!</definedName>
    <definedName name="C_Data_1" localSheetId="14">'[35]2000-01'!#REF!</definedName>
    <definedName name="C_Data_1" localSheetId="23">'[35]2000-01'!#REF!</definedName>
    <definedName name="C_Data_1" localSheetId="24">'[36]2000-01'!#REF!</definedName>
    <definedName name="C_Data_1" localSheetId="38">'[35]2000-01'!#REF!</definedName>
    <definedName name="C_Data_1" localSheetId="20">'[35]2000-01'!#REF!</definedName>
    <definedName name="C_Data_1" localSheetId="17">'[35]2000-01'!#REF!</definedName>
    <definedName name="C_Data_1">'[35]2000-01'!#REF!</definedName>
    <definedName name="C_Data_2" localSheetId="1">'[35]2000-01'!#REF!</definedName>
    <definedName name="C_Data_2" localSheetId="29">'[35]2000-01'!#REF!</definedName>
    <definedName name="C_Data_2" localSheetId="5">'[35]2000-01'!#REF!</definedName>
    <definedName name="C_Data_2" localSheetId="35">'[35]2000-01'!#REF!</definedName>
    <definedName name="C_Data_2" localSheetId="36">'[36]2000-01'!#REF!</definedName>
    <definedName name="C_Data_2" localSheetId="41">'[35]2000-01'!#REF!</definedName>
    <definedName name="C_Data_2" localSheetId="8">'[35]2000-01'!#REF!</definedName>
    <definedName name="C_Data_2" localSheetId="26">'[35]2000-01'!#REF!</definedName>
    <definedName name="C_Data_2" localSheetId="11">'[35]2000-01'!#REF!</definedName>
    <definedName name="C_Data_2" localSheetId="32">'[35]2000-01'!#REF!</definedName>
    <definedName name="C_Data_2" localSheetId="14">'[35]2000-01'!#REF!</definedName>
    <definedName name="C_Data_2" localSheetId="23">'[35]2000-01'!#REF!</definedName>
    <definedName name="C_Data_2" localSheetId="24">'[36]2000-01'!#REF!</definedName>
    <definedName name="C_Data_2" localSheetId="38">'[35]2000-01'!#REF!</definedName>
    <definedName name="C_Data_2" localSheetId="20">'[35]2000-01'!#REF!</definedName>
    <definedName name="C_Data_2" localSheetId="17">'[35]2000-01'!#REF!</definedName>
    <definedName name="C_Data_2">'[35]2000-01'!#REF!</definedName>
    <definedName name="CASH">'[37]Balance Sheet'!$J$62</definedName>
    <definedName name="ChanResLife16">'[32]Inputs &amp; Assumptions'!$B$4</definedName>
    <definedName name="ChaResLife">[31]Assumptions!$B$36</definedName>
    <definedName name="ChartingArea">'[38]PL6-Revenue Bridge'!$A$6:$A$21,'[38]PL6-Revenue Bridge'!$E$6:$K$21</definedName>
    <definedName name="checkarea">[39]Settings!$E$1:$E$65536</definedName>
    <definedName name="CM10_C_RIGHT___" localSheetId="1">#REF!</definedName>
    <definedName name="CM10_C_RIGHT___" localSheetId="29">#REF!</definedName>
    <definedName name="CM10_C_RIGHT___" localSheetId="5">#REF!</definedName>
    <definedName name="CM10_C_RIGHT___" localSheetId="35">#REF!</definedName>
    <definedName name="CM10_C_RIGHT___" localSheetId="36">#REF!</definedName>
    <definedName name="CM10_C_RIGHT___" localSheetId="41">#REF!</definedName>
    <definedName name="CM10_C_RIGHT___" localSheetId="8">#REF!</definedName>
    <definedName name="CM10_C_RIGHT___" localSheetId="26">#REF!</definedName>
    <definedName name="CM10_C_RIGHT___" localSheetId="11">#REF!</definedName>
    <definedName name="CM10_C_RIGHT___" localSheetId="32">#REF!</definedName>
    <definedName name="CM10_C_RIGHT___" localSheetId="14">#REF!</definedName>
    <definedName name="CM10_C_RIGHT___" localSheetId="23">#REF!</definedName>
    <definedName name="CM10_C_RIGHT___" localSheetId="24">#REF!</definedName>
    <definedName name="CM10_C_RIGHT___" localSheetId="38">#REF!</definedName>
    <definedName name="CM10_C_RIGHT___" localSheetId="20">#REF!</definedName>
    <definedName name="CM10_C_RIGHT___" localSheetId="17">#REF!</definedName>
    <definedName name="CM10_C_RIGHT___">#REF!</definedName>
    <definedName name="cmb_Per10080G.StateCode">'[40]80G'!$B$84:$B$119</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n" hidden="1">{"'Sheet1'!$L$16"}</definedName>
    <definedName name="co">'[20]Clause 9'!$A$2</definedName>
    <definedName name="CoAdd">[26]Masters!$C$4</definedName>
    <definedName name="CoName">[26]Masters!$C$3</definedName>
    <definedName name="conf_balamended" hidden="1">{#N/A,#N/A,FALSE,"PMTABB";#N/A,#N/A,FALSE,"PMTABB"}</definedName>
    <definedName name="CoStatus">[26]Masters!$C$7</definedName>
    <definedName name="curra">[41]Title!$G$11</definedName>
    <definedName name="CURRAPPLI">[39]Settings!$E$9</definedName>
    <definedName name="Currency">'[9]x-rate'!$A$2:$B$10</definedName>
    <definedName name="CV" localSheetId="1">#REF!</definedName>
    <definedName name="CV" localSheetId="29">#REF!</definedName>
    <definedName name="CV" localSheetId="5">#REF!</definedName>
    <definedName name="CV" localSheetId="35">#REF!</definedName>
    <definedName name="CV" localSheetId="36">#REF!</definedName>
    <definedName name="CV" localSheetId="41">#REF!</definedName>
    <definedName name="CV" localSheetId="8">#REF!</definedName>
    <definedName name="CV" localSheetId="26">#REF!</definedName>
    <definedName name="CV" localSheetId="11">#REF!</definedName>
    <definedName name="CV" localSheetId="32">#REF!</definedName>
    <definedName name="CV" localSheetId="14">#REF!</definedName>
    <definedName name="CV" localSheetId="23">#REF!</definedName>
    <definedName name="CV" localSheetId="24">#REF!</definedName>
    <definedName name="CV" localSheetId="38">#REF!</definedName>
    <definedName name="CV" localSheetId="20">#REF!</definedName>
    <definedName name="CV" localSheetId="17">#REF!</definedName>
    <definedName name="CV">#REF!</definedName>
    <definedName name="cwedkwqnb" localSheetId="1">#REF!</definedName>
    <definedName name="cwedkwqnb" localSheetId="29">#REF!</definedName>
    <definedName name="cwedkwqnb" localSheetId="5">#REF!</definedName>
    <definedName name="cwedkwqnb" localSheetId="35">#REF!</definedName>
    <definedName name="cwedkwqnb" localSheetId="41">#REF!</definedName>
    <definedName name="cwedkwqnb" localSheetId="8">#REF!</definedName>
    <definedName name="cwedkwqnb" localSheetId="26">#REF!</definedName>
    <definedName name="cwedkwqnb" localSheetId="11">#REF!</definedName>
    <definedName name="cwedkwqnb" localSheetId="32">#REF!</definedName>
    <definedName name="cwedkwqnb" localSheetId="14">#REF!</definedName>
    <definedName name="cwedkwqnb" localSheetId="23">#REF!</definedName>
    <definedName name="cwedkwqnb" localSheetId="38">#REF!</definedName>
    <definedName name="cwedkwqnb" localSheetId="20">#REF!</definedName>
    <definedName name="cwedkwqnb" localSheetId="17">#REF!</definedName>
    <definedName name="cwedkwqnb">#REF!</definedName>
    <definedName name="CY">[42]NP!$K$1</definedName>
    <definedName name="D" localSheetId="1">#REF!</definedName>
    <definedName name="D" localSheetId="29">#REF!</definedName>
    <definedName name="D" localSheetId="5">#REF!</definedName>
    <definedName name="D" localSheetId="35">#REF!</definedName>
    <definedName name="D" localSheetId="41">#REF!</definedName>
    <definedName name="D" localSheetId="8">#REF!</definedName>
    <definedName name="D" localSheetId="26">#REF!</definedName>
    <definedName name="D" localSheetId="11">#REF!</definedName>
    <definedName name="D" localSheetId="32">#REF!</definedName>
    <definedName name="D" localSheetId="14">#REF!</definedName>
    <definedName name="D" localSheetId="23">#REF!</definedName>
    <definedName name="D" localSheetId="38">#REF!</definedName>
    <definedName name="D" localSheetId="20">#REF!</definedName>
    <definedName name="D" localSheetId="17">#REF!</definedName>
    <definedName name="D">#REF!</definedName>
    <definedName name="_xlnm.Database" localSheetId="1">#REF!</definedName>
    <definedName name="_xlnm.Database" localSheetId="29">#REF!</definedName>
    <definedName name="_xlnm.Database" localSheetId="5">#REF!</definedName>
    <definedName name="_xlnm.Database" localSheetId="35">#REF!</definedName>
    <definedName name="_xlnm.Database" localSheetId="41">#REF!</definedName>
    <definedName name="_xlnm.Database" localSheetId="8">#REF!</definedName>
    <definedName name="_xlnm.Database" localSheetId="26">#REF!</definedName>
    <definedName name="_xlnm.Database" localSheetId="11">#REF!</definedName>
    <definedName name="_xlnm.Database" localSheetId="32">#REF!</definedName>
    <definedName name="_xlnm.Database" localSheetId="14">#REF!</definedName>
    <definedName name="_xlnm.Database" localSheetId="23">#REF!</definedName>
    <definedName name="_xlnm.Database" localSheetId="38">#REF!</definedName>
    <definedName name="_xlnm.Database" localSheetId="20">#REF!</definedName>
    <definedName name="_xlnm.Database" localSheetId="17">#REF!</definedName>
    <definedName name="_xlnm.Database">#REF!</definedName>
    <definedName name="Date">[18]BS!$C$1</definedName>
    <definedName name="dd">'[43]Main Bs'!$M$3</definedName>
    <definedName name="ddddddddddddd" hidden="1">[44]I!#REF!</definedName>
    <definedName name="dds" localSheetId="1">#REF!</definedName>
    <definedName name="dds" localSheetId="29">#REF!</definedName>
    <definedName name="dds" localSheetId="5">#REF!</definedName>
    <definedName name="dds" localSheetId="35">#REF!</definedName>
    <definedName name="dds" localSheetId="41">#REF!</definedName>
    <definedName name="dds" localSheetId="8">#REF!</definedName>
    <definedName name="dds" localSheetId="26">#REF!</definedName>
    <definedName name="dds" localSheetId="11">#REF!</definedName>
    <definedName name="dds" localSheetId="32">#REF!</definedName>
    <definedName name="dds" localSheetId="14">#REF!</definedName>
    <definedName name="dds" localSheetId="23">#REF!</definedName>
    <definedName name="dds" localSheetId="38">#REF!</definedName>
    <definedName name="dds" localSheetId="20">#REF!</definedName>
    <definedName name="dds" localSheetId="17">#REF!</definedName>
    <definedName name="dds">#REF!</definedName>
    <definedName name="Debt_Pct">[45]Assumptions!$B$13</definedName>
    <definedName name="dec01SchV">[46]sep01!$A$1:$L$51</definedName>
    <definedName name="DEDUCTION">[47]deduction!$B$1:$I$87</definedName>
    <definedName name="Depreciation" hidden="1">{"'Detail Summary'!$A$1:$F$83"}</definedName>
    <definedName name="dfaf" hidden="1">{"'장비'!$A$3:$M$12"}</definedName>
    <definedName name="dfd" localSheetId="1">#REF!</definedName>
    <definedName name="dfd" localSheetId="29">#REF!</definedName>
    <definedName name="dfd" localSheetId="5">#REF!</definedName>
    <definedName name="dfd" localSheetId="35">#REF!</definedName>
    <definedName name="dfd" localSheetId="41">#REF!</definedName>
    <definedName name="dfd" localSheetId="8">#REF!</definedName>
    <definedName name="dfd" localSheetId="26">#REF!</definedName>
    <definedName name="dfd" localSheetId="11">#REF!</definedName>
    <definedName name="dfd" localSheetId="32">#REF!</definedName>
    <definedName name="dfd" localSheetId="14">#REF!</definedName>
    <definedName name="dfd" localSheetId="23">#REF!</definedName>
    <definedName name="dfd" localSheetId="38">#REF!</definedName>
    <definedName name="dfd" localSheetId="20">#REF!</definedName>
    <definedName name="dfd" localSheetId="17">#REF!</definedName>
    <definedName name="dfd">#REF!</definedName>
    <definedName name="DLYREVIEW" localSheetId="1">#REF!</definedName>
    <definedName name="DLYREVIEW" localSheetId="29">#REF!</definedName>
    <definedName name="DLYREVIEW" localSheetId="5">#REF!</definedName>
    <definedName name="DLYREVIEW" localSheetId="35">#REF!</definedName>
    <definedName name="DLYREVIEW" localSheetId="41">#REF!</definedName>
    <definedName name="DLYREVIEW" localSheetId="8">#REF!</definedName>
    <definedName name="DLYREVIEW" localSheetId="26">#REF!</definedName>
    <definedName name="DLYREVIEW" localSheetId="11">#REF!</definedName>
    <definedName name="DLYREVIEW" localSheetId="32">#REF!</definedName>
    <definedName name="DLYREVIEW" localSheetId="14">#REF!</definedName>
    <definedName name="DLYREVIEW" localSheetId="23">#REF!</definedName>
    <definedName name="DLYREVIEW" localSheetId="38">#REF!</definedName>
    <definedName name="DLYREVIEW" localSheetId="20">#REF!</definedName>
    <definedName name="DLYREVIEW" localSheetId="17">#REF!</definedName>
    <definedName name="DLYREVIEW">#REF!</definedName>
    <definedName name="dpc">'[48]dpc cost'!$D$1</definedName>
    <definedName name="DR" hidden="1">#REF!</definedName>
    <definedName name="ds" localSheetId="1">#REF!</definedName>
    <definedName name="ds" localSheetId="29">#REF!</definedName>
    <definedName name="ds" localSheetId="5">#REF!</definedName>
    <definedName name="ds" localSheetId="35">#REF!</definedName>
    <definedName name="ds" localSheetId="41">#REF!</definedName>
    <definedName name="ds" localSheetId="8">#REF!</definedName>
    <definedName name="ds" localSheetId="26">#REF!</definedName>
    <definedName name="ds" localSheetId="11">#REF!</definedName>
    <definedName name="ds" localSheetId="32">#REF!</definedName>
    <definedName name="ds" localSheetId="14">#REF!</definedName>
    <definedName name="ds" localSheetId="23">#REF!</definedName>
    <definedName name="ds" localSheetId="38">#REF!</definedName>
    <definedName name="ds" localSheetId="20">#REF!</definedName>
    <definedName name="ds" localSheetId="17">#REF!</definedName>
    <definedName name="ds">#REF!</definedName>
    <definedName name="dsf" localSheetId="1">#REF!</definedName>
    <definedName name="dsf" localSheetId="29">#REF!</definedName>
    <definedName name="dsf" localSheetId="5">#REF!</definedName>
    <definedName name="dsf" localSheetId="35">#REF!</definedName>
    <definedName name="dsf" localSheetId="41">#REF!</definedName>
    <definedName name="dsf" localSheetId="8">#REF!</definedName>
    <definedName name="dsf" localSheetId="26">#REF!</definedName>
    <definedName name="dsf" localSheetId="11">#REF!</definedName>
    <definedName name="dsf" localSheetId="32">#REF!</definedName>
    <definedName name="dsf" localSheetId="14">#REF!</definedName>
    <definedName name="dsf" localSheetId="23">#REF!</definedName>
    <definedName name="dsf" localSheetId="38">#REF!</definedName>
    <definedName name="dsf" localSheetId="20">#REF!</definedName>
    <definedName name="dsf" localSheetId="17">#REF!</definedName>
    <definedName name="dsf">#REF!</definedName>
    <definedName name="dw" hidden="1">{"'Sheet1'!$L$16"}</definedName>
    <definedName name="e" hidden="1">{"'Detail Summary'!$A$1:$F$83"}</definedName>
    <definedName name="E_315MVA_Addl_Page1" localSheetId="1">#REF!</definedName>
    <definedName name="E_315MVA_Addl_Page1" localSheetId="29">#REF!</definedName>
    <definedName name="E_315MVA_Addl_Page1" localSheetId="5">#REF!</definedName>
    <definedName name="E_315MVA_Addl_Page1" localSheetId="35">#REF!</definedName>
    <definedName name="E_315MVA_Addl_Page1" localSheetId="36">#REF!</definedName>
    <definedName name="E_315MVA_Addl_Page1" localSheetId="41">#REF!</definedName>
    <definedName name="E_315MVA_Addl_Page1" localSheetId="8">#REF!</definedName>
    <definedName name="E_315MVA_Addl_Page1" localSheetId="26">#REF!</definedName>
    <definedName name="E_315MVA_Addl_Page1" localSheetId="11">#REF!</definedName>
    <definedName name="E_315MVA_Addl_Page1" localSheetId="32">#REF!</definedName>
    <definedName name="E_315MVA_Addl_Page1" localSheetId="14">#REF!</definedName>
    <definedName name="E_315MVA_Addl_Page1" localSheetId="23">#REF!</definedName>
    <definedName name="E_315MVA_Addl_Page1" localSheetId="24">#REF!</definedName>
    <definedName name="E_315MVA_Addl_Page1" localSheetId="38">#REF!</definedName>
    <definedName name="E_315MVA_Addl_Page1" localSheetId="20">#REF!</definedName>
    <definedName name="E_315MVA_Addl_Page1" localSheetId="17">#REF!</definedName>
    <definedName name="E_315MVA_Addl_Page1">#REF!</definedName>
    <definedName name="E_315MVA_Addl_Page2" localSheetId="1">#REF!</definedName>
    <definedName name="E_315MVA_Addl_Page2" localSheetId="29">#REF!</definedName>
    <definedName name="E_315MVA_Addl_Page2" localSheetId="5">#REF!</definedName>
    <definedName name="E_315MVA_Addl_Page2" localSheetId="35">#REF!</definedName>
    <definedName name="E_315MVA_Addl_Page2" localSheetId="36">#REF!</definedName>
    <definedName name="E_315MVA_Addl_Page2" localSheetId="41">#REF!</definedName>
    <definedName name="E_315MVA_Addl_Page2" localSheetId="8">#REF!</definedName>
    <definedName name="E_315MVA_Addl_Page2" localSheetId="26">#REF!</definedName>
    <definedName name="E_315MVA_Addl_Page2" localSheetId="11">#REF!</definedName>
    <definedName name="E_315MVA_Addl_Page2" localSheetId="32">#REF!</definedName>
    <definedName name="E_315MVA_Addl_Page2" localSheetId="14">#REF!</definedName>
    <definedName name="E_315MVA_Addl_Page2" localSheetId="23">#REF!</definedName>
    <definedName name="E_315MVA_Addl_Page2" localSheetId="24">#REF!</definedName>
    <definedName name="E_315MVA_Addl_Page2" localSheetId="38">#REF!</definedName>
    <definedName name="E_315MVA_Addl_Page2" localSheetId="20">#REF!</definedName>
    <definedName name="E_315MVA_Addl_Page2" localSheetId="17">#REF!</definedName>
    <definedName name="E_315MVA_Addl_Page2">#REF!</definedName>
    <definedName name="eee" hidden="1">#REF!</definedName>
    <definedName name="Erai_level">[49]Level_qty!$B$8:$C$528</definedName>
    <definedName name="es" hidden="1">{"'Sheet1'!$L$16"}</definedName>
    <definedName name="Esc_AGExp">[50]Assumptions!$B$4</definedName>
    <definedName name="Esc_Coal">[45]Assumptions!$B$6</definedName>
    <definedName name="Esc_DomGas">[45]Assumptions!$B$8</definedName>
    <definedName name="Esc_EmpExp">[45]Assumptions!$B$3</definedName>
    <definedName name="Esc_LNGas">[45]Assumptions!$B$9</definedName>
    <definedName name="Esc_Oil">[45]Assumptions!$B$7</definedName>
    <definedName name="Esc_OtherIncome">[45]Assumptions!$B$14</definedName>
    <definedName name="Esc_OtherVarCharge">[45]Assumptions!$B$10</definedName>
    <definedName name="Esc_RMExp">[50]Assumptions!$B$5</definedName>
    <definedName name="EscAGExp" localSheetId="1">#REF!</definedName>
    <definedName name="EscAGExp" localSheetId="29">#REF!</definedName>
    <definedName name="EscAGExp" localSheetId="5">#REF!</definedName>
    <definedName name="EscAGExp" localSheetId="35">#REF!</definedName>
    <definedName name="EscAGExp" localSheetId="36">#REF!</definedName>
    <definedName name="EscAGExp" localSheetId="41">#REF!</definedName>
    <definedName name="EscAGExp" localSheetId="8">#REF!</definedName>
    <definedName name="EscAGExp" localSheetId="26">#REF!</definedName>
    <definedName name="EscAGExp" localSheetId="11">#REF!</definedName>
    <definedName name="EscAGExp" localSheetId="32">#REF!</definedName>
    <definedName name="EscAGExp" localSheetId="14">#REF!</definedName>
    <definedName name="EscAGExp" localSheetId="23">#REF!</definedName>
    <definedName name="EscAGExp" localSheetId="24">#REF!</definedName>
    <definedName name="EscAGExp" localSheetId="38">#REF!</definedName>
    <definedName name="EscAGExp" localSheetId="20">#REF!</definedName>
    <definedName name="EscAGExp" localSheetId="17">#REF!</definedName>
    <definedName name="EscAGExp">#REF!</definedName>
    <definedName name="EscCoal" localSheetId="1">#REF!</definedName>
    <definedName name="EscCoal" localSheetId="29">#REF!</definedName>
    <definedName name="EscCoal" localSheetId="5">#REF!</definedName>
    <definedName name="EscCoal" localSheetId="35">#REF!</definedName>
    <definedName name="EscCoal" localSheetId="36">#REF!</definedName>
    <definedName name="EscCoal" localSheetId="41">#REF!</definedName>
    <definedName name="EscCoal" localSheetId="8">#REF!</definedName>
    <definedName name="EscCoal" localSheetId="26">#REF!</definedName>
    <definedName name="EscCoal" localSheetId="11">#REF!</definedName>
    <definedName name="EscCoal" localSheetId="32">#REF!</definedName>
    <definedName name="EscCoal" localSheetId="14">#REF!</definedName>
    <definedName name="EscCoal" localSheetId="23">#REF!</definedName>
    <definedName name="EscCoal" localSheetId="24">#REF!</definedName>
    <definedName name="EscCoal" localSheetId="38">#REF!</definedName>
    <definedName name="EscCoal" localSheetId="20">#REF!</definedName>
    <definedName name="EscCoal" localSheetId="17">#REF!</definedName>
    <definedName name="EscCoal">#REF!</definedName>
    <definedName name="EscDomGas" localSheetId="1">#REF!</definedName>
    <definedName name="EscDomGas" localSheetId="29">#REF!</definedName>
    <definedName name="EscDomGas" localSheetId="5">#REF!</definedName>
    <definedName name="EscDomGas" localSheetId="35">#REF!</definedName>
    <definedName name="EscDomGas" localSheetId="36">#REF!</definedName>
    <definedName name="EscDomGas" localSheetId="41">#REF!</definedName>
    <definedName name="EscDomGas" localSheetId="8">#REF!</definedName>
    <definedName name="EscDomGas" localSheetId="26">#REF!</definedName>
    <definedName name="EscDomGas" localSheetId="11">#REF!</definedName>
    <definedName name="EscDomGas" localSheetId="32">#REF!</definedName>
    <definedName name="EscDomGas" localSheetId="14">#REF!</definedName>
    <definedName name="EscDomGas" localSheetId="23">#REF!</definedName>
    <definedName name="EscDomGas" localSheetId="24">#REF!</definedName>
    <definedName name="EscDomGas" localSheetId="38">#REF!</definedName>
    <definedName name="EscDomGas" localSheetId="20">#REF!</definedName>
    <definedName name="EscDomGas" localSheetId="17">#REF!</definedName>
    <definedName name="EscDomGas">#REF!</definedName>
    <definedName name="EscEmpExp" localSheetId="1">#REF!</definedName>
    <definedName name="EscEmpExp" localSheetId="29">#REF!</definedName>
    <definedName name="EscEmpExp" localSheetId="5">#REF!</definedName>
    <definedName name="EscEmpExp" localSheetId="35">#REF!</definedName>
    <definedName name="EscEmpExp" localSheetId="36">#REF!</definedName>
    <definedName name="EscEmpExp" localSheetId="41">#REF!</definedName>
    <definedName name="EscEmpExp" localSheetId="8">#REF!</definedName>
    <definedName name="EscEmpExp" localSheetId="26">#REF!</definedName>
    <definedName name="EscEmpExp" localSheetId="11">#REF!</definedName>
    <definedName name="EscEmpExp" localSheetId="32">#REF!</definedName>
    <definedName name="EscEmpExp" localSheetId="14">#REF!</definedName>
    <definedName name="EscEmpExp" localSheetId="23">#REF!</definedName>
    <definedName name="EscEmpExp" localSheetId="24">#REF!</definedName>
    <definedName name="EscEmpExp" localSheetId="38">#REF!</definedName>
    <definedName name="EscEmpExp" localSheetId="20">#REF!</definedName>
    <definedName name="EscEmpExp" localSheetId="17">#REF!</definedName>
    <definedName name="EscEmpExp">#REF!</definedName>
    <definedName name="EscLNGas" localSheetId="1">#REF!</definedName>
    <definedName name="EscLNGas" localSheetId="29">#REF!</definedName>
    <definedName name="EscLNGas" localSheetId="5">#REF!</definedName>
    <definedName name="EscLNGas" localSheetId="35">#REF!</definedName>
    <definedName name="EscLNGas" localSheetId="36">#REF!</definedName>
    <definedName name="EscLNGas" localSheetId="41">#REF!</definedName>
    <definedName name="EscLNGas" localSheetId="8">#REF!</definedName>
    <definedName name="EscLNGas" localSheetId="26">#REF!</definedName>
    <definedName name="EscLNGas" localSheetId="11">#REF!</definedName>
    <definedName name="EscLNGas" localSheetId="32">#REF!</definedName>
    <definedName name="EscLNGas" localSheetId="14">#REF!</definedName>
    <definedName name="EscLNGas" localSheetId="23">#REF!</definedName>
    <definedName name="EscLNGas" localSheetId="24">#REF!</definedName>
    <definedName name="EscLNGas" localSheetId="38">#REF!</definedName>
    <definedName name="EscLNGas" localSheetId="20">#REF!</definedName>
    <definedName name="EscLNGas" localSheetId="17">#REF!</definedName>
    <definedName name="EscLNGas">#REF!</definedName>
    <definedName name="EscOil" localSheetId="1">#REF!</definedName>
    <definedName name="EscOil" localSheetId="29">#REF!</definedName>
    <definedName name="EscOil" localSheetId="5">#REF!</definedName>
    <definedName name="EscOil" localSheetId="35">#REF!</definedName>
    <definedName name="EscOil" localSheetId="36">#REF!</definedName>
    <definedName name="EscOil" localSheetId="41">#REF!</definedName>
    <definedName name="EscOil" localSheetId="8">#REF!</definedName>
    <definedName name="EscOil" localSheetId="26">#REF!</definedName>
    <definedName name="EscOil" localSheetId="11">#REF!</definedName>
    <definedName name="EscOil" localSheetId="32">#REF!</definedName>
    <definedName name="EscOil" localSheetId="14">#REF!</definedName>
    <definedName name="EscOil" localSheetId="23">#REF!</definedName>
    <definedName name="EscOil" localSheetId="24">#REF!</definedName>
    <definedName name="EscOil" localSheetId="38">#REF!</definedName>
    <definedName name="EscOil" localSheetId="20">#REF!</definedName>
    <definedName name="EscOil" localSheetId="17">#REF!</definedName>
    <definedName name="EscOil">#REF!</definedName>
    <definedName name="EscOM" localSheetId="1">#REF!</definedName>
    <definedName name="EscOM" localSheetId="29">#REF!</definedName>
    <definedName name="EscOM" localSheetId="5">#REF!</definedName>
    <definedName name="EscOM" localSheetId="35">#REF!</definedName>
    <definedName name="EscOM" localSheetId="41">#REF!</definedName>
    <definedName name="EscOM" localSheetId="8">#REF!</definedName>
    <definedName name="EscOM" localSheetId="26">#REF!</definedName>
    <definedName name="EscOM" localSheetId="11">#REF!</definedName>
    <definedName name="EscOM" localSheetId="32">#REF!</definedName>
    <definedName name="EscOM" localSheetId="14">#REF!</definedName>
    <definedName name="EscOM" localSheetId="23">#REF!</definedName>
    <definedName name="EscOM" localSheetId="38">#REF!</definedName>
    <definedName name="EscOM" localSheetId="20">#REF!</definedName>
    <definedName name="EscOM" localSheetId="17">#REF!</definedName>
    <definedName name="EscOM">#REF!</definedName>
    <definedName name="EscOM10" localSheetId="1">#REF!</definedName>
    <definedName name="EscOM10" localSheetId="29">#REF!</definedName>
    <definedName name="EscOM10" localSheetId="5">#REF!</definedName>
    <definedName name="EscOM10" localSheetId="35">#REF!</definedName>
    <definedName name="EscOM10" localSheetId="41">#REF!</definedName>
    <definedName name="EscOM10" localSheetId="8">#REF!</definedName>
    <definedName name="EscOM10" localSheetId="26">#REF!</definedName>
    <definedName name="EscOM10" localSheetId="11">#REF!</definedName>
    <definedName name="EscOM10" localSheetId="32">#REF!</definedName>
    <definedName name="EscOM10" localSheetId="14">#REF!</definedName>
    <definedName name="EscOM10" localSheetId="23">#REF!</definedName>
    <definedName name="EscOM10" localSheetId="38">#REF!</definedName>
    <definedName name="EscOM10" localSheetId="20">#REF!</definedName>
    <definedName name="EscOM10" localSheetId="17">#REF!</definedName>
    <definedName name="EscOM10">#REF!</definedName>
    <definedName name="EscOM11" localSheetId="1">#REF!</definedName>
    <definedName name="EscOM11" localSheetId="29">#REF!</definedName>
    <definedName name="EscOM11" localSheetId="5">#REF!</definedName>
    <definedName name="EscOM11" localSheetId="35">#REF!</definedName>
    <definedName name="EscOM11" localSheetId="41">#REF!</definedName>
    <definedName name="EscOM11" localSheetId="8">#REF!</definedName>
    <definedName name="EscOM11" localSheetId="26">#REF!</definedName>
    <definedName name="EscOM11" localSheetId="11">#REF!</definedName>
    <definedName name="EscOM11" localSheetId="32">#REF!</definedName>
    <definedName name="EscOM11" localSheetId="14">#REF!</definedName>
    <definedName name="EscOM11" localSheetId="23">#REF!</definedName>
    <definedName name="EscOM11" localSheetId="38">#REF!</definedName>
    <definedName name="EscOM11" localSheetId="20">#REF!</definedName>
    <definedName name="EscOM11" localSheetId="17">#REF!</definedName>
    <definedName name="EscOM11">#REF!</definedName>
    <definedName name="EscOM12" localSheetId="1">#REF!</definedName>
    <definedName name="EscOM12" localSheetId="29">#REF!</definedName>
    <definedName name="EscOM12" localSheetId="5">#REF!</definedName>
    <definedName name="EscOM12" localSheetId="35">#REF!</definedName>
    <definedName name="EscOM12" localSheetId="41">#REF!</definedName>
    <definedName name="EscOM12" localSheetId="8">#REF!</definedName>
    <definedName name="EscOM12" localSheetId="26">#REF!</definedName>
    <definedName name="EscOM12" localSheetId="11">#REF!</definedName>
    <definedName name="EscOM12" localSheetId="32">#REF!</definedName>
    <definedName name="EscOM12" localSheetId="14">#REF!</definedName>
    <definedName name="EscOM12" localSheetId="23">#REF!</definedName>
    <definedName name="EscOM12" localSheetId="38">#REF!</definedName>
    <definedName name="EscOM12" localSheetId="20">#REF!</definedName>
    <definedName name="EscOM12" localSheetId="17">#REF!</definedName>
    <definedName name="EscOM12">#REF!</definedName>
    <definedName name="EscOM13" localSheetId="1">#REF!</definedName>
    <definedName name="EscOM13" localSheetId="29">#REF!</definedName>
    <definedName name="EscOM13" localSheetId="5">#REF!</definedName>
    <definedName name="EscOM13" localSheetId="35">#REF!</definedName>
    <definedName name="EscOM13" localSheetId="41">#REF!</definedName>
    <definedName name="EscOM13" localSheetId="8">#REF!</definedName>
    <definedName name="EscOM13" localSheetId="26">#REF!</definedName>
    <definedName name="EscOM13" localSheetId="11">#REF!</definedName>
    <definedName name="EscOM13" localSheetId="32">#REF!</definedName>
    <definedName name="EscOM13" localSheetId="14">#REF!</definedName>
    <definedName name="EscOM13" localSheetId="23">#REF!</definedName>
    <definedName name="EscOM13" localSheetId="38">#REF!</definedName>
    <definedName name="EscOM13" localSheetId="20">#REF!</definedName>
    <definedName name="EscOM13" localSheetId="17">#REF!</definedName>
    <definedName name="EscOM13">#REF!</definedName>
    <definedName name="EscOMMYT" localSheetId="1">#REF!</definedName>
    <definedName name="EscOMMYT" localSheetId="29">#REF!</definedName>
    <definedName name="EscOMMYT" localSheetId="5">#REF!</definedName>
    <definedName name="EscOMMYT" localSheetId="35">#REF!</definedName>
    <definedName name="EscOMMYT" localSheetId="41">#REF!</definedName>
    <definedName name="EscOMMYT" localSheetId="8">#REF!</definedName>
    <definedName name="EscOMMYT" localSheetId="26">#REF!</definedName>
    <definedName name="EscOMMYT" localSheetId="11">#REF!</definedName>
    <definedName name="EscOMMYT" localSheetId="32">#REF!</definedName>
    <definedName name="EscOMMYT" localSheetId="14">#REF!</definedName>
    <definedName name="EscOMMYT" localSheetId="23">#REF!</definedName>
    <definedName name="EscOMMYT" localSheetId="38">#REF!</definedName>
    <definedName name="EscOMMYT" localSheetId="20">#REF!</definedName>
    <definedName name="EscOMMYT" localSheetId="17">#REF!</definedName>
    <definedName name="EscOMMYT">#REF!</definedName>
    <definedName name="EscOMMYTMERC" localSheetId="1">#REF!</definedName>
    <definedName name="EscOMMYTMERC" localSheetId="29">#REF!</definedName>
    <definedName name="EscOMMYTMERC" localSheetId="5">#REF!</definedName>
    <definedName name="EscOMMYTMERC" localSheetId="35">#REF!</definedName>
    <definedName name="EscOMMYTMERC" localSheetId="41">#REF!</definedName>
    <definedName name="EscOMMYTMERC" localSheetId="8">#REF!</definedName>
    <definedName name="EscOMMYTMERC" localSheetId="26">#REF!</definedName>
    <definedName name="EscOMMYTMERC" localSheetId="11">#REF!</definedName>
    <definedName name="EscOMMYTMERC" localSheetId="32">#REF!</definedName>
    <definedName name="EscOMMYTMERC" localSheetId="14">#REF!</definedName>
    <definedName name="EscOMMYTMERC" localSheetId="23">#REF!</definedName>
    <definedName name="EscOMMYTMERC" localSheetId="38">#REF!</definedName>
    <definedName name="EscOMMYTMERC" localSheetId="20">#REF!</definedName>
    <definedName name="EscOMMYTMERC" localSheetId="17">#REF!</definedName>
    <definedName name="EscOMMYTMERC">#REF!</definedName>
    <definedName name="EscOtherIncome" localSheetId="1">#REF!</definedName>
    <definedName name="EscOtherIncome" localSheetId="29">#REF!</definedName>
    <definedName name="EscOtherIncome" localSheetId="5">#REF!</definedName>
    <definedName name="EscOtherIncome" localSheetId="35">#REF!</definedName>
    <definedName name="EscOtherIncome" localSheetId="36">#REF!</definedName>
    <definedName name="EscOtherIncome" localSheetId="41">#REF!</definedName>
    <definedName name="EscOtherIncome" localSheetId="8">#REF!</definedName>
    <definedName name="EscOtherIncome" localSheetId="26">#REF!</definedName>
    <definedName name="EscOtherIncome" localSheetId="11">#REF!</definedName>
    <definedName name="EscOtherIncome" localSheetId="32">#REF!</definedName>
    <definedName name="EscOtherIncome" localSheetId="14">#REF!</definedName>
    <definedName name="EscOtherIncome" localSheetId="23">#REF!</definedName>
    <definedName name="EscOtherIncome" localSheetId="24">#REF!</definedName>
    <definedName name="EscOtherIncome" localSheetId="38">#REF!</definedName>
    <definedName name="EscOtherIncome" localSheetId="20">#REF!</definedName>
    <definedName name="EscOtherIncome" localSheetId="17">#REF!</definedName>
    <definedName name="EscOtherIncome">#REF!</definedName>
    <definedName name="EscOtherVarCharge" localSheetId="1">#REF!</definedName>
    <definedName name="EscOtherVarCharge" localSheetId="29">#REF!</definedName>
    <definedName name="EscOtherVarCharge" localSheetId="5">#REF!</definedName>
    <definedName name="EscOtherVarCharge" localSheetId="35">#REF!</definedName>
    <definedName name="EscOtherVarCharge" localSheetId="36">#REF!</definedName>
    <definedName name="EscOtherVarCharge" localSheetId="41">#REF!</definedName>
    <definedName name="EscOtherVarCharge" localSheetId="8">#REF!</definedName>
    <definedName name="EscOtherVarCharge" localSheetId="26">#REF!</definedName>
    <definedName name="EscOtherVarCharge" localSheetId="11">#REF!</definedName>
    <definedName name="EscOtherVarCharge" localSheetId="32">#REF!</definedName>
    <definedName name="EscOtherVarCharge" localSheetId="14">#REF!</definedName>
    <definedName name="EscOtherVarCharge" localSheetId="23">#REF!</definedName>
    <definedName name="EscOtherVarCharge" localSheetId="24">#REF!</definedName>
    <definedName name="EscOtherVarCharge" localSheetId="38">#REF!</definedName>
    <definedName name="EscOtherVarCharge" localSheetId="20">#REF!</definedName>
    <definedName name="EscOtherVarCharge" localSheetId="17">#REF!</definedName>
    <definedName name="EscOtherVarCharge">#REF!</definedName>
    <definedName name="EscRMExp" localSheetId="1">#REF!</definedName>
    <definedName name="EscRMExp" localSheetId="29">#REF!</definedName>
    <definedName name="EscRMExp" localSheetId="5">#REF!</definedName>
    <definedName name="EscRMExp" localSheetId="35">#REF!</definedName>
    <definedName name="EscRMExp" localSheetId="36">#REF!</definedName>
    <definedName name="EscRMExp" localSheetId="41">#REF!</definedName>
    <definedName name="EscRMExp" localSheetId="8">#REF!</definedName>
    <definedName name="EscRMExp" localSheetId="26">#REF!</definedName>
    <definedName name="EscRMExp" localSheetId="11">#REF!</definedName>
    <definedName name="EscRMExp" localSheetId="32">#REF!</definedName>
    <definedName name="EscRMExp" localSheetId="14">#REF!</definedName>
    <definedName name="EscRMExp" localSheetId="23">#REF!</definedName>
    <definedName name="EscRMExp" localSheetId="24">#REF!</definedName>
    <definedName name="EscRMExp" localSheetId="38">#REF!</definedName>
    <definedName name="EscRMExp" localSheetId="20">#REF!</definedName>
    <definedName name="EscRMExp" localSheetId="17">#REF!</definedName>
    <definedName name="EscRMExp">#REF!</definedName>
    <definedName name="et" hidden="1">{"'Sheet1'!$L$16"}</definedName>
    <definedName name="EV__EVCOM_OPTIONS__" hidden="1">8</definedName>
    <definedName name="EV__EXPOPTIONS__" hidden="1">0</definedName>
    <definedName name="EV__LASTREFTIME__" hidden="1">"(GMT+05:30)5/14/2016 12:27:02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EQEQ" hidden="1">#REF!</definedName>
    <definedName name="exc" hidden="1">{"'Sheet1'!$A$4386:$N$4591"}</definedName>
    <definedName name="f">'[51]Inputs &amp; Assumptions'!$D$14</definedName>
    <definedName name="FAX" localSheetId="1">#REF!</definedName>
    <definedName name="FAX" localSheetId="29">#REF!</definedName>
    <definedName name="FAX" localSheetId="5">#REF!</definedName>
    <definedName name="FAX" localSheetId="35">#REF!</definedName>
    <definedName name="FAX" localSheetId="36">#REF!</definedName>
    <definedName name="FAX" localSheetId="41">#REF!</definedName>
    <definedName name="FAX" localSheetId="8">#REF!</definedName>
    <definedName name="FAX" localSheetId="26">#REF!</definedName>
    <definedName name="FAX" localSheetId="11">#REF!</definedName>
    <definedName name="FAX" localSheetId="32">#REF!</definedName>
    <definedName name="FAX" localSheetId="14">#REF!</definedName>
    <definedName name="FAX" localSheetId="23">#REF!</definedName>
    <definedName name="FAX" localSheetId="24">#REF!</definedName>
    <definedName name="FAX" localSheetId="38">#REF!</definedName>
    <definedName name="FAX" localSheetId="20">#REF!</definedName>
    <definedName name="FAX" localSheetId="17">#REF!</definedName>
    <definedName name="FAX">#REF!</definedName>
    <definedName name="fd" hidden="1">{"'Sheet1'!$L$16"}</definedName>
    <definedName name="fdfd">'[52]Balance Life'!$N$52</definedName>
    <definedName name="fdgk" hidden="1">{"'Sheet1'!$L$16"}</definedName>
    <definedName name="fe" hidden="1">{"'Sheet1'!$L$16"}</definedName>
    <definedName name="ff" localSheetId="1">#REF!</definedName>
    <definedName name="ff" localSheetId="29">#REF!</definedName>
    <definedName name="ff" localSheetId="5">#REF!</definedName>
    <definedName name="ff" localSheetId="35">#REF!</definedName>
    <definedName name="ff" localSheetId="41">#REF!</definedName>
    <definedName name="ff" localSheetId="8">#REF!</definedName>
    <definedName name="ff" localSheetId="26">#REF!</definedName>
    <definedName name="ff" localSheetId="11">#REF!</definedName>
    <definedName name="ff" localSheetId="32">#REF!</definedName>
    <definedName name="ff" localSheetId="14">#REF!</definedName>
    <definedName name="ff" localSheetId="23">#REF!</definedName>
    <definedName name="ff" localSheetId="38">#REF!</definedName>
    <definedName name="ff" localSheetId="20">#REF!</definedName>
    <definedName name="ff" localSheetId="17">#REF!</definedName>
    <definedName name="ff">#REF!</definedName>
    <definedName name="FinCharge">[45]Assumptions!$B$25</definedName>
    <definedName name="FIXEDASSETS">[53]Cons!$B$2:$L$33</definedName>
    <definedName name="FPY">[42]NP!$L$2</definedName>
    <definedName name="fs" hidden="1">{"'Sheet1'!$L$16"}</definedName>
    <definedName name="fsffg" localSheetId="1">#REF!</definedName>
    <definedName name="fsffg" localSheetId="29">#REF!</definedName>
    <definedName name="fsffg" localSheetId="5">#REF!</definedName>
    <definedName name="fsffg" localSheetId="35">#REF!</definedName>
    <definedName name="fsffg" localSheetId="41">#REF!</definedName>
    <definedName name="fsffg" localSheetId="8">#REF!</definedName>
    <definedName name="fsffg" localSheetId="26">#REF!</definedName>
    <definedName name="fsffg" localSheetId="11">#REF!</definedName>
    <definedName name="fsffg" localSheetId="32">#REF!</definedName>
    <definedName name="fsffg" localSheetId="14">#REF!</definedName>
    <definedName name="fsffg" localSheetId="23">#REF!</definedName>
    <definedName name="fsffg" localSheetId="38">#REF!</definedName>
    <definedName name="fsffg" localSheetId="20">#REF!</definedName>
    <definedName name="fsffg" localSheetId="17">#REF!</definedName>
    <definedName name="fsffg">#REF!</definedName>
    <definedName name="Fuel_Exp_CY" localSheetId="1">#REF!</definedName>
    <definedName name="Fuel_Exp_CY" localSheetId="29">#REF!</definedName>
    <definedName name="Fuel_Exp_CY" localSheetId="5">#REF!</definedName>
    <definedName name="Fuel_Exp_CY" localSheetId="35">#REF!</definedName>
    <definedName name="Fuel_Exp_CY" localSheetId="36">#REF!</definedName>
    <definedName name="Fuel_Exp_CY" localSheetId="41">#REF!</definedName>
    <definedName name="Fuel_Exp_CY" localSheetId="8">#REF!</definedName>
    <definedName name="Fuel_Exp_CY" localSheetId="26">#REF!</definedName>
    <definedName name="Fuel_Exp_CY" localSheetId="11">#REF!</definedName>
    <definedName name="Fuel_Exp_CY" localSheetId="32">#REF!</definedName>
    <definedName name="Fuel_Exp_CY" localSheetId="14">#REF!</definedName>
    <definedName name="Fuel_Exp_CY" localSheetId="23">#REF!</definedName>
    <definedName name="Fuel_Exp_CY" localSheetId="24">#REF!</definedName>
    <definedName name="Fuel_Exp_CY" localSheetId="38">#REF!</definedName>
    <definedName name="Fuel_Exp_CY" localSheetId="20">#REF!</definedName>
    <definedName name="Fuel_Exp_CY" localSheetId="17">#REF!</definedName>
    <definedName name="Fuel_Exp_CY">#REF!</definedName>
    <definedName name="Fuel_Exp_EY" localSheetId="1">#REF!</definedName>
    <definedName name="Fuel_Exp_EY" localSheetId="29">#REF!</definedName>
    <definedName name="Fuel_Exp_EY" localSheetId="5">#REF!</definedName>
    <definedName name="Fuel_Exp_EY" localSheetId="35">#REF!</definedName>
    <definedName name="Fuel_Exp_EY" localSheetId="36">#REF!</definedName>
    <definedName name="Fuel_Exp_EY" localSheetId="41">#REF!</definedName>
    <definedName name="Fuel_Exp_EY" localSheetId="8">#REF!</definedName>
    <definedName name="Fuel_Exp_EY" localSheetId="26">#REF!</definedName>
    <definedName name="Fuel_Exp_EY" localSheetId="11">#REF!</definedName>
    <definedName name="Fuel_Exp_EY" localSheetId="32">#REF!</definedName>
    <definedName name="Fuel_Exp_EY" localSheetId="14">#REF!</definedName>
    <definedName name="Fuel_Exp_EY" localSheetId="23">#REF!</definedName>
    <definedName name="Fuel_Exp_EY" localSheetId="24">#REF!</definedName>
    <definedName name="Fuel_Exp_EY" localSheetId="38">#REF!</definedName>
    <definedName name="Fuel_Exp_EY" localSheetId="20">#REF!</definedName>
    <definedName name="Fuel_Exp_EY" localSheetId="17">#REF!</definedName>
    <definedName name="Fuel_Exp_EY">#REF!</definedName>
    <definedName name="Fuel_Exp_PY" localSheetId="1">#REF!</definedName>
    <definedName name="Fuel_Exp_PY" localSheetId="29">#REF!</definedName>
    <definedName name="Fuel_Exp_PY" localSheetId="5">#REF!</definedName>
    <definedName name="Fuel_Exp_PY" localSheetId="35">#REF!</definedName>
    <definedName name="Fuel_Exp_PY" localSheetId="36">#REF!</definedName>
    <definedName name="Fuel_Exp_PY" localSheetId="41">#REF!</definedName>
    <definedName name="Fuel_Exp_PY" localSheetId="8">#REF!</definedName>
    <definedName name="Fuel_Exp_PY" localSheetId="26">#REF!</definedName>
    <definedName name="Fuel_Exp_PY" localSheetId="11">#REF!</definedName>
    <definedName name="Fuel_Exp_PY" localSheetId="32">#REF!</definedName>
    <definedName name="Fuel_Exp_PY" localSheetId="14">#REF!</definedName>
    <definedName name="Fuel_Exp_PY" localSheetId="23">#REF!</definedName>
    <definedName name="Fuel_Exp_PY" localSheetId="24">#REF!</definedName>
    <definedName name="Fuel_Exp_PY" localSheetId="38">#REF!</definedName>
    <definedName name="Fuel_Exp_PY" localSheetId="20">#REF!</definedName>
    <definedName name="Fuel_Exp_PY" localSheetId="17">#REF!</definedName>
    <definedName name="Fuel_Exp_PY">#REF!</definedName>
    <definedName name="Function">[54]Instruction!$C$14</definedName>
    <definedName name="FY">[42]NP!$K$2</definedName>
    <definedName name="gdfgg" localSheetId="1">#REF!</definedName>
    <definedName name="gdfgg" localSheetId="29">#REF!</definedName>
    <definedName name="gdfgg" localSheetId="5">#REF!</definedName>
    <definedName name="gdfgg" localSheetId="35">#REF!</definedName>
    <definedName name="gdfgg" localSheetId="41">#REF!</definedName>
    <definedName name="gdfgg" localSheetId="8">#REF!</definedName>
    <definedName name="gdfgg" localSheetId="26">#REF!</definedName>
    <definedName name="gdfgg" localSheetId="11">#REF!</definedName>
    <definedName name="gdfgg" localSheetId="32">#REF!</definedName>
    <definedName name="gdfgg" localSheetId="14">#REF!</definedName>
    <definedName name="gdfgg" localSheetId="23">#REF!</definedName>
    <definedName name="gdfgg" localSheetId="38">#REF!</definedName>
    <definedName name="gdfgg" localSheetId="20">#REF!</definedName>
    <definedName name="gdfgg" localSheetId="17">#REF!</definedName>
    <definedName name="gdfgg">#REF!</definedName>
    <definedName name="geg" localSheetId="1">#REF!</definedName>
    <definedName name="geg" localSheetId="29">#REF!</definedName>
    <definedName name="geg" localSheetId="5">#REF!</definedName>
    <definedName name="geg" localSheetId="35">#REF!</definedName>
    <definedName name="geg" localSheetId="41">#REF!</definedName>
    <definedName name="geg" localSheetId="8">#REF!</definedName>
    <definedName name="geg" localSheetId="26">#REF!</definedName>
    <definedName name="geg" localSheetId="11">#REF!</definedName>
    <definedName name="geg" localSheetId="32">#REF!</definedName>
    <definedName name="geg" localSheetId="14">#REF!</definedName>
    <definedName name="geg" localSheetId="23">#REF!</definedName>
    <definedName name="geg" localSheetId="38">#REF!</definedName>
    <definedName name="geg" localSheetId="20">#REF!</definedName>
    <definedName name="geg" localSheetId="17">#REF!</definedName>
    <definedName name="geg">#REF!</definedName>
    <definedName name="gid" hidden="1">{"'Sheet1'!$L$16"}</definedName>
    <definedName name="gj" hidden="1">{"'Sheet1'!$L$16"}</definedName>
    <definedName name="gk0901int" hidden="1">{#N/A,#N/A,FALSE,"PMTABB";#N/A,#N/A,FALSE,"PMTABB"}</definedName>
    <definedName name="gkd" hidden="1">{"'Sheet1'!$L$16"}</definedName>
    <definedName name="GR" localSheetId="1">#REF!</definedName>
    <definedName name="GR" localSheetId="29">#REF!</definedName>
    <definedName name="GR" localSheetId="5">#REF!</definedName>
    <definedName name="GR" localSheetId="35">#REF!</definedName>
    <definedName name="GR" localSheetId="36">#REF!</definedName>
    <definedName name="GR" localSheetId="41">#REF!</definedName>
    <definedName name="GR" localSheetId="8">#REF!</definedName>
    <definedName name="GR" localSheetId="26">#REF!</definedName>
    <definedName name="GR" localSheetId="11">#REF!</definedName>
    <definedName name="GR" localSheetId="32">#REF!</definedName>
    <definedName name="GR" localSheetId="14">#REF!</definedName>
    <definedName name="GR" localSheetId="23">#REF!</definedName>
    <definedName name="GR" localSheetId="24">#REF!</definedName>
    <definedName name="GR" localSheetId="38">#REF!</definedName>
    <definedName name="GR" localSheetId="20">#REF!</definedName>
    <definedName name="GR" localSheetId="17">#REF!</definedName>
    <definedName name="GR">#REF!</definedName>
    <definedName name="hghg" localSheetId="1">#REF!</definedName>
    <definedName name="hghg" localSheetId="29">#REF!</definedName>
    <definedName name="hghg" localSheetId="5">#REF!</definedName>
    <definedName name="hghg" localSheetId="35">#REF!</definedName>
    <definedName name="hghg" localSheetId="41">#REF!</definedName>
    <definedName name="hghg" localSheetId="8">#REF!</definedName>
    <definedName name="hghg" localSheetId="26">#REF!</definedName>
    <definedName name="hghg" localSheetId="11">#REF!</definedName>
    <definedName name="hghg" localSheetId="32">#REF!</definedName>
    <definedName name="hghg" localSheetId="14">#REF!</definedName>
    <definedName name="hghg" localSheetId="23">#REF!</definedName>
    <definedName name="hghg" localSheetId="38">#REF!</definedName>
    <definedName name="hghg" localSheetId="20">#REF!</definedName>
    <definedName name="hghg" localSheetId="17">#REF!</definedName>
    <definedName name="hghg">#REF!</definedName>
    <definedName name="hh" hidden="1">{"'Detail Summary'!$A$1:$F$83"}</definedName>
    <definedName name="HTML" hidden="1">{"'장비'!$A$3:$M$12"}</definedName>
    <definedName name="HTML_CodePage" hidden="1">1252</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ydroResLife">[31]Assumptions!$B$44</definedName>
    <definedName name="HydroResLife16">'[32]Inputs &amp; Assumptions'!$D$12</definedName>
    <definedName name="ICRP">'[55]16.IC-RP list'!$C$6:$C$524</definedName>
    <definedName name="icrplist">'[56]IC-RP list'!$C$4:$C$500</definedName>
    <definedName name="ie" hidden="1">{"'Sheet1'!$L$16"}</definedName>
    <definedName name="Inflationfactor">'[32]Inputs &amp; Assumptions'!$P$47</definedName>
    <definedName name="Insurance_money_received">SUM('[57]Interest 30-11-01 not PA 7%'!$E$151:$E$152)</definedName>
    <definedName name="interest"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Interest_rate_for_working_capital___FY14">[31]Assumptions!$B$1</definedName>
    <definedName name="Interest_rate_for_working_capital___FY15">[31]Assumptions!$B$2</definedName>
    <definedName name="Interest_rate_for_working_capital___FY16">[31]Assumptions!$B$2</definedName>
    <definedName name="Interest_rate_for_working_capital___FY17">[31]Assumptions!$B$25</definedName>
    <definedName name="Interest_rate_for_working_capital___FY18">[31]Assumptions!$B$26</definedName>
    <definedName name="Interest_rate_for_working_capital___FY19">[31]Assumptions!$B$27</definedName>
    <definedName name="Interest_rate_for_working_capital___FY20">[31]Assumptions!$B$28</definedName>
    <definedName name="InterestrateforworkingcapitalFY15" localSheetId="1">#REF!</definedName>
    <definedName name="InterestrateforworkingcapitalFY15" localSheetId="29">#REF!</definedName>
    <definedName name="InterestrateforworkingcapitalFY15" localSheetId="5">#REF!</definedName>
    <definedName name="InterestrateforworkingcapitalFY15" localSheetId="35">#REF!</definedName>
    <definedName name="InterestrateforworkingcapitalFY15" localSheetId="41">#REF!</definedName>
    <definedName name="InterestrateforworkingcapitalFY15" localSheetId="8">#REF!</definedName>
    <definedName name="InterestrateforworkingcapitalFY15" localSheetId="26">#REF!</definedName>
    <definedName name="InterestrateforworkingcapitalFY15" localSheetId="11">#REF!</definedName>
    <definedName name="InterestrateforworkingcapitalFY15" localSheetId="32">#REF!</definedName>
    <definedName name="InterestrateforworkingcapitalFY15" localSheetId="14">#REF!</definedName>
    <definedName name="InterestrateforworkingcapitalFY15" localSheetId="23">#REF!</definedName>
    <definedName name="InterestrateforworkingcapitalFY15" localSheetId="38">#REF!</definedName>
    <definedName name="InterestrateforworkingcapitalFY15" localSheetId="20">#REF!</definedName>
    <definedName name="InterestrateforworkingcapitalFY15" localSheetId="17">#REF!</definedName>
    <definedName name="InterestrateforworkingcapitalFY15">#REF!</definedName>
    <definedName name="IntRate_11">[45]Assumptions!$B$11</definedName>
    <definedName name="IntRate_12">[45]Assumptions!$B$12</definedName>
    <definedName name="IntRate_WC">[27]Assumptions!$B$16</definedName>
    <definedName name="IntRate_WC10">[45]Assumptions!$B$16</definedName>
    <definedName name="IntRate_WC11">[45]Assumptions!$B$17</definedName>
    <definedName name="IntRate_WC12">[45]Assumptions!$B$18</definedName>
    <definedName name="IntRate12" localSheetId="1">#REF!</definedName>
    <definedName name="IntRate12" localSheetId="29">#REF!</definedName>
    <definedName name="IntRate12" localSheetId="5">#REF!</definedName>
    <definedName name="IntRate12" localSheetId="35">#REF!</definedName>
    <definedName name="IntRate12" localSheetId="36">#REF!</definedName>
    <definedName name="IntRate12" localSheetId="41">#REF!</definedName>
    <definedName name="IntRate12" localSheetId="8">#REF!</definedName>
    <definedName name="IntRate12" localSheetId="26">#REF!</definedName>
    <definedName name="IntRate12" localSheetId="11">#REF!</definedName>
    <definedName name="IntRate12" localSheetId="32">#REF!</definedName>
    <definedName name="IntRate12" localSheetId="14">#REF!</definedName>
    <definedName name="IntRate12" localSheetId="23">#REF!</definedName>
    <definedName name="IntRate12" localSheetId="24">#REF!</definedName>
    <definedName name="IntRate12" localSheetId="38">#REF!</definedName>
    <definedName name="IntRate12" localSheetId="20">#REF!</definedName>
    <definedName name="IntRate12" localSheetId="17">#REF!</definedName>
    <definedName name="IntRate12">#REF!</definedName>
    <definedName name="IntRate13" localSheetId="1">#REF!</definedName>
    <definedName name="IntRate13" localSheetId="29">#REF!</definedName>
    <definedName name="IntRate13" localSheetId="5">#REF!</definedName>
    <definedName name="IntRate13" localSheetId="35">#REF!</definedName>
    <definedName name="IntRate13" localSheetId="36">#REF!</definedName>
    <definedName name="IntRate13" localSheetId="41">#REF!</definedName>
    <definedName name="IntRate13" localSheetId="8">#REF!</definedName>
    <definedName name="IntRate13" localSheetId="26">#REF!</definedName>
    <definedName name="IntRate13" localSheetId="11">#REF!</definedName>
    <definedName name="IntRate13" localSheetId="32">#REF!</definedName>
    <definedName name="IntRate13" localSheetId="14">#REF!</definedName>
    <definedName name="IntRate13" localSheetId="23">#REF!</definedName>
    <definedName name="IntRate13" localSheetId="24">#REF!</definedName>
    <definedName name="IntRate13" localSheetId="38">#REF!</definedName>
    <definedName name="IntRate13" localSheetId="20">#REF!</definedName>
    <definedName name="IntRate13" localSheetId="17">#REF!</definedName>
    <definedName name="IntRate13">#REF!</definedName>
    <definedName name="IntRate14" localSheetId="1">#REF!</definedName>
    <definedName name="IntRate14" localSheetId="29">#REF!</definedName>
    <definedName name="IntRate14" localSheetId="5">#REF!</definedName>
    <definedName name="IntRate14" localSheetId="35">#REF!</definedName>
    <definedName name="IntRate14" localSheetId="41">#REF!</definedName>
    <definedName name="IntRate14" localSheetId="8">#REF!</definedName>
    <definedName name="IntRate14" localSheetId="26">#REF!</definedName>
    <definedName name="IntRate14" localSheetId="11">#REF!</definedName>
    <definedName name="IntRate14" localSheetId="32">#REF!</definedName>
    <definedName name="IntRate14" localSheetId="14">#REF!</definedName>
    <definedName name="IntRate14" localSheetId="23">#REF!</definedName>
    <definedName name="IntRate14" localSheetId="38">#REF!</definedName>
    <definedName name="IntRate14" localSheetId="20">#REF!</definedName>
    <definedName name="IntRate14" localSheetId="17">#REF!</definedName>
    <definedName name="IntRate14">#REF!</definedName>
    <definedName name="IntRate15" localSheetId="1">#REF!</definedName>
    <definedName name="IntRate15" localSheetId="29">#REF!</definedName>
    <definedName name="IntRate15" localSheetId="5">#REF!</definedName>
    <definedName name="IntRate15" localSheetId="35">#REF!</definedName>
    <definedName name="IntRate15" localSheetId="41">#REF!</definedName>
    <definedName name="IntRate15" localSheetId="8">#REF!</definedName>
    <definedName name="IntRate15" localSheetId="26">#REF!</definedName>
    <definedName name="IntRate15" localSheetId="11">#REF!</definedName>
    <definedName name="IntRate15" localSheetId="32">#REF!</definedName>
    <definedName name="IntRate15" localSheetId="14">#REF!</definedName>
    <definedName name="IntRate15" localSheetId="23">#REF!</definedName>
    <definedName name="IntRate15" localSheetId="38">#REF!</definedName>
    <definedName name="IntRate15" localSheetId="20">#REF!</definedName>
    <definedName name="IntRate15" localSheetId="17">#REF!</definedName>
    <definedName name="IntRate15">#REF!</definedName>
    <definedName name="IntRateWC11" localSheetId="36">#REF!</definedName>
    <definedName name="IntRateWC11" localSheetId="24">#REF!</definedName>
    <definedName name="IntRateWC11">[58]Assumptions!$B$3</definedName>
    <definedName name="IntRateWC12" localSheetId="1">#REF!</definedName>
    <definedName name="IntRateWC12" localSheetId="29">#REF!</definedName>
    <definedName name="IntRateWC12" localSheetId="5">#REF!</definedName>
    <definedName name="IntRateWC12" localSheetId="35">#REF!</definedName>
    <definedName name="IntRateWC12" localSheetId="36">#REF!</definedName>
    <definedName name="IntRateWC12" localSheetId="41">#REF!</definedName>
    <definedName name="IntRateWC12" localSheetId="8">#REF!</definedName>
    <definedName name="IntRateWC12" localSheetId="26">#REF!</definedName>
    <definedName name="IntRateWC12" localSheetId="11">#REF!</definedName>
    <definedName name="IntRateWC12" localSheetId="32">#REF!</definedName>
    <definedName name="IntRateWC12" localSheetId="14">#REF!</definedName>
    <definedName name="IntRateWC12" localSheetId="23">#REF!</definedName>
    <definedName name="IntRateWC12" localSheetId="24">#REF!</definedName>
    <definedName name="IntRateWC12" localSheetId="38">#REF!</definedName>
    <definedName name="IntRateWC12" localSheetId="20">#REF!</definedName>
    <definedName name="IntRateWC12" localSheetId="17">#REF!</definedName>
    <definedName name="IntRateWC12">#REF!</definedName>
    <definedName name="IntRateWC13" localSheetId="1">#REF!</definedName>
    <definedName name="IntRateWC13" localSheetId="29">#REF!</definedName>
    <definedName name="IntRateWC13" localSheetId="5">#REF!</definedName>
    <definedName name="IntRateWC13" localSheetId="35">#REF!</definedName>
    <definedName name="IntRateWC13" localSheetId="36">#REF!</definedName>
    <definedName name="IntRateWC13" localSheetId="41">#REF!</definedName>
    <definedName name="IntRateWC13" localSheetId="8">#REF!</definedName>
    <definedName name="IntRateWC13" localSheetId="26">#REF!</definedName>
    <definedName name="IntRateWC13" localSheetId="11">#REF!</definedName>
    <definedName name="IntRateWC13" localSheetId="32">#REF!</definedName>
    <definedName name="IntRateWC13" localSheetId="14">#REF!</definedName>
    <definedName name="IntRateWC13" localSheetId="23">#REF!</definedName>
    <definedName name="IntRateWC13" localSheetId="24">#REF!</definedName>
    <definedName name="IntRateWC13" localSheetId="38">#REF!</definedName>
    <definedName name="IntRateWC13" localSheetId="20">#REF!</definedName>
    <definedName name="IntRateWC13" localSheetId="17">#REF!</definedName>
    <definedName name="IntRateWC13">#REF!</definedName>
    <definedName name="IntRateWC14" localSheetId="1">#REF!</definedName>
    <definedName name="IntRateWC14" localSheetId="29">#REF!</definedName>
    <definedName name="IntRateWC14" localSheetId="5">#REF!</definedName>
    <definedName name="IntRateWC14" localSheetId="35">#REF!</definedName>
    <definedName name="IntRateWC14" localSheetId="41">#REF!</definedName>
    <definedName name="IntRateWC14" localSheetId="8">#REF!</definedName>
    <definedName name="IntRateWC14" localSheetId="26">#REF!</definedName>
    <definedName name="IntRateWC14" localSheetId="11">#REF!</definedName>
    <definedName name="IntRateWC14" localSheetId="32">#REF!</definedName>
    <definedName name="IntRateWC14" localSheetId="14">#REF!</definedName>
    <definedName name="IntRateWC14" localSheetId="23">#REF!</definedName>
    <definedName name="IntRateWC14" localSheetId="38">#REF!</definedName>
    <definedName name="IntRateWC14" localSheetId="20">#REF!</definedName>
    <definedName name="IntRateWC14" localSheetId="17">#REF!</definedName>
    <definedName name="IntRateWC14">#REF!</definedName>
    <definedName name="IntRateWC15" localSheetId="1">#REF!</definedName>
    <definedName name="IntRateWC15" localSheetId="29">#REF!</definedName>
    <definedName name="IntRateWC15" localSheetId="5">#REF!</definedName>
    <definedName name="IntRateWC15" localSheetId="35">#REF!</definedName>
    <definedName name="IntRateWC15" localSheetId="41">#REF!</definedName>
    <definedName name="IntRateWC15" localSheetId="8">#REF!</definedName>
    <definedName name="IntRateWC15" localSheetId="26">#REF!</definedName>
    <definedName name="IntRateWC15" localSheetId="11">#REF!</definedName>
    <definedName name="IntRateWC15" localSheetId="32">#REF!</definedName>
    <definedName name="IntRateWC15" localSheetId="14">#REF!</definedName>
    <definedName name="IntRateWC15" localSheetId="23">#REF!</definedName>
    <definedName name="IntRateWC15" localSheetId="38">#REF!</definedName>
    <definedName name="IntRateWC15" localSheetId="20">#REF!</definedName>
    <definedName name="IntRateWC15" localSheetId="17">#REF!</definedName>
    <definedName name="IntRateWC15">#REF!</definedName>
    <definedName name="IntRateWC17" localSheetId="1">#REF!</definedName>
    <definedName name="IntRateWC17" localSheetId="29">#REF!</definedName>
    <definedName name="IntRateWC17" localSheetId="5">#REF!</definedName>
    <definedName name="IntRateWC17" localSheetId="35">#REF!</definedName>
    <definedName name="IntRateWC17" localSheetId="41">#REF!</definedName>
    <definedName name="IntRateWC17" localSheetId="8">#REF!</definedName>
    <definedName name="IntRateWC17" localSheetId="26">#REF!</definedName>
    <definedName name="IntRateWC17" localSheetId="11">#REF!</definedName>
    <definedName name="IntRateWC17" localSheetId="32">#REF!</definedName>
    <definedName name="IntRateWC17" localSheetId="14">#REF!</definedName>
    <definedName name="IntRateWC17" localSheetId="23">#REF!</definedName>
    <definedName name="IntRateWC17" localSheetId="38">#REF!</definedName>
    <definedName name="IntRateWC17" localSheetId="20">#REF!</definedName>
    <definedName name="IntRateWC17" localSheetId="17">#REF!</definedName>
    <definedName name="IntRateWC17">#REF!</definedName>
    <definedName name="IntRateWC18" localSheetId="1">#REF!</definedName>
    <definedName name="IntRateWC18" localSheetId="29">#REF!</definedName>
    <definedName name="IntRateWC18" localSheetId="5">#REF!</definedName>
    <definedName name="IntRateWC18" localSheetId="35">#REF!</definedName>
    <definedName name="IntRateWC18" localSheetId="41">#REF!</definedName>
    <definedName name="IntRateWC18" localSheetId="8">#REF!</definedName>
    <definedName name="IntRateWC18" localSheetId="26">#REF!</definedName>
    <definedName name="IntRateWC18" localSheetId="11">#REF!</definedName>
    <definedName name="IntRateWC18" localSheetId="32">#REF!</definedName>
    <definedName name="IntRateWC18" localSheetId="14">#REF!</definedName>
    <definedName name="IntRateWC18" localSheetId="23">#REF!</definedName>
    <definedName name="IntRateWC18" localSheetId="38">#REF!</definedName>
    <definedName name="IntRateWC18" localSheetId="20">#REF!</definedName>
    <definedName name="IntRateWC18" localSheetId="17">#REF!</definedName>
    <definedName name="IntRateWC18">#REF!</definedName>
    <definedName name="IntRateWC19" localSheetId="1">#REF!</definedName>
    <definedName name="IntRateWC19" localSheetId="29">#REF!</definedName>
    <definedName name="IntRateWC19" localSheetId="5">#REF!</definedName>
    <definedName name="IntRateWC19" localSheetId="35">#REF!</definedName>
    <definedName name="IntRateWC19" localSheetId="41">#REF!</definedName>
    <definedName name="IntRateWC19" localSheetId="8">#REF!</definedName>
    <definedName name="IntRateWC19" localSheetId="26">#REF!</definedName>
    <definedName name="IntRateWC19" localSheetId="11">#REF!</definedName>
    <definedName name="IntRateWC19" localSheetId="32">#REF!</definedName>
    <definedName name="IntRateWC19" localSheetId="14">#REF!</definedName>
    <definedName name="IntRateWC19" localSheetId="23">#REF!</definedName>
    <definedName name="IntRateWC19" localSheetId="38">#REF!</definedName>
    <definedName name="IntRateWC19" localSheetId="20">#REF!</definedName>
    <definedName name="IntRateWC19" localSheetId="17">#REF!</definedName>
    <definedName name="IntRateWC19">#REF!</definedName>
    <definedName name="IntRateWC20" localSheetId="1">#REF!</definedName>
    <definedName name="IntRateWC20" localSheetId="29">#REF!</definedName>
    <definedName name="IntRateWC20" localSheetId="5">#REF!</definedName>
    <definedName name="IntRateWC20" localSheetId="35">#REF!</definedName>
    <definedName name="IntRateWC20" localSheetId="41">#REF!</definedName>
    <definedName name="IntRateWC20" localSheetId="8">#REF!</definedName>
    <definedName name="IntRateWC20" localSheetId="26">#REF!</definedName>
    <definedName name="IntRateWC20" localSheetId="11">#REF!</definedName>
    <definedName name="IntRateWC20" localSheetId="32">#REF!</definedName>
    <definedName name="IntRateWC20" localSheetId="14">#REF!</definedName>
    <definedName name="IntRateWC20" localSheetId="23">#REF!</definedName>
    <definedName name="IntRateWC20" localSheetId="38">#REF!</definedName>
    <definedName name="IntRateWC20" localSheetId="20">#REF!</definedName>
    <definedName name="IntRateWC20" localSheetId="17">#REF!</definedName>
    <definedName name="IntRateWC20">#REF!</definedName>
    <definedName name="Intt_Charge_cY" localSheetId="1">#REF!,#REF!</definedName>
    <definedName name="Intt_Charge_cY" localSheetId="29">#REF!,#REF!</definedName>
    <definedName name="Intt_Charge_cY" localSheetId="5">#REF!,#REF!</definedName>
    <definedName name="Intt_Charge_cY" localSheetId="35">#REF!,#REF!</definedName>
    <definedName name="Intt_Charge_cY" localSheetId="36">#REF!,#REF!</definedName>
    <definedName name="Intt_Charge_cY" localSheetId="41">#REF!,#REF!</definedName>
    <definedName name="Intt_Charge_cY" localSheetId="8">#REF!,#REF!</definedName>
    <definedName name="Intt_Charge_cY" localSheetId="26">#REF!,#REF!</definedName>
    <definedName name="Intt_Charge_cY" localSheetId="11">#REF!,#REF!</definedName>
    <definedName name="Intt_Charge_cY" localSheetId="32">#REF!,#REF!</definedName>
    <definedName name="Intt_Charge_cY" localSheetId="14">#REF!,#REF!</definedName>
    <definedName name="Intt_Charge_cY" localSheetId="23">#REF!,#REF!</definedName>
    <definedName name="Intt_Charge_cY" localSheetId="24">#REF!,#REF!</definedName>
    <definedName name="Intt_Charge_cY" localSheetId="38">#REF!,#REF!</definedName>
    <definedName name="Intt_Charge_cY" localSheetId="20">#REF!,#REF!</definedName>
    <definedName name="Intt_Charge_cY" localSheetId="17">#REF!,#REF!</definedName>
    <definedName name="Intt_Charge_cY">#REF!,#REF!</definedName>
    <definedName name="Intt_Charge_cy_1">'[59]A 3.7'!$H$35,'[59]A 3.7'!$H$44</definedName>
    <definedName name="Intt_Charge_eY" localSheetId="1">#REF!,#REF!</definedName>
    <definedName name="Intt_Charge_eY" localSheetId="29">#REF!,#REF!</definedName>
    <definedName name="Intt_Charge_eY" localSheetId="5">#REF!,#REF!</definedName>
    <definedName name="Intt_Charge_eY" localSheetId="35">#REF!,#REF!</definedName>
    <definedName name="Intt_Charge_eY" localSheetId="36">#REF!,#REF!</definedName>
    <definedName name="Intt_Charge_eY" localSheetId="41">#REF!,#REF!</definedName>
    <definedName name="Intt_Charge_eY" localSheetId="8">#REF!,#REF!</definedName>
    <definedName name="Intt_Charge_eY" localSheetId="26">#REF!,#REF!</definedName>
    <definedName name="Intt_Charge_eY" localSheetId="11">#REF!,#REF!</definedName>
    <definedName name="Intt_Charge_eY" localSheetId="32">#REF!,#REF!</definedName>
    <definedName name="Intt_Charge_eY" localSheetId="14">#REF!,#REF!</definedName>
    <definedName name="Intt_Charge_eY" localSheetId="23">#REF!,#REF!</definedName>
    <definedName name="Intt_Charge_eY" localSheetId="24">#REF!,#REF!</definedName>
    <definedName name="Intt_Charge_eY" localSheetId="38">#REF!,#REF!</definedName>
    <definedName name="Intt_Charge_eY" localSheetId="20">#REF!,#REF!</definedName>
    <definedName name="Intt_Charge_eY" localSheetId="17">#REF!,#REF!</definedName>
    <definedName name="Intt_Charge_eY">#REF!,#REF!</definedName>
    <definedName name="Intt_Charge_ey_1">'[59]A 3.7'!$I$35,'[59]A 3.7'!$I$44</definedName>
    <definedName name="Intt_Charge_PY" localSheetId="1">#REF!,#REF!</definedName>
    <definedName name="Intt_Charge_PY" localSheetId="29">#REF!,#REF!</definedName>
    <definedName name="Intt_Charge_PY" localSheetId="5">#REF!,#REF!</definedName>
    <definedName name="Intt_Charge_PY" localSheetId="35">#REF!,#REF!</definedName>
    <definedName name="Intt_Charge_PY" localSheetId="36">#REF!,#REF!</definedName>
    <definedName name="Intt_Charge_PY" localSheetId="41">#REF!,#REF!</definedName>
    <definedName name="Intt_Charge_PY" localSheetId="8">#REF!,#REF!</definedName>
    <definedName name="Intt_Charge_PY" localSheetId="26">#REF!,#REF!</definedName>
    <definedName name="Intt_Charge_PY" localSheetId="11">#REF!,#REF!</definedName>
    <definedName name="Intt_Charge_PY" localSheetId="32">#REF!,#REF!</definedName>
    <definedName name="Intt_Charge_PY" localSheetId="14">#REF!,#REF!</definedName>
    <definedName name="Intt_Charge_PY" localSheetId="23">#REF!,#REF!</definedName>
    <definedName name="Intt_Charge_PY" localSheetId="24">#REF!,#REF!</definedName>
    <definedName name="Intt_Charge_PY" localSheetId="38">#REF!,#REF!</definedName>
    <definedName name="Intt_Charge_PY" localSheetId="20">#REF!,#REF!</definedName>
    <definedName name="Intt_Charge_PY" localSheetId="17">#REF!,#REF!</definedName>
    <definedName name="Intt_Charge_PY">#REF!,#REF!</definedName>
    <definedName name="Intt_Charge_py_1">'[59]A 3.7'!$G$35,'[59]A 3.7'!$G$44</definedName>
    <definedName name="INVEST">#N/A</definedName>
    <definedName name="iop" hidden="1">{"'Sheet1'!$L$16"}</definedName>
    <definedName name="iowc16">'[32]Inputs &amp; Assumptions'!$M$40</definedName>
    <definedName name="iowc17onwards">'[32]Inputs &amp; Assumptions'!$M$41</definedName>
    <definedName name="Iowc18">'[32]Inputs &amp; Assumptions'!$M$42</definedName>
    <definedName name="Iowc19onwards">'[32]Inputs &amp; Assumptions'!$M$43</definedName>
    <definedName name="is" hidden="1">{"'Sheet1'!$L$16"}</definedName>
    <definedName name="IsCircular" localSheetId="1">#REF!</definedName>
    <definedName name="IsCircular" localSheetId="29">#REF!</definedName>
    <definedName name="IsCircular" localSheetId="5">#REF!</definedName>
    <definedName name="IsCircular" localSheetId="35">#REF!</definedName>
    <definedName name="IsCircular" localSheetId="36">#REF!</definedName>
    <definedName name="IsCircular" localSheetId="41">#REF!</definedName>
    <definedName name="IsCircular" localSheetId="8">#REF!</definedName>
    <definedName name="IsCircular" localSheetId="26">#REF!</definedName>
    <definedName name="IsCircular" localSheetId="11">#REF!</definedName>
    <definedName name="IsCircular" localSheetId="32">#REF!</definedName>
    <definedName name="IsCircular" localSheetId="14">#REF!</definedName>
    <definedName name="IsCircular" localSheetId="23">#REF!</definedName>
    <definedName name="IsCircular" localSheetId="24">#REF!</definedName>
    <definedName name="IsCircular" localSheetId="38">#REF!</definedName>
    <definedName name="IsCircular" localSheetId="20">#REF!</definedName>
    <definedName name="IsCircular" localSheetId="17">#REF!</definedName>
    <definedName name="IsCircular">#REF!</definedName>
    <definedName name="it" hidden="1">{"'Sheet1'!$L$16"}</definedName>
    <definedName name="ITEM_NO">"stock"</definedName>
    <definedName name="iv2dt" hidden="1">'[6]Eq. Mobilization'!#REF!</definedName>
    <definedName name="ivdt" hidden="1">'[6]Eq. Mobilization'!#REF!</definedName>
    <definedName name="K2000_">#N/A</definedName>
    <definedName name="KABOLINE" hidden="1">'[6]Eq. Mobilization'!#REF!</definedName>
    <definedName name="Kha5ResLife">[31]Assumptions!$B$45</definedName>
    <definedName name="Khap5ResLife16">'[32]Inputs &amp; Assumptions'!$D$13</definedName>
    <definedName name="khaperkheda" localSheetId="1">#REF!</definedName>
    <definedName name="khaperkheda" localSheetId="29">#REF!</definedName>
    <definedName name="khaperkheda" localSheetId="5">#REF!</definedName>
    <definedName name="khaperkheda" localSheetId="35">#REF!</definedName>
    <definedName name="khaperkheda" localSheetId="41">#REF!</definedName>
    <definedName name="khaperkheda" localSheetId="8">#REF!</definedName>
    <definedName name="khaperkheda" localSheetId="26">#REF!</definedName>
    <definedName name="khaperkheda" localSheetId="11">#REF!</definedName>
    <definedName name="khaperkheda" localSheetId="32">#REF!</definedName>
    <definedName name="khaperkheda" localSheetId="14">#REF!</definedName>
    <definedName name="khaperkheda" localSheetId="23">#REF!</definedName>
    <definedName name="khaperkheda" localSheetId="38">#REF!</definedName>
    <definedName name="khaperkheda" localSheetId="20">#REF!</definedName>
    <definedName name="khaperkheda" localSheetId="17">#REF!</definedName>
    <definedName name="khaperkheda">#REF!</definedName>
    <definedName name="KhapResLife16">'[32]Inputs &amp; Assumptions'!$D$7</definedName>
    <definedName name="KhaResLife">[31]Assumptions!$B$39</definedName>
    <definedName name="KKK" hidden="1">[60]DJ1!#REF!</definedName>
    <definedName name="KoraResLife16">'[32]Inputs &amp; Assumptions'!$D$8</definedName>
    <definedName name="KoraResLife17">'[32]Inputs &amp; Assumptions'!$G$17</definedName>
    <definedName name="KorResLife">[31]Assumptions!$B$40</definedName>
    <definedName name="L_Adjust">[61]Links!$H$1:$H$65536</definedName>
    <definedName name="L_AJE_Tot">[61]Links!$G$1:$G$65536</definedName>
    <definedName name="L_CY_Beg">[61]Links!$F$1:$F$65536</definedName>
    <definedName name="L_CY_End">[61]Links!$J$1:$J$65536</definedName>
    <definedName name="L_PY_End">[61]Links!$K$1:$K$65536</definedName>
    <definedName name="L_RJE_Tot">[61]Links!$I$1:$I$65536</definedName>
    <definedName name="LAC">'[62]Trial Balance - MARCH 2006'!$I$2</definedName>
    <definedName name="Last_Row">#N/A</definedName>
    <definedName name="Lease_Rent_Received">"income"</definedName>
    <definedName name="List_1">'[63]Long-Term Borrowings'!$K$2:$K$3</definedName>
    <definedName name="LLL" hidden="1">[60]DJ1!#REF!</definedName>
    <definedName name="LTR_M_NEW" localSheetId="1">#REF!</definedName>
    <definedName name="LTR_M_NEW" localSheetId="29">#REF!</definedName>
    <definedName name="LTR_M_NEW" localSheetId="5">#REF!</definedName>
    <definedName name="LTR_M_NEW" localSheetId="35">#REF!</definedName>
    <definedName name="LTR_M_NEW" localSheetId="36">#REF!</definedName>
    <definedName name="LTR_M_NEW" localSheetId="41">#REF!</definedName>
    <definedName name="LTR_M_NEW" localSheetId="8">#REF!</definedName>
    <definedName name="LTR_M_NEW" localSheetId="26">#REF!</definedName>
    <definedName name="LTR_M_NEW" localSheetId="11">#REF!</definedName>
    <definedName name="LTR_M_NEW" localSheetId="32">#REF!</definedName>
    <definedName name="LTR_M_NEW" localSheetId="14">#REF!</definedName>
    <definedName name="LTR_M_NEW" localSheetId="23">#REF!</definedName>
    <definedName name="LTR_M_NEW" localSheetId="24">#REF!</definedName>
    <definedName name="LTR_M_NEW" localSheetId="38">#REF!</definedName>
    <definedName name="LTR_M_NEW" localSheetId="20">#REF!</definedName>
    <definedName name="LTR_M_NEW" localSheetId="17">#REF!</definedName>
    <definedName name="LTR_M_NEW">#REF!</definedName>
    <definedName name="LTR_MOR" localSheetId="1">#REF!</definedName>
    <definedName name="LTR_MOR" localSheetId="29">#REF!</definedName>
    <definedName name="LTR_MOR" localSheetId="5">#REF!</definedName>
    <definedName name="LTR_MOR" localSheetId="35">#REF!</definedName>
    <definedName name="LTR_MOR" localSheetId="36">#REF!</definedName>
    <definedName name="LTR_MOR" localSheetId="41">#REF!</definedName>
    <definedName name="LTR_MOR" localSheetId="8">#REF!</definedName>
    <definedName name="LTR_MOR" localSheetId="26">#REF!</definedName>
    <definedName name="LTR_MOR" localSheetId="11">#REF!</definedName>
    <definedName name="LTR_MOR" localSheetId="32">#REF!</definedName>
    <definedName name="LTR_MOR" localSheetId="14">#REF!</definedName>
    <definedName name="LTR_MOR" localSheetId="23">#REF!</definedName>
    <definedName name="LTR_MOR" localSheetId="24">#REF!</definedName>
    <definedName name="LTR_MOR" localSheetId="38">#REF!</definedName>
    <definedName name="LTR_MOR" localSheetId="20">#REF!</definedName>
    <definedName name="LTR_MOR" localSheetId="17">#REF!</definedName>
    <definedName name="LTR_MOR">#REF!</definedName>
    <definedName name="m">'[64]3.Grouping - Profit &amp; Loss(mio)'!$C$1</definedName>
    <definedName name="mc">'[65]Clause 9'!$A$4</definedName>
    <definedName name="MethodAcc">[26]Masters!$C$46</definedName>
    <definedName name="MHM">[15]Details!$D$156</definedName>
    <definedName name="mn" hidden="1">{"'Sheet1'!$L$16"}</definedName>
    <definedName name="MONTH" localSheetId="1">#REF!</definedName>
    <definedName name="MONTH" localSheetId="29">#REF!</definedName>
    <definedName name="MONTH" localSheetId="5">#REF!</definedName>
    <definedName name="MONTH" localSheetId="35">#REF!</definedName>
    <definedName name="MONTH" localSheetId="41">#REF!</definedName>
    <definedName name="MONTH" localSheetId="8">#REF!</definedName>
    <definedName name="MONTH" localSheetId="26">#REF!</definedName>
    <definedName name="MONTH" localSheetId="11">#REF!</definedName>
    <definedName name="MONTH" localSheetId="32">#REF!</definedName>
    <definedName name="MONTH" localSheetId="14">#REF!</definedName>
    <definedName name="MONTH" localSheetId="23">#REF!</definedName>
    <definedName name="MONTH" localSheetId="38">#REF!</definedName>
    <definedName name="MONTH" localSheetId="20">#REF!</definedName>
    <definedName name="MONTH" localSheetId="17">#REF!</definedName>
    <definedName name="MONTH">#REF!</definedName>
    <definedName name="MStVal">[26]Masters!$C$47</definedName>
    <definedName name="name">[66]Params!$B$1</definedName>
    <definedName name="Nashik" hidden="1">#REF!</definedName>
    <definedName name="NashResLife16">'[32]Inputs &amp; Assumptions'!$D$9</definedName>
    <definedName name="NasResLife">[31]Assumptions!$B$41</definedName>
    <definedName name="NatureBusiness">[26]Masters!$C$45</definedName>
    <definedName name="nbdvqn" localSheetId="1">#REF!</definedName>
    <definedName name="nbdvqn" localSheetId="29">#REF!</definedName>
    <definedName name="nbdvqn" localSheetId="5">#REF!</definedName>
    <definedName name="nbdvqn" localSheetId="35">#REF!</definedName>
    <definedName name="nbdvqn" localSheetId="41">#REF!</definedName>
    <definedName name="nbdvqn" localSheetId="8">#REF!</definedName>
    <definedName name="nbdvqn" localSheetId="26">#REF!</definedName>
    <definedName name="nbdvqn" localSheetId="11">#REF!</definedName>
    <definedName name="nbdvqn" localSheetId="32">#REF!</definedName>
    <definedName name="nbdvqn" localSheetId="14">#REF!</definedName>
    <definedName name="nbdvqn" localSheetId="23">#REF!</definedName>
    <definedName name="nbdvqn" localSheetId="38">#REF!</definedName>
    <definedName name="nbdvqn" localSheetId="20">#REF!</definedName>
    <definedName name="nbdvqn" localSheetId="17">#REF!</definedName>
    <definedName name="nbdvqn">#REF!</definedName>
    <definedName name="NBhusResLife">[31]Assumptions!$B$46</definedName>
    <definedName name="new" localSheetId="44" hidden="1">[67]CE!#REF!</definedName>
    <definedName name="new" localSheetId="1" hidden="1">[67]CE!#REF!</definedName>
    <definedName name="new" localSheetId="29" hidden="1">[67]CE!#REF!</definedName>
    <definedName name="new" localSheetId="5" hidden="1">[67]CE!#REF!</definedName>
    <definedName name="new" localSheetId="35" hidden="1">[67]CE!#REF!</definedName>
    <definedName name="new" localSheetId="36" hidden="1">[67]CE!#REF!</definedName>
    <definedName name="new" localSheetId="41" hidden="1">[67]CE!#REF!</definedName>
    <definedName name="new" localSheetId="42" hidden="1">[67]CE!#REF!</definedName>
    <definedName name="new" localSheetId="45" hidden="1">[67]CE!#REF!</definedName>
    <definedName name="new" localSheetId="8" hidden="1">[67]CE!#REF!</definedName>
    <definedName name="new" localSheetId="26" hidden="1">[67]CE!#REF!</definedName>
    <definedName name="new" localSheetId="11" hidden="1">[67]CE!#REF!</definedName>
    <definedName name="new" localSheetId="32" hidden="1">[67]CE!#REF!</definedName>
    <definedName name="new" localSheetId="14" hidden="1">[67]CE!#REF!</definedName>
    <definedName name="new" localSheetId="23" hidden="1">[67]CE!#REF!</definedName>
    <definedName name="new" localSheetId="24" hidden="1">[67]CE!#REF!</definedName>
    <definedName name="new" localSheetId="38" hidden="1">[67]CE!#REF!</definedName>
    <definedName name="new" localSheetId="20" hidden="1">[67]CE!#REF!</definedName>
    <definedName name="new" localSheetId="43" hidden="1">[67]CE!#REF!</definedName>
    <definedName name="new" localSheetId="46" hidden="1">[67]CE!#REF!</definedName>
    <definedName name="new" localSheetId="17" hidden="1">[67]CE!#REF!</definedName>
    <definedName name="new" hidden="1">[67]CE!#REF!</definedName>
    <definedName name="nis" hidden="1">#REF!</definedName>
    <definedName name="NParliResLife">[31]Assumptions!$B$38</definedName>
    <definedName name="Number_of_Payments">#N/A</definedName>
    <definedName name="O" localSheetId="1">#REF!</definedName>
    <definedName name="O" localSheetId="29">#REF!</definedName>
    <definedName name="O" localSheetId="5">#REF!</definedName>
    <definedName name="O" localSheetId="35">#REF!</definedName>
    <definedName name="O" localSheetId="36">#REF!</definedName>
    <definedName name="O" localSheetId="41">#REF!</definedName>
    <definedName name="O" localSheetId="8">#REF!</definedName>
    <definedName name="O" localSheetId="26">#REF!</definedName>
    <definedName name="O" localSheetId="11">#REF!</definedName>
    <definedName name="O" localSheetId="32">#REF!</definedName>
    <definedName name="O" localSheetId="14">#REF!</definedName>
    <definedName name="O" localSheetId="23">#REF!</definedName>
    <definedName name="O" localSheetId="24">#REF!</definedName>
    <definedName name="O" localSheetId="38">#REF!</definedName>
    <definedName name="O" localSheetId="20">#REF!</definedName>
    <definedName name="O" localSheetId="17">#REF!</definedName>
    <definedName name="O">#REF!</definedName>
    <definedName name="officeq">[47]addition!$A$1:$G$220</definedName>
    <definedName name="Oil_page" localSheetId="1">#REF!</definedName>
    <definedName name="Oil_page" localSheetId="29">#REF!</definedName>
    <definedName name="Oil_page" localSheetId="5">#REF!</definedName>
    <definedName name="Oil_page" localSheetId="35">#REF!</definedName>
    <definedName name="Oil_page" localSheetId="41">#REF!</definedName>
    <definedName name="Oil_page" localSheetId="8">#REF!</definedName>
    <definedName name="Oil_page" localSheetId="26">#REF!</definedName>
    <definedName name="Oil_page" localSheetId="11">#REF!</definedName>
    <definedName name="Oil_page" localSheetId="32">#REF!</definedName>
    <definedName name="Oil_page" localSheetId="14">#REF!</definedName>
    <definedName name="Oil_page" localSheetId="23">#REF!</definedName>
    <definedName name="Oil_page" localSheetId="38">#REF!</definedName>
    <definedName name="Oil_page" localSheetId="20">#REF!</definedName>
    <definedName name="Oil_page" localSheetId="17">#REF!</definedName>
    <definedName name="Oil_page">#REF!</definedName>
    <definedName name="OK" hidden="1">[44]I!#REF!</definedName>
    <definedName name="oxybel_interest">SUM('[21]a-4'!$E$99:$E$102)</definedName>
    <definedName name="p" localSheetId="1">#REF!</definedName>
    <definedName name="p" localSheetId="29">#REF!</definedName>
    <definedName name="p" localSheetId="5">#REF!</definedName>
    <definedName name="p" localSheetId="35">#REF!</definedName>
    <definedName name="p" localSheetId="36">#REF!</definedName>
    <definedName name="p" localSheetId="41">#REF!</definedName>
    <definedName name="p" localSheetId="8">#REF!</definedName>
    <definedName name="p" localSheetId="26">#REF!</definedName>
    <definedName name="p" localSheetId="11">#REF!</definedName>
    <definedName name="p" localSheetId="32">#REF!</definedName>
    <definedName name="p" localSheetId="14">#REF!</definedName>
    <definedName name="p" localSheetId="23">#REF!</definedName>
    <definedName name="p" localSheetId="24">#REF!</definedName>
    <definedName name="p" localSheetId="38">#REF!</definedName>
    <definedName name="p" localSheetId="20">#REF!</definedName>
    <definedName name="p" localSheetId="17">#REF!</definedName>
    <definedName name="p">#REF!</definedName>
    <definedName name="pacf">'[21]a-4'!$E$77</definedName>
    <definedName name="PAGE1" localSheetId="1">#REF!</definedName>
    <definedName name="PAGE1" localSheetId="29">#REF!</definedName>
    <definedName name="PAGE1" localSheetId="5">#REF!</definedName>
    <definedName name="PAGE1" localSheetId="35">#REF!</definedName>
    <definedName name="PAGE1" localSheetId="36">#REF!</definedName>
    <definedName name="PAGE1" localSheetId="41">#REF!</definedName>
    <definedName name="PAGE1" localSheetId="8">#REF!</definedName>
    <definedName name="PAGE1" localSheetId="26">#REF!</definedName>
    <definedName name="PAGE1" localSheetId="11">#REF!</definedName>
    <definedName name="PAGE1" localSheetId="32">#REF!</definedName>
    <definedName name="PAGE1" localSheetId="14">#REF!</definedName>
    <definedName name="PAGE1" localSheetId="23">#REF!</definedName>
    <definedName name="PAGE1" localSheetId="24">#REF!</definedName>
    <definedName name="PAGE1" localSheetId="38">#REF!</definedName>
    <definedName name="PAGE1" localSheetId="20">#REF!</definedName>
    <definedName name="PAGE1" localSheetId="17">#REF!</definedName>
    <definedName name="PAGE1">#REF!</definedName>
    <definedName name="page10" localSheetId="1">#REF!</definedName>
    <definedName name="page10" localSheetId="29">#REF!</definedName>
    <definedName name="page10" localSheetId="5">#REF!</definedName>
    <definedName name="page10" localSheetId="35">#REF!</definedName>
    <definedName name="page10" localSheetId="36">#REF!</definedName>
    <definedName name="page10" localSheetId="41">#REF!</definedName>
    <definedName name="page10" localSheetId="8">#REF!</definedName>
    <definedName name="page10" localSheetId="26">#REF!</definedName>
    <definedName name="page10" localSheetId="11">#REF!</definedName>
    <definedName name="page10" localSheetId="32">#REF!</definedName>
    <definedName name="page10" localSheetId="14">#REF!</definedName>
    <definedName name="page10" localSheetId="23">#REF!</definedName>
    <definedName name="page10" localSheetId="24">#REF!</definedName>
    <definedName name="page10" localSheetId="38">#REF!</definedName>
    <definedName name="page10" localSheetId="20">#REF!</definedName>
    <definedName name="page10" localSheetId="17">#REF!</definedName>
    <definedName name="page10">#REF!</definedName>
    <definedName name="PAGE10_6" localSheetId="1">#REF!</definedName>
    <definedName name="PAGE10_6" localSheetId="29">#REF!</definedName>
    <definedName name="PAGE10_6" localSheetId="5">#REF!</definedName>
    <definedName name="PAGE10_6" localSheetId="35">#REF!</definedName>
    <definedName name="PAGE10_6" localSheetId="36">#REF!</definedName>
    <definedName name="PAGE10_6" localSheetId="41">#REF!</definedName>
    <definedName name="PAGE10_6" localSheetId="8">#REF!</definedName>
    <definedName name="PAGE10_6" localSheetId="26">#REF!</definedName>
    <definedName name="PAGE10_6" localSheetId="11">#REF!</definedName>
    <definedName name="PAGE10_6" localSheetId="32">#REF!</definedName>
    <definedName name="PAGE10_6" localSheetId="14">#REF!</definedName>
    <definedName name="PAGE10_6" localSheetId="23">#REF!</definedName>
    <definedName name="PAGE10_6" localSheetId="24">#REF!</definedName>
    <definedName name="PAGE10_6" localSheetId="38">#REF!</definedName>
    <definedName name="PAGE10_6" localSheetId="20">#REF!</definedName>
    <definedName name="PAGE10_6" localSheetId="17">#REF!</definedName>
    <definedName name="PAGE10_6">#REF!</definedName>
    <definedName name="PAGE11" localSheetId="1">#REF!</definedName>
    <definedName name="PAGE11" localSheetId="29">#REF!</definedName>
    <definedName name="PAGE11" localSheetId="5">#REF!</definedName>
    <definedName name="PAGE11" localSheetId="35">#REF!</definedName>
    <definedName name="PAGE11" localSheetId="41">#REF!</definedName>
    <definedName name="PAGE11" localSheetId="8">#REF!</definedName>
    <definedName name="PAGE11" localSheetId="26">#REF!</definedName>
    <definedName name="PAGE11" localSheetId="11">#REF!</definedName>
    <definedName name="PAGE11" localSheetId="32">#REF!</definedName>
    <definedName name="PAGE11" localSheetId="14">#REF!</definedName>
    <definedName name="PAGE11" localSheetId="23">#REF!</definedName>
    <definedName name="PAGE11" localSheetId="38">#REF!</definedName>
    <definedName name="PAGE11" localSheetId="20">#REF!</definedName>
    <definedName name="PAGE11" localSheetId="17">#REF!</definedName>
    <definedName name="PAGE11">#REF!</definedName>
    <definedName name="PAGE11_6" localSheetId="1">#REF!</definedName>
    <definedName name="PAGE11_6" localSheetId="29">#REF!</definedName>
    <definedName name="PAGE11_6" localSheetId="5">#REF!</definedName>
    <definedName name="PAGE11_6" localSheetId="35">#REF!</definedName>
    <definedName name="PAGE11_6" localSheetId="36">#REF!</definedName>
    <definedName name="PAGE11_6" localSheetId="41">#REF!</definedName>
    <definedName name="PAGE11_6" localSheetId="8">#REF!</definedName>
    <definedName name="PAGE11_6" localSheetId="26">#REF!</definedName>
    <definedName name="PAGE11_6" localSheetId="11">#REF!</definedName>
    <definedName name="PAGE11_6" localSheetId="32">#REF!</definedName>
    <definedName name="PAGE11_6" localSheetId="14">#REF!</definedName>
    <definedName name="PAGE11_6" localSheetId="23">#REF!</definedName>
    <definedName name="PAGE11_6" localSheetId="24">#REF!</definedName>
    <definedName name="PAGE11_6" localSheetId="38">#REF!</definedName>
    <definedName name="PAGE11_6" localSheetId="20">#REF!</definedName>
    <definedName name="PAGE11_6" localSheetId="17">#REF!</definedName>
    <definedName name="PAGE11_6">#REF!</definedName>
    <definedName name="PAGE12" localSheetId="1">#REF!</definedName>
    <definedName name="PAGE12" localSheetId="29">#REF!</definedName>
    <definedName name="PAGE12" localSheetId="5">#REF!</definedName>
    <definedName name="PAGE12" localSheetId="35">#REF!</definedName>
    <definedName name="PAGE12" localSheetId="41">#REF!</definedName>
    <definedName name="PAGE12" localSheetId="8">#REF!</definedName>
    <definedName name="PAGE12" localSheetId="26">#REF!</definedName>
    <definedName name="PAGE12" localSheetId="11">#REF!</definedName>
    <definedName name="PAGE12" localSheetId="32">#REF!</definedName>
    <definedName name="PAGE12" localSheetId="14">#REF!</definedName>
    <definedName name="PAGE12" localSheetId="23">#REF!</definedName>
    <definedName name="PAGE12" localSheetId="38">#REF!</definedName>
    <definedName name="PAGE12" localSheetId="20">#REF!</definedName>
    <definedName name="PAGE12" localSheetId="17">#REF!</definedName>
    <definedName name="PAGE12">#REF!</definedName>
    <definedName name="PAGE12_6" localSheetId="1">#REF!</definedName>
    <definedName name="PAGE12_6" localSheetId="29">#REF!</definedName>
    <definedName name="PAGE12_6" localSheetId="5">#REF!</definedName>
    <definedName name="PAGE12_6" localSheetId="35">#REF!</definedName>
    <definedName name="PAGE12_6" localSheetId="36">#REF!</definedName>
    <definedName name="PAGE12_6" localSheetId="41">#REF!</definedName>
    <definedName name="PAGE12_6" localSheetId="8">#REF!</definedName>
    <definedName name="PAGE12_6" localSheetId="26">#REF!</definedName>
    <definedName name="PAGE12_6" localSheetId="11">#REF!</definedName>
    <definedName name="PAGE12_6" localSheetId="32">#REF!</definedName>
    <definedName name="PAGE12_6" localSheetId="14">#REF!</definedName>
    <definedName name="PAGE12_6" localSheetId="23">#REF!</definedName>
    <definedName name="PAGE12_6" localSheetId="24">#REF!</definedName>
    <definedName name="PAGE12_6" localSheetId="38">#REF!</definedName>
    <definedName name="PAGE12_6" localSheetId="20">#REF!</definedName>
    <definedName name="PAGE12_6" localSheetId="17">#REF!</definedName>
    <definedName name="PAGE12_6">#REF!</definedName>
    <definedName name="PAGE13" localSheetId="1">#REF!</definedName>
    <definedName name="PAGE13" localSheetId="29">#REF!</definedName>
    <definedName name="PAGE13" localSheetId="5">#REF!</definedName>
    <definedName name="PAGE13" localSheetId="35">#REF!</definedName>
    <definedName name="PAGE13" localSheetId="41">#REF!</definedName>
    <definedName name="PAGE13" localSheetId="8">#REF!</definedName>
    <definedName name="PAGE13" localSheetId="26">#REF!</definedName>
    <definedName name="PAGE13" localSheetId="11">#REF!</definedName>
    <definedName name="PAGE13" localSheetId="32">#REF!</definedName>
    <definedName name="PAGE13" localSheetId="14">#REF!</definedName>
    <definedName name="PAGE13" localSheetId="23">#REF!</definedName>
    <definedName name="PAGE13" localSheetId="38">#REF!</definedName>
    <definedName name="PAGE13" localSheetId="20">#REF!</definedName>
    <definedName name="PAGE13" localSheetId="17">#REF!</definedName>
    <definedName name="PAGE13">#REF!</definedName>
    <definedName name="PAGE14" localSheetId="1">#REF!</definedName>
    <definedName name="PAGE14" localSheetId="29">#REF!</definedName>
    <definedName name="PAGE14" localSheetId="5">#REF!</definedName>
    <definedName name="PAGE14" localSheetId="35">#REF!</definedName>
    <definedName name="PAGE14" localSheetId="36">#REF!</definedName>
    <definedName name="PAGE14" localSheetId="41">#REF!</definedName>
    <definedName name="PAGE14" localSheetId="8">#REF!</definedName>
    <definedName name="PAGE14" localSheetId="26">#REF!</definedName>
    <definedName name="PAGE14" localSheetId="11">#REF!</definedName>
    <definedName name="PAGE14" localSheetId="32">#REF!</definedName>
    <definedName name="PAGE14" localSheetId="14">#REF!</definedName>
    <definedName name="PAGE14" localSheetId="23">#REF!</definedName>
    <definedName name="PAGE14" localSheetId="24">#REF!</definedName>
    <definedName name="PAGE14" localSheetId="38">#REF!</definedName>
    <definedName name="PAGE14" localSheetId="20">#REF!</definedName>
    <definedName name="PAGE14" localSheetId="17">#REF!</definedName>
    <definedName name="PAGE14">#REF!</definedName>
    <definedName name="PAGE15" localSheetId="1">#REF!</definedName>
    <definedName name="PAGE15" localSheetId="29">#REF!</definedName>
    <definedName name="PAGE15" localSheetId="5">#REF!</definedName>
    <definedName name="PAGE15" localSheetId="35">#REF!</definedName>
    <definedName name="PAGE15" localSheetId="36">#REF!</definedName>
    <definedName name="PAGE15" localSheetId="41">#REF!</definedName>
    <definedName name="PAGE15" localSheetId="8">#REF!</definedName>
    <definedName name="PAGE15" localSheetId="26">#REF!</definedName>
    <definedName name="PAGE15" localSheetId="11">#REF!</definedName>
    <definedName name="PAGE15" localSheetId="32">#REF!</definedName>
    <definedName name="PAGE15" localSheetId="14">#REF!</definedName>
    <definedName name="PAGE15" localSheetId="23">#REF!</definedName>
    <definedName name="PAGE15" localSheetId="24">#REF!</definedName>
    <definedName name="PAGE15" localSheetId="38">#REF!</definedName>
    <definedName name="PAGE15" localSheetId="20">#REF!</definedName>
    <definedName name="PAGE15" localSheetId="17">#REF!</definedName>
    <definedName name="PAGE15">#REF!</definedName>
    <definedName name="PAGE16" localSheetId="1">#REF!</definedName>
    <definedName name="PAGE16" localSheetId="29">#REF!</definedName>
    <definedName name="PAGE16" localSheetId="5">#REF!</definedName>
    <definedName name="PAGE16" localSheetId="35">#REF!</definedName>
    <definedName name="PAGE16" localSheetId="36">#REF!</definedName>
    <definedName name="PAGE16" localSheetId="41">#REF!</definedName>
    <definedName name="PAGE16" localSheetId="8">#REF!</definedName>
    <definedName name="PAGE16" localSheetId="26">#REF!</definedName>
    <definedName name="PAGE16" localSheetId="11">#REF!</definedName>
    <definedName name="PAGE16" localSheetId="32">#REF!</definedName>
    <definedName name="PAGE16" localSheetId="14">#REF!</definedName>
    <definedName name="PAGE16" localSheetId="23">#REF!</definedName>
    <definedName name="PAGE16" localSheetId="24">#REF!</definedName>
    <definedName name="PAGE16" localSheetId="38">#REF!</definedName>
    <definedName name="PAGE16" localSheetId="20">#REF!</definedName>
    <definedName name="PAGE16" localSheetId="17">#REF!</definedName>
    <definedName name="PAGE16">#REF!</definedName>
    <definedName name="PAGE17" localSheetId="1">#REF!</definedName>
    <definedName name="PAGE17" localSheetId="29">#REF!</definedName>
    <definedName name="PAGE17" localSheetId="5">#REF!</definedName>
    <definedName name="PAGE17" localSheetId="35">#REF!</definedName>
    <definedName name="PAGE17" localSheetId="36">#REF!</definedName>
    <definedName name="PAGE17" localSheetId="41">#REF!</definedName>
    <definedName name="PAGE17" localSheetId="8">#REF!</definedName>
    <definedName name="PAGE17" localSheetId="26">#REF!</definedName>
    <definedName name="PAGE17" localSheetId="11">#REF!</definedName>
    <definedName name="PAGE17" localSheetId="32">#REF!</definedName>
    <definedName name="PAGE17" localSheetId="14">#REF!</definedName>
    <definedName name="PAGE17" localSheetId="23">#REF!</definedName>
    <definedName name="PAGE17" localSheetId="24">#REF!</definedName>
    <definedName name="PAGE17" localSheetId="38">#REF!</definedName>
    <definedName name="PAGE17" localSheetId="20">#REF!</definedName>
    <definedName name="PAGE17" localSheetId="17">#REF!</definedName>
    <definedName name="PAGE17">#REF!</definedName>
    <definedName name="PAGE18" localSheetId="1">#REF!</definedName>
    <definedName name="PAGE18" localSheetId="29">#REF!</definedName>
    <definedName name="PAGE18" localSheetId="5">#REF!</definedName>
    <definedName name="PAGE18" localSheetId="35">#REF!</definedName>
    <definedName name="PAGE18" localSheetId="36">#REF!</definedName>
    <definedName name="PAGE18" localSheetId="41">#REF!</definedName>
    <definedName name="PAGE18" localSheetId="8">#REF!</definedName>
    <definedName name="PAGE18" localSheetId="26">#REF!</definedName>
    <definedName name="PAGE18" localSheetId="11">#REF!</definedName>
    <definedName name="PAGE18" localSheetId="32">#REF!</definedName>
    <definedName name="PAGE18" localSheetId="14">#REF!</definedName>
    <definedName name="PAGE18" localSheetId="23">#REF!</definedName>
    <definedName name="PAGE18" localSheetId="24">#REF!</definedName>
    <definedName name="PAGE18" localSheetId="38">#REF!</definedName>
    <definedName name="PAGE18" localSheetId="20">#REF!</definedName>
    <definedName name="PAGE18" localSheetId="17">#REF!</definedName>
    <definedName name="PAGE18">#REF!</definedName>
    <definedName name="PAGE19" localSheetId="1">#REF!</definedName>
    <definedName name="PAGE19" localSheetId="29">#REF!</definedName>
    <definedName name="PAGE19" localSheetId="5">#REF!</definedName>
    <definedName name="PAGE19" localSheetId="35">#REF!</definedName>
    <definedName name="PAGE19" localSheetId="36">#REF!</definedName>
    <definedName name="PAGE19" localSheetId="41">#REF!</definedName>
    <definedName name="PAGE19" localSheetId="8">#REF!</definedName>
    <definedName name="PAGE19" localSheetId="26">#REF!</definedName>
    <definedName name="PAGE19" localSheetId="11">#REF!</definedName>
    <definedName name="PAGE19" localSheetId="32">#REF!</definedName>
    <definedName name="PAGE19" localSheetId="14">#REF!</definedName>
    <definedName name="PAGE19" localSheetId="23">#REF!</definedName>
    <definedName name="PAGE19" localSheetId="24">#REF!</definedName>
    <definedName name="PAGE19" localSheetId="38">#REF!</definedName>
    <definedName name="PAGE19" localSheetId="20">#REF!</definedName>
    <definedName name="PAGE19" localSheetId="17">#REF!</definedName>
    <definedName name="PAGE19">#REF!</definedName>
    <definedName name="PAGE2" localSheetId="1">#REF!</definedName>
    <definedName name="PAGE2" localSheetId="29">#REF!</definedName>
    <definedName name="PAGE2" localSheetId="5">#REF!</definedName>
    <definedName name="PAGE2" localSheetId="35">#REF!</definedName>
    <definedName name="PAGE2" localSheetId="36">#REF!</definedName>
    <definedName name="PAGE2" localSheetId="41">#REF!</definedName>
    <definedName name="PAGE2" localSheetId="8">#REF!</definedName>
    <definedName name="PAGE2" localSheetId="26">#REF!</definedName>
    <definedName name="PAGE2" localSheetId="11">#REF!</definedName>
    <definedName name="PAGE2" localSheetId="32">#REF!</definedName>
    <definedName name="PAGE2" localSheetId="14">#REF!</definedName>
    <definedName name="PAGE2" localSheetId="23">#REF!</definedName>
    <definedName name="PAGE2" localSheetId="24">#REF!</definedName>
    <definedName name="PAGE2" localSheetId="38">#REF!</definedName>
    <definedName name="PAGE2" localSheetId="20">#REF!</definedName>
    <definedName name="PAGE2" localSheetId="17">#REF!</definedName>
    <definedName name="PAGE2">#REF!</definedName>
    <definedName name="PAGE2_6" localSheetId="1">#REF!</definedName>
    <definedName name="PAGE2_6" localSheetId="29">#REF!</definedName>
    <definedName name="PAGE2_6" localSheetId="5">#REF!</definedName>
    <definedName name="PAGE2_6" localSheetId="35">#REF!</definedName>
    <definedName name="PAGE2_6" localSheetId="36">#REF!</definedName>
    <definedName name="PAGE2_6" localSheetId="41">#REF!</definedName>
    <definedName name="PAGE2_6" localSheetId="8">#REF!</definedName>
    <definedName name="PAGE2_6" localSheetId="26">#REF!</definedName>
    <definedName name="PAGE2_6" localSheetId="11">#REF!</definedName>
    <definedName name="PAGE2_6" localSheetId="32">#REF!</definedName>
    <definedName name="PAGE2_6" localSheetId="14">#REF!</definedName>
    <definedName name="PAGE2_6" localSheetId="23">#REF!</definedName>
    <definedName name="PAGE2_6" localSheetId="24">#REF!</definedName>
    <definedName name="PAGE2_6" localSheetId="38">#REF!</definedName>
    <definedName name="PAGE2_6" localSheetId="20">#REF!</definedName>
    <definedName name="PAGE2_6" localSheetId="17">#REF!</definedName>
    <definedName name="PAGE2_6">#REF!</definedName>
    <definedName name="PAGE20" localSheetId="1">#REF!</definedName>
    <definedName name="PAGE20" localSheetId="29">#REF!</definedName>
    <definedName name="PAGE20" localSheetId="5">#REF!</definedName>
    <definedName name="PAGE20" localSheetId="35">#REF!</definedName>
    <definedName name="PAGE20" localSheetId="36">#REF!</definedName>
    <definedName name="PAGE20" localSheetId="41">#REF!</definedName>
    <definedName name="PAGE20" localSheetId="8">#REF!</definedName>
    <definedName name="PAGE20" localSheetId="26">#REF!</definedName>
    <definedName name="PAGE20" localSheetId="11">#REF!</definedName>
    <definedName name="PAGE20" localSheetId="32">#REF!</definedName>
    <definedName name="PAGE20" localSheetId="14">#REF!</definedName>
    <definedName name="PAGE20" localSheetId="23">#REF!</definedName>
    <definedName name="PAGE20" localSheetId="24">#REF!</definedName>
    <definedName name="PAGE20" localSheetId="38">#REF!</definedName>
    <definedName name="PAGE20" localSheetId="20">#REF!</definedName>
    <definedName name="PAGE20" localSheetId="17">#REF!</definedName>
    <definedName name="PAGE20">#REF!</definedName>
    <definedName name="PAGE21" localSheetId="1">#REF!</definedName>
    <definedName name="PAGE21" localSheetId="29">#REF!</definedName>
    <definedName name="PAGE21" localSheetId="5">#REF!</definedName>
    <definedName name="PAGE21" localSheetId="35">#REF!</definedName>
    <definedName name="PAGE21" localSheetId="36">#REF!</definedName>
    <definedName name="PAGE21" localSheetId="41">#REF!</definedName>
    <definedName name="PAGE21" localSheetId="8">#REF!</definedName>
    <definedName name="PAGE21" localSheetId="26">#REF!</definedName>
    <definedName name="PAGE21" localSheetId="11">#REF!</definedName>
    <definedName name="PAGE21" localSheetId="32">#REF!</definedName>
    <definedName name="PAGE21" localSheetId="14">#REF!</definedName>
    <definedName name="PAGE21" localSheetId="23">#REF!</definedName>
    <definedName name="PAGE21" localSheetId="24">#REF!</definedName>
    <definedName name="PAGE21" localSheetId="38">#REF!</definedName>
    <definedName name="PAGE21" localSheetId="20">#REF!</definedName>
    <definedName name="PAGE21" localSheetId="17">#REF!</definedName>
    <definedName name="PAGE21">#REF!</definedName>
    <definedName name="PAGE210" localSheetId="1">#REF!</definedName>
    <definedName name="PAGE210" localSheetId="29">#REF!</definedName>
    <definedName name="PAGE210" localSheetId="5">#REF!</definedName>
    <definedName name="PAGE210" localSheetId="35">#REF!</definedName>
    <definedName name="PAGE210" localSheetId="36">#REF!</definedName>
    <definedName name="PAGE210" localSheetId="41">#REF!</definedName>
    <definedName name="PAGE210" localSheetId="8">#REF!</definedName>
    <definedName name="PAGE210" localSheetId="26">#REF!</definedName>
    <definedName name="PAGE210" localSheetId="11">#REF!</definedName>
    <definedName name="PAGE210" localSheetId="32">#REF!</definedName>
    <definedName name="PAGE210" localSheetId="14">#REF!</definedName>
    <definedName name="PAGE210" localSheetId="23">#REF!</definedName>
    <definedName name="PAGE210" localSheetId="24">#REF!</definedName>
    <definedName name="PAGE210" localSheetId="38">#REF!</definedName>
    <definedName name="PAGE210" localSheetId="20">#REF!</definedName>
    <definedName name="PAGE210" localSheetId="17">#REF!</definedName>
    <definedName name="PAGE210">#REF!</definedName>
    <definedName name="PAGE22" localSheetId="1">#REF!</definedName>
    <definedName name="PAGE22" localSheetId="29">#REF!</definedName>
    <definedName name="PAGE22" localSheetId="5">#REF!</definedName>
    <definedName name="PAGE22" localSheetId="35">#REF!</definedName>
    <definedName name="PAGE22" localSheetId="36">#REF!</definedName>
    <definedName name="PAGE22" localSheetId="41">#REF!</definedName>
    <definedName name="PAGE22" localSheetId="8">#REF!</definedName>
    <definedName name="PAGE22" localSheetId="26">#REF!</definedName>
    <definedName name="PAGE22" localSheetId="11">#REF!</definedName>
    <definedName name="PAGE22" localSheetId="32">#REF!</definedName>
    <definedName name="PAGE22" localSheetId="14">#REF!</definedName>
    <definedName name="PAGE22" localSheetId="23">#REF!</definedName>
    <definedName name="PAGE22" localSheetId="24">#REF!</definedName>
    <definedName name="PAGE22" localSheetId="38">#REF!</definedName>
    <definedName name="PAGE22" localSheetId="20">#REF!</definedName>
    <definedName name="PAGE22" localSheetId="17">#REF!</definedName>
    <definedName name="PAGE22">#REF!</definedName>
    <definedName name="PAGE23" localSheetId="1">#REF!</definedName>
    <definedName name="PAGE23" localSheetId="29">#REF!</definedName>
    <definedName name="PAGE23" localSheetId="5">#REF!</definedName>
    <definedName name="PAGE23" localSheetId="35">#REF!</definedName>
    <definedName name="PAGE23" localSheetId="36">#REF!</definedName>
    <definedName name="PAGE23" localSheetId="41">#REF!</definedName>
    <definedName name="PAGE23" localSheetId="8">#REF!</definedName>
    <definedName name="PAGE23" localSheetId="26">#REF!</definedName>
    <definedName name="PAGE23" localSheetId="11">#REF!</definedName>
    <definedName name="PAGE23" localSheetId="32">#REF!</definedName>
    <definedName name="PAGE23" localSheetId="14">#REF!</definedName>
    <definedName name="PAGE23" localSheetId="23">#REF!</definedName>
    <definedName name="PAGE23" localSheetId="24">#REF!</definedName>
    <definedName name="PAGE23" localSheetId="38">#REF!</definedName>
    <definedName name="PAGE23" localSheetId="20">#REF!</definedName>
    <definedName name="PAGE23" localSheetId="17">#REF!</definedName>
    <definedName name="PAGE23">#REF!</definedName>
    <definedName name="PAGE24" localSheetId="1">#REF!</definedName>
    <definedName name="PAGE24" localSheetId="29">#REF!</definedName>
    <definedName name="PAGE24" localSheetId="5">#REF!</definedName>
    <definedName name="PAGE24" localSheetId="35">#REF!</definedName>
    <definedName name="PAGE24" localSheetId="36">#REF!</definedName>
    <definedName name="PAGE24" localSheetId="41">#REF!</definedName>
    <definedName name="PAGE24" localSheetId="8">#REF!</definedName>
    <definedName name="PAGE24" localSheetId="26">#REF!</definedName>
    <definedName name="PAGE24" localSheetId="11">#REF!</definedName>
    <definedName name="PAGE24" localSheetId="32">#REF!</definedName>
    <definedName name="PAGE24" localSheetId="14">#REF!</definedName>
    <definedName name="PAGE24" localSheetId="23">#REF!</definedName>
    <definedName name="PAGE24" localSheetId="24">#REF!</definedName>
    <definedName name="PAGE24" localSheetId="38">#REF!</definedName>
    <definedName name="PAGE24" localSheetId="20">#REF!</definedName>
    <definedName name="PAGE24" localSheetId="17">#REF!</definedName>
    <definedName name="PAGE24">#REF!</definedName>
    <definedName name="PAGE25" localSheetId="1">#REF!</definedName>
    <definedName name="PAGE25" localSheetId="29">#REF!</definedName>
    <definedName name="PAGE25" localSheetId="5">#REF!</definedName>
    <definedName name="PAGE25" localSheetId="35">#REF!</definedName>
    <definedName name="PAGE25" localSheetId="36">#REF!</definedName>
    <definedName name="PAGE25" localSheetId="41">#REF!</definedName>
    <definedName name="PAGE25" localSheetId="8">#REF!</definedName>
    <definedName name="PAGE25" localSheetId="26">#REF!</definedName>
    <definedName name="PAGE25" localSheetId="11">#REF!</definedName>
    <definedName name="PAGE25" localSheetId="32">#REF!</definedName>
    <definedName name="PAGE25" localSheetId="14">#REF!</definedName>
    <definedName name="PAGE25" localSheetId="23">#REF!</definedName>
    <definedName name="PAGE25" localSheetId="24">#REF!</definedName>
    <definedName name="PAGE25" localSheetId="38">#REF!</definedName>
    <definedName name="PAGE25" localSheetId="20">#REF!</definedName>
    <definedName name="PAGE25" localSheetId="17">#REF!</definedName>
    <definedName name="PAGE25">#REF!</definedName>
    <definedName name="PAGE26" localSheetId="1">#REF!</definedName>
    <definedName name="PAGE26" localSheetId="29">#REF!</definedName>
    <definedName name="PAGE26" localSheetId="5">#REF!</definedName>
    <definedName name="PAGE26" localSheetId="35">#REF!</definedName>
    <definedName name="PAGE26" localSheetId="36">#REF!</definedName>
    <definedName name="PAGE26" localSheetId="41">#REF!</definedName>
    <definedName name="PAGE26" localSheetId="8">#REF!</definedName>
    <definedName name="PAGE26" localSheetId="26">#REF!</definedName>
    <definedName name="PAGE26" localSheetId="11">#REF!</definedName>
    <definedName name="PAGE26" localSheetId="32">#REF!</definedName>
    <definedName name="PAGE26" localSheetId="14">#REF!</definedName>
    <definedName name="PAGE26" localSheetId="23">#REF!</definedName>
    <definedName name="PAGE26" localSheetId="24">#REF!</definedName>
    <definedName name="PAGE26" localSheetId="38">#REF!</definedName>
    <definedName name="PAGE26" localSheetId="20">#REF!</definedName>
    <definedName name="PAGE26" localSheetId="17">#REF!</definedName>
    <definedName name="PAGE26">#REF!</definedName>
    <definedName name="PAGE27" localSheetId="1">#REF!</definedName>
    <definedName name="PAGE27" localSheetId="29">#REF!</definedName>
    <definedName name="PAGE27" localSheetId="5">#REF!</definedName>
    <definedName name="PAGE27" localSheetId="35">#REF!</definedName>
    <definedName name="PAGE27" localSheetId="36">#REF!</definedName>
    <definedName name="PAGE27" localSheetId="41">#REF!</definedName>
    <definedName name="PAGE27" localSheetId="8">#REF!</definedName>
    <definedName name="PAGE27" localSheetId="26">#REF!</definedName>
    <definedName name="PAGE27" localSheetId="11">#REF!</definedName>
    <definedName name="PAGE27" localSheetId="32">#REF!</definedName>
    <definedName name="PAGE27" localSheetId="14">#REF!</definedName>
    <definedName name="PAGE27" localSheetId="23">#REF!</definedName>
    <definedName name="PAGE27" localSheetId="24">#REF!</definedName>
    <definedName name="PAGE27" localSheetId="38">#REF!</definedName>
    <definedName name="PAGE27" localSheetId="20">#REF!</definedName>
    <definedName name="PAGE27" localSheetId="17">#REF!</definedName>
    <definedName name="PAGE27">#REF!</definedName>
    <definedName name="PAGE28" localSheetId="1">#REF!</definedName>
    <definedName name="PAGE28" localSheetId="29">#REF!</definedName>
    <definedName name="PAGE28" localSheetId="5">#REF!</definedName>
    <definedName name="PAGE28" localSheetId="35">#REF!</definedName>
    <definedName name="PAGE28" localSheetId="36">#REF!</definedName>
    <definedName name="PAGE28" localSheetId="41">#REF!</definedName>
    <definedName name="PAGE28" localSheetId="8">#REF!</definedName>
    <definedName name="PAGE28" localSheetId="26">#REF!</definedName>
    <definedName name="PAGE28" localSheetId="11">#REF!</definedName>
    <definedName name="PAGE28" localSheetId="32">#REF!</definedName>
    <definedName name="PAGE28" localSheetId="14">#REF!</definedName>
    <definedName name="PAGE28" localSheetId="23">#REF!</definedName>
    <definedName name="PAGE28" localSheetId="24">#REF!</definedName>
    <definedName name="PAGE28" localSheetId="38">#REF!</definedName>
    <definedName name="PAGE28" localSheetId="20">#REF!</definedName>
    <definedName name="PAGE28" localSheetId="17">#REF!</definedName>
    <definedName name="PAGE28">#REF!</definedName>
    <definedName name="PAGE29" localSheetId="1">#REF!</definedName>
    <definedName name="PAGE29" localSheetId="29">#REF!</definedName>
    <definedName name="PAGE29" localSheetId="5">#REF!</definedName>
    <definedName name="PAGE29" localSheetId="35">#REF!</definedName>
    <definedName name="PAGE29" localSheetId="36">#REF!</definedName>
    <definedName name="PAGE29" localSheetId="41">#REF!</definedName>
    <definedName name="PAGE29" localSheetId="8">#REF!</definedName>
    <definedName name="PAGE29" localSheetId="26">#REF!</definedName>
    <definedName name="PAGE29" localSheetId="11">#REF!</definedName>
    <definedName name="PAGE29" localSheetId="32">#REF!</definedName>
    <definedName name="PAGE29" localSheetId="14">#REF!</definedName>
    <definedName name="PAGE29" localSheetId="23">#REF!</definedName>
    <definedName name="PAGE29" localSheetId="24">#REF!</definedName>
    <definedName name="PAGE29" localSheetId="38">#REF!</definedName>
    <definedName name="PAGE29" localSheetId="20">#REF!</definedName>
    <definedName name="PAGE29" localSheetId="17">#REF!</definedName>
    <definedName name="PAGE29">#REF!</definedName>
    <definedName name="PAGE3" localSheetId="1">#REF!</definedName>
    <definedName name="PAGE3" localSheetId="29">#REF!</definedName>
    <definedName name="PAGE3" localSheetId="5">#REF!</definedName>
    <definedName name="PAGE3" localSheetId="35">#REF!</definedName>
    <definedName name="PAGE3" localSheetId="41">#REF!</definedName>
    <definedName name="PAGE3" localSheetId="8">#REF!</definedName>
    <definedName name="PAGE3" localSheetId="26">#REF!</definedName>
    <definedName name="PAGE3" localSheetId="11">#REF!</definedName>
    <definedName name="PAGE3" localSheetId="32">#REF!</definedName>
    <definedName name="PAGE3" localSheetId="14">#REF!</definedName>
    <definedName name="PAGE3" localSheetId="23">#REF!</definedName>
    <definedName name="PAGE3" localSheetId="38">#REF!</definedName>
    <definedName name="PAGE3" localSheetId="20">#REF!</definedName>
    <definedName name="PAGE3" localSheetId="17">#REF!</definedName>
    <definedName name="PAGE3">#REF!</definedName>
    <definedName name="PAGE3_6" localSheetId="1">#REF!</definedName>
    <definedName name="PAGE3_6" localSheetId="29">#REF!</definedName>
    <definedName name="PAGE3_6" localSheetId="5">#REF!</definedName>
    <definedName name="PAGE3_6" localSheetId="35">#REF!</definedName>
    <definedName name="PAGE3_6" localSheetId="36">#REF!</definedName>
    <definedName name="PAGE3_6" localSheetId="41">#REF!</definedName>
    <definedName name="PAGE3_6" localSheetId="8">#REF!</definedName>
    <definedName name="PAGE3_6" localSheetId="26">#REF!</definedName>
    <definedName name="PAGE3_6" localSheetId="11">#REF!</definedName>
    <definedName name="PAGE3_6" localSheetId="32">#REF!</definedName>
    <definedName name="PAGE3_6" localSheetId="14">#REF!</definedName>
    <definedName name="PAGE3_6" localSheetId="23">#REF!</definedName>
    <definedName name="PAGE3_6" localSheetId="24">#REF!</definedName>
    <definedName name="PAGE3_6" localSheetId="38">#REF!</definedName>
    <definedName name="PAGE3_6" localSheetId="20">#REF!</definedName>
    <definedName name="PAGE3_6" localSheetId="17">#REF!</definedName>
    <definedName name="PAGE3_6">#REF!</definedName>
    <definedName name="PAGE30" localSheetId="1">#REF!</definedName>
    <definedName name="PAGE30" localSheetId="29">#REF!</definedName>
    <definedName name="PAGE30" localSheetId="5">#REF!</definedName>
    <definedName name="PAGE30" localSheetId="35">#REF!</definedName>
    <definedName name="PAGE30" localSheetId="41">#REF!</definedName>
    <definedName name="PAGE30" localSheetId="8">#REF!</definedName>
    <definedName name="PAGE30" localSheetId="26">#REF!</definedName>
    <definedName name="PAGE30" localSheetId="11">#REF!</definedName>
    <definedName name="PAGE30" localSheetId="32">#REF!</definedName>
    <definedName name="PAGE30" localSheetId="14">#REF!</definedName>
    <definedName name="PAGE30" localSheetId="23">#REF!</definedName>
    <definedName name="PAGE30" localSheetId="38">#REF!</definedName>
    <definedName name="PAGE30" localSheetId="20">#REF!</definedName>
    <definedName name="PAGE30" localSheetId="17">#REF!</definedName>
    <definedName name="PAGE30">#REF!</definedName>
    <definedName name="PAGE31" localSheetId="1">#REF!</definedName>
    <definedName name="PAGE31" localSheetId="29">#REF!</definedName>
    <definedName name="PAGE31" localSheetId="5">#REF!</definedName>
    <definedName name="PAGE31" localSheetId="35">#REF!</definedName>
    <definedName name="PAGE31" localSheetId="41">#REF!</definedName>
    <definedName name="PAGE31" localSheetId="8">#REF!</definedName>
    <definedName name="PAGE31" localSheetId="26">#REF!</definedName>
    <definedName name="PAGE31" localSheetId="11">#REF!</definedName>
    <definedName name="PAGE31" localSheetId="32">#REF!</definedName>
    <definedName name="PAGE31" localSheetId="14">#REF!</definedName>
    <definedName name="PAGE31" localSheetId="23">#REF!</definedName>
    <definedName name="PAGE31" localSheetId="38">#REF!</definedName>
    <definedName name="PAGE31" localSheetId="20">#REF!</definedName>
    <definedName name="PAGE31" localSheetId="17">#REF!</definedName>
    <definedName name="PAGE31">#REF!</definedName>
    <definedName name="page34" localSheetId="1">#REF!</definedName>
    <definedName name="page34" localSheetId="29">#REF!</definedName>
    <definedName name="page34" localSheetId="5">#REF!</definedName>
    <definedName name="page34" localSheetId="35">#REF!</definedName>
    <definedName name="page34" localSheetId="36">#REF!</definedName>
    <definedName name="page34" localSheetId="41">#REF!</definedName>
    <definedName name="page34" localSheetId="8">#REF!</definedName>
    <definedName name="page34" localSheetId="26">#REF!</definedName>
    <definedName name="page34" localSheetId="11">#REF!</definedName>
    <definedName name="page34" localSheetId="32">#REF!</definedName>
    <definedName name="page34" localSheetId="14">#REF!</definedName>
    <definedName name="page34" localSheetId="23">#REF!</definedName>
    <definedName name="page34" localSheetId="24">#REF!</definedName>
    <definedName name="page34" localSheetId="38">#REF!</definedName>
    <definedName name="page34" localSheetId="20">#REF!</definedName>
    <definedName name="page34" localSheetId="17">#REF!</definedName>
    <definedName name="page34">#REF!</definedName>
    <definedName name="Page35" localSheetId="1">#REF!</definedName>
    <definedName name="Page35" localSheetId="29">#REF!</definedName>
    <definedName name="Page35" localSheetId="5">#REF!</definedName>
    <definedName name="Page35" localSheetId="35">#REF!</definedName>
    <definedName name="Page35" localSheetId="36">#REF!</definedName>
    <definedName name="Page35" localSheetId="41">#REF!</definedName>
    <definedName name="Page35" localSheetId="8">#REF!</definedName>
    <definedName name="Page35" localSheetId="26">#REF!</definedName>
    <definedName name="Page35" localSheetId="11">#REF!</definedName>
    <definedName name="Page35" localSheetId="32">#REF!</definedName>
    <definedName name="Page35" localSheetId="14">#REF!</definedName>
    <definedName name="Page35" localSheetId="23">#REF!</definedName>
    <definedName name="Page35" localSheetId="24">#REF!</definedName>
    <definedName name="Page35" localSheetId="38">#REF!</definedName>
    <definedName name="Page35" localSheetId="20">#REF!</definedName>
    <definedName name="Page35" localSheetId="17">#REF!</definedName>
    <definedName name="Page35">#REF!</definedName>
    <definedName name="PAGE4" localSheetId="1">#REF!</definedName>
    <definedName name="PAGE4" localSheetId="29">#REF!</definedName>
    <definedName name="PAGE4" localSheetId="5">#REF!</definedName>
    <definedName name="PAGE4" localSheetId="35">#REF!</definedName>
    <definedName name="PAGE4" localSheetId="41">#REF!</definedName>
    <definedName name="PAGE4" localSheetId="8">#REF!</definedName>
    <definedName name="PAGE4" localSheetId="26">#REF!</definedName>
    <definedName name="PAGE4" localSheetId="11">#REF!</definedName>
    <definedName name="PAGE4" localSheetId="32">#REF!</definedName>
    <definedName name="PAGE4" localSheetId="14">#REF!</definedName>
    <definedName name="PAGE4" localSheetId="23">#REF!</definedName>
    <definedName name="PAGE4" localSheetId="38">#REF!</definedName>
    <definedName name="PAGE4" localSheetId="20">#REF!</definedName>
    <definedName name="PAGE4" localSheetId="17">#REF!</definedName>
    <definedName name="PAGE4">#REF!</definedName>
    <definedName name="PAGE4_6" localSheetId="1">#REF!</definedName>
    <definedName name="PAGE4_6" localSheetId="29">#REF!</definedName>
    <definedName name="PAGE4_6" localSheetId="5">#REF!</definedName>
    <definedName name="PAGE4_6" localSheetId="35">#REF!</definedName>
    <definedName name="PAGE4_6" localSheetId="36">#REF!</definedName>
    <definedName name="PAGE4_6" localSheetId="41">#REF!</definedName>
    <definedName name="PAGE4_6" localSheetId="8">#REF!</definedName>
    <definedName name="PAGE4_6" localSheetId="26">#REF!</definedName>
    <definedName name="PAGE4_6" localSheetId="11">#REF!</definedName>
    <definedName name="PAGE4_6" localSheetId="32">#REF!</definedName>
    <definedName name="PAGE4_6" localSheetId="14">#REF!</definedName>
    <definedName name="PAGE4_6" localSheetId="23">#REF!</definedName>
    <definedName name="PAGE4_6" localSheetId="24">#REF!</definedName>
    <definedName name="PAGE4_6" localSheetId="38">#REF!</definedName>
    <definedName name="PAGE4_6" localSheetId="20">#REF!</definedName>
    <definedName name="PAGE4_6" localSheetId="17">#REF!</definedName>
    <definedName name="PAGE4_6">#REF!</definedName>
    <definedName name="PAGE5" localSheetId="1">#REF!</definedName>
    <definedName name="PAGE5" localSheetId="29">#REF!</definedName>
    <definedName name="PAGE5" localSheetId="5">#REF!</definedName>
    <definedName name="PAGE5" localSheetId="35">#REF!</definedName>
    <definedName name="PAGE5" localSheetId="41">#REF!</definedName>
    <definedName name="PAGE5" localSheetId="8">#REF!</definedName>
    <definedName name="PAGE5" localSheetId="26">#REF!</definedName>
    <definedName name="PAGE5" localSheetId="11">#REF!</definedName>
    <definedName name="PAGE5" localSheetId="32">#REF!</definedName>
    <definedName name="PAGE5" localSheetId="14">#REF!</definedName>
    <definedName name="PAGE5" localSheetId="23">#REF!</definedName>
    <definedName name="PAGE5" localSheetId="38">#REF!</definedName>
    <definedName name="PAGE5" localSheetId="20">#REF!</definedName>
    <definedName name="PAGE5" localSheetId="17">#REF!</definedName>
    <definedName name="PAGE5">#REF!</definedName>
    <definedName name="PAGE5_6" localSheetId="1">#REF!</definedName>
    <definedName name="PAGE5_6" localSheetId="29">#REF!</definedName>
    <definedName name="PAGE5_6" localSheetId="5">#REF!</definedName>
    <definedName name="PAGE5_6" localSheetId="35">#REF!</definedName>
    <definedName name="PAGE5_6" localSheetId="36">#REF!</definedName>
    <definedName name="PAGE5_6" localSheetId="41">#REF!</definedName>
    <definedName name="PAGE5_6" localSheetId="8">#REF!</definedName>
    <definedName name="PAGE5_6" localSheetId="26">#REF!</definedName>
    <definedName name="PAGE5_6" localSheetId="11">#REF!</definedName>
    <definedName name="PAGE5_6" localSheetId="32">#REF!</definedName>
    <definedName name="PAGE5_6" localSheetId="14">#REF!</definedName>
    <definedName name="PAGE5_6" localSheetId="23">#REF!</definedName>
    <definedName name="PAGE5_6" localSheetId="24">#REF!</definedName>
    <definedName name="PAGE5_6" localSheetId="38">#REF!</definedName>
    <definedName name="PAGE5_6" localSheetId="20">#REF!</definedName>
    <definedName name="PAGE5_6" localSheetId="17">#REF!</definedName>
    <definedName name="PAGE5_6">#REF!</definedName>
    <definedName name="page50" localSheetId="1">#REF!</definedName>
    <definedName name="page50" localSheetId="29">#REF!</definedName>
    <definedName name="page50" localSheetId="5">#REF!</definedName>
    <definedName name="page50" localSheetId="35">#REF!</definedName>
    <definedName name="page50" localSheetId="36">#REF!</definedName>
    <definedName name="page50" localSheetId="41">#REF!</definedName>
    <definedName name="page50" localSheetId="8">#REF!</definedName>
    <definedName name="page50" localSheetId="26">#REF!</definedName>
    <definedName name="page50" localSheetId="11">#REF!</definedName>
    <definedName name="page50" localSheetId="32">#REF!</definedName>
    <definedName name="page50" localSheetId="14">#REF!</definedName>
    <definedName name="page50" localSheetId="23">#REF!</definedName>
    <definedName name="page50" localSheetId="24">#REF!</definedName>
    <definedName name="page50" localSheetId="38">#REF!</definedName>
    <definedName name="page50" localSheetId="20">#REF!</definedName>
    <definedName name="page50" localSheetId="17">#REF!</definedName>
    <definedName name="page50">#REF!</definedName>
    <definedName name="page51" localSheetId="1">#REF!</definedName>
    <definedName name="page51" localSheetId="29">#REF!</definedName>
    <definedName name="page51" localSheetId="5">#REF!</definedName>
    <definedName name="page51" localSheetId="35">#REF!</definedName>
    <definedName name="page51" localSheetId="36">#REF!</definedName>
    <definedName name="page51" localSheetId="41">#REF!</definedName>
    <definedName name="page51" localSheetId="8">#REF!</definedName>
    <definedName name="page51" localSheetId="26">#REF!</definedName>
    <definedName name="page51" localSheetId="11">#REF!</definedName>
    <definedName name="page51" localSheetId="32">#REF!</definedName>
    <definedName name="page51" localSheetId="14">#REF!</definedName>
    <definedName name="page51" localSheetId="23">#REF!</definedName>
    <definedName name="page51" localSheetId="24">#REF!</definedName>
    <definedName name="page51" localSheetId="38">#REF!</definedName>
    <definedName name="page51" localSheetId="20">#REF!</definedName>
    <definedName name="page51" localSheetId="17">#REF!</definedName>
    <definedName name="page51">#REF!</definedName>
    <definedName name="page52" localSheetId="1">#REF!</definedName>
    <definedName name="page52" localSheetId="29">#REF!</definedName>
    <definedName name="page52" localSheetId="5">#REF!</definedName>
    <definedName name="page52" localSheetId="35">#REF!</definedName>
    <definedName name="page52" localSheetId="36">#REF!</definedName>
    <definedName name="page52" localSheetId="41">#REF!</definedName>
    <definedName name="page52" localSheetId="8">#REF!</definedName>
    <definedName name="page52" localSheetId="26">#REF!</definedName>
    <definedName name="page52" localSheetId="11">#REF!</definedName>
    <definedName name="page52" localSheetId="32">#REF!</definedName>
    <definedName name="page52" localSheetId="14">#REF!</definedName>
    <definedName name="page52" localSheetId="23">#REF!</definedName>
    <definedName name="page52" localSheetId="24">#REF!</definedName>
    <definedName name="page52" localSheetId="38">#REF!</definedName>
    <definedName name="page52" localSheetId="20">#REF!</definedName>
    <definedName name="page52" localSheetId="17">#REF!</definedName>
    <definedName name="page52">#REF!</definedName>
    <definedName name="PAGE6" localSheetId="1">#REF!</definedName>
    <definedName name="PAGE6" localSheetId="29">#REF!</definedName>
    <definedName name="PAGE6" localSheetId="5">#REF!</definedName>
    <definedName name="PAGE6" localSheetId="35">#REF!</definedName>
    <definedName name="PAGE6" localSheetId="36">#REF!</definedName>
    <definedName name="PAGE6" localSheetId="41">#REF!</definedName>
    <definedName name="PAGE6" localSheetId="8">#REF!</definedName>
    <definedName name="PAGE6" localSheetId="26">#REF!</definedName>
    <definedName name="PAGE6" localSheetId="11">#REF!</definedName>
    <definedName name="PAGE6" localSheetId="32">#REF!</definedName>
    <definedName name="PAGE6" localSheetId="14">#REF!</definedName>
    <definedName name="PAGE6" localSheetId="23">#REF!</definedName>
    <definedName name="PAGE6" localSheetId="24">#REF!</definedName>
    <definedName name="PAGE6" localSheetId="38">#REF!</definedName>
    <definedName name="PAGE6" localSheetId="20">#REF!</definedName>
    <definedName name="PAGE6" localSheetId="17">#REF!</definedName>
    <definedName name="PAGE6">#REF!</definedName>
    <definedName name="PAGE6_6" localSheetId="1">#REF!</definedName>
    <definedName name="PAGE6_6" localSheetId="29">#REF!</definedName>
    <definedName name="PAGE6_6" localSheetId="5">#REF!</definedName>
    <definedName name="PAGE6_6" localSheetId="35">#REF!</definedName>
    <definedName name="PAGE6_6" localSheetId="36">#REF!</definedName>
    <definedName name="PAGE6_6" localSheetId="41">#REF!</definedName>
    <definedName name="PAGE6_6" localSheetId="8">#REF!</definedName>
    <definedName name="PAGE6_6" localSheetId="26">#REF!</definedName>
    <definedName name="PAGE6_6" localSheetId="11">#REF!</definedName>
    <definedName name="PAGE6_6" localSheetId="32">#REF!</definedName>
    <definedName name="PAGE6_6" localSheetId="14">#REF!</definedName>
    <definedName name="PAGE6_6" localSheetId="23">#REF!</definedName>
    <definedName name="PAGE6_6" localSheetId="24">#REF!</definedName>
    <definedName name="PAGE6_6" localSheetId="38">#REF!</definedName>
    <definedName name="PAGE6_6" localSheetId="20">#REF!</definedName>
    <definedName name="PAGE6_6" localSheetId="17">#REF!</definedName>
    <definedName name="PAGE6_6">#REF!</definedName>
    <definedName name="PAGE7" localSheetId="1">#REF!</definedName>
    <definedName name="PAGE7" localSheetId="29">#REF!</definedName>
    <definedName name="PAGE7" localSheetId="5">#REF!</definedName>
    <definedName name="PAGE7" localSheetId="35">#REF!</definedName>
    <definedName name="PAGE7" localSheetId="36">#REF!</definedName>
    <definedName name="PAGE7" localSheetId="41">#REF!</definedName>
    <definedName name="PAGE7" localSheetId="8">#REF!</definedName>
    <definedName name="PAGE7" localSheetId="26">#REF!</definedName>
    <definedName name="PAGE7" localSheetId="11">#REF!</definedName>
    <definedName name="PAGE7" localSheetId="32">#REF!</definedName>
    <definedName name="PAGE7" localSheetId="14">#REF!</definedName>
    <definedName name="PAGE7" localSheetId="23">#REF!</definedName>
    <definedName name="PAGE7" localSheetId="24">#REF!</definedName>
    <definedName name="PAGE7" localSheetId="38">#REF!</definedName>
    <definedName name="PAGE7" localSheetId="20">#REF!</definedName>
    <definedName name="PAGE7" localSheetId="17">#REF!</definedName>
    <definedName name="PAGE7">#REF!</definedName>
    <definedName name="PAGE7_6" localSheetId="1">#REF!</definedName>
    <definedName name="PAGE7_6" localSheetId="29">#REF!</definedName>
    <definedName name="PAGE7_6" localSheetId="5">#REF!</definedName>
    <definedName name="PAGE7_6" localSheetId="35">#REF!</definedName>
    <definedName name="PAGE7_6" localSheetId="36">#REF!</definedName>
    <definedName name="PAGE7_6" localSheetId="41">#REF!</definedName>
    <definedName name="PAGE7_6" localSheetId="8">#REF!</definedName>
    <definedName name="PAGE7_6" localSheetId="26">#REF!</definedName>
    <definedName name="PAGE7_6" localSheetId="11">#REF!</definedName>
    <definedName name="PAGE7_6" localSheetId="32">#REF!</definedName>
    <definedName name="PAGE7_6" localSheetId="14">#REF!</definedName>
    <definedName name="PAGE7_6" localSheetId="23">#REF!</definedName>
    <definedName name="PAGE7_6" localSheetId="24">#REF!</definedName>
    <definedName name="PAGE7_6" localSheetId="38">#REF!</definedName>
    <definedName name="PAGE7_6" localSheetId="20">#REF!</definedName>
    <definedName name="PAGE7_6" localSheetId="17">#REF!</definedName>
    <definedName name="PAGE7_6">#REF!</definedName>
    <definedName name="PAGE8" localSheetId="1">#REF!</definedName>
    <definedName name="PAGE8" localSheetId="29">#REF!</definedName>
    <definedName name="PAGE8" localSheetId="5">#REF!</definedName>
    <definedName name="PAGE8" localSheetId="35">#REF!</definedName>
    <definedName name="PAGE8" localSheetId="36">#REF!</definedName>
    <definedName name="PAGE8" localSheetId="41">#REF!</definedName>
    <definedName name="PAGE8" localSheetId="8">#REF!</definedName>
    <definedName name="PAGE8" localSheetId="26">#REF!</definedName>
    <definedName name="PAGE8" localSheetId="11">#REF!</definedName>
    <definedName name="PAGE8" localSheetId="32">#REF!</definedName>
    <definedName name="PAGE8" localSheetId="14">#REF!</definedName>
    <definedName name="PAGE8" localSheetId="23">#REF!</definedName>
    <definedName name="PAGE8" localSheetId="24">#REF!</definedName>
    <definedName name="PAGE8" localSheetId="38">#REF!</definedName>
    <definedName name="PAGE8" localSheetId="20">#REF!</definedName>
    <definedName name="PAGE8" localSheetId="17">#REF!</definedName>
    <definedName name="PAGE8">#REF!</definedName>
    <definedName name="PAGE8_6U1A" localSheetId="1">#REF!</definedName>
    <definedName name="PAGE8_6U1A" localSheetId="29">#REF!</definedName>
    <definedName name="PAGE8_6U1A" localSheetId="5">#REF!</definedName>
    <definedName name="PAGE8_6U1A" localSheetId="35">#REF!</definedName>
    <definedName name="PAGE8_6U1A" localSheetId="36">#REF!</definedName>
    <definedName name="PAGE8_6U1A" localSheetId="41">#REF!</definedName>
    <definedName name="PAGE8_6U1A" localSheetId="8">#REF!</definedName>
    <definedName name="PAGE8_6U1A" localSheetId="26">#REF!</definedName>
    <definedName name="PAGE8_6U1A" localSheetId="11">#REF!</definedName>
    <definedName name="PAGE8_6U1A" localSheetId="32">#REF!</definedName>
    <definedName name="PAGE8_6U1A" localSheetId="14">#REF!</definedName>
    <definedName name="PAGE8_6U1A" localSheetId="23">#REF!</definedName>
    <definedName name="PAGE8_6U1A" localSheetId="24">#REF!</definedName>
    <definedName name="PAGE8_6U1A" localSheetId="38">#REF!</definedName>
    <definedName name="PAGE8_6U1A" localSheetId="20">#REF!</definedName>
    <definedName name="PAGE8_6U1A" localSheetId="17">#REF!</definedName>
    <definedName name="PAGE8_6U1A">#REF!</definedName>
    <definedName name="PAGE8_6U1B" localSheetId="1">#REF!</definedName>
    <definedName name="PAGE8_6U1B" localSheetId="29">#REF!</definedName>
    <definedName name="PAGE8_6U1B" localSheetId="5">#REF!</definedName>
    <definedName name="PAGE8_6U1B" localSheetId="35">#REF!</definedName>
    <definedName name="PAGE8_6U1B" localSheetId="36">#REF!</definedName>
    <definedName name="PAGE8_6U1B" localSheetId="41">#REF!</definedName>
    <definedName name="PAGE8_6U1B" localSheetId="8">#REF!</definedName>
    <definedName name="PAGE8_6U1B" localSheetId="26">#REF!</definedName>
    <definedName name="PAGE8_6U1B" localSheetId="11">#REF!</definedName>
    <definedName name="PAGE8_6U1B" localSheetId="32">#REF!</definedName>
    <definedName name="PAGE8_6U1B" localSheetId="14">#REF!</definedName>
    <definedName name="PAGE8_6U1B" localSheetId="23">#REF!</definedName>
    <definedName name="PAGE8_6U1B" localSheetId="24">#REF!</definedName>
    <definedName name="PAGE8_6U1B" localSheetId="38">#REF!</definedName>
    <definedName name="PAGE8_6U1B" localSheetId="20">#REF!</definedName>
    <definedName name="PAGE8_6U1B" localSheetId="17">#REF!</definedName>
    <definedName name="PAGE8_6U1B">#REF!</definedName>
    <definedName name="PAGE8_6U2A" localSheetId="1">#REF!</definedName>
    <definedName name="PAGE8_6U2A" localSheetId="29">#REF!</definedName>
    <definedName name="PAGE8_6U2A" localSheetId="5">#REF!</definedName>
    <definedName name="PAGE8_6U2A" localSheetId="35">#REF!</definedName>
    <definedName name="PAGE8_6U2A" localSheetId="36">#REF!</definedName>
    <definedName name="PAGE8_6U2A" localSheetId="41">#REF!</definedName>
    <definedName name="PAGE8_6U2A" localSheetId="8">#REF!</definedName>
    <definedName name="PAGE8_6U2A" localSheetId="26">#REF!</definedName>
    <definedName name="PAGE8_6U2A" localSheetId="11">#REF!</definedName>
    <definedName name="PAGE8_6U2A" localSheetId="32">#REF!</definedName>
    <definedName name="PAGE8_6U2A" localSheetId="14">#REF!</definedName>
    <definedName name="PAGE8_6U2A" localSheetId="23">#REF!</definedName>
    <definedName name="PAGE8_6U2A" localSheetId="24">#REF!</definedName>
    <definedName name="PAGE8_6U2A" localSheetId="38">#REF!</definedName>
    <definedName name="PAGE8_6U2A" localSheetId="20">#REF!</definedName>
    <definedName name="PAGE8_6U2A" localSheetId="17">#REF!</definedName>
    <definedName name="PAGE8_6U2A">#REF!</definedName>
    <definedName name="PAGE8_6U2B" localSheetId="1">#REF!</definedName>
    <definedName name="PAGE8_6U2B" localSheetId="29">#REF!</definedName>
    <definedName name="PAGE8_6U2B" localSheetId="5">#REF!</definedName>
    <definedName name="PAGE8_6U2B" localSheetId="35">#REF!</definedName>
    <definedName name="PAGE8_6U2B" localSheetId="36">#REF!</definedName>
    <definedName name="PAGE8_6U2B" localSheetId="41">#REF!</definedName>
    <definedName name="PAGE8_6U2B" localSheetId="8">#REF!</definedName>
    <definedName name="PAGE8_6U2B" localSheetId="26">#REF!</definedName>
    <definedName name="PAGE8_6U2B" localSheetId="11">#REF!</definedName>
    <definedName name="PAGE8_6U2B" localSheetId="32">#REF!</definedName>
    <definedName name="PAGE8_6U2B" localSheetId="14">#REF!</definedName>
    <definedName name="PAGE8_6U2B" localSheetId="23">#REF!</definedName>
    <definedName name="PAGE8_6U2B" localSheetId="24">#REF!</definedName>
    <definedName name="PAGE8_6U2B" localSheetId="38">#REF!</definedName>
    <definedName name="PAGE8_6U2B" localSheetId="20">#REF!</definedName>
    <definedName name="PAGE8_6U2B" localSheetId="17">#REF!</definedName>
    <definedName name="PAGE8_6U2B">#REF!</definedName>
    <definedName name="PAGE8_6U3A" localSheetId="1">#REF!</definedName>
    <definedName name="PAGE8_6U3A" localSheetId="29">#REF!</definedName>
    <definedName name="PAGE8_6U3A" localSheetId="5">#REF!</definedName>
    <definedName name="PAGE8_6U3A" localSheetId="35">#REF!</definedName>
    <definedName name="PAGE8_6U3A" localSheetId="36">#REF!</definedName>
    <definedName name="PAGE8_6U3A" localSheetId="41">#REF!</definedName>
    <definedName name="PAGE8_6U3A" localSheetId="8">#REF!</definedName>
    <definedName name="PAGE8_6U3A" localSheetId="26">#REF!</definedName>
    <definedName name="PAGE8_6U3A" localSheetId="11">#REF!</definedName>
    <definedName name="PAGE8_6U3A" localSheetId="32">#REF!</definedName>
    <definedName name="PAGE8_6U3A" localSheetId="14">#REF!</definedName>
    <definedName name="PAGE8_6U3A" localSheetId="23">#REF!</definedName>
    <definedName name="PAGE8_6U3A" localSheetId="24">#REF!</definedName>
    <definedName name="PAGE8_6U3A" localSheetId="38">#REF!</definedName>
    <definedName name="PAGE8_6U3A" localSheetId="20">#REF!</definedName>
    <definedName name="PAGE8_6U3A" localSheetId="17">#REF!</definedName>
    <definedName name="PAGE8_6U3A">#REF!</definedName>
    <definedName name="PAGE8_6U3B" localSheetId="1">#REF!</definedName>
    <definedName name="PAGE8_6U3B" localSheetId="29">#REF!</definedName>
    <definedName name="PAGE8_6U3B" localSheetId="5">#REF!</definedName>
    <definedName name="PAGE8_6U3B" localSheetId="35">#REF!</definedName>
    <definedName name="PAGE8_6U3B" localSheetId="36">#REF!</definedName>
    <definedName name="PAGE8_6U3B" localSheetId="41">#REF!</definedName>
    <definedName name="PAGE8_6U3B" localSheetId="8">#REF!</definedName>
    <definedName name="PAGE8_6U3B" localSheetId="26">#REF!</definedName>
    <definedName name="PAGE8_6U3B" localSheetId="11">#REF!</definedName>
    <definedName name="PAGE8_6U3B" localSheetId="32">#REF!</definedName>
    <definedName name="PAGE8_6U3B" localSheetId="14">#REF!</definedName>
    <definedName name="PAGE8_6U3B" localSheetId="23">#REF!</definedName>
    <definedName name="PAGE8_6U3B" localSheetId="24">#REF!</definedName>
    <definedName name="PAGE8_6U3B" localSheetId="38">#REF!</definedName>
    <definedName name="PAGE8_6U3B" localSheetId="20">#REF!</definedName>
    <definedName name="PAGE8_6U3B" localSheetId="17">#REF!</definedName>
    <definedName name="PAGE8_6U3B">#REF!</definedName>
    <definedName name="PAGE9" localSheetId="1">#REF!</definedName>
    <definedName name="PAGE9" localSheetId="29">#REF!</definedName>
    <definedName name="PAGE9" localSheetId="5">#REF!</definedName>
    <definedName name="PAGE9" localSheetId="35">#REF!</definedName>
    <definedName name="PAGE9" localSheetId="36">#REF!</definedName>
    <definedName name="PAGE9" localSheetId="41">#REF!</definedName>
    <definedName name="PAGE9" localSheetId="8">#REF!</definedName>
    <definedName name="PAGE9" localSheetId="26">#REF!</definedName>
    <definedName name="PAGE9" localSheetId="11">#REF!</definedName>
    <definedName name="PAGE9" localSheetId="32">#REF!</definedName>
    <definedName name="PAGE9" localSheetId="14">#REF!</definedName>
    <definedName name="PAGE9" localSheetId="23">#REF!</definedName>
    <definedName name="PAGE9" localSheetId="24">#REF!</definedName>
    <definedName name="PAGE9" localSheetId="38">#REF!</definedName>
    <definedName name="PAGE9" localSheetId="20">#REF!</definedName>
    <definedName name="PAGE9" localSheetId="17">#REF!</definedName>
    <definedName name="PAGE9">#REF!</definedName>
    <definedName name="PAGE9_6" localSheetId="1">#REF!</definedName>
    <definedName name="PAGE9_6" localSheetId="29">#REF!</definedName>
    <definedName name="PAGE9_6" localSheetId="5">#REF!</definedName>
    <definedName name="PAGE9_6" localSheetId="35">#REF!</definedName>
    <definedName name="PAGE9_6" localSheetId="36">#REF!</definedName>
    <definedName name="PAGE9_6" localSheetId="41">#REF!</definedName>
    <definedName name="PAGE9_6" localSheetId="8">#REF!</definedName>
    <definedName name="PAGE9_6" localSheetId="26">#REF!</definedName>
    <definedName name="PAGE9_6" localSheetId="11">#REF!</definedName>
    <definedName name="PAGE9_6" localSheetId="32">#REF!</definedName>
    <definedName name="PAGE9_6" localSheetId="14">#REF!</definedName>
    <definedName name="PAGE9_6" localSheetId="23">#REF!</definedName>
    <definedName name="PAGE9_6" localSheetId="24">#REF!</definedName>
    <definedName name="PAGE9_6" localSheetId="38">#REF!</definedName>
    <definedName name="PAGE9_6" localSheetId="20">#REF!</definedName>
    <definedName name="PAGE9_6" localSheetId="17">#REF!</definedName>
    <definedName name="PAGE9_6">#REF!</definedName>
    <definedName name="paidadams">SUM('[68]pa-mtly'!$O$8:$S$8)</definedName>
    <definedName name="paidchemineer">SUM('[68]pa-mtly'!$O$17:$S$17)</definedName>
    <definedName name="paidcopes">SUM('[68]pa-mtly'!$O$18:$S$18)</definedName>
    <definedName name="paiddba">SUM('[68]pa-mtly'!$O$22:$S$22)</definedName>
    <definedName name="paiddelavan">SUM('[68]pa-mtly'!$O$20:$S$20)</definedName>
    <definedName name="paiddkm51">SUM('[68]pa-mtly'!$O$24:$S$24)</definedName>
    <definedName name="paiddkm52">SUM('[68]pa-mtly'!$O$25:$S$25)</definedName>
    <definedName name="paidemba">SUM('[68]pa-mtly'!$O$30:$S$30)</definedName>
    <definedName name="paidenviro">SUM('[68]pa-mtly'!$O$31:$S$31)</definedName>
    <definedName name="paidflowserve">SUM('[68]pa-mtly'!$O$36:$S$36)</definedName>
    <definedName name="paidfmc">SUM('[68]pa-mtly'!$O$37:$S$37)</definedName>
    <definedName name="paidgeveke149">SUM('[68]pa-mtly'!$O$40:$S$40)</definedName>
    <definedName name="paidgeveke80">SUM('[68]pa-mtly'!$O$39:$S$39)</definedName>
    <definedName name="paidgeveke81">SUM('[68]pa-mtly'!$O$41:$S$41)</definedName>
    <definedName name="paidghhb">SUM('[68]pa-mtly'!$O$42:$S$42)</definedName>
    <definedName name="paidgutor110">SUM('[68]pa-mtly'!$O$46:$S$46)</definedName>
    <definedName name="paidgutor96">SUM('[68]pa-mtly'!$O$45:$S$45)</definedName>
    <definedName name="paidhamw">SUM('[68]pa-mtly'!$O$47:$S$47)</definedName>
    <definedName name="paidheurtey">SUM('[68]pa-mtly'!$O$47:$S$47)</definedName>
    <definedName name="paidhmd">SUM('[68]pa-mtly'!$O$50:$S$50)</definedName>
    <definedName name="paidhydro">SUM('[68]pa-mtly'!$O$54:$S$54)</definedName>
    <definedName name="paidkerp">SUM('[68]pa-mtly'!$O$61:$S$61)</definedName>
    <definedName name="paidkiekens">SUM('[68]pa-mtly'!$O$62:$S$62)</definedName>
    <definedName name="paidklinger">SUM('[68]pa-mtly'!$O$63:$S$63)</definedName>
    <definedName name="paidkoch">SUM('[68]pa-mtly'!$O$64:$S$64)</definedName>
    <definedName name="paidkuervers">SUM('[68]pa-mtly'!$O$72:$S$72)</definedName>
    <definedName name="paidliebert">SUM('[68]pa-mtly'!$O$76:$S$76)</definedName>
    <definedName name="paidliebherr">SUM('[68]pa-mtly'!$O$75:$S$75)</definedName>
    <definedName name="paidmann">SUM('[68]pa-mtly'!$P$80:$S$80)</definedName>
    <definedName name="paidmrm">SUM('[68]pa-mtly'!$O$88:$S$88)</definedName>
    <definedName name="paidnat">SUM('[68]pa-mtly'!$O$89:$S$89)</definedName>
    <definedName name="paidnp">SUM('[68]pa-mtly'!$O$95:$S$95)</definedName>
    <definedName name="paidods">SUM('[68]pa-mtly'!$O$109:$S$109)</definedName>
    <definedName name="paidoxybel951">SUM('[68]pa-mtly'!$O$118:$S$118)</definedName>
    <definedName name="paidoxybel952">SUM('[68]pa-mtly'!$O$119:$S$119)</definedName>
    <definedName name="paidpirelli">SUM('[68]pa-mtly'!$O$126:$S$126)</definedName>
    <definedName name="paidsafex">SUM('[68]pa-mtly'!$O$130:$S$130)</definedName>
    <definedName name="paidschulz">SUM('[68]pa-mtly'!$O$132:$S$132)</definedName>
    <definedName name="paidsirco">SUM('[68]pa-mtly'!$O$140:$S$140)</definedName>
    <definedName name="paidtaprogge">SUM('[68]pa-mtly'!$O$145:$S$145)</definedName>
    <definedName name="paidthermoheat165">SUM('[68]pa-mtly'!$O$148:$S$148)</definedName>
    <definedName name="paidthermoheat175">SUM('[68]pa-mtly'!$O$149:$S$149)</definedName>
    <definedName name="paidyokogawa">SUM('[68]pa-mtly'!$O$161:$S$161)</definedName>
    <definedName name="paidyork">SUM('[68]pa-mtly'!$O$162:$S$162)</definedName>
    <definedName name="ParasBL17">'[69]Balance Life'!$N$52</definedName>
    <definedName name="ParasResLife">[31]Assumptions!$B$42</definedName>
    <definedName name="ParasResLife16">'[32]Inputs &amp; Assumptions'!$D$10</definedName>
    <definedName name="Parli67ResLife16">'[32]Inputs &amp; Assumptions'!$D$6</definedName>
    <definedName name="ParliResLife">[31]Assumptions!$B$37</definedName>
    <definedName name="ParliResLife16">'[32]Inputs &amp; Assumptions'!$D$5</definedName>
    <definedName name="ParliResLife17">'[32]Inputs &amp; Assumptions'!$G$18</definedName>
    <definedName name="PartDesignation">[26]Masters!$C$16</definedName>
    <definedName name="pas">'[21]a-4'!$E$35</definedName>
    <definedName name="Peak1" localSheetId="1">#REF!</definedName>
    <definedName name="Peak1" localSheetId="29">#REF!</definedName>
    <definedName name="Peak1" localSheetId="5">#REF!</definedName>
    <definedName name="Peak1" localSheetId="35">#REF!</definedName>
    <definedName name="Peak1" localSheetId="41">#REF!</definedName>
    <definedName name="Peak1" localSheetId="8">#REF!</definedName>
    <definedName name="Peak1" localSheetId="26">#REF!</definedName>
    <definedName name="Peak1" localSheetId="11">#REF!</definedName>
    <definedName name="Peak1" localSheetId="32">#REF!</definedName>
    <definedName name="Peak1" localSheetId="14">#REF!</definedName>
    <definedName name="Peak1" localSheetId="23">#REF!</definedName>
    <definedName name="Peak1" localSheetId="38">#REF!</definedName>
    <definedName name="Peak1" localSheetId="20">#REF!</definedName>
    <definedName name="Peak1" localSheetId="17">#REF!</definedName>
    <definedName name="Peak1">#REF!</definedName>
    <definedName name="Peak2" localSheetId="1">#REF!</definedName>
    <definedName name="Peak2" localSheetId="29">#REF!</definedName>
    <definedName name="Peak2" localSheetId="5">#REF!</definedName>
    <definedName name="Peak2" localSheetId="35">#REF!</definedName>
    <definedName name="Peak2" localSheetId="41">#REF!</definedName>
    <definedName name="Peak2" localSheetId="8">#REF!</definedName>
    <definedName name="Peak2" localSheetId="26">#REF!</definedName>
    <definedName name="Peak2" localSheetId="11">#REF!</definedName>
    <definedName name="Peak2" localSheetId="32">#REF!</definedName>
    <definedName name="Peak2" localSheetId="14">#REF!</definedName>
    <definedName name="Peak2" localSheetId="23">#REF!</definedName>
    <definedName name="Peak2" localSheetId="38">#REF!</definedName>
    <definedName name="Peak2" localSheetId="20">#REF!</definedName>
    <definedName name="Peak2" localSheetId="17">#REF!</definedName>
    <definedName name="Peak2">#REF!</definedName>
    <definedName name="Peak3" localSheetId="1">#REF!</definedName>
    <definedName name="Peak3" localSheetId="29">#REF!</definedName>
    <definedName name="Peak3" localSheetId="5">#REF!</definedName>
    <definedName name="Peak3" localSheetId="35">#REF!</definedName>
    <definedName name="Peak3" localSheetId="41">#REF!</definedName>
    <definedName name="Peak3" localSheetId="8">#REF!</definedName>
    <definedName name="Peak3" localSheetId="26">#REF!</definedName>
    <definedName name="Peak3" localSheetId="11">#REF!</definedName>
    <definedName name="Peak3" localSheetId="32">#REF!</definedName>
    <definedName name="Peak3" localSheetId="14">#REF!</definedName>
    <definedName name="Peak3" localSheetId="23">#REF!</definedName>
    <definedName name="Peak3" localSheetId="38">#REF!</definedName>
    <definedName name="Peak3" localSheetId="20">#REF!</definedName>
    <definedName name="Peak3" localSheetId="17">#REF!</definedName>
    <definedName name="Peak3">#REF!</definedName>
    <definedName name="Peak4" localSheetId="1">#REF!</definedName>
    <definedName name="Peak4" localSheetId="29">#REF!</definedName>
    <definedName name="Peak4" localSheetId="5">#REF!</definedName>
    <definedName name="Peak4" localSheetId="35">#REF!</definedName>
    <definedName name="Peak4" localSheetId="41">#REF!</definedName>
    <definedName name="Peak4" localSheetId="8">#REF!</definedName>
    <definedName name="Peak4" localSheetId="26">#REF!</definedName>
    <definedName name="Peak4" localSheetId="11">#REF!</definedName>
    <definedName name="Peak4" localSheetId="32">#REF!</definedName>
    <definedName name="Peak4" localSheetId="14">#REF!</definedName>
    <definedName name="Peak4" localSheetId="23">#REF!</definedName>
    <definedName name="Peak4" localSheetId="38">#REF!</definedName>
    <definedName name="Peak4" localSheetId="20">#REF!</definedName>
    <definedName name="Peak4" localSheetId="17">#REF!</definedName>
    <definedName name="Peak4">#REF!</definedName>
    <definedName name="POI" hidden="1">#REF!</definedName>
    <definedName name="Pop_Ratio" localSheetId="1">#REF!</definedName>
    <definedName name="Pop_Ratio" localSheetId="29">#REF!</definedName>
    <definedName name="Pop_Ratio" localSheetId="5">#REF!</definedName>
    <definedName name="Pop_Ratio" localSheetId="35">#REF!</definedName>
    <definedName name="Pop_Ratio" localSheetId="36">#REF!</definedName>
    <definedName name="Pop_Ratio" localSheetId="41">#REF!</definedName>
    <definedName name="Pop_Ratio" localSheetId="8">#REF!</definedName>
    <definedName name="Pop_Ratio" localSheetId="26">#REF!</definedName>
    <definedName name="Pop_Ratio" localSheetId="11">#REF!</definedName>
    <definedName name="Pop_Ratio" localSheetId="32">#REF!</definedName>
    <definedName name="Pop_Ratio" localSheetId="14">#REF!</definedName>
    <definedName name="Pop_Ratio" localSheetId="23">#REF!</definedName>
    <definedName name="Pop_Ratio" localSheetId="24">#REF!</definedName>
    <definedName name="Pop_Ratio" localSheetId="38">#REF!</definedName>
    <definedName name="Pop_Ratio" localSheetId="20">#REF!</definedName>
    <definedName name="Pop_Ratio" localSheetId="17">#REF!</definedName>
    <definedName name="Pop_Ratio">#REF!</definedName>
    <definedName name="PRF_1" localSheetId="1">#REF!</definedName>
    <definedName name="PRF_1" localSheetId="29">#REF!</definedName>
    <definedName name="PRF_1" localSheetId="5">#REF!</definedName>
    <definedName name="PRF_1" localSheetId="35">#REF!</definedName>
    <definedName name="PRF_1" localSheetId="36">#REF!</definedName>
    <definedName name="PRF_1" localSheetId="41">#REF!</definedName>
    <definedName name="PRF_1" localSheetId="8">#REF!</definedName>
    <definedName name="PRF_1" localSheetId="26">#REF!</definedName>
    <definedName name="PRF_1" localSheetId="11">#REF!</definedName>
    <definedName name="PRF_1" localSheetId="32">#REF!</definedName>
    <definedName name="PRF_1" localSheetId="14">#REF!</definedName>
    <definedName name="PRF_1" localSheetId="23">#REF!</definedName>
    <definedName name="PRF_1" localSheetId="24">#REF!</definedName>
    <definedName name="PRF_1" localSheetId="38">#REF!</definedName>
    <definedName name="PRF_1" localSheetId="20">#REF!</definedName>
    <definedName name="PRF_1" localSheetId="17">#REF!</definedName>
    <definedName name="PRF_1">#REF!</definedName>
    <definedName name="PRF_2_P1" localSheetId="1">#REF!</definedName>
    <definedName name="PRF_2_P1" localSheetId="29">#REF!</definedName>
    <definedName name="PRF_2_P1" localSheetId="5">#REF!</definedName>
    <definedName name="PRF_2_P1" localSheetId="35">#REF!</definedName>
    <definedName name="PRF_2_P1" localSheetId="36">#REF!</definedName>
    <definedName name="PRF_2_P1" localSheetId="41">#REF!</definedName>
    <definedName name="PRF_2_P1" localSheetId="8">#REF!</definedName>
    <definedName name="PRF_2_P1" localSheetId="26">#REF!</definedName>
    <definedName name="PRF_2_P1" localSheetId="11">#REF!</definedName>
    <definedName name="PRF_2_P1" localSheetId="32">#REF!</definedName>
    <definedName name="PRF_2_P1" localSheetId="14">#REF!</definedName>
    <definedName name="PRF_2_P1" localSheetId="23">#REF!</definedName>
    <definedName name="PRF_2_P1" localSheetId="24">#REF!</definedName>
    <definedName name="PRF_2_P1" localSheetId="38">#REF!</definedName>
    <definedName name="PRF_2_P1" localSheetId="20">#REF!</definedName>
    <definedName name="PRF_2_P1" localSheetId="17">#REF!</definedName>
    <definedName name="PRF_2_P1">#REF!</definedName>
    <definedName name="PRF_2_P2" localSheetId="1">#REF!</definedName>
    <definedName name="PRF_2_P2" localSheetId="29">#REF!</definedName>
    <definedName name="PRF_2_P2" localSheetId="5">#REF!</definedName>
    <definedName name="PRF_2_P2" localSheetId="35">#REF!</definedName>
    <definedName name="PRF_2_P2" localSheetId="36">#REF!</definedName>
    <definedName name="PRF_2_P2" localSheetId="41">#REF!</definedName>
    <definedName name="PRF_2_P2" localSheetId="8">#REF!</definedName>
    <definedName name="PRF_2_P2" localSheetId="26">#REF!</definedName>
    <definedName name="PRF_2_P2" localSheetId="11">#REF!</definedName>
    <definedName name="PRF_2_P2" localSheetId="32">#REF!</definedName>
    <definedName name="PRF_2_P2" localSheetId="14">#REF!</definedName>
    <definedName name="PRF_2_P2" localSheetId="23">#REF!</definedName>
    <definedName name="PRF_2_P2" localSheetId="24">#REF!</definedName>
    <definedName name="PRF_2_P2" localSheetId="38">#REF!</definedName>
    <definedName name="PRF_2_P2" localSheetId="20">#REF!</definedName>
    <definedName name="PRF_2_P2" localSheetId="17">#REF!</definedName>
    <definedName name="PRF_2_P2">#REF!</definedName>
    <definedName name="PRF_3_AN1" localSheetId="1">#REF!</definedName>
    <definedName name="PRF_3_AN1" localSheetId="29">#REF!</definedName>
    <definedName name="PRF_3_AN1" localSheetId="5">#REF!</definedName>
    <definedName name="PRF_3_AN1" localSheetId="35">#REF!</definedName>
    <definedName name="PRF_3_AN1" localSheetId="36">#REF!</definedName>
    <definedName name="PRF_3_AN1" localSheetId="41">#REF!</definedName>
    <definedName name="PRF_3_AN1" localSheetId="8">#REF!</definedName>
    <definedName name="PRF_3_AN1" localSheetId="26">#REF!</definedName>
    <definedName name="PRF_3_AN1" localSheetId="11">#REF!</definedName>
    <definedName name="PRF_3_AN1" localSheetId="32">#REF!</definedName>
    <definedName name="PRF_3_AN1" localSheetId="14">#REF!</definedName>
    <definedName name="PRF_3_AN1" localSheetId="23">#REF!</definedName>
    <definedName name="PRF_3_AN1" localSheetId="24">#REF!</definedName>
    <definedName name="PRF_3_AN1" localSheetId="38">#REF!</definedName>
    <definedName name="PRF_3_AN1" localSheetId="20">#REF!</definedName>
    <definedName name="PRF_3_AN1" localSheetId="17">#REF!</definedName>
    <definedName name="PRF_3_AN1">#REF!</definedName>
    <definedName name="PRF_3_AN2" localSheetId="1">#REF!</definedName>
    <definedName name="PRF_3_AN2" localSheetId="29">#REF!</definedName>
    <definedName name="PRF_3_AN2" localSheetId="5">#REF!</definedName>
    <definedName name="PRF_3_AN2" localSheetId="35">#REF!</definedName>
    <definedName name="PRF_3_AN2" localSheetId="36">#REF!</definedName>
    <definedName name="PRF_3_AN2" localSheetId="41">#REF!</definedName>
    <definedName name="PRF_3_AN2" localSheetId="8">#REF!</definedName>
    <definedName name="PRF_3_AN2" localSheetId="26">#REF!</definedName>
    <definedName name="PRF_3_AN2" localSheetId="11">#REF!</definedName>
    <definedName name="PRF_3_AN2" localSheetId="32">#REF!</definedName>
    <definedName name="PRF_3_AN2" localSheetId="14">#REF!</definedName>
    <definedName name="PRF_3_AN2" localSheetId="23">#REF!</definedName>
    <definedName name="PRF_3_AN2" localSheetId="24">#REF!</definedName>
    <definedName name="PRF_3_AN2" localSheetId="38">#REF!</definedName>
    <definedName name="PRF_3_AN2" localSheetId="20">#REF!</definedName>
    <definedName name="PRF_3_AN2" localSheetId="17">#REF!</definedName>
    <definedName name="PRF_3_AN2">#REF!</definedName>
    <definedName name="PRF_3_AN3" localSheetId="1">#REF!</definedName>
    <definedName name="PRF_3_AN3" localSheetId="29">#REF!</definedName>
    <definedName name="PRF_3_AN3" localSheetId="5">#REF!</definedName>
    <definedName name="PRF_3_AN3" localSheetId="35">#REF!</definedName>
    <definedName name="PRF_3_AN3" localSheetId="36">#REF!</definedName>
    <definedName name="PRF_3_AN3" localSheetId="41">#REF!</definedName>
    <definedName name="PRF_3_AN3" localSheetId="8">#REF!</definedName>
    <definedName name="PRF_3_AN3" localSheetId="26">#REF!</definedName>
    <definedName name="PRF_3_AN3" localSheetId="11">#REF!</definedName>
    <definedName name="PRF_3_AN3" localSheetId="32">#REF!</definedName>
    <definedName name="PRF_3_AN3" localSheetId="14">#REF!</definedName>
    <definedName name="PRF_3_AN3" localSheetId="23">#REF!</definedName>
    <definedName name="PRF_3_AN3" localSheetId="24">#REF!</definedName>
    <definedName name="PRF_3_AN3" localSheetId="38">#REF!</definedName>
    <definedName name="PRF_3_AN3" localSheetId="20">#REF!</definedName>
    <definedName name="PRF_3_AN3" localSheetId="17">#REF!</definedName>
    <definedName name="PRF_3_AN3">#REF!</definedName>
    <definedName name="Price_hike_Domestic_Coal">[70]Input!$M$61</definedName>
    <definedName name="Price_hike_FO">[70]Input!$M$63</definedName>
    <definedName name="Price_hike_Imported_Coal">[70]Input!$M$62</definedName>
    <definedName name="Price_hike_LDO">[70]Input!$M$64</definedName>
    <definedName name="_xlnm.Print_Area" localSheetId="44">'Bhira(N)'!$A$1:$AD$93</definedName>
    <definedName name="_xlnm.Print_Area" localSheetId="2">'BSL3(E) AftrFY20'!$A$1:$AG$166</definedName>
    <definedName name="_xlnm.Print_Area" localSheetId="1">'BSL3(E) UptoFY20'!$A$1:$AG$166</definedName>
    <definedName name="_xlnm.Print_Area" localSheetId="3">'BSL3(N)'!$A$1:$AD$91</definedName>
    <definedName name="_xlnm.Print_Area" localSheetId="29">'BSL4-5(E) AftrFY20'!$A$1:$AG$166</definedName>
    <definedName name="_xlnm.Print_Area" localSheetId="28">'BSL4-5(E) UptoFY20'!$A$1:$AG$166</definedName>
    <definedName name="_xlnm.Print_Area" localSheetId="30">'BSL4-5(N)'!$A$1:$AD$93</definedName>
    <definedName name="_xlnm.Print_Area" localSheetId="5">'CPR3-7(E) AftrFY20'!$A$1:$AG$166</definedName>
    <definedName name="_xlnm.Print_Area" localSheetId="4">'CPR3-7(E) UptoFY20'!$A$1:$AG$166</definedName>
    <definedName name="_xlnm.Print_Area" localSheetId="6">'CPR3-7(N)'!$A$1:$AD$93</definedName>
    <definedName name="_xlnm.Print_Area" localSheetId="35">'CPR8-9(E) AftrFY20 (2)'!$A$1:$AG$166</definedName>
    <definedName name="_xlnm.Print_Area" localSheetId="34">'CPR8-9(E) UptoFY20'!$A$1:$AG$166</definedName>
    <definedName name="_xlnm.Print_Area" localSheetId="36">'CPR8-9(N)'!$A$1:$AD$93</definedName>
    <definedName name="_xlnm.Print_Area" localSheetId="41">'Hydro(E) AftrFY20'!$A$1:$AB$166</definedName>
    <definedName name="_xlnm.Print_Area" localSheetId="40">'Hydro(E) UptoFY20'!$A$1:$AB$166</definedName>
    <definedName name="_xlnm.Print_Area" localSheetId="42">'Hydro(N)'!$A$1:$AD$93</definedName>
    <definedName name="_xlnm.Print_Area" localSheetId="45">'Koyna(N)'!$A$1:$AD$93</definedName>
    <definedName name="_xlnm.Print_Area" localSheetId="8">'KPKD1-4(E) AftrFY20'!$A$1:$AG$166</definedName>
    <definedName name="_xlnm.Print_Area" localSheetId="7">'KPKD1-4(E) UptoFY20'!$A$1:$AG$166</definedName>
    <definedName name="_xlnm.Print_Area" localSheetId="9">'KPKD1-4(N)'!$A$1:$AD$93</definedName>
    <definedName name="_xlnm.Print_Area" localSheetId="26">'KPKD5(E) AftrFY20'!$A$1:$AG$166</definedName>
    <definedName name="_xlnm.Print_Area" localSheetId="25">'KPKD5(E) UptoFY20'!$A$1:$AG$166</definedName>
    <definedName name="_xlnm.Print_Area" localSheetId="27">'KPKD5(N)'!$A$1:$AD$93</definedName>
    <definedName name="_xlnm.Print_Area" localSheetId="11">'KRD6-7(E) AftrFY20'!$A$1:$AG$166</definedName>
    <definedName name="_xlnm.Print_Area" localSheetId="10">'KRD6-7(E) UptoFY20'!$A$1:$AG$166</definedName>
    <definedName name="_xlnm.Print_Area" localSheetId="12">'KRD6-7(N)'!$A$1:$AD$93</definedName>
    <definedName name="_xlnm.Print_Area" localSheetId="32">'KRD8-10(E) AftrFY20'!$A$1:$AG$166</definedName>
    <definedName name="_xlnm.Print_Area" localSheetId="31">'KRD8-10(E) UptoFY20'!$A$1:$AG$166</definedName>
    <definedName name="_xlnm.Print_Area" localSheetId="33">'KRD8-10(N)'!$A$1:$AD$93</definedName>
    <definedName name="_xlnm.Print_Area" localSheetId="14">'NSK(E) AftrFY20'!$A$1:$AG$166</definedName>
    <definedName name="_xlnm.Print_Area" localSheetId="13">'NSK(E) UptoFY20'!$A$1:$AG$166</definedName>
    <definedName name="_xlnm.Print_Area" localSheetId="15">'NSK(N)'!$A$1:$AD$93</definedName>
    <definedName name="_xlnm.Print_Area" localSheetId="23">'PRL6-7(E) AftrFY20'!$A$1:$AG$166</definedName>
    <definedName name="_xlnm.Print_Area" localSheetId="22">'PRL6-7(E) UptoFY20'!$A$1:$AG$166</definedName>
    <definedName name="_xlnm.Print_Area" localSheetId="24">'PRL6-7(N)'!$A$1:$AD$93</definedName>
    <definedName name="_xlnm.Print_Area" localSheetId="38">'PRL8(E) AftrFY20'!$A$1:$AG$166</definedName>
    <definedName name="_xlnm.Print_Area" localSheetId="37">'PRL8(E) UptoFY20'!$A$1:$AG$166</definedName>
    <definedName name="_xlnm.Print_Area" localSheetId="39">'PRL8(N)'!$A$1:$AD$93</definedName>
    <definedName name="_xlnm.Print_Area" localSheetId="20">'PRS3-4(E) AftrFY20'!$A$1:$AG$166</definedName>
    <definedName name="_xlnm.Print_Area" localSheetId="19">'PRS3-4(E) UptoFY20'!$A$1:$AG$166</definedName>
    <definedName name="_xlnm.Print_Area" localSheetId="21">'PRS3-4(N)'!$A$1:$AD$93</definedName>
    <definedName name="_xlnm.Print_Area" localSheetId="43">'SHP(N)'!$A$1:$AD$93</definedName>
    <definedName name="_xlnm.Print_Area" localSheetId="46">'Tilhari(N)'!$A$1:$AD$93</definedName>
    <definedName name="_xlnm.Print_Area" localSheetId="17">'Uran(E) AftrFY20'!$A$1:$AG$166</definedName>
    <definedName name="_xlnm.Print_Area" localSheetId="16">'Uran(E) UptoFY20'!$A$1:$AG$166</definedName>
    <definedName name="_xlnm.Print_Area" localSheetId="18">'Uran(N)'!$A$1:$AD$93</definedName>
    <definedName name="_xlnm.Print_Area">#REF!</definedName>
    <definedName name="PRINT_AREA_MI" localSheetId="1">#REF!</definedName>
    <definedName name="PRINT_AREA_MI" localSheetId="29">#REF!</definedName>
    <definedName name="PRINT_AREA_MI" localSheetId="5">#REF!</definedName>
    <definedName name="PRINT_AREA_MI" localSheetId="35">#REF!</definedName>
    <definedName name="PRINT_AREA_MI" localSheetId="36">#REF!</definedName>
    <definedName name="PRINT_AREA_MI" localSheetId="41">#REF!</definedName>
    <definedName name="PRINT_AREA_MI" localSheetId="8">#REF!</definedName>
    <definedName name="PRINT_AREA_MI" localSheetId="26">#REF!</definedName>
    <definedName name="PRINT_AREA_MI" localSheetId="11">#REF!</definedName>
    <definedName name="PRINT_AREA_MI" localSheetId="32">#REF!</definedName>
    <definedName name="PRINT_AREA_MI" localSheetId="14">#REF!</definedName>
    <definedName name="PRINT_AREA_MI" localSheetId="23">#REF!</definedName>
    <definedName name="PRINT_AREA_MI" localSheetId="24">#REF!</definedName>
    <definedName name="PRINT_AREA_MI" localSheetId="38">#REF!</definedName>
    <definedName name="PRINT_AREA_MI" localSheetId="20">#REF!</definedName>
    <definedName name="PRINT_AREA_MI" localSheetId="17">#REF!</definedName>
    <definedName name="PRINT_AREA_MI">#REF!</definedName>
    <definedName name="_xlnm.Print_Titles" localSheetId="1">#REF!</definedName>
    <definedName name="_xlnm.Print_Titles" localSheetId="29">#REF!</definedName>
    <definedName name="_xlnm.Print_Titles" localSheetId="5">#REF!</definedName>
    <definedName name="_xlnm.Print_Titles" localSheetId="35">#REF!</definedName>
    <definedName name="_xlnm.Print_Titles" localSheetId="41">#REF!</definedName>
    <definedName name="_xlnm.Print_Titles" localSheetId="8">#REF!</definedName>
    <definedName name="_xlnm.Print_Titles" localSheetId="26">#REF!</definedName>
    <definedName name="_xlnm.Print_Titles" localSheetId="11">#REF!</definedName>
    <definedName name="_xlnm.Print_Titles" localSheetId="32">#REF!</definedName>
    <definedName name="_xlnm.Print_Titles" localSheetId="14">#REF!</definedName>
    <definedName name="_xlnm.Print_Titles" localSheetId="23">#REF!</definedName>
    <definedName name="_xlnm.Print_Titles" localSheetId="38">#REF!</definedName>
    <definedName name="_xlnm.Print_Titles" localSheetId="20">#REF!</definedName>
    <definedName name="_xlnm.Print_Titles" localSheetId="17">#REF!</definedName>
    <definedName name="_xlnm.Print_Titles">#REF!</definedName>
    <definedName name="PrintPG1" localSheetId="1">#REF!</definedName>
    <definedName name="PrintPG1" localSheetId="29">#REF!</definedName>
    <definedName name="PrintPG1" localSheetId="5">#REF!</definedName>
    <definedName name="PrintPG1" localSheetId="35">#REF!</definedName>
    <definedName name="PrintPG1" localSheetId="41">#REF!</definedName>
    <definedName name="PrintPG1" localSheetId="8">#REF!</definedName>
    <definedName name="PrintPG1" localSheetId="26">#REF!</definedName>
    <definedName name="PrintPG1" localSheetId="11">#REF!</definedName>
    <definedName name="PrintPG1" localSheetId="32">#REF!</definedName>
    <definedName name="PrintPG1" localSheetId="14">#REF!</definedName>
    <definedName name="PrintPG1" localSheetId="23">#REF!</definedName>
    <definedName name="PrintPG1" localSheetId="38">#REF!</definedName>
    <definedName name="PrintPG1" localSheetId="20">#REF!</definedName>
    <definedName name="PrintPG1" localSheetId="17">#REF!</definedName>
    <definedName name="PrintPG1">#REF!</definedName>
    <definedName name="PUR">#N/A</definedName>
    <definedName name="PY">[42]NP!$L$1</definedName>
    <definedName name="q" hidden="1">{"'Sheet1'!$A$4386:$N$4591"}</definedName>
    <definedName name="rid" hidden="1">{"'Sheet1'!$L$16"}</definedName>
    <definedName name="RMB">[71]Data!$D$10</definedName>
    <definedName name="ROEFY1718">[72]Input!$D$4</definedName>
    <definedName name="ROEFY1819">[72]Input!$D$5</definedName>
    <definedName name="ROEFY1920">[72]Input!$D$6</definedName>
    <definedName name="ROEFY2021">[72]Input!$D$7</definedName>
    <definedName name="ROEFY2122">[72]Input!$D$8</definedName>
    <definedName name="ROEFY2223">[72]Input!$D$9</definedName>
    <definedName name="ROEFY2324">[72]Input!$D$10</definedName>
    <definedName name="ROEFY2425">[72]Input!$D$11</definedName>
    <definedName name="ROff">'[73]Instruction Sheet'!$D$33</definedName>
    <definedName name="RSIN">[19]Sheet3!$D$3</definedName>
    <definedName name="RVI" hidden="1">#REF!</definedName>
    <definedName name="S" localSheetId="1">#REF!</definedName>
    <definedName name="S" localSheetId="29">#REF!</definedName>
    <definedName name="S" localSheetId="5">#REF!</definedName>
    <definedName name="S" localSheetId="35">#REF!</definedName>
    <definedName name="S" localSheetId="36">#REF!</definedName>
    <definedName name="S" localSheetId="41">#REF!</definedName>
    <definedName name="S" localSheetId="8">#REF!</definedName>
    <definedName name="S" localSheetId="26">#REF!</definedName>
    <definedName name="S" localSheetId="11">#REF!</definedName>
    <definedName name="S" localSheetId="32">#REF!</definedName>
    <definedName name="S" localSheetId="14">#REF!</definedName>
    <definedName name="S" localSheetId="23">#REF!</definedName>
    <definedName name="S" localSheetId="24">#REF!</definedName>
    <definedName name="S" localSheetId="38">#REF!</definedName>
    <definedName name="S" localSheetId="20">#REF!</definedName>
    <definedName name="S" localSheetId="17">#REF!</definedName>
    <definedName name="S">#REF!</definedName>
    <definedName name="S.1.4.3" hidden="1">{"Edition",#N/A,FALSE,"Data"}</definedName>
    <definedName name="S_CY_End_Data">[74]Lead!$F$1:$F$490</definedName>
    <definedName name="SANAND" hidden="1">{"'Sheet1'!$A$4386:$N$4591"}</definedName>
    <definedName name="SAPBEXdnldView" hidden="1">"3SB8LZCV0XHZU35V9QQ6GS6J7"</definedName>
    <definedName name="SAPBEXhrIndnt" hidden="1">"Wide"</definedName>
    <definedName name="SAPBEXrevision" hidden="1">1</definedName>
    <definedName name="SAPBEXsysID" hidden="1">"BP1"</definedName>
    <definedName name="SAPBEXwbID" hidden="1">"48XGN254XWMWREP3UDT6NQGM1"</definedName>
    <definedName name="SAPsysID" hidden="1">"708C5W7SBKP804JT78WJ0JNKI"</definedName>
    <definedName name="SAPwbID" hidden="1">"ARS"</definedName>
    <definedName name="sch4.1">'[75]Instruction Sheet'!$D$31</definedName>
    <definedName name="SCHv">[47]sep01!$A$1:$L$51</definedName>
    <definedName name="sd" hidden="1">{"'Sheet1'!$L$16"}</definedName>
    <definedName name="SDF" localSheetId="1">#REF!</definedName>
    <definedName name="SDF" localSheetId="29">#REF!</definedName>
    <definedName name="SDF" localSheetId="5">#REF!</definedName>
    <definedName name="SDF" localSheetId="35">#REF!</definedName>
    <definedName name="SDF" localSheetId="41">#REF!</definedName>
    <definedName name="SDF" localSheetId="8">#REF!</definedName>
    <definedName name="SDF" localSheetId="26">#REF!</definedName>
    <definedName name="SDF" localSheetId="11">#REF!</definedName>
    <definedName name="SDF" localSheetId="32">#REF!</definedName>
    <definedName name="SDF" localSheetId="14">#REF!</definedName>
    <definedName name="SDF" localSheetId="23">#REF!</definedName>
    <definedName name="SDF" localSheetId="38">#REF!</definedName>
    <definedName name="SDF" localSheetId="20">#REF!</definedName>
    <definedName name="SDF" localSheetId="17">#REF!</definedName>
    <definedName name="SDF">#REF!</definedName>
    <definedName name="sdfgdfg" localSheetId="1">#REF!</definedName>
    <definedName name="sdfgdfg" localSheetId="29">#REF!</definedName>
    <definedName name="sdfgdfg" localSheetId="5">#REF!</definedName>
    <definedName name="sdfgdfg" localSheetId="35">#REF!</definedName>
    <definedName name="sdfgdfg" localSheetId="41">#REF!</definedName>
    <definedName name="sdfgdfg" localSheetId="8">#REF!</definedName>
    <definedName name="sdfgdfg" localSheetId="26">#REF!</definedName>
    <definedName name="sdfgdfg" localSheetId="11">#REF!</definedName>
    <definedName name="sdfgdfg" localSheetId="32">#REF!</definedName>
    <definedName name="sdfgdfg" localSheetId="14">#REF!</definedName>
    <definedName name="sdfgdfg" localSheetId="23">#REF!</definedName>
    <definedName name="sdfgdfg" localSheetId="38">#REF!</definedName>
    <definedName name="sdfgdfg" localSheetId="20">#REF!</definedName>
    <definedName name="sdfgdfg" localSheetId="17">#REF!</definedName>
    <definedName name="sdfgdfg">#REF!</definedName>
    <definedName name="SECOAL" localSheetId="1">#REF!</definedName>
    <definedName name="SECOAL" localSheetId="29">#REF!</definedName>
    <definedName name="SECOAL" localSheetId="5">#REF!</definedName>
    <definedName name="SECOAL" localSheetId="35">#REF!</definedName>
    <definedName name="SECOAL" localSheetId="36">#REF!</definedName>
    <definedName name="SECOAL" localSheetId="41">#REF!</definedName>
    <definedName name="SECOAL" localSheetId="8">#REF!</definedName>
    <definedName name="SECOAL" localSheetId="26">#REF!</definedName>
    <definedName name="SECOAL" localSheetId="11">#REF!</definedName>
    <definedName name="SECOAL" localSheetId="32">#REF!</definedName>
    <definedName name="SECOAL" localSheetId="14">#REF!</definedName>
    <definedName name="SECOAL" localSheetId="23">#REF!</definedName>
    <definedName name="SECOAL" localSheetId="24">#REF!</definedName>
    <definedName name="SECOAL" localSheetId="38">#REF!</definedName>
    <definedName name="SECOAL" localSheetId="20">#REF!</definedName>
    <definedName name="SECOAL" localSheetId="17">#REF!</definedName>
    <definedName name="SECOAL">#REF!</definedName>
    <definedName name="SEOREP" localSheetId="1">#REF!</definedName>
    <definedName name="SEOREP" localSheetId="29">#REF!</definedName>
    <definedName name="SEOREP" localSheetId="5">#REF!</definedName>
    <definedName name="SEOREP" localSheetId="35">#REF!</definedName>
    <definedName name="SEOREP" localSheetId="36">#REF!</definedName>
    <definedName name="SEOREP" localSheetId="41">#REF!</definedName>
    <definedName name="SEOREP" localSheetId="8">#REF!</definedName>
    <definedName name="SEOREP" localSheetId="26">#REF!</definedName>
    <definedName name="SEOREP" localSheetId="11">#REF!</definedName>
    <definedName name="SEOREP" localSheetId="32">#REF!</definedName>
    <definedName name="SEOREP" localSheetId="14">#REF!</definedName>
    <definedName name="SEOREP" localSheetId="23">#REF!</definedName>
    <definedName name="SEOREP" localSheetId="24">#REF!</definedName>
    <definedName name="SEOREP" localSheetId="38">#REF!</definedName>
    <definedName name="SEOREP" localSheetId="20">#REF!</definedName>
    <definedName name="SEOREP" localSheetId="17">#REF!</definedName>
    <definedName name="SEOREP">#REF!</definedName>
    <definedName name="SEREPORT" localSheetId="1">#REF!</definedName>
    <definedName name="SEREPORT" localSheetId="29">#REF!</definedName>
    <definedName name="SEREPORT" localSheetId="5">#REF!</definedName>
    <definedName name="SEREPORT" localSheetId="35">#REF!</definedName>
    <definedName name="SEREPORT" localSheetId="36">#REF!</definedName>
    <definedName name="SEREPORT" localSheetId="41">#REF!</definedName>
    <definedName name="SEREPORT" localSheetId="8">#REF!</definedName>
    <definedName name="SEREPORT" localSheetId="26">#REF!</definedName>
    <definedName name="SEREPORT" localSheetId="11">#REF!</definedName>
    <definedName name="SEREPORT" localSheetId="32">#REF!</definedName>
    <definedName name="SEREPORT" localSheetId="14">#REF!</definedName>
    <definedName name="SEREPORT" localSheetId="23">#REF!</definedName>
    <definedName name="SEREPORT" localSheetId="24">#REF!</definedName>
    <definedName name="SEREPORT" localSheetId="38">#REF!</definedName>
    <definedName name="SEREPORT" localSheetId="20">#REF!</definedName>
    <definedName name="SEREPORT" localSheetId="17">#REF!</definedName>
    <definedName name="SEREPORT">#REF!</definedName>
    <definedName name="shft1">[48]SUMMERY!$P$1</definedName>
    <definedName name="shftI">[76]SUMMERY!$P$1</definedName>
    <definedName name="SKF">#N/A</definedName>
    <definedName name="SL">[15]Details!$D$195</definedName>
    <definedName name="spcl">[77]deb!$A$45:$G$49</definedName>
    <definedName name="spcl1">[77]deb!$A$45:$G$49</definedName>
    <definedName name="SSSSS" hidden="1">#REF!</definedName>
    <definedName name="ssssssssss" hidden="1">#REF!</definedName>
    <definedName name="States">[78]Codes!$C$20:$C$55</definedName>
    <definedName name="STX">[18]BS!$A$1</definedName>
    <definedName name="sxX" hidden="1">#REF!</definedName>
    <definedName name="t" localSheetId="1">#REF!</definedName>
    <definedName name="t" localSheetId="29">#REF!</definedName>
    <definedName name="t" localSheetId="5">#REF!</definedName>
    <definedName name="t" localSheetId="35">#REF!</definedName>
    <definedName name="t" localSheetId="36">#REF!</definedName>
    <definedName name="t" localSheetId="41">#REF!</definedName>
    <definedName name="t" localSheetId="8">#REF!</definedName>
    <definedName name="t" localSheetId="26">#REF!</definedName>
    <definedName name="t" localSheetId="11">#REF!</definedName>
    <definedName name="t" localSheetId="32">#REF!</definedName>
    <definedName name="t" localSheetId="14">#REF!</definedName>
    <definedName name="t" localSheetId="23">#REF!</definedName>
    <definedName name="t" localSheetId="24">#REF!</definedName>
    <definedName name="t" localSheetId="38">#REF!</definedName>
    <definedName name="t" localSheetId="20">#REF!</definedName>
    <definedName name="t" localSheetId="17">#REF!</definedName>
    <definedName name="t">#REF!</definedName>
    <definedName name="TAFName">[26]Masters!$C$19</definedName>
    <definedName name="TAMNo">[26]Masters!$C$23</definedName>
    <definedName name="TAName">[26]Masters!$C$20</definedName>
    <definedName name="TAPlace">[26]Masters!$C$43</definedName>
    <definedName name="TaxAudAdd">[26]Masters!$C$24</definedName>
    <definedName name="TaxAuditDate">[26]Masters!$C$40</definedName>
    <definedName name="TaxPaid10">[45]Assumptions!$B$22</definedName>
    <definedName name="TaxRate11">[45]Assumptions!$B$20</definedName>
    <definedName name="Taxrate12" localSheetId="1">#REF!</definedName>
    <definedName name="Taxrate12" localSheetId="29">#REF!</definedName>
    <definedName name="Taxrate12" localSheetId="5">#REF!</definedName>
    <definedName name="Taxrate12" localSheetId="35">#REF!</definedName>
    <definedName name="Taxrate12" localSheetId="36">#REF!</definedName>
    <definedName name="Taxrate12" localSheetId="41">#REF!</definedName>
    <definedName name="Taxrate12" localSheetId="8">#REF!</definedName>
    <definedName name="Taxrate12" localSheetId="26">#REF!</definedName>
    <definedName name="Taxrate12" localSheetId="11">#REF!</definedName>
    <definedName name="Taxrate12" localSheetId="32">#REF!</definedName>
    <definedName name="Taxrate12" localSheetId="14">#REF!</definedName>
    <definedName name="Taxrate12" localSheetId="23">#REF!</definedName>
    <definedName name="Taxrate12" localSheetId="24">#REF!</definedName>
    <definedName name="Taxrate12" localSheetId="38">#REF!</definedName>
    <definedName name="Taxrate12" localSheetId="20">#REF!</definedName>
    <definedName name="Taxrate12" localSheetId="17">#REF!</definedName>
    <definedName name="Taxrate12">#REF!</definedName>
    <definedName name="TaxTV">10%</definedName>
    <definedName name="TaxXL">5%</definedName>
    <definedName name="tb">[79]TRIALBALANCE!$A$5:$H$255</definedName>
    <definedName name="TD">[42]NP!$M$1</definedName>
    <definedName name="TextRefCopyRangeCount" hidden="1">1</definedName>
    <definedName name="tidf" hidden="1">{"'Sheet1'!$L$16"}</definedName>
    <definedName name="total_exposure_curr_rate">'[80]po-log - curr. rate'!$AH$91</definedName>
    <definedName name="TotalRoE10">[45]Assumptions!$B$23</definedName>
    <definedName name="tripping" localSheetId="1">#REF!</definedName>
    <definedName name="tripping" localSheetId="29">#REF!</definedName>
    <definedName name="tripping" localSheetId="5">#REF!</definedName>
    <definedName name="tripping" localSheetId="35">#REF!</definedName>
    <definedName name="tripping" localSheetId="36">#REF!</definedName>
    <definedName name="tripping" localSheetId="41">#REF!</definedName>
    <definedName name="tripping" localSheetId="8">#REF!</definedName>
    <definedName name="tripping" localSheetId="26">#REF!</definedName>
    <definedName name="tripping" localSheetId="11">#REF!</definedName>
    <definedName name="tripping" localSheetId="32">#REF!</definedName>
    <definedName name="tripping" localSheetId="14">#REF!</definedName>
    <definedName name="tripping" localSheetId="23">#REF!</definedName>
    <definedName name="tripping" localSheetId="24">#REF!</definedName>
    <definedName name="tripping" localSheetId="38">#REF!</definedName>
    <definedName name="tripping" localSheetId="20">#REF!</definedName>
    <definedName name="tripping" localSheetId="17">#REF!</definedName>
    <definedName name="tripping">#REF!</definedName>
    <definedName name="ttt" hidden="1">{"'장비'!$A$3:$M$12"}</definedName>
    <definedName name="U1LossPg1" localSheetId="1">#REF!</definedName>
    <definedName name="U1LossPg1" localSheetId="29">#REF!</definedName>
    <definedName name="U1LossPg1" localSheetId="5">#REF!</definedName>
    <definedName name="U1LossPg1" localSheetId="35">#REF!</definedName>
    <definedName name="U1LossPg1" localSheetId="41">#REF!</definedName>
    <definedName name="U1LossPg1" localSheetId="8">#REF!</definedName>
    <definedName name="U1LossPg1" localSheetId="26">#REF!</definedName>
    <definedName name="U1LossPg1" localSheetId="11">#REF!</definedName>
    <definedName name="U1LossPg1" localSheetId="32">#REF!</definedName>
    <definedName name="U1LossPg1" localSheetId="14">#REF!</definedName>
    <definedName name="U1LossPg1" localSheetId="23">#REF!</definedName>
    <definedName name="U1LossPg1" localSheetId="38">#REF!</definedName>
    <definedName name="U1LossPg1" localSheetId="20">#REF!</definedName>
    <definedName name="U1LossPg1" localSheetId="17">#REF!</definedName>
    <definedName name="U1LossPg1">#REF!</definedName>
    <definedName name="U1LossPg2" localSheetId="1">#REF!</definedName>
    <definedName name="U1LossPg2" localSheetId="29">#REF!</definedName>
    <definedName name="U1LossPg2" localSheetId="5">#REF!</definedName>
    <definedName name="U1LossPg2" localSheetId="35">#REF!</definedName>
    <definedName name="U1LossPg2" localSheetId="41">#REF!</definedName>
    <definedName name="U1LossPg2" localSheetId="8">#REF!</definedName>
    <definedName name="U1LossPg2" localSheetId="26">#REF!</definedName>
    <definedName name="U1LossPg2" localSheetId="11">#REF!</definedName>
    <definedName name="U1LossPg2" localSheetId="32">#REF!</definedName>
    <definedName name="U1LossPg2" localSheetId="14">#REF!</definedName>
    <definedName name="U1LossPg2" localSheetId="23">#REF!</definedName>
    <definedName name="U1LossPg2" localSheetId="38">#REF!</definedName>
    <definedName name="U1LossPg2" localSheetId="20">#REF!</definedName>
    <definedName name="U1LossPg2" localSheetId="17">#REF!</definedName>
    <definedName name="U1LossPg2">#REF!</definedName>
    <definedName name="U1PG1" localSheetId="1">#REF!</definedName>
    <definedName name="U1PG1" localSheetId="29">#REF!</definedName>
    <definedName name="U1PG1" localSheetId="5">#REF!</definedName>
    <definedName name="U1PG1" localSheetId="35">#REF!</definedName>
    <definedName name="U1PG1" localSheetId="41">#REF!</definedName>
    <definedName name="U1PG1" localSheetId="8">#REF!</definedName>
    <definedName name="U1PG1" localSheetId="26">#REF!</definedName>
    <definedName name="U1PG1" localSheetId="11">#REF!</definedName>
    <definedName name="U1PG1" localSheetId="32">#REF!</definedName>
    <definedName name="U1PG1" localSheetId="14">#REF!</definedName>
    <definedName name="U1PG1" localSheetId="23">#REF!</definedName>
    <definedName name="U1PG1" localSheetId="38">#REF!</definedName>
    <definedName name="U1PG1" localSheetId="20">#REF!</definedName>
    <definedName name="U1PG1" localSheetId="17">#REF!</definedName>
    <definedName name="U1PG1">#REF!</definedName>
    <definedName name="U1PG2" localSheetId="1">#REF!</definedName>
    <definedName name="U1PG2" localSheetId="29">#REF!</definedName>
    <definedName name="U1PG2" localSheetId="5">#REF!</definedName>
    <definedName name="U1PG2" localSheetId="35">#REF!</definedName>
    <definedName name="U1PG2" localSheetId="41">#REF!</definedName>
    <definedName name="U1PG2" localSheetId="8">#REF!</definedName>
    <definedName name="U1PG2" localSheetId="26">#REF!</definedName>
    <definedName name="U1PG2" localSheetId="11">#REF!</definedName>
    <definedName name="U1PG2" localSheetId="32">#REF!</definedName>
    <definedName name="U1PG2" localSheetId="14">#REF!</definedName>
    <definedName name="U1PG2" localSheetId="23">#REF!</definedName>
    <definedName name="U1PG2" localSheetId="38">#REF!</definedName>
    <definedName name="U1PG2" localSheetId="20">#REF!</definedName>
    <definedName name="U1PG2" localSheetId="17">#REF!</definedName>
    <definedName name="U1PG2">#REF!</definedName>
    <definedName name="U2LossPg1" localSheetId="1">#REF!</definedName>
    <definedName name="U2LossPg1" localSheetId="29">#REF!</definedName>
    <definedName name="U2LossPg1" localSheetId="5">#REF!</definedName>
    <definedName name="U2LossPg1" localSheetId="35">#REF!</definedName>
    <definedName name="U2LossPg1" localSheetId="41">#REF!</definedName>
    <definedName name="U2LossPg1" localSheetId="8">#REF!</definedName>
    <definedName name="U2LossPg1" localSheetId="26">#REF!</definedName>
    <definedName name="U2LossPg1" localSheetId="11">#REF!</definedName>
    <definedName name="U2LossPg1" localSheetId="32">#REF!</definedName>
    <definedName name="U2LossPg1" localSheetId="14">#REF!</definedName>
    <definedName name="U2LossPg1" localSheetId="23">#REF!</definedName>
    <definedName name="U2LossPg1" localSheetId="38">#REF!</definedName>
    <definedName name="U2LossPg1" localSheetId="20">#REF!</definedName>
    <definedName name="U2LossPg1" localSheetId="17">#REF!</definedName>
    <definedName name="U2LossPg1">#REF!</definedName>
    <definedName name="U2LossPg2" localSheetId="1">#REF!</definedName>
    <definedName name="U2LossPg2" localSheetId="29">#REF!</definedName>
    <definedName name="U2LossPg2" localSheetId="5">#REF!</definedName>
    <definedName name="U2LossPg2" localSheetId="35">#REF!</definedName>
    <definedName name="U2LossPg2" localSheetId="41">#REF!</definedName>
    <definedName name="U2LossPg2" localSheetId="8">#REF!</definedName>
    <definedName name="U2LossPg2" localSheetId="26">#REF!</definedName>
    <definedName name="U2LossPg2" localSheetId="11">#REF!</definedName>
    <definedName name="U2LossPg2" localSheetId="32">#REF!</definedName>
    <definedName name="U2LossPg2" localSheetId="14">#REF!</definedName>
    <definedName name="U2LossPg2" localSheetId="23">#REF!</definedName>
    <definedName name="U2LossPg2" localSheetId="38">#REF!</definedName>
    <definedName name="U2LossPg2" localSheetId="20">#REF!</definedName>
    <definedName name="U2LossPg2" localSheetId="17">#REF!</definedName>
    <definedName name="U2LossPg2">#REF!</definedName>
    <definedName name="U2Pg_2" localSheetId="1">#REF!</definedName>
    <definedName name="U2Pg_2" localSheetId="29">#REF!</definedName>
    <definedName name="U2Pg_2" localSheetId="5">#REF!</definedName>
    <definedName name="U2Pg_2" localSheetId="35">#REF!</definedName>
    <definedName name="U2Pg_2" localSheetId="41">#REF!</definedName>
    <definedName name="U2Pg_2" localSheetId="8">#REF!</definedName>
    <definedName name="U2Pg_2" localSheetId="26">#REF!</definedName>
    <definedName name="U2Pg_2" localSheetId="11">#REF!</definedName>
    <definedName name="U2Pg_2" localSheetId="32">#REF!</definedName>
    <definedName name="U2Pg_2" localSheetId="14">#REF!</definedName>
    <definedName name="U2Pg_2" localSheetId="23">#REF!</definedName>
    <definedName name="U2Pg_2" localSheetId="38">#REF!</definedName>
    <definedName name="U2Pg_2" localSheetId="20">#REF!</definedName>
    <definedName name="U2Pg_2" localSheetId="17">#REF!</definedName>
    <definedName name="U2Pg_2">#REF!</definedName>
    <definedName name="U2PG1" localSheetId="1">#REF!</definedName>
    <definedName name="U2PG1" localSheetId="29">#REF!</definedName>
    <definedName name="U2PG1" localSheetId="5">#REF!</definedName>
    <definedName name="U2PG1" localSheetId="35">#REF!</definedName>
    <definedName name="U2PG1" localSheetId="41">#REF!</definedName>
    <definedName name="U2PG1" localSheetId="8">#REF!</definedName>
    <definedName name="U2PG1" localSheetId="26">#REF!</definedName>
    <definedName name="U2PG1" localSheetId="11">#REF!</definedName>
    <definedName name="U2PG1" localSheetId="32">#REF!</definedName>
    <definedName name="U2PG1" localSheetId="14">#REF!</definedName>
    <definedName name="U2PG1" localSheetId="23">#REF!</definedName>
    <definedName name="U2PG1" localSheetId="38">#REF!</definedName>
    <definedName name="U2PG1" localSheetId="20">#REF!</definedName>
    <definedName name="U2PG1" localSheetId="17">#REF!</definedName>
    <definedName name="U2PG1">#REF!</definedName>
    <definedName name="U2PG2" localSheetId="1">#REF!</definedName>
    <definedName name="U2PG2" localSheetId="29">#REF!</definedName>
    <definedName name="U2PG2" localSheetId="5">#REF!</definedName>
    <definedName name="U2PG2" localSheetId="35">#REF!</definedName>
    <definedName name="U2PG2" localSheetId="41">#REF!</definedName>
    <definedName name="U2PG2" localSheetId="8">#REF!</definedName>
    <definedName name="U2PG2" localSheetId="26">#REF!</definedName>
    <definedName name="U2PG2" localSheetId="11">#REF!</definedName>
    <definedName name="U2PG2" localSheetId="32">#REF!</definedName>
    <definedName name="U2PG2" localSheetId="14">#REF!</definedName>
    <definedName name="U2PG2" localSheetId="23">#REF!</definedName>
    <definedName name="U2PG2" localSheetId="38">#REF!</definedName>
    <definedName name="U2PG2" localSheetId="20">#REF!</definedName>
    <definedName name="U2PG2" localSheetId="17">#REF!</definedName>
    <definedName name="U2PG2">#REF!</definedName>
    <definedName name="U3LossPg1" localSheetId="1">#REF!</definedName>
    <definedName name="U3LossPg1" localSheetId="29">#REF!</definedName>
    <definedName name="U3LossPg1" localSheetId="5">#REF!</definedName>
    <definedName name="U3LossPg1" localSheetId="35">#REF!</definedName>
    <definedName name="U3LossPg1" localSheetId="41">#REF!</definedName>
    <definedName name="U3LossPg1" localSheetId="8">#REF!</definedName>
    <definedName name="U3LossPg1" localSheetId="26">#REF!</definedName>
    <definedName name="U3LossPg1" localSheetId="11">#REF!</definedName>
    <definedName name="U3LossPg1" localSheetId="32">#REF!</definedName>
    <definedName name="U3LossPg1" localSheetId="14">#REF!</definedName>
    <definedName name="U3LossPg1" localSheetId="23">#REF!</definedName>
    <definedName name="U3LossPg1" localSheetId="38">#REF!</definedName>
    <definedName name="U3LossPg1" localSheetId="20">#REF!</definedName>
    <definedName name="U3LossPg1" localSheetId="17">#REF!</definedName>
    <definedName name="U3LossPg1">#REF!</definedName>
    <definedName name="U3lossPg2" localSheetId="1">#REF!</definedName>
    <definedName name="U3lossPg2" localSheetId="29">#REF!</definedName>
    <definedName name="U3lossPg2" localSheetId="5">#REF!</definedName>
    <definedName name="U3lossPg2" localSheetId="35">#REF!</definedName>
    <definedName name="U3lossPg2" localSheetId="41">#REF!</definedName>
    <definedName name="U3lossPg2" localSheetId="8">#REF!</definedName>
    <definedName name="U3lossPg2" localSheetId="26">#REF!</definedName>
    <definedName name="U3lossPg2" localSheetId="11">#REF!</definedName>
    <definedName name="U3lossPg2" localSheetId="32">#REF!</definedName>
    <definedName name="U3lossPg2" localSheetId="14">#REF!</definedName>
    <definedName name="U3lossPg2" localSheetId="23">#REF!</definedName>
    <definedName name="U3lossPg2" localSheetId="38">#REF!</definedName>
    <definedName name="U3lossPg2" localSheetId="20">#REF!</definedName>
    <definedName name="U3lossPg2" localSheetId="17">#REF!</definedName>
    <definedName name="U3lossPg2">#REF!</definedName>
    <definedName name="U3PG1" localSheetId="1">#REF!</definedName>
    <definedName name="U3PG1" localSheetId="29">#REF!</definedName>
    <definedName name="U3PG1" localSheetId="5">#REF!</definedName>
    <definedName name="U3PG1" localSheetId="35">#REF!</definedName>
    <definedName name="U3PG1" localSheetId="41">#REF!</definedName>
    <definedName name="U3PG1" localSheetId="8">#REF!</definedName>
    <definedName name="U3PG1" localSheetId="26">#REF!</definedName>
    <definedName name="U3PG1" localSheetId="11">#REF!</definedName>
    <definedName name="U3PG1" localSheetId="32">#REF!</definedName>
    <definedName name="U3PG1" localSheetId="14">#REF!</definedName>
    <definedName name="U3PG1" localSheetId="23">#REF!</definedName>
    <definedName name="U3PG1" localSheetId="38">#REF!</definedName>
    <definedName name="U3PG1" localSheetId="20">#REF!</definedName>
    <definedName name="U3PG1" localSheetId="17">#REF!</definedName>
    <definedName name="U3PG1">#REF!</definedName>
    <definedName name="U3PG2" localSheetId="1">#REF!</definedName>
    <definedName name="U3PG2" localSheetId="29">#REF!</definedName>
    <definedName name="U3PG2" localSheetId="5">#REF!</definedName>
    <definedName name="U3PG2" localSheetId="35">#REF!</definedName>
    <definedName name="U3PG2" localSheetId="41">#REF!</definedName>
    <definedName name="U3PG2" localSheetId="8">#REF!</definedName>
    <definedName name="U3PG2" localSheetId="26">#REF!</definedName>
    <definedName name="U3PG2" localSheetId="11">#REF!</definedName>
    <definedName name="U3PG2" localSheetId="32">#REF!</definedName>
    <definedName name="U3PG2" localSheetId="14">#REF!</definedName>
    <definedName name="U3PG2" localSheetId="23">#REF!</definedName>
    <definedName name="U3PG2" localSheetId="38">#REF!</definedName>
    <definedName name="U3PG2" localSheetId="20">#REF!</definedName>
    <definedName name="U3PG2" localSheetId="17">#REF!</definedName>
    <definedName name="U3PG2">#REF!</definedName>
    <definedName name="uNIT1" localSheetId="1">#REF!</definedName>
    <definedName name="uNIT1" localSheetId="29">#REF!</definedName>
    <definedName name="uNIT1" localSheetId="5">#REF!</definedName>
    <definedName name="uNIT1" localSheetId="35">#REF!</definedName>
    <definedName name="uNIT1" localSheetId="36">#REF!</definedName>
    <definedName name="uNIT1" localSheetId="41">#REF!</definedName>
    <definedName name="uNIT1" localSheetId="8">#REF!</definedName>
    <definedName name="uNIT1" localSheetId="26">#REF!</definedName>
    <definedName name="uNIT1" localSheetId="11">#REF!</definedName>
    <definedName name="uNIT1" localSheetId="32">#REF!</definedName>
    <definedName name="uNIT1" localSheetId="14">#REF!</definedName>
    <definedName name="uNIT1" localSheetId="23">#REF!</definedName>
    <definedName name="uNIT1" localSheetId="24">#REF!</definedName>
    <definedName name="uNIT1" localSheetId="38">#REF!</definedName>
    <definedName name="uNIT1" localSheetId="20">#REF!</definedName>
    <definedName name="uNIT1" localSheetId="17">#REF!</definedName>
    <definedName name="uNIT1">#REF!</definedName>
    <definedName name="uNIT2" localSheetId="1">#REF!</definedName>
    <definedName name="uNIT2" localSheetId="29">#REF!</definedName>
    <definedName name="uNIT2" localSheetId="5">#REF!</definedName>
    <definedName name="uNIT2" localSheetId="35">#REF!</definedName>
    <definedName name="uNIT2" localSheetId="36">#REF!</definedName>
    <definedName name="uNIT2" localSheetId="41">#REF!</definedName>
    <definedName name="uNIT2" localSheetId="8">#REF!</definedName>
    <definedName name="uNIT2" localSheetId="26">#REF!</definedName>
    <definedName name="uNIT2" localSheetId="11">#REF!</definedName>
    <definedName name="uNIT2" localSheetId="32">#REF!</definedName>
    <definedName name="uNIT2" localSheetId="14">#REF!</definedName>
    <definedName name="uNIT2" localSheetId="23">#REF!</definedName>
    <definedName name="uNIT2" localSheetId="24">#REF!</definedName>
    <definedName name="uNIT2" localSheetId="38">#REF!</definedName>
    <definedName name="uNIT2" localSheetId="20">#REF!</definedName>
    <definedName name="uNIT2" localSheetId="17">#REF!</definedName>
    <definedName name="uNIT2">#REF!</definedName>
    <definedName name="uNIT3" localSheetId="1">#REF!</definedName>
    <definedName name="uNIT3" localSheetId="29">#REF!</definedName>
    <definedName name="uNIT3" localSheetId="5">#REF!</definedName>
    <definedName name="uNIT3" localSheetId="35">#REF!</definedName>
    <definedName name="uNIT3" localSheetId="36">#REF!</definedName>
    <definedName name="uNIT3" localSheetId="41">#REF!</definedName>
    <definedName name="uNIT3" localSheetId="8">#REF!</definedName>
    <definedName name="uNIT3" localSheetId="26">#REF!</definedName>
    <definedName name="uNIT3" localSheetId="11">#REF!</definedName>
    <definedName name="uNIT3" localSheetId="32">#REF!</definedName>
    <definedName name="uNIT3" localSheetId="14">#REF!</definedName>
    <definedName name="uNIT3" localSheetId="23">#REF!</definedName>
    <definedName name="uNIT3" localSheetId="24">#REF!</definedName>
    <definedName name="uNIT3" localSheetId="38">#REF!</definedName>
    <definedName name="uNIT3" localSheetId="20">#REF!</definedName>
    <definedName name="uNIT3" localSheetId="17">#REF!</definedName>
    <definedName name="uNIT3">#REF!</definedName>
    <definedName name="UranResLife">[31]Assumptions!$B$43</definedName>
    <definedName name="UranResLife16">'[32]Inputs &amp; Assumptions'!$D$11</definedName>
    <definedName name="USDPP">[42]PP!$I$4</definedName>
    <definedName name="ut" hidden="1">{"'Sheet1'!$L$16"}</definedName>
    <definedName name="values">'[81]Determination of Threshold'!$B$3,'[81]Determination of Threshold'!$B$4,'[81]Determination of Threshold'!$B$15</definedName>
    <definedName name="VALuta">'[57]x-rate'!$A$2:$B$11</definedName>
    <definedName name="vf" hidden="1">{"'Sheet1'!$L$16"}</definedName>
    <definedName name="vn" hidden="1">{"'Sheet1'!$L$16"}</definedName>
    <definedName name="W" localSheetId="1">#REF!</definedName>
    <definedName name="W" localSheetId="29">#REF!</definedName>
    <definedName name="W" localSheetId="5">#REF!</definedName>
    <definedName name="W" localSheetId="35">#REF!</definedName>
    <definedName name="W" localSheetId="36">#REF!</definedName>
    <definedName name="W" localSheetId="41">#REF!</definedName>
    <definedName name="W" localSheetId="8">#REF!</definedName>
    <definedName name="W" localSheetId="26">#REF!</definedName>
    <definedName name="W" localSheetId="11">#REF!</definedName>
    <definedName name="W" localSheetId="32">#REF!</definedName>
    <definedName name="W" localSheetId="14">#REF!</definedName>
    <definedName name="W" localSheetId="23">#REF!</definedName>
    <definedName name="W" localSheetId="24">#REF!</definedName>
    <definedName name="W" localSheetId="38">#REF!</definedName>
    <definedName name="W" localSheetId="20">#REF!</definedName>
    <definedName name="W" localSheetId="17">#REF!</definedName>
    <definedName name="W">#REF!</definedName>
    <definedName name="water">'[82]FY 24-25 total'!$S$585,'[82]FY 24-25 total'!$P$576</definedName>
    <definedName name="WEEK" localSheetId="1">#REF!</definedName>
    <definedName name="WEEK" localSheetId="29">#REF!</definedName>
    <definedName name="WEEK" localSheetId="5">#REF!</definedName>
    <definedName name="WEEK" localSheetId="35">#REF!</definedName>
    <definedName name="WEEK" localSheetId="41">#REF!</definedName>
    <definedName name="WEEK" localSheetId="8">#REF!</definedName>
    <definedName name="WEEK" localSheetId="26">#REF!</definedName>
    <definedName name="WEEK" localSheetId="11">#REF!</definedName>
    <definedName name="WEEK" localSheetId="32">#REF!</definedName>
    <definedName name="WEEK" localSheetId="14">#REF!</definedName>
    <definedName name="WEEK" localSheetId="23">#REF!</definedName>
    <definedName name="WEEK" localSheetId="38">#REF!</definedName>
    <definedName name="WEEK" localSheetId="20">#REF!</definedName>
    <definedName name="WEEK" localSheetId="17">#REF!</definedName>
    <definedName name="WEEK">#REF!</definedName>
    <definedName name="WEEK_1A" localSheetId="1">#REF!</definedName>
    <definedName name="WEEK_1A" localSheetId="29">#REF!</definedName>
    <definedName name="WEEK_1A" localSheetId="5">#REF!</definedName>
    <definedName name="WEEK_1A" localSheetId="35">#REF!</definedName>
    <definedName name="WEEK_1A" localSheetId="36">#REF!</definedName>
    <definedName name="WEEK_1A" localSheetId="41">#REF!</definedName>
    <definedName name="WEEK_1A" localSheetId="8">#REF!</definedName>
    <definedName name="WEEK_1A" localSheetId="26">#REF!</definedName>
    <definedName name="WEEK_1A" localSheetId="11">#REF!</definedName>
    <definedName name="WEEK_1A" localSheetId="32">#REF!</definedName>
    <definedName name="WEEK_1A" localSheetId="14">#REF!</definedName>
    <definedName name="WEEK_1A" localSheetId="23">#REF!</definedName>
    <definedName name="WEEK_1A" localSheetId="24">#REF!</definedName>
    <definedName name="WEEK_1A" localSheetId="38">#REF!</definedName>
    <definedName name="WEEK_1A" localSheetId="20">#REF!</definedName>
    <definedName name="WEEK_1A" localSheetId="17">#REF!</definedName>
    <definedName name="WEEK_1A">#REF!</definedName>
    <definedName name="WEEK_1B" localSheetId="1">#REF!</definedName>
    <definedName name="WEEK_1B" localSheetId="29">#REF!</definedName>
    <definedName name="WEEK_1B" localSheetId="5">#REF!</definedName>
    <definedName name="WEEK_1B" localSheetId="35">#REF!</definedName>
    <definedName name="WEEK_1B" localSheetId="36">#REF!</definedName>
    <definedName name="WEEK_1B" localSheetId="41">#REF!</definedName>
    <definedName name="WEEK_1B" localSheetId="8">#REF!</definedName>
    <definedName name="WEEK_1B" localSheetId="26">#REF!</definedName>
    <definedName name="WEEK_1B" localSheetId="11">#REF!</definedName>
    <definedName name="WEEK_1B" localSheetId="32">#REF!</definedName>
    <definedName name="WEEK_1B" localSheetId="14">#REF!</definedName>
    <definedName name="WEEK_1B" localSheetId="23">#REF!</definedName>
    <definedName name="WEEK_1B" localSheetId="24">#REF!</definedName>
    <definedName name="WEEK_1B" localSheetId="38">#REF!</definedName>
    <definedName name="WEEK_1B" localSheetId="20">#REF!</definedName>
    <definedName name="WEEK_1B" localSheetId="17">#REF!</definedName>
    <definedName name="WEEK_1B">#REF!</definedName>
    <definedName name="WEEK_2A" localSheetId="1">#REF!</definedName>
    <definedName name="WEEK_2A" localSheetId="29">#REF!</definedName>
    <definedName name="WEEK_2A" localSheetId="5">#REF!</definedName>
    <definedName name="WEEK_2A" localSheetId="35">#REF!</definedName>
    <definedName name="WEEK_2A" localSheetId="36">#REF!</definedName>
    <definedName name="WEEK_2A" localSheetId="41">#REF!</definedName>
    <definedName name="WEEK_2A" localSheetId="8">#REF!</definedName>
    <definedName name="WEEK_2A" localSheetId="26">#REF!</definedName>
    <definedName name="WEEK_2A" localSheetId="11">#REF!</definedName>
    <definedName name="WEEK_2A" localSheetId="32">#REF!</definedName>
    <definedName name="WEEK_2A" localSheetId="14">#REF!</definedName>
    <definedName name="WEEK_2A" localSheetId="23">#REF!</definedName>
    <definedName name="WEEK_2A" localSheetId="24">#REF!</definedName>
    <definedName name="WEEK_2A" localSheetId="38">#REF!</definedName>
    <definedName name="WEEK_2A" localSheetId="20">#REF!</definedName>
    <definedName name="WEEK_2A" localSheetId="17">#REF!</definedName>
    <definedName name="WEEK_2A">#REF!</definedName>
    <definedName name="WEEK_2B" localSheetId="1">#REF!</definedName>
    <definedName name="WEEK_2B" localSheetId="29">#REF!</definedName>
    <definedName name="WEEK_2B" localSheetId="5">#REF!</definedName>
    <definedName name="WEEK_2B" localSheetId="35">#REF!</definedName>
    <definedName name="WEEK_2B" localSheetId="36">#REF!</definedName>
    <definedName name="WEEK_2B" localSheetId="41">#REF!</definedName>
    <definedName name="WEEK_2B" localSheetId="8">#REF!</definedName>
    <definedName name="WEEK_2B" localSheetId="26">#REF!</definedName>
    <definedName name="WEEK_2B" localSheetId="11">#REF!</definedName>
    <definedName name="WEEK_2B" localSheetId="32">#REF!</definedName>
    <definedName name="WEEK_2B" localSheetId="14">#REF!</definedName>
    <definedName name="WEEK_2B" localSheetId="23">#REF!</definedName>
    <definedName name="WEEK_2B" localSheetId="24">#REF!</definedName>
    <definedName name="WEEK_2B" localSheetId="38">#REF!</definedName>
    <definedName name="WEEK_2B" localSheetId="20">#REF!</definedName>
    <definedName name="WEEK_2B" localSheetId="17">#REF!</definedName>
    <definedName name="WEEK_2B">#REF!</definedName>
    <definedName name="weki_9701.xls" hidden="1">'[6]Eq. Mobilization'!#REF!</definedName>
    <definedName name="wekir9701.xls" hidden="1">'[6]Eq. Mobilization'!#REF!</definedName>
    <definedName name="wfsf" localSheetId="1">#REF!</definedName>
    <definedName name="wfsf" localSheetId="29">#REF!</definedName>
    <definedName name="wfsf" localSheetId="5">#REF!</definedName>
    <definedName name="wfsf" localSheetId="35">#REF!</definedName>
    <definedName name="wfsf" localSheetId="41">#REF!</definedName>
    <definedName name="wfsf" localSheetId="8">#REF!</definedName>
    <definedName name="wfsf" localSheetId="26">#REF!</definedName>
    <definedName name="wfsf" localSheetId="11">#REF!</definedName>
    <definedName name="wfsf" localSheetId="32">#REF!</definedName>
    <definedName name="wfsf" localSheetId="14">#REF!</definedName>
    <definedName name="wfsf" localSheetId="23">#REF!</definedName>
    <definedName name="wfsf" localSheetId="38">#REF!</definedName>
    <definedName name="wfsf" localSheetId="20">#REF!</definedName>
    <definedName name="wfsf" localSheetId="17">#REF!</definedName>
    <definedName name="wfsf">#REF!</definedName>
    <definedName name="Working_capital_Rate_of_Interest_for_FY_10_11">[27]Assumption_PwC!$C$116</definedName>
    <definedName name="wrn.AA." hidden="1">{#N/A,#N/A,FALSE,"PMTABB";#N/A,#N/A,FALSE,"PMTABB"}</definedName>
    <definedName name="wrn.Aging._.and._.Trend._.Analysis." hidden="1">{#N/A,#N/A,FALSE,"Aging Summary";#N/A,#N/A,FALSE,"Ratio Analysis";#N/A,#N/A,FALSE,"Test 120 Day Accts";#N/A,#N/A,FALSE,"Tickmarks"}</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Budget2000." hidden="1">{#N/A,#N/A,FALSE,"Title";#N/A,#N/A,FALSE,"Corp b sheet";#N/A,#N/A,FALSE,"MODIFIED Pl";#N/A,#N/A,FALSE,"Balance Sheet";#N/A,#N/A,FALSE,"Profit and Loss";#N/A,#N/A,FALSE,"Supplement info";#N/A,#N/A,FALSE,"Cashflow";#N/A,#N/A,FALSE,"Asspc Co - Inv Schedule";#N/A,#N/A,FALSE,"kpi"}</definedName>
    <definedName name="wrn.Dispatch._.Workbook."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Scope._.of._.Supply._.Mechanical." hidden="1">{#N/A,#N/A,FALSE,"Mechanical"}</definedName>
    <definedName name="wrn.testrpt." hidden="1">{"Edition",#N/A,FALSE,"Data"}</definedName>
    <definedName name="wrn1.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x" localSheetId="1" hidden="1">[5]CE!#REF!</definedName>
    <definedName name="x" localSheetId="29" hidden="1">[5]CE!#REF!</definedName>
    <definedName name="x" localSheetId="5" hidden="1">[5]CE!#REF!</definedName>
    <definedName name="x" localSheetId="35" hidden="1">[5]CE!#REF!</definedName>
    <definedName name="x" localSheetId="41" hidden="1">[5]CE!#REF!</definedName>
    <definedName name="x" localSheetId="8" hidden="1">[5]CE!#REF!</definedName>
    <definedName name="x" localSheetId="26" hidden="1">[5]CE!#REF!</definedName>
    <definedName name="x" localSheetId="11" hidden="1">[5]CE!#REF!</definedName>
    <definedName name="x" localSheetId="32" hidden="1">[5]CE!#REF!</definedName>
    <definedName name="x" localSheetId="14" hidden="1">[5]CE!#REF!</definedName>
    <definedName name="x" localSheetId="23" hidden="1">[5]CE!#REF!</definedName>
    <definedName name="x" localSheetId="38" hidden="1">[5]CE!#REF!</definedName>
    <definedName name="x" localSheetId="20" hidden="1">[5]CE!#REF!</definedName>
    <definedName name="x" localSheetId="17" hidden="1">[5]CE!#REF!</definedName>
    <definedName name="x" hidden="1">[5]CE!#REF!</definedName>
    <definedName name="X1_" localSheetId="1">#REF!</definedName>
    <definedName name="X1_" localSheetId="29">#REF!</definedName>
    <definedName name="X1_" localSheetId="5">#REF!</definedName>
    <definedName name="X1_" localSheetId="35">#REF!</definedName>
    <definedName name="X1_" localSheetId="36">#REF!</definedName>
    <definedName name="X1_" localSheetId="41">#REF!</definedName>
    <definedName name="X1_" localSheetId="8">#REF!</definedName>
    <definedName name="X1_" localSheetId="26">#REF!</definedName>
    <definedName name="X1_" localSheetId="11">#REF!</definedName>
    <definedName name="X1_" localSheetId="32">#REF!</definedName>
    <definedName name="X1_" localSheetId="14">#REF!</definedName>
    <definedName name="X1_" localSheetId="23">#REF!</definedName>
    <definedName name="X1_" localSheetId="24">#REF!</definedName>
    <definedName name="X1_" localSheetId="38">#REF!</definedName>
    <definedName name="X1_" localSheetId="20">#REF!</definedName>
    <definedName name="X1_" localSheetId="17">#REF!</definedName>
    <definedName name="X1_">#REF!</definedName>
    <definedName name="X11__?___QUIT_" localSheetId="1">#REF!</definedName>
    <definedName name="X11__?___QUIT_" localSheetId="29">#REF!</definedName>
    <definedName name="X11__?___QUIT_" localSheetId="5">#REF!</definedName>
    <definedName name="X11__?___QUIT_" localSheetId="35">#REF!</definedName>
    <definedName name="X11__?___QUIT_" localSheetId="36">#REF!</definedName>
    <definedName name="X11__?___QUIT_" localSheetId="41">#REF!</definedName>
    <definedName name="X11__?___QUIT_" localSheetId="8">#REF!</definedName>
    <definedName name="X11__?___QUIT_" localSheetId="26">#REF!</definedName>
    <definedName name="X11__?___QUIT_" localSheetId="11">#REF!</definedName>
    <definedName name="X11__?___QUIT_" localSheetId="32">#REF!</definedName>
    <definedName name="X11__?___QUIT_" localSheetId="14">#REF!</definedName>
    <definedName name="X11__?___QUIT_" localSheetId="23">#REF!</definedName>
    <definedName name="X11__?___QUIT_" localSheetId="24">#REF!</definedName>
    <definedName name="X11__?___QUIT_" localSheetId="38">#REF!</definedName>
    <definedName name="X11__?___QUIT_" localSheetId="20">#REF!</definedName>
    <definedName name="X11__?___QUIT_" localSheetId="17">#REF!</definedName>
    <definedName name="X11__?___QUIT_">#REF!</definedName>
    <definedName name="XREF_COLUMN_1" hidden="1">'[83]Oustanding Balances'!#REF!</definedName>
    <definedName name="XREF_COLUMN_10" hidden="1">'[84]MASTER - MARCH'!#REF!</definedName>
    <definedName name="XREF_COLUMN_100" hidden="1">'[85]Incentives Sep 09'!#REF!</definedName>
    <definedName name="XREF_COLUMN_101" hidden="1">'[85]TS (Data)'!#REF!</definedName>
    <definedName name="XREF_COLUMN_102" hidden="1">'[85]REVENUE SCHEDULE-'!#REF!</definedName>
    <definedName name="XREF_COLUMN_103" hidden="1">'[86]REVENUE SCHEDULE-'!#REF!</definedName>
    <definedName name="XREF_COLUMN_104" hidden="1">'[86]BANKING SUMM '!#REF!</definedName>
    <definedName name="XREF_COLUMN_105" hidden="1">'[86]LT2 ATE'!#REF!</definedName>
    <definedName name="XREF_COLUMN_106" hidden="1">[86]UI!#REF!</definedName>
    <definedName name="XREF_COLUMN_107" hidden="1">'[86]OLA Sales'!#REF!</definedName>
    <definedName name="XREF_COLUMN_108" hidden="1">'[87]Final working'!#REF!</definedName>
    <definedName name="XREF_COLUMN_109" hidden="1">'[86]15 Days provn-our working'!#REF!</definedName>
    <definedName name="XREF_COLUMN_11" hidden="1">#REF!</definedName>
    <definedName name="XREF_COLUMN_110" hidden="1">'[86]Transmission Charges'!#REF!</definedName>
    <definedName name="XREF_COLUMN_111" hidden="1">'[86]Incentives March 10'!#REF!</definedName>
    <definedName name="XREF_COLUMN_112" hidden="1">'[86]TS (Data)'!#REF!</definedName>
    <definedName name="XREF_COLUMN_113" hidden="1">'[86]Load factor Incentive'!#REF!</definedName>
    <definedName name="XREF_COLUMN_114" hidden="1">'[86]TS (Data)'!#REF!</definedName>
    <definedName name="XREF_COLUMN_115" hidden="1">[86]Worksheet!#REF!</definedName>
    <definedName name="XREF_COLUMN_116" hidden="1">'[86]REVENUE SCHEDULE-'!#REF!</definedName>
    <definedName name="XREF_COLUMN_117" hidden="1">[86]Worksheet!#REF!</definedName>
    <definedName name="XREF_COLUMN_118" hidden="1">'[86]REVENUE SCHEDULE-'!#REF!</definedName>
    <definedName name="XREF_COLUMN_119" hidden="1">'[86]TS (Data)'!#REF!</definedName>
    <definedName name="XREF_COLUMN_12" hidden="1">#REF!</definedName>
    <definedName name="XREF_COLUMN_121" hidden="1">'[86]15 Days provn-our working'!#REF!</definedName>
    <definedName name="XREF_COLUMN_122" hidden="1">'[86]BANKING SUMM '!#REF!</definedName>
    <definedName name="XREF_COLUMN_123" hidden="1">'[86]LT2 ATE'!#REF!</definedName>
    <definedName name="XREF_COLUMN_124" hidden="1">[86]UI!#REF!</definedName>
    <definedName name="XREF_COLUMN_125" hidden="1">'[86]OLA Sales'!#REF!</definedName>
    <definedName name="XREF_COLUMN_126" hidden="1">'[87]Final working'!#REF!</definedName>
    <definedName name="XREF_COLUMN_127" hidden="1">'[86]Transmission Charges'!#REF!</definedName>
    <definedName name="XREF_COLUMN_128" hidden="1">'[86]Incentives March 10'!#REF!</definedName>
    <definedName name="XREF_COLUMN_129" hidden="1">'[86]TS (Data)'!#REF!</definedName>
    <definedName name="XREF_COLUMN_13" hidden="1">'[84]MASTER - MARCH'!#REF!</definedName>
    <definedName name="XREF_COLUMN_130" hidden="1">'[86]TS (Data)'!#REF!</definedName>
    <definedName name="XREF_COLUMN_131" hidden="1">'[86]Incentives March 10'!#REF!</definedName>
    <definedName name="XREF_COLUMN_132" hidden="1">'[86]Generation Details Unit wise'!#REF!</definedName>
    <definedName name="XREF_COLUMN_14" hidden="1">'[84]MASTER - MARCH'!#REF!</definedName>
    <definedName name="XREF_COLUMN_15" hidden="1">'[88]TPC-G PP'!#REF!</definedName>
    <definedName name="XREF_COLUMN_16" hidden="1">'[84]MASTER - MARCH'!#REF!</definedName>
    <definedName name="XREF_COLUMN_17" hidden="1">[88]Worksheet!#REF!</definedName>
    <definedName name="XREF_COLUMN_18" hidden="1">[88]SUMMARY!#REF!</definedName>
    <definedName name="XREF_COLUMN_19" hidden="1">'[88]TPC-G PP'!#REF!</definedName>
    <definedName name="XREF_COLUMN_2" hidden="1">'[89]TPC-G PP'!#REF!</definedName>
    <definedName name="XREF_COLUMN_20" hidden="1">'[87]Worksheet PP'!#REF!</definedName>
    <definedName name="XREF_COLUMN_21" hidden="1">'[87]Worksheet PP'!#REF!</definedName>
    <definedName name="XREF_COLUMN_24" hidden="1">'[85]15 Days provn-our working'!#REF!</definedName>
    <definedName name="XREF_COLUMN_27" hidden="1">'[85]15 Days provn-our working'!#REF!</definedName>
    <definedName name="XREF_COLUMN_3" hidden="1">'[90]12'!$K$1:$K$65536</definedName>
    <definedName name="XREF_COLUMN_37" hidden="1">'[85]15 Days provn-our working'!#REF!</definedName>
    <definedName name="XREF_COLUMN_4" hidden="1">#REF!</definedName>
    <definedName name="XREF_COLUMN_41" hidden="1">'[85]15 Days provn-our working'!#REF!</definedName>
    <definedName name="XREF_COLUMN_5" hidden="1">[91]Sheet1!#REF!</definedName>
    <definedName name="XREF_COLUMN_51" hidden="1">#REF!</definedName>
    <definedName name="XREF_COLUMN_6" hidden="1">#REF!</definedName>
    <definedName name="XREF_COLUMN_65" hidden="1">'[86]REVENUE SCHEDULE-'!#REF!</definedName>
    <definedName name="XREF_COLUMN_66" hidden="1">'[85]TS (Data)'!#REF!</definedName>
    <definedName name="XREF_COLUMN_67" hidden="1">'[86]REVENUE SCHEDULE-'!#REF!</definedName>
    <definedName name="XREF_COLUMN_68" hidden="1">'[85]TS (Data)'!#REF!</definedName>
    <definedName name="XREF_COLUMN_69" hidden="1">'[85]15 Days provn-our working'!#REF!</definedName>
    <definedName name="XREF_COLUMN_7" hidden="1">#REF!</definedName>
    <definedName name="XREF_COLUMN_70" hidden="1">#REF!</definedName>
    <definedName name="XREF_COLUMN_71" hidden="1">[85]UI!#REF!</definedName>
    <definedName name="XREF_COLUMN_72" hidden="1">'[85]REVENUE SCHEDULE-'!#REF!</definedName>
    <definedName name="XREF_COLUMN_73" hidden="1">'[85]TS (Data)'!#REF!</definedName>
    <definedName name="XREF_COLUMN_74" hidden="1">'[85]Load factor Incentive'!#REF!</definedName>
    <definedName name="XREF_COLUMN_75" hidden="1">'[85]REVENUE SCHEDULE-'!#REF!</definedName>
    <definedName name="XREF_COLUMN_77" hidden="1">'[85]Transmission Charges'!#REF!</definedName>
    <definedName name="XREF_COLUMN_78" hidden="1">'[85]REVENUE SCHEDULE-'!#REF!</definedName>
    <definedName name="XREF_COLUMN_79" hidden="1">'[85]REVENUE SCHEDULE-'!#REF!</definedName>
    <definedName name="XREF_COLUMN_8" hidden="1">'[92]FCCB '!#REF!</definedName>
    <definedName name="XREF_COLUMN_80" hidden="1">'[85]TS (Data)'!#REF!</definedName>
    <definedName name="XREF_COLUMN_81" hidden="1">[85]UI!#REF!</definedName>
    <definedName name="XREF_COLUMN_82" hidden="1">[85]UI!#REF!</definedName>
    <definedName name="XREF_COLUMN_83" hidden="1">'[85]OLA Sales'!#REF!</definedName>
    <definedName name="XREF_COLUMN_84" hidden="1">'[85]OLA Sales'!#REF!</definedName>
    <definedName name="XREF_COLUMN_85" hidden="1">#REF!</definedName>
    <definedName name="XREF_COLUMN_86" hidden="1">'[85]REVENUE SCHEDULE-'!#REF!</definedName>
    <definedName name="XREF_COLUMN_87" hidden="1">'[85]REVENUE SCHEDULE-'!#REF!</definedName>
    <definedName name="XREF_COLUMN_88" hidden="1">'[85]TS (Data)'!#REF!</definedName>
    <definedName name="XREF_COLUMN_89" hidden="1">'[85]TS (Data)'!#REF!</definedName>
    <definedName name="XREF_COLUMN_9" hidden="1">#REF!</definedName>
    <definedName name="XREF_COLUMN_90" hidden="1">'[85]15 Days provn-our working'!#REF!</definedName>
    <definedName name="XREF_COLUMN_91" hidden="1">'[85]REVENUE SCHEDULE-'!#REF!</definedName>
    <definedName name="XREF_COLUMN_92" hidden="1">'[85]BANKING SUMM '!#REF!</definedName>
    <definedName name="XREF_COLUMN_93" hidden="1">'[85]LT2 ATE'!#REF!</definedName>
    <definedName name="XREF_COLUMN_94" hidden="1">[85]UI!#REF!</definedName>
    <definedName name="XREF_COLUMN_95" hidden="1">[85]UI!#REF!</definedName>
    <definedName name="XREF_COLUMN_96" hidden="1">'[85]OLA Sales'!#REF!</definedName>
    <definedName name="XREF_COLUMN_97" hidden="1">'[85]OLA Sales'!#REF!</definedName>
    <definedName name="XREF_COLUMN_98" hidden="1">'[85]Transmission Charges'!#REF!</definedName>
    <definedName name="XREF_COLUMN_99" hidden="1">'[85]Load factor Incentive'!#REF!</definedName>
    <definedName name="XRefActiveRow" hidden="1">#REF!</definedName>
    <definedName name="XRefColumnsCount" hidden="1">2</definedName>
    <definedName name="XRefCopy1" hidden="1">'[92]FCCB '!#REF!</definedName>
    <definedName name="XRefCopy10" hidden="1">[89]SUMMARY!#REF!</definedName>
    <definedName name="XRefCopy100Row" hidden="1">#REF!</definedName>
    <definedName name="XRefCopy101Row" hidden="1">#REF!</definedName>
    <definedName name="XRefCopy102Row" hidden="1">#REF!</definedName>
    <definedName name="XRefCopy103Row" hidden="1">#REF!</definedName>
    <definedName name="XRefCopy104Row" hidden="1">#REF!</definedName>
    <definedName name="XRefCopy105Row" hidden="1">#REF!</definedName>
    <definedName name="XRefCopy106Row" hidden="1">#REF!</definedName>
    <definedName name="XRefCopy107Row" hidden="1">#REF!</definedName>
    <definedName name="XRefCopy108Row" hidden="1">#REF!</definedName>
    <definedName name="XRefCopy109Row" hidden="1">#REF!</definedName>
    <definedName name="XRefCopy10Row" hidden="1">#REF!</definedName>
    <definedName name="XRefCopy11" hidden="1">[89]SUMMARY!#REF!</definedName>
    <definedName name="XRefCopy110Row" hidden="1">#REF!</definedName>
    <definedName name="XRefCopy111Row" hidden="1">#REF!</definedName>
    <definedName name="XRefCopy112Row" hidden="1">#REF!</definedName>
    <definedName name="XRefCopy113Row" hidden="1">#REF!</definedName>
    <definedName name="XRefCopy114Row" hidden="1">#REF!</definedName>
    <definedName name="XRefCopy11Row" hidden="1">#REF!</definedName>
    <definedName name="XRefCopy12" hidden="1">'[83]Oustanding Balances'!#REF!</definedName>
    <definedName name="XRefCopy12Row" hidden="1">#REF!</definedName>
    <definedName name="XRefCopy13" hidden="1">#REF!</definedName>
    <definedName name="XRefCopy13Row" hidden="1">#REF!</definedName>
    <definedName name="XRefCopy14" hidden="1">#REF!</definedName>
    <definedName name="XRefCopy145Row" hidden="1">#REF!</definedName>
    <definedName name="XRefCopy146Row" hidden="1">#REF!</definedName>
    <definedName name="XRefCopy148Row" hidden="1">#REF!</definedName>
    <definedName name="XRefCopy149Row" hidden="1">#REF!</definedName>
    <definedName name="XRefCopy14Row" hidden="1">#REF!</definedName>
    <definedName name="XRefCopy15" hidden="1">#REF!</definedName>
    <definedName name="XRefCopy150" hidden="1">[85]UI!#REF!</definedName>
    <definedName name="XRefCopy150Row" hidden="1">#REF!</definedName>
    <definedName name="XRefCopy151Row" hidden="1">#REF!</definedName>
    <definedName name="XRefCopy152Row" hidden="1">#REF!</definedName>
    <definedName name="XRefCopy153Row" hidden="1">#REF!</definedName>
    <definedName name="XRefCopy155Row" hidden="1">#REF!</definedName>
    <definedName name="XRefCopy156Row" hidden="1">#REF!</definedName>
    <definedName name="XRefCopy157Row" hidden="1">#REF!</definedName>
    <definedName name="XRefCopy158Row" hidden="1">#REF!</definedName>
    <definedName name="XRefCopy159Row" hidden="1">#REF!</definedName>
    <definedName name="XRefCopy15Row" hidden="1">#REF!</definedName>
    <definedName name="XRefCopy16" hidden="1">#REF!</definedName>
    <definedName name="XRefCopy160" hidden="1">[85]UI!#REF!</definedName>
    <definedName name="XRefCopy160Row" hidden="1">#REF!</definedName>
    <definedName name="XRefCopy161" hidden="1">[85]UI!#REF!</definedName>
    <definedName name="XRefCopy161Row" hidden="1">#REF!</definedName>
    <definedName name="XRefCopy162" hidden="1">[85]UI!#REF!</definedName>
    <definedName name="XRefCopy162Row" hidden="1">#REF!</definedName>
    <definedName name="XRefCopy163Row" hidden="1">#REF!</definedName>
    <definedName name="XRefCopy165Row" hidden="1">#REF!</definedName>
    <definedName name="XRefCopy166" hidden="1">'[85]REVENUE SCHEDULE-'!#REF!</definedName>
    <definedName name="XRefCopy166Row" hidden="1">#REF!</definedName>
    <definedName name="XRefCopy167" hidden="1">'[85]REVENUE SCHEDULE-'!#REF!</definedName>
    <definedName name="XRefCopy167Row" hidden="1">#REF!</definedName>
    <definedName name="XRefCopy168Row" hidden="1">#REF!</definedName>
    <definedName name="XRefCopy169Row" hidden="1">#REF!</definedName>
    <definedName name="XRefCopy16Row" hidden="1">#REF!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 hidden="1">'[85]REVENUE SCHEDULE-'!#REF!</definedName>
    <definedName name="XRefCopy177Row" hidden="1">#REF!</definedName>
    <definedName name="XRefCopy178" hidden="1">'[85]REVENUE SCHEDULE-'!#REF!</definedName>
    <definedName name="XRefCopy179" hidden="1">'[85]REVENUE SCHEDULE-'!#REF!</definedName>
    <definedName name="XRefCopy179Row" hidden="1">#REF!</definedName>
    <definedName name="XRefCopy17Row" hidden="1">#REF!</definedName>
    <definedName name="XRefCopy18" hidden="1">#REF!</definedName>
    <definedName name="XRefCopy180Row" hidden="1">#REF!</definedName>
    <definedName name="XRefCopy181Row" hidden="1">#REF!</definedName>
    <definedName name="XRefCopy182" hidden="1">'[85]REVENUE SCHEDULE-'!#REF!</definedName>
    <definedName name="XRefCopy183" hidden="1">'[85]REVENUE SCHEDULE-'!#REF!</definedName>
    <definedName name="XRefCopy183Row" hidden="1">#REF!</definedName>
    <definedName name="XRefCopy184Row"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'[92]FCCB '!#REF!</definedName>
    <definedName name="XRefCopy190Row" hidden="1">#REF!</definedName>
    <definedName name="XRefCopy191Row" hidden="1">#REF!</definedName>
    <definedName name="XRefCopy192Row" hidden="1">#REF!</definedName>
    <definedName name="XRefCopy193Row" hidden="1">#REF!</definedName>
    <definedName name="XRefCopy194Row" hidden="1">#REF!</definedName>
    <definedName name="XRefCopy195Row" hidden="1">#REF!</definedName>
    <definedName name="XRefCopy196Row" hidden="1">#REF!</definedName>
    <definedName name="XRefCopy197Row" hidden="1">#REF!</definedName>
    <definedName name="XRefCopy198Row" hidden="1">#REF!</definedName>
    <definedName name="XRefCopy199Row" hidden="1">#REF!</definedName>
    <definedName name="XRefCopy19Row" hidden="1">#REF!</definedName>
    <definedName name="XRefCopy1Row" hidden="1">#REF!</definedName>
    <definedName name="XRefCopy2" hidden="1">'[92]FCCB '!#REF!</definedName>
    <definedName name="XRefCopy20" hidden="1">'[92]FCCB '!#REF!</definedName>
    <definedName name="XRefCopy201Row" hidden="1">#REF!</definedName>
    <definedName name="XRefCopy202Row" hidden="1">#REF!</definedName>
    <definedName name="XRefCopy203Row" hidden="1">#REF!</definedName>
    <definedName name="XRefCopy205Row" hidden="1">#REF!</definedName>
    <definedName name="XRefCopy207Row" hidden="1">#REF!</definedName>
    <definedName name="XRefCopy20Row" hidden="1">#REF!</definedName>
    <definedName name="XRefCopy21" hidden="1">'[92]FCCB '!#REF!</definedName>
    <definedName name="XRefCopy210Row" hidden="1">#REF!</definedName>
    <definedName name="XRefCopy211Row" hidden="1">#REF!</definedName>
    <definedName name="XRefCopy212Row" hidden="1">#REF!</definedName>
    <definedName name="XRefCopy213Row" hidden="1">#REF!</definedName>
    <definedName name="XRefCopy214Row" hidden="1">#REF!</definedName>
    <definedName name="XRefCopy215Row" hidden="1">#REF!</definedName>
    <definedName name="XRefCopy216Row" hidden="1">#REF!</definedName>
    <definedName name="XRefCopy217Row" hidden="1">#REF!</definedName>
    <definedName name="XRefCopy218Row" hidden="1">#REF!</definedName>
    <definedName name="XRefCopy219Row" hidden="1">#REF!</definedName>
    <definedName name="XRefCopy21Row" hidden="1">#REF!</definedName>
    <definedName name="XRefCopy22" hidden="1">#REF!</definedName>
    <definedName name="XRefCopy220Row" hidden="1">#REF!</definedName>
    <definedName name="XRefCopy221Row" hidden="1">#REF!</definedName>
    <definedName name="XRefCopy222Row" hidden="1">#REF!</definedName>
    <definedName name="XRefCopy223Row" hidden="1">#REF!</definedName>
    <definedName name="XRefCopy224Row" hidden="1">#REF!</definedName>
    <definedName name="XRefCopy225Row" hidden="1">#REF!</definedName>
    <definedName name="XRefCopy226Row" hidden="1">#REF!</definedName>
    <definedName name="XRefCopy228Row" hidden="1">#REF!</definedName>
    <definedName name="XRefCopy229Row" hidden="1">#REF!</definedName>
    <definedName name="XRefCopy22Row" hidden="1">[90]XREF!$A$3:$IV$3</definedName>
    <definedName name="XRefCopy23" hidden="1">'[83]Oustanding Balances'!#REF!</definedName>
    <definedName name="XRefCopy230Row" hidden="1">#REF!</definedName>
    <definedName name="XRefCopy23Row" hidden="1">#REF!</definedName>
    <definedName name="XRefCopy24" hidden="1">#REF!</definedName>
    <definedName name="XRefCopy24Row" hidden="1">[90]XREF!$A$5:$IV$5</definedName>
    <definedName name="XRefCopy25Row" hidden="1">[90]XREF!$A$6:$IV$6</definedName>
    <definedName name="XRefCopy26" hidden="1">'[83]Oustanding Balances'!#REF!</definedName>
    <definedName name="XRefCopy26Row" hidden="1">[90]XREF!$A$7:$IV$7</definedName>
    <definedName name="XRefCopy27" hidden="1">'[90]12'!$J$28</definedName>
    <definedName name="XRefCopy27Row" hidden="1">[90]XREF!$A$8:$IV$8</definedName>
    <definedName name="XRefCopy28" hidden="1">#REF!</definedName>
    <definedName name="XRefCopy28Row" hidden="1">#REF!</definedName>
    <definedName name="XRefCopy29" hidden="1">#REF!</definedName>
    <definedName name="XRefCopy29Row" hidden="1">#REF!</definedName>
    <definedName name="XRefCopy2Row" hidden="1">[93]XREF!#REF!</definedName>
    <definedName name="XRefCopy3" hidden="1">'[83]Oustanding Balances'!#REF!</definedName>
    <definedName name="XRefCopy30" hidden="1">#REF!</definedName>
    <definedName name="XRefCopy30Row" hidden="1">#REF!</definedName>
    <definedName name="XRefCopy31Row" hidden="1">#REF!</definedName>
    <definedName name="XRefCopy32" hidden="1">#REF!</definedName>
    <definedName name="XRefCopy35Row" hidden="1">#REF!</definedName>
    <definedName name="XRefCopy36" hidden="1">#REF!</definedName>
    <definedName name="XRefCopy36Row" hidden="1">#REF!</definedName>
    <definedName name="XRefCopy37" hidden="1">#REF!</definedName>
    <definedName name="XRefCopy38Row" hidden="1">#REF!</definedName>
    <definedName name="XRefCopy39Row" hidden="1">#REF!</definedName>
    <definedName name="XRefCopy3Row" hidden="1">#REF!</definedName>
    <definedName name="XRefCopy4" hidden="1">#REF!</definedName>
    <definedName name="XRefCopy40Row" hidden="1">#REF!</definedName>
    <definedName name="XRefCopy41Row" hidden="1">#REF!</definedName>
    <definedName name="XRefCopy44Row" hidden="1">#REF!</definedName>
    <definedName name="XRefCopy45Row" hidden="1">#REF!</definedName>
    <definedName name="XRefCopy46Row" hidden="1">#REF!</definedName>
    <definedName name="XRefCopy4Row" hidden="1">#REF!</definedName>
    <definedName name="XRefCopy5" hidden="1">#REF!</definedName>
    <definedName name="XRefCopy56" hidden="1">#REF!</definedName>
    <definedName name="XRefCopy57" hidden="1">#REF!</definedName>
    <definedName name="XRefCopy57Row" hidden="1">#REF!</definedName>
    <definedName name="XRefCopy5Row" hidden="1">#REF!</definedName>
    <definedName name="XRefCopy6" hidden="1">#REF!</definedName>
    <definedName name="XRefCopy60Row" hidden="1">#REF!</definedName>
    <definedName name="XRefCopy61Row" hidden="1">#REF!</definedName>
    <definedName name="XRefCopy62Row" hidden="1">#REF!</definedName>
    <definedName name="XRefCopy63Row" hidden="1">#REF!</definedName>
    <definedName name="XRefCopy64Row" hidden="1">#REF!</definedName>
    <definedName name="XRefCopy65Row" hidden="1">#REF!</definedName>
    <definedName name="XRefCopy66Row" hidden="1">#REF!</definedName>
    <definedName name="XRefCopy67Row" hidden="1">#REF!</definedName>
    <definedName name="XRefCopy68Row" hidden="1">#REF!</definedName>
    <definedName name="XRefCopy69Row" hidden="1">#REF!</definedName>
    <definedName name="XRefCopy6Row" hidden="1">#REF!</definedName>
    <definedName name="XRefCopy7" hidden="1">#REF!</definedName>
    <definedName name="XRefCopy70Row"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Row" hidden="1">#REF!</definedName>
    <definedName name="XRefCopy75Row" hidden="1">#REF!</definedName>
    <definedName name="XRefCopy76Row" hidden="1">#REF!</definedName>
    <definedName name="XRefCopy77Row" hidden="1">#REF!</definedName>
    <definedName name="XRefCopy78" hidden="1">'[85]15 Days provn-our working'!#REF!</definedName>
    <definedName name="XRefCopy78Row" hidden="1">#REF!</definedName>
    <definedName name="XRefCopy79" hidden="1">'[86]15 Days provn-our working'!#REF!</definedName>
    <definedName name="XRefCopy79Row" hidden="1">#REF!</definedName>
    <definedName name="XRefCopy7Row" hidden="1">#REF!</definedName>
    <definedName name="XRefCopy8" hidden="1">'[83]Oustanding Balances'!#REF!</definedName>
    <definedName name="XRefCopy80Row" hidden="1">#REF!</definedName>
    <definedName name="XRefCopy81" hidden="1">'[86]15 Days provn-our working'!#REF!</definedName>
    <definedName name="XRefCopy81Row" hidden="1">#REF!</definedName>
    <definedName name="XRefCopy82Row" hidden="1">#REF!</definedName>
    <definedName name="XRefCopy83" hidden="1">#REF!</definedName>
    <definedName name="XRefCopy83Row" hidden="1">#REF!</definedName>
    <definedName name="XRefCopy84Row" hidden="1">#REF!</definedName>
    <definedName name="XRefCopy85Row" hidden="1">#REF!</definedName>
    <definedName name="XRefCopy86Row" hidden="1">[94]XREF!#REF!</definedName>
    <definedName name="XRefCopy87Row" hidden="1">#REF!</definedName>
    <definedName name="XRefCopy88Row" hidden="1">#REF!</definedName>
    <definedName name="XRefCopy89Row" hidden="1">#REF!</definedName>
    <definedName name="XRefCopy8Row" hidden="1">#REF!</definedName>
    <definedName name="XRefCopy9" hidden="1">#REF!</definedName>
    <definedName name="XRefCopy90Row" hidden="1">#REF!</definedName>
    <definedName name="XRefCopy91Row" hidden="1">#REF!</definedName>
    <definedName name="XRefCopy92Row" hidden="1">#REF!</definedName>
    <definedName name="XRefCopy93Row" hidden="1">#REF!</definedName>
    <definedName name="XRefCopy94Row" hidden="1">#REF!</definedName>
    <definedName name="XRefCopy95Row" hidden="1">#REF!</definedName>
    <definedName name="XRefCopy96Row" hidden="1">#REF!</definedName>
    <definedName name="XRefCopy97Row" hidden="1">#REF!</definedName>
    <definedName name="XRefCopy99Row" hidden="1">#REF!</definedName>
    <definedName name="XRefCopy9Row" hidden="1">#REF!</definedName>
    <definedName name="XRefCopyRangeCount" hidden="1">2</definedName>
    <definedName name="XRefPaste1" hidden="1">#REF!</definedName>
    <definedName name="XRefPaste10Row" hidden="1">#REF!</definedName>
    <definedName name="XRefPaste11Row" hidden="1">#REF!</definedName>
    <definedName name="XRefPaste12Row" hidden="1">#REF!</definedName>
    <definedName name="XRefPaste136Row" hidden="1">[94]XREF!#REF!</definedName>
    <definedName name="XRefPaste137Row" hidden="1">[94]XREF!#REF!</definedName>
    <definedName name="XRefPaste13Row" hidden="1">#REF!</definedName>
    <definedName name="XRefPaste14Row" hidden="1">#REF!</definedName>
    <definedName name="XRefPaste15Row" hidden="1">#REF!</definedName>
    <definedName name="XRefPaste16Row" hidden="1">#REF!</definedName>
    <definedName name="XRefPaste17" hidden="1">'[86]15 Days provn-our working'!#REF!</definedName>
    <definedName name="XRefPaste173Row" hidden="1">#REF!</definedName>
    <definedName name="XRefPaste174Row" hidden="1">#REF!</definedName>
    <definedName name="XRefPaste175Row" hidden="1">#REF!</definedName>
    <definedName name="XRefPaste176" hidden="1">#REF!</definedName>
    <definedName name="XRefPaste176Row" hidden="1">#REF!</definedName>
    <definedName name="XRefPaste177Row" hidden="1">#REF!</definedName>
    <definedName name="XRefPaste178" hidden="1">[85]UI!#REF!</definedName>
    <definedName name="XRefPaste178Row" hidden="1">#REF!</definedName>
    <definedName name="XRefPaste179Row" hidden="1">#REF!</definedName>
    <definedName name="XRefPaste17Row" hidden="1">#REF!</definedName>
    <definedName name="XRefPaste18" hidden="1">'[86]15 Days provn-our working'!#REF!</definedName>
    <definedName name="XRefPaste180Row" hidden="1">#REF!</definedName>
    <definedName name="XRefPaste182Row" hidden="1">#REF!</definedName>
    <definedName name="XRefPaste183Row" hidden="1">#REF!</definedName>
    <definedName name="XRefPaste184Row" hidden="1">#REF!</definedName>
    <definedName name="XRefPaste185Row" hidden="1">#REF!</definedName>
    <definedName name="XRefPaste186" hidden="1">[85]UI!#REF!</definedName>
    <definedName name="XRefPaste186Row" hidden="1">#REF!</definedName>
    <definedName name="XRefPaste187" hidden="1">[85]UI!#REF!</definedName>
    <definedName name="XRefPaste187Row" hidden="1">#REF!</definedName>
    <definedName name="XRefPaste188" hidden="1">[85]UI!#REF!</definedName>
    <definedName name="XRefPaste188Row" hidden="1">#REF!</definedName>
    <definedName name="XRefPaste189" hidden="1">[85]UI!#REF!</definedName>
    <definedName name="XRefPaste189Row" hidden="1">#REF!</definedName>
    <definedName name="XRefPaste18Row" hidden="1">#REF!</definedName>
    <definedName name="XRefPaste19" hidden="1">'[86]15 Days provn-our working'!#REF!</definedName>
    <definedName name="XRefPaste190" hidden="1">'[85]REVENUE SCHEDULE-'!#REF!</definedName>
    <definedName name="XRefPaste190Row" hidden="1">#REF!</definedName>
    <definedName name="XRefPaste191" hidden="1">'[85]REVENUE SCHEDULE-'!#REF!</definedName>
    <definedName name="XRefPaste191Row" hidden="1">#REF!</definedName>
    <definedName name="XRefPaste192" hidden="1">[85]UI!#REF!</definedName>
    <definedName name="XRefPaste192Row" hidden="1">#REF!</definedName>
    <definedName name="XRefPaste193" hidden="1">#REF!</definedName>
    <definedName name="XRefPaste193Row" hidden="1">#REF!</definedName>
    <definedName name="XRefPaste194Row" hidden="1">#REF!</definedName>
    <definedName name="XRefPaste195Row" hidden="1">#REF!</definedName>
    <definedName name="XRefPaste196Row" hidden="1">#REF!</definedName>
    <definedName name="XRefPaste197Row" hidden="1">#REF!</definedName>
    <definedName name="XRefPaste198Row" hidden="1">#REF!</definedName>
    <definedName name="XRefPaste199Row" hidden="1">#REF!</definedName>
    <definedName name="XRefPaste19Row" hidden="1">#REF!</definedName>
    <definedName name="XRefPaste1Row" hidden="1">#REF!</definedName>
    <definedName name="XRefPaste20" hidden="1">'[86]15 Days provn-our working'!#REF!</definedName>
    <definedName name="XRefPaste200Row" hidden="1">#REF!</definedName>
    <definedName name="XRefPaste201Row" hidden="1">#REF!</definedName>
    <definedName name="XRefPaste202Row" hidden="1">#REF!</definedName>
    <definedName name="XRefPaste203Row" hidden="1">#REF!</definedName>
    <definedName name="XRefPaste204Row" hidden="1">#REF!</definedName>
    <definedName name="XRefPaste205Row" hidden="1">#REF!</definedName>
    <definedName name="XRefPaste206Row" hidden="1">#REF!</definedName>
    <definedName name="XRefPaste207" hidden="1">'[85]REVENUE SCHEDULE-'!#REF!</definedName>
    <definedName name="XRefPaste207Row" hidden="1">#REF!</definedName>
    <definedName name="XRefPaste208Row" hidden="1">#REF!</definedName>
    <definedName name="XRefPaste209Row" hidden="1">#REF!</definedName>
    <definedName name="XRefPaste20Row" hidden="1">#REF!</definedName>
    <definedName name="XRefPaste210Row" hidden="1">#REF!</definedName>
    <definedName name="XRefPaste211" hidden="1">'[85]Incentives Sep 09'!#REF!</definedName>
    <definedName name="XRefPaste211Row" hidden="1">#REF!</definedName>
    <definedName name="XRefPaste212Row" hidden="1">#REF!</definedName>
    <definedName name="XRefPaste213Row" hidden="1">#REF!</definedName>
    <definedName name="XRefPaste214Row" hidden="1">#REF!</definedName>
    <definedName name="XRefPaste215Row" hidden="1">#REF!</definedName>
    <definedName name="XRefPaste216Row" hidden="1">#REF!</definedName>
    <definedName name="XRefPaste217Row" hidden="1">#REF!</definedName>
    <definedName name="XRefPaste218Row" hidden="1">#REF!</definedName>
    <definedName name="XRefPaste219Row" hidden="1">#REF!</definedName>
    <definedName name="XRefPaste21Row" hidden="1">#REF!</definedName>
    <definedName name="XRefPaste220Row" hidden="1">#REF!</definedName>
    <definedName name="XRefPaste221Row" hidden="1">#REF!</definedName>
    <definedName name="XRefPaste222Row" hidden="1">#REF!</definedName>
    <definedName name="XRefPaste223Row" hidden="1">#REF!</definedName>
    <definedName name="XRefPaste224Row" hidden="1">#REF!</definedName>
    <definedName name="XRefPaste225Row" hidden="1">#REF!</definedName>
    <definedName name="XRefPaste226Row" hidden="1">#REF!</definedName>
    <definedName name="XRefPaste227" hidden="1">'[86]REVENUE SCHEDULE-'!#REF!</definedName>
    <definedName name="XRefPaste227Row" hidden="1">#REF!</definedName>
    <definedName name="XRefPaste228Row" hidden="1">#REF!</definedName>
    <definedName name="XRefPaste22Row" hidden="1">#REF!</definedName>
    <definedName name="XRefPaste230Row" hidden="1">#REF!</definedName>
    <definedName name="XRefPaste233Row" hidden="1">#REF!</definedName>
    <definedName name="XRefPaste234Row" hidden="1">#REF!</definedName>
    <definedName name="XRefPaste235Row" hidden="1">#REF!</definedName>
    <definedName name="XRefPaste236Row" hidden="1">#REF!</definedName>
    <definedName name="XRefPaste237Row" hidden="1">#REF!</definedName>
    <definedName name="XRefPaste238Row" hidden="1">#REF!</definedName>
    <definedName name="XRefPaste239Row" hidden="1">#REF!</definedName>
    <definedName name="XRefPaste240Row" hidden="1">#REF!</definedName>
    <definedName name="XRefPaste241Row" hidden="1">#REF!</definedName>
    <definedName name="XRefPaste242Row" hidden="1">#REF!</definedName>
    <definedName name="XRefPaste243Row" hidden="1">#REF!</definedName>
    <definedName name="XRefPaste244Row" hidden="1">#REF!</definedName>
    <definedName name="XRefPaste245Row" hidden="1">#REF!</definedName>
    <definedName name="XRefPaste246Row" hidden="1">#REF!</definedName>
    <definedName name="XRefPaste247Row" hidden="1">#REF!</definedName>
    <definedName name="XRefPaste248Row" hidden="1">#REF!</definedName>
    <definedName name="XRefPaste24Row" hidden="1">#REF!</definedName>
    <definedName name="XRefPaste25Row" hidden="1">#REF!</definedName>
    <definedName name="XRefPaste26Row" hidden="1">#REF!</definedName>
    <definedName name="XRefPaste27Row" hidden="1">#REF!</definedName>
    <definedName name="XRefPaste28Row" hidden="1">#REF!</definedName>
    <definedName name="XRefPaste29Row" hidden="1">#REF!</definedName>
    <definedName name="XRefPaste2Row" hidden="1">#REF!</definedName>
    <definedName name="XRefPaste32Row" hidden="1">#REF!</definedName>
    <definedName name="XRefPaste33Row" hidden="1">#REF!</definedName>
    <definedName name="XRefPaste34Row" hidden="1">#REF!</definedName>
    <definedName name="XRefPaste35Row"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7Row" hidden="1">#REF!</definedName>
    <definedName name="XRefPaste8Row" hidden="1">#REF!</definedName>
    <definedName name="XRefPaste9Row" hidden="1">#REF!</definedName>
    <definedName name="XRefPasteRangeCount" hidden="1">2</definedName>
    <definedName name="xsxa" hidden="1">{"'Sheet1'!$A$4386:$N$4591"}</definedName>
    <definedName name="xx" localSheetId="1">'[95]2000-01'!#REF!</definedName>
    <definedName name="xx" localSheetId="29">'[95]2000-01'!#REF!</definedName>
    <definedName name="xx" localSheetId="5">'[95]2000-01'!#REF!</definedName>
    <definedName name="xx" localSheetId="35">'[95]2000-01'!#REF!</definedName>
    <definedName name="xx" localSheetId="41">'[95]2000-01'!#REF!</definedName>
    <definedName name="xx" localSheetId="8">'[95]2000-01'!#REF!</definedName>
    <definedName name="xx" localSheetId="26">'[95]2000-01'!#REF!</definedName>
    <definedName name="xx" localSheetId="11">'[95]2000-01'!#REF!</definedName>
    <definedName name="xx" localSheetId="32">'[95]2000-01'!#REF!</definedName>
    <definedName name="xx" localSheetId="14">'[95]2000-01'!#REF!</definedName>
    <definedName name="xx" localSheetId="23">'[95]2000-01'!#REF!</definedName>
    <definedName name="xx" localSheetId="38">'[95]2000-01'!#REF!</definedName>
    <definedName name="xx" localSheetId="20">'[95]2000-01'!#REF!</definedName>
    <definedName name="xx" localSheetId="17">'[95]2000-01'!#REF!</definedName>
    <definedName name="xx">'[95]2000-01'!#REF!</definedName>
    <definedName name="xxx" localSheetId="1" hidden="1">[5]CE!#REF!</definedName>
    <definedName name="xxx" localSheetId="29" hidden="1">[5]CE!#REF!</definedName>
    <definedName name="xxx" localSheetId="5" hidden="1">[5]CE!#REF!</definedName>
    <definedName name="xxx" localSheetId="35" hidden="1">[5]CE!#REF!</definedName>
    <definedName name="xxx" localSheetId="41" hidden="1">[5]CE!#REF!</definedName>
    <definedName name="xxx" localSheetId="8" hidden="1">[5]CE!#REF!</definedName>
    <definedName name="xxx" localSheetId="26" hidden="1">[5]CE!#REF!</definedName>
    <definedName name="xxx" localSheetId="11" hidden="1">[5]CE!#REF!</definedName>
    <definedName name="xxx" localSheetId="32" hidden="1">[5]CE!#REF!</definedName>
    <definedName name="xxx" localSheetId="14" hidden="1">[5]CE!#REF!</definedName>
    <definedName name="xxx" localSheetId="23" hidden="1">[5]CE!#REF!</definedName>
    <definedName name="xxx" localSheetId="38" hidden="1">[5]CE!#REF!</definedName>
    <definedName name="xxx" localSheetId="20" hidden="1">[5]CE!#REF!</definedName>
    <definedName name="xxx" localSheetId="17" hidden="1">[5]CE!#REF!</definedName>
    <definedName name="xxx" hidden="1">[5]CE!#REF!</definedName>
    <definedName name="xxxx" localSheetId="44" hidden="1">[5]CE!#REF!</definedName>
    <definedName name="xxxx" localSheetId="1" hidden="1">[5]CE!#REF!</definedName>
    <definedName name="xxxx" localSheetId="29" hidden="1">[5]CE!#REF!</definedName>
    <definedName name="xxxx" localSheetId="5" hidden="1">[5]CE!#REF!</definedName>
    <definedName name="xxxx" localSheetId="35" hidden="1">[5]CE!#REF!</definedName>
    <definedName name="xxxx" localSheetId="36" hidden="1">[5]CE!#REF!</definedName>
    <definedName name="xxxx" localSheetId="41" hidden="1">[5]CE!#REF!</definedName>
    <definedName name="xxxx" localSheetId="42" hidden="1">[5]CE!#REF!</definedName>
    <definedName name="xxxx" localSheetId="45" hidden="1">[5]CE!#REF!</definedName>
    <definedName name="xxxx" localSheetId="8" hidden="1">[5]CE!#REF!</definedName>
    <definedName name="xxxx" localSheetId="26" hidden="1">[5]CE!#REF!</definedName>
    <definedName name="xxxx" localSheetId="11" hidden="1">[5]CE!#REF!</definedName>
    <definedName name="xxxx" localSheetId="32" hidden="1">[5]CE!#REF!</definedName>
    <definedName name="xxxx" localSheetId="14" hidden="1">[5]CE!#REF!</definedName>
    <definedName name="xxxx" localSheetId="23" hidden="1">[5]CE!#REF!</definedName>
    <definedName name="xxxx" localSheetId="24" hidden="1">[5]CE!#REF!</definedName>
    <definedName name="xxxx" localSheetId="38" hidden="1">[5]CE!#REF!</definedName>
    <definedName name="xxxx" localSheetId="20" hidden="1">[5]CE!#REF!</definedName>
    <definedName name="xxxx" localSheetId="43" hidden="1">[5]CE!#REF!</definedName>
    <definedName name="xxxx" localSheetId="46" hidden="1">[5]CE!#REF!</definedName>
    <definedName name="xxxx" localSheetId="17" hidden="1">[5]CE!#REF!</definedName>
    <definedName name="xxxx" hidden="1">[5]CE!#REF!</definedName>
    <definedName name="XZZZ" hidden="1">#REF!</definedName>
    <definedName name="Y" hidden="1">'[96]Eq. Mobilization'!#REF!</definedName>
    <definedName name="ye">'[20]Clause 9'!$A$3</definedName>
    <definedName name="YEAR" localSheetId="1">#REF!</definedName>
    <definedName name="YEAR" localSheetId="29">#REF!</definedName>
    <definedName name="YEAR" localSheetId="5">#REF!</definedName>
    <definedName name="YEAR" localSheetId="35">#REF!</definedName>
    <definedName name="YEAR" localSheetId="36">#REF!</definedName>
    <definedName name="YEAR" localSheetId="41">#REF!</definedName>
    <definedName name="YEAR" localSheetId="8">#REF!</definedName>
    <definedName name="YEAR" localSheetId="26">#REF!</definedName>
    <definedName name="YEAR" localSheetId="11">#REF!</definedName>
    <definedName name="YEAR" localSheetId="32">#REF!</definedName>
    <definedName name="YEAR" localSheetId="14">#REF!</definedName>
    <definedName name="YEAR" localSheetId="23">#REF!</definedName>
    <definedName name="YEAR" localSheetId="24">#REF!</definedName>
    <definedName name="YEAR" localSheetId="38">#REF!</definedName>
    <definedName name="YEAR" localSheetId="20">#REF!</definedName>
    <definedName name="YEAR" localSheetId="17">#REF!</definedName>
    <definedName name="YEAR">#REF!</definedName>
    <definedName name="YEAR1" localSheetId="1">#REF!</definedName>
    <definedName name="YEAR1" localSheetId="29">#REF!</definedName>
    <definedName name="YEAR1" localSheetId="5">#REF!</definedName>
    <definedName name="YEAR1" localSheetId="35">#REF!</definedName>
    <definedName name="Year1" localSheetId="36">#REF!</definedName>
    <definedName name="YEAR1" localSheetId="41">#REF!</definedName>
    <definedName name="YEAR1" localSheetId="8">#REF!</definedName>
    <definedName name="YEAR1" localSheetId="26">#REF!</definedName>
    <definedName name="YEAR1" localSheetId="11">#REF!</definedName>
    <definedName name="YEAR1" localSheetId="32">#REF!</definedName>
    <definedName name="YEAR1" localSheetId="14">#REF!</definedName>
    <definedName name="YEAR1" localSheetId="23">#REF!</definedName>
    <definedName name="Year1" localSheetId="24">#REF!</definedName>
    <definedName name="YEAR1" localSheetId="38">#REF!</definedName>
    <definedName name="YEAR1" localSheetId="20">#REF!</definedName>
    <definedName name="YEAR1" localSheetId="17">#REF!</definedName>
    <definedName name="YEAR1">#REF!</definedName>
    <definedName name="YearStart2">'[97]PL6-Revenue Bridge'!$B$14</definedName>
    <definedName name="YearStart3">'[97]PL6-Revenue Bridge'!$B$21</definedName>
    <definedName name="yi" hidden="1">{"'Sheet1'!$L$16"}</definedName>
    <definedName name="yuiuy" localSheetId="1">#REF!</definedName>
    <definedName name="yuiuy" localSheetId="29">#REF!</definedName>
    <definedName name="yuiuy" localSheetId="5">#REF!</definedName>
    <definedName name="yuiuy" localSheetId="35">#REF!</definedName>
    <definedName name="yuiuy" localSheetId="41">#REF!</definedName>
    <definedName name="yuiuy" localSheetId="8">#REF!</definedName>
    <definedName name="yuiuy" localSheetId="26">#REF!</definedName>
    <definedName name="yuiuy" localSheetId="11">#REF!</definedName>
    <definedName name="yuiuy" localSheetId="32">#REF!</definedName>
    <definedName name="yuiuy" localSheetId="14">#REF!</definedName>
    <definedName name="yuiuy" localSheetId="23">#REF!</definedName>
    <definedName name="yuiuy" localSheetId="38">#REF!</definedName>
    <definedName name="yuiuy" localSheetId="20">#REF!</definedName>
    <definedName name="yuiuy" localSheetId="17">#REF!</definedName>
    <definedName name="yuiuy">#REF!</definedName>
    <definedName name="계전2" hidden="1">#REF!</definedName>
    <definedName name="ㄴㅇㄹㅇㄹ" hidden="1">'[96]Eq. Mobilization'!#REF!</definedName>
    <definedName name="대" hidden="1">{"Edition",#N/A,FALSE,"Data"}</definedName>
    <definedName name="ㄹㅇㄴ" hidden="1">{"'Sheet1'!$L$16"}</definedName>
    <definedName name="ㅁㅁㅁㅁ" hidden="1">{"Edition",#N/A,FALSE,"Data"}</definedName>
    <definedName name="몰라" hidden="1">{"Edition",#N/A,FALSE,"Data"}</definedName>
    <definedName name="ㅅㄷ" hidden="1">{"'Sheet1'!$L$16"}</definedName>
    <definedName name="영흥" hidden="1">{"Edition",#N/A,FALSE,"Data"}</definedName>
    <definedName name="영흥2" hidden="1">{"Edition",#N/A,FALSE,"Data"}</definedName>
    <definedName name="위치" hidden="1">{"Edition",#N/A,FALSE,"Data"}</definedName>
    <definedName name="ㅊㅌㅍㅊㅍㅊㅌㅍㅊㅌㅍㅊㅌㅍㅊㅌㅍㅊㅌㅍ" hidden="1">'[98]Eq. Mobilization'!#REF!</definedName>
    <definedName name="ㅊㅌㅍㅊㅍㅌㅋㅊㅍㅌㅊㅍ" hidden="1">'[98]Eq. Mobilization'!#REF!</definedName>
    <definedName name="ㅊㅌㅍㅋㅊㅍㅌㅊㅍㅌㅊㅍ" hidden="1">'[98]Eq. Mobilization'!#REF!</definedName>
    <definedName name="ㅊㅌㅍㅌㅊㅍㅊㅌㅍㅌㅊㅍㅌㅊㅍ" hidden="1">'[98]Eq. Mobilization'!#REF!</definedName>
    <definedName name="추" hidden="1">{"'Sheet1'!$L$16"}</definedName>
    <definedName name="추가분" hidden="1">{"'장비'!$A$3:$M$12"}</definedName>
    <definedName name="ㅋ" hidden="1">'[98]Eq. Mobilization'!#REF!</definedName>
    <definedName name="ㅋㅋㅋㅋ" hidden="1">'[98]Eq. Mobilization'!#REF!</definedName>
    <definedName name="ㅋㅋㅋㅋㅋㅋ" hidden="1">'[98]Eq. Mobilization'!#REF!</definedName>
    <definedName name="ㅋㅋㅋㅋㅋㅋㅋㅋㅋ" hidden="1">'[98]Eq. Mobilization'!#REF!</definedName>
    <definedName name="ㅌㅊㅍㅌㅊㅍㅌㅋㅊㅍㅌ" hidden="1">'[98]Eq. Mobilization'!#REF!</definedName>
    <definedName name="토목변경" hidden="1">{"'장비'!$A$3:$M$12"}</definedName>
    <definedName name="토목실행예산" hidden="1">{"'장비'!$A$3:$M$12"}</definedName>
    <definedName name="토목조정분" hidden="1">{"'장비'!$A$3:$M$12"}</definedName>
    <definedName name="ㅎㅎㄹ" hidden="1">{"Edition",#N/A,FALSE,"Data"}</definedName>
    <definedName name="할" hidden="1">{"'Sheet1'!$L$16"}</definedName>
    <definedName name="항" hidden="1">{"'Sheet1'!$L$16"}</definedName>
    <definedName name="ㅏ1" hidden="1">#REF!</definedName>
    <definedName name="ㅑㅅ" hidden="1">{"'Sheet1'!$L$16"}</definedName>
    <definedName name="ㅘ" hidden="1">{"'Sheet1'!$L$16"}</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1" i="45" l="1"/>
  <c r="U31" i="45"/>
  <c r="T31" i="45"/>
  <c r="U23" i="45"/>
  <c r="O24" i="45"/>
  <c r="O16" i="45"/>
  <c r="D23" i="45"/>
  <c r="D77" i="45" s="1"/>
  <c r="AA87" i="50"/>
  <c r="V87" i="50"/>
  <c r="Q87" i="50"/>
  <c r="L87" i="50"/>
  <c r="G87" i="50"/>
  <c r="D79" i="50"/>
  <c r="B71" i="50"/>
  <c r="B72" i="50" s="1"/>
  <c r="B73" i="50" s="1"/>
  <c r="B74" i="50" s="1"/>
  <c r="B75" i="50" s="1"/>
  <c r="B76" i="50" s="1"/>
  <c r="B77" i="50" s="1"/>
  <c r="B78" i="50" s="1"/>
  <c r="B79" i="50" s="1"/>
  <c r="B80" i="50" s="1"/>
  <c r="B81" i="50" s="1"/>
  <c r="B82" i="50" s="1"/>
  <c r="B83" i="50" s="1"/>
  <c r="B84" i="50" s="1"/>
  <c r="B85" i="50" s="1"/>
  <c r="B86" i="50" s="1"/>
  <c r="J62" i="50"/>
  <c r="O62" i="50" s="1"/>
  <c r="T62" i="50" s="1"/>
  <c r="Y62" i="50" s="1"/>
  <c r="V61" i="50"/>
  <c r="Q61" i="50"/>
  <c r="L61" i="50"/>
  <c r="G61" i="50"/>
  <c r="F59" i="50"/>
  <c r="F55" i="50"/>
  <c r="F51" i="50"/>
  <c r="F47" i="50"/>
  <c r="F45" i="50"/>
  <c r="F71" i="50" s="1"/>
  <c r="B45" i="50"/>
  <c r="B46" i="50" s="1"/>
  <c r="B47" i="50" s="1"/>
  <c r="B48" i="50" s="1"/>
  <c r="B49" i="50" s="1"/>
  <c r="B50" i="50" s="1"/>
  <c r="B51" i="50" s="1"/>
  <c r="B52" i="50" s="1"/>
  <c r="B53" i="50" s="1"/>
  <c r="B54" i="50" s="1"/>
  <c r="B55" i="50" s="1"/>
  <c r="B56" i="50" s="1"/>
  <c r="B57" i="50" s="1"/>
  <c r="B58" i="50" s="1"/>
  <c r="B59" i="50" s="1"/>
  <c r="B60" i="50" s="1"/>
  <c r="AA33" i="50"/>
  <c r="V33" i="50"/>
  <c r="Q33" i="50"/>
  <c r="L33" i="50"/>
  <c r="D86" i="50"/>
  <c r="H27" i="50"/>
  <c r="I27" i="50" s="1"/>
  <c r="M27" i="50" s="1"/>
  <c r="N27" i="50" s="1"/>
  <c r="B17" i="50"/>
  <c r="B18" i="50" s="1"/>
  <c r="B19" i="50" s="1"/>
  <c r="B20" i="50" s="1"/>
  <c r="B21" i="50" s="1"/>
  <c r="B22" i="50" s="1"/>
  <c r="B23" i="50" s="1"/>
  <c r="B24" i="50" s="1"/>
  <c r="B25" i="50" s="1"/>
  <c r="B26" i="50" s="1"/>
  <c r="B27" i="50" s="1"/>
  <c r="B28" i="50" s="1"/>
  <c r="B29" i="50" s="1"/>
  <c r="B30" i="50" s="1"/>
  <c r="B31" i="50" s="1"/>
  <c r="B32" i="50" s="1"/>
  <c r="AA87" i="49"/>
  <c r="V87" i="49"/>
  <c r="Q87" i="49"/>
  <c r="L87" i="49"/>
  <c r="G87" i="49"/>
  <c r="B72" i="49"/>
  <c r="B73" i="49" s="1"/>
  <c r="B74" i="49" s="1"/>
  <c r="B75" i="49" s="1"/>
  <c r="B76" i="49" s="1"/>
  <c r="B77" i="49" s="1"/>
  <c r="B78" i="49" s="1"/>
  <c r="B79" i="49" s="1"/>
  <c r="B80" i="49" s="1"/>
  <c r="B81" i="49" s="1"/>
  <c r="B82" i="49" s="1"/>
  <c r="B83" i="49" s="1"/>
  <c r="B84" i="49" s="1"/>
  <c r="B85" i="49" s="1"/>
  <c r="B86" i="49" s="1"/>
  <c r="B71" i="49"/>
  <c r="J62" i="49"/>
  <c r="O62" i="49" s="1"/>
  <c r="T62" i="49" s="1"/>
  <c r="Y62" i="49" s="1"/>
  <c r="V61" i="49"/>
  <c r="Q61" i="49"/>
  <c r="L61" i="49"/>
  <c r="G61" i="49"/>
  <c r="F59" i="49"/>
  <c r="F58" i="49"/>
  <c r="F56" i="49"/>
  <c r="F54" i="49"/>
  <c r="F51" i="49"/>
  <c r="B50" i="49"/>
  <c r="B51" i="49" s="1"/>
  <c r="B52" i="49" s="1"/>
  <c r="B53" i="49" s="1"/>
  <c r="B54" i="49" s="1"/>
  <c r="B55" i="49" s="1"/>
  <c r="B56" i="49" s="1"/>
  <c r="B57" i="49" s="1"/>
  <c r="B58" i="49" s="1"/>
  <c r="B59" i="49" s="1"/>
  <c r="B60" i="49" s="1"/>
  <c r="F48" i="49"/>
  <c r="F47" i="49"/>
  <c r="B45" i="49"/>
  <c r="B46" i="49" s="1"/>
  <c r="B47" i="49" s="1"/>
  <c r="B48" i="49" s="1"/>
  <c r="B49" i="49" s="1"/>
  <c r="F44" i="49"/>
  <c r="AA33" i="49"/>
  <c r="V33" i="49"/>
  <c r="Q33" i="49"/>
  <c r="L33" i="49"/>
  <c r="H29" i="49"/>
  <c r="I29" i="49" s="1"/>
  <c r="K28" i="45"/>
  <c r="B28" i="49"/>
  <c r="B29" i="49" s="1"/>
  <c r="B30" i="49" s="1"/>
  <c r="B31" i="49" s="1"/>
  <c r="B32" i="49" s="1"/>
  <c r="T23" i="45"/>
  <c r="Z22" i="45"/>
  <c r="Y22" i="45"/>
  <c r="D75" i="49"/>
  <c r="D20" i="45"/>
  <c r="D74" i="45" s="1"/>
  <c r="B20" i="49"/>
  <c r="B21" i="49" s="1"/>
  <c r="B22" i="49" s="1"/>
  <c r="B23" i="49" s="1"/>
  <c r="B24" i="49" s="1"/>
  <c r="B25" i="49" s="1"/>
  <c r="B26" i="49" s="1"/>
  <c r="B27" i="49" s="1"/>
  <c r="H19" i="49"/>
  <c r="I19" i="49" s="1"/>
  <c r="Z17" i="45"/>
  <c r="F17" i="45"/>
  <c r="B17" i="49"/>
  <c r="B18" i="49" s="1"/>
  <c r="B19" i="49" s="1"/>
  <c r="P16" i="45"/>
  <c r="AA87" i="48"/>
  <c r="V87" i="48"/>
  <c r="Q87" i="48"/>
  <c r="L87" i="48"/>
  <c r="G87" i="48"/>
  <c r="B71" i="48"/>
  <c r="B72" i="48" s="1"/>
  <c r="B73" i="48" s="1"/>
  <c r="B74" i="48" s="1"/>
  <c r="B75" i="48" s="1"/>
  <c r="B76" i="48" s="1"/>
  <c r="B77" i="48" s="1"/>
  <c r="B78" i="48" s="1"/>
  <c r="B79" i="48" s="1"/>
  <c r="B80" i="48" s="1"/>
  <c r="B81" i="48" s="1"/>
  <c r="B82" i="48" s="1"/>
  <c r="B83" i="48" s="1"/>
  <c r="B84" i="48" s="1"/>
  <c r="B85" i="48" s="1"/>
  <c r="B86" i="48" s="1"/>
  <c r="J62" i="48"/>
  <c r="O62" i="48" s="1"/>
  <c r="T62" i="48" s="1"/>
  <c r="Y62" i="48" s="1"/>
  <c r="V61" i="48"/>
  <c r="Q61" i="48"/>
  <c r="L61" i="48"/>
  <c r="G61" i="48"/>
  <c r="F60" i="48"/>
  <c r="F59" i="48"/>
  <c r="F58" i="48"/>
  <c r="F56" i="48"/>
  <c r="F54" i="48"/>
  <c r="F52" i="48"/>
  <c r="F51" i="48"/>
  <c r="F48" i="48"/>
  <c r="F47" i="48"/>
  <c r="F73" i="48" s="1"/>
  <c r="B45" i="48"/>
  <c r="B46" i="48" s="1"/>
  <c r="B47" i="48" s="1"/>
  <c r="B48" i="48" s="1"/>
  <c r="B49" i="48" s="1"/>
  <c r="B50" i="48" s="1"/>
  <c r="B51" i="48" s="1"/>
  <c r="B52" i="48" s="1"/>
  <c r="B53" i="48" s="1"/>
  <c r="B54" i="48" s="1"/>
  <c r="B55" i="48" s="1"/>
  <c r="B56" i="48" s="1"/>
  <c r="B57" i="48" s="1"/>
  <c r="B58" i="48" s="1"/>
  <c r="B59" i="48" s="1"/>
  <c r="B60" i="48" s="1"/>
  <c r="F44" i="48"/>
  <c r="AA33" i="48"/>
  <c r="V33" i="48"/>
  <c r="Q33" i="48"/>
  <c r="L33" i="48"/>
  <c r="F86" i="48"/>
  <c r="K25" i="45"/>
  <c r="D79" i="48"/>
  <c r="Z23" i="45"/>
  <c r="P17" i="45"/>
  <c r="K17" i="45"/>
  <c r="B17" i="48"/>
  <c r="B18" i="48" s="1"/>
  <c r="B19" i="48" s="1"/>
  <c r="B20" i="48" s="1"/>
  <c r="B21" i="48" s="1"/>
  <c r="B22" i="48" s="1"/>
  <c r="B23" i="48" s="1"/>
  <c r="B24" i="48" s="1"/>
  <c r="B25" i="48" s="1"/>
  <c r="B26" i="48" s="1"/>
  <c r="B27" i="48" s="1"/>
  <c r="B28" i="48" s="1"/>
  <c r="B29" i="48" s="1"/>
  <c r="B30" i="48" s="1"/>
  <c r="B31" i="48" s="1"/>
  <c r="B32" i="48" s="1"/>
  <c r="AA87" i="47"/>
  <c r="V87" i="47"/>
  <c r="Q87" i="47"/>
  <c r="L87" i="47"/>
  <c r="G87" i="47"/>
  <c r="D78" i="47"/>
  <c r="B72" i="47"/>
  <c r="B73" i="47" s="1"/>
  <c r="B74" i="47" s="1"/>
  <c r="B75" i="47" s="1"/>
  <c r="B76" i="47" s="1"/>
  <c r="B77" i="47" s="1"/>
  <c r="B78" i="47" s="1"/>
  <c r="B79" i="47" s="1"/>
  <c r="B80" i="47" s="1"/>
  <c r="B81" i="47" s="1"/>
  <c r="B82" i="47" s="1"/>
  <c r="B83" i="47" s="1"/>
  <c r="B84" i="47" s="1"/>
  <c r="B85" i="47" s="1"/>
  <c r="B86" i="47" s="1"/>
  <c r="B71" i="47"/>
  <c r="J62" i="47"/>
  <c r="O62" i="47" s="1"/>
  <c r="T62" i="47" s="1"/>
  <c r="Y62" i="47" s="1"/>
  <c r="V61" i="47"/>
  <c r="Q61" i="47"/>
  <c r="L61" i="47"/>
  <c r="G61" i="47"/>
  <c r="F60" i="47"/>
  <c r="F58" i="47"/>
  <c r="F57" i="47"/>
  <c r="F56" i="47"/>
  <c r="F55" i="47"/>
  <c r="F54" i="47"/>
  <c r="F53" i="47"/>
  <c r="F52" i="47"/>
  <c r="F50" i="47"/>
  <c r="F48" i="47"/>
  <c r="F45" i="47"/>
  <c r="B45" i="47"/>
  <c r="B46" i="47" s="1"/>
  <c r="B47" i="47" s="1"/>
  <c r="B48" i="47" s="1"/>
  <c r="B49" i="47" s="1"/>
  <c r="B50" i="47" s="1"/>
  <c r="B51" i="47" s="1"/>
  <c r="B52" i="47" s="1"/>
  <c r="B53" i="47" s="1"/>
  <c r="B54" i="47" s="1"/>
  <c r="B55" i="47" s="1"/>
  <c r="B56" i="47" s="1"/>
  <c r="B57" i="47" s="1"/>
  <c r="B58" i="47" s="1"/>
  <c r="B59" i="47" s="1"/>
  <c r="B60" i="47" s="1"/>
  <c r="AA33" i="47"/>
  <c r="V33" i="47"/>
  <c r="Q33" i="47"/>
  <c r="L33" i="47"/>
  <c r="G33" i="47"/>
  <c r="P32" i="45"/>
  <c r="O32" i="45"/>
  <c r="K32" i="45"/>
  <c r="Z31" i="45"/>
  <c r="E31" i="45"/>
  <c r="Z30" i="45"/>
  <c r="K30" i="45"/>
  <c r="J30" i="45"/>
  <c r="P29" i="45"/>
  <c r="O29" i="45"/>
  <c r="E29" i="45"/>
  <c r="F28" i="45"/>
  <c r="P27" i="45"/>
  <c r="U26" i="45"/>
  <c r="K26" i="45"/>
  <c r="P25" i="45"/>
  <c r="J25" i="45"/>
  <c r="P24" i="45"/>
  <c r="Y23" i="45"/>
  <c r="E23" i="45"/>
  <c r="K22" i="45"/>
  <c r="T21" i="45"/>
  <c r="Z20" i="45"/>
  <c r="F20" i="45"/>
  <c r="O19" i="45"/>
  <c r="U18" i="45"/>
  <c r="K18" i="45"/>
  <c r="D72" i="47"/>
  <c r="J17" i="45"/>
  <c r="B17" i="47"/>
  <c r="B18" i="47" s="1"/>
  <c r="B19" i="47" s="1"/>
  <c r="B20" i="47" s="1"/>
  <c r="B21" i="47" s="1"/>
  <c r="B22" i="47" s="1"/>
  <c r="B23" i="47" s="1"/>
  <c r="B24" i="47" s="1"/>
  <c r="B25" i="47" s="1"/>
  <c r="B26" i="47" s="1"/>
  <c r="B27" i="47" s="1"/>
  <c r="B28" i="47" s="1"/>
  <c r="B29" i="47" s="1"/>
  <c r="B30" i="47" s="1"/>
  <c r="B31" i="47" s="1"/>
  <c r="B32" i="47" s="1"/>
  <c r="T16" i="45"/>
  <c r="D18" i="45" l="1"/>
  <c r="D72" i="45" s="1"/>
  <c r="D29" i="45"/>
  <c r="D83" i="45" s="1"/>
  <c r="F31" i="45"/>
  <c r="F85" i="45" s="1"/>
  <c r="U24" i="45"/>
  <c r="T27" i="45"/>
  <c r="J31" i="45"/>
  <c r="E51" i="47"/>
  <c r="J18" i="45"/>
  <c r="D19" i="45"/>
  <c r="D73" i="45" s="1"/>
  <c r="O20" i="45"/>
  <c r="O28" i="45"/>
  <c r="Z29" i="45"/>
  <c r="E32" i="45"/>
  <c r="T17" i="45"/>
  <c r="E19" i="45"/>
  <c r="J21" i="45"/>
  <c r="O23" i="45"/>
  <c r="T25" i="45"/>
  <c r="P28" i="45"/>
  <c r="K16" i="45"/>
  <c r="U17" i="45"/>
  <c r="O18" i="45"/>
  <c r="F19" i="45"/>
  <c r="Z19" i="45"/>
  <c r="K21" i="45"/>
  <c r="P23" i="45"/>
  <c r="O26" i="45"/>
  <c r="F27" i="45"/>
  <c r="Z27" i="45"/>
  <c r="K29" i="45"/>
  <c r="Y30" i="45"/>
  <c r="P31" i="45"/>
  <c r="J32" i="45"/>
  <c r="F71" i="47"/>
  <c r="F84" i="49"/>
  <c r="P33" i="50"/>
  <c r="H25" i="50"/>
  <c r="I25" i="50" s="1"/>
  <c r="J28" i="45"/>
  <c r="T32" i="45"/>
  <c r="D73" i="50"/>
  <c r="Y29" i="45"/>
  <c r="U32" i="45"/>
  <c r="Y19" i="45"/>
  <c r="U22" i="45"/>
  <c r="E27" i="45"/>
  <c r="E60" i="48"/>
  <c r="H60" i="48" s="1"/>
  <c r="I60" i="48" s="1"/>
  <c r="K60" i="48" s="1"/>
  <c r="K86" i="48" s="1"/>
  <c r="H32" i="50"/>
  <c r="I32" i="50" s="1"/>
  <c r="E17" i="45"/>
  <c r="Y17" i="45"/>
  <c r="P18" i="45"/>
  <c r="U28" i="45"/>
  <c r="E28" i="45"/>
  <c r="H31" i="48"/>
  <c r="I31" i="48" s="1"/>
  <c r="M31" i="48" s="1"/>
  <c r="N31" i="48" s="1"/>
  <c r="R31" i="48" s="1"/>
  <c r="S31" i="48" s="1"/>
  <c r="H26" i="49"/>
  <c r="I26" i="49" s="1"/>
  <c r="M26" i="49" s="1"/>
  <c r="N26" i="49" s="1"/>
  <c r="F77" i="48"/>
  <c r="U29" i="45"/>
  <c r="O30" i="45"/>
  <c r="E47" i="49"/>
  <c r="H16" i="50"/>
  <c r="I16" i="50" s="1"/>
  <c r="P30" i="45"/>
  <c r="F70" i="48"/>
  <c r="D81" i="48"/>
  <c r="E50" i="49"/>
  <c r="E76" i="49" s="1"/>
  <c r="E44" i="49"/>
  <c r="U19" i="45"/>
  <c r="Z21" i="45"/>
  <c r="U27" i="45"/>
  <c r="K31" i="45"/>
  <c r="Y32" i="45"/>
  <c r="J16" i="45"/>
  <c r="P20" i="45"/>
  <c r="Z24" i="45"/>
  <c r="Y27" i="45"/>
  <c r="E59" i="47"/>
  <c r="E85" i="47" s="1"/>
  <c r="D77" i="49"/>
  <c r="T18" i="45"/>
  <c r="E20" i="45"/>
  <c r="Y20" i="45"/>
  <c r="P21" i="45"/>
  <c r="J22" i="45"/>
  <c r="H23" i="47"/>
  <c r="I23" i="47" s="1"/>
  <c r="F25" i="45"/>
  <c r="Z25" i="45"/>
  <c r="T26" i="45"/>
  <c r="H31" i="47"/>
  <c r="I31" i="47" s="1"/>
  <c r="F74" i="48"/>
  <c r="F82" i="48"/>
  <c r="H21" i="50"/>
  <c r="I21" i="50" s="1"/>
  <c r="M21" i="50" s="1"/>
  <c r="N21" i="50" s="1"/>
  <c r="D86" i="47"/>
  <c r="D32" i="45"/>
  <c r="D86" i="45" s="1"/>
  <c r="D70" i="48"/>
  <c r="H16" i="48"/>
  <c r="I16" i="48" s="1"/>
  <c r="J29" i="45"/>
  <c r="D84" i="47"/>
  <c r="D30" i="45"/>
  <c r="D84" i="45" s="1"/>
  <c r="E58" i="47"/>
  <c r="F86" i="47"/>
  <c r="F32" i="45"/>
  <c r="Y25" i="45"/>
  <c r="K19" i="45"/>
  <c r="J27" i="45"/>
  <c r="D82" i="47"/>
  <c r="D28" i="45"/>
  <c r="D82" i="45" s="1"/>
  <c r="F84" i="47"/>
  <c r="F30" i="45"/>
  <c r="E56" i="47"/>
  <c r="E44" i="48"/>
  <c r="H44" i="48" s="1"/>
  <c r="D77" i="50"/>
  <c r="E77" i="47"/>
  <c r="K24" i="45"/>
  <c r="D26" i="45"/>
  <c r="D80" i="45" s="1"/>
  <c r="H26" i="47"/>
  <c r="I26" i="47" s="1"/>
  <c r="U30" i="45"/>
  <c r="Z32" i="45"/>
  <c r="P26" i="45"/>
  <c r="T28" i="45"/>
  <c r="H30" i="47"/>
  <c r="I30" i="47" s="1"/>
  <c r="M30" i="47" s="1"/>
  <c r="N30" i="47" s="1"/>
  <c r="E30" i="45"/>
  <c r="E48" i="50"/>
  <c r="E74" i="50" s="1"/>
  <c r="D74" i="50"/>
  <c r="D16" i="45"/>
  <c r="D70" i="45" s="1"/>
  <c r="U16" i="45"/>
  <c r="E18" i="45"/>
  <c r="Y18" i="45"/>
  <c r="P19" i="45"/>
  <c r="J20" i="45"/>
  <c r="H21" i="47"/>
  <c r="I21" i="47" s="1"/>
  <c r="M21" i="47" s="1"/>
  <c r="N21" i="47" s="1"/>
  <c r="D21" i="45"/>
  <c r="D75" i="45" s="1"/>
  <c r="D75" i="47"/>
  <c r="U21" i="45"/>
  <c r="O22" i="45"/>
  <c r="F23" i="45"/>
  <c r="Y26" i="45"/>
  <c r="E52" i="48"/>
  <c r="H52" i="48" s="1"/>
  <c r="I52" i="48" s="1"/>
  <c r="D24" i="45"/>
  <c r="D78" i="45" s="1"/>
  <c r="O31" i="45"/>
  <c r="U20" i="45"/>
  <c r="E25" i="45"/>
  <c r="H27" i="47"/>
  <c r="I27" i="47" s="1"/>
  <c r="H16" i="47"/>
  <c r="E16" i="45"/>
  <c r="Y16" i="45"/>
  <c r="O17" i="45"/>
  <c r="F18" i="45"/>
  <c r="Z18" i="45"/>
  <c r="T19" i="45"/>
  <c r="K20" i="45"/>
  <c r="E21" i="45"/>
  <c r="Z26" i="45"/>
  <c r="E54" i="48"/>
  <c r="H54" i="48" s="1"/>
  <c r="I54" i="48" s="1"/>
  <c r="H44" i="49"/>
  <c r="O33" i="50"/>
  <c r="D85" i="50"/>
  <c r="F16" i="45"/>
  <c r="K27" i="45"/>
  <c r="F21" i="45"/>
  <c r="T22" i="45"/>
  <c r="J23" i="45"/>
  <c r="E52" i="47"/>
  <c r="O25" i="45"/>
  <c r="F80" i="47"/>
  <c r="O27" i="45"/>
  <c r="Z28" i="45"/>
  <c r="T29" i="45"/>
  <c r="F77" i="49"/>
  <c r="E49" i="50"/>
  <c r="D31" i="45"/>
  <c r="D85" i="45" s="1"/>
  <c r="T24" i="45"/>
  <c r="H28" i="47"/>
  <c r="I28" i="47" s="1"/>
  <c r="M28" i="47" s="1"/>
  <c r="N28" i="47" s="1"/>
  <c r="H17" i="47"/>
  <c r="I17" i="47" s="1"/>
  <c r="M17" i="47" s="1"/>
  <c r="N17" i="47" s="1"/>
  <c r="R17" i="47" s="1"/>
  <c r="S17" i="47" s="1"/>
  <c r="W17" i="47" s="1"/>
  <c r="X17" i="47" s="1"/>
  <c r="D17" i="45"/>
  <c r="D71" i="45" s="1"/>
  <c r="E50" i="47"/>
  <c r="D22" i="45"/>
  <c r="D76" i="45" s="1"/>
  <c r="K23" i="45"/>
  <c r="E24" i="45"/>
  <c r="Y24" i="45"/>
  <c r="F85" i="48"/>
  <c r="E46" i="48"/>
  <c r="E72" i="48" s="1"/>
  <c r="F70" i="49"/>
  <c r="F52" i="49"/>
  <c r="F78" i="49" s="1"/>
  <c r="E52" i="49"/>
  <c r="Z33" i="47"/>
  <c r="Z16" i="45"/>
  <c r="Y21" i="45"/>
  <c r="E26" i="45"/>
  <c r="Y28" i="45"/>
  <c r="H19" i="47"/>
  <c r="I19" i="47" s="1"/>
  <c r="M19" i="47" s="1"/>
  <c r="N19" i="47" s="1"/>
  <c r="T20" i="45"/>
  <c r="E76" i="47"/>
  <c r="E22" i="45"/>
  <c r="F78" i="47"/>
  <c r="F24" i="45"/>
  <c r="J26" i="45"/>
  <c r="D81" i="47"/>
  <c r="D27" i="45"/>
  <c r="D81" i="45" s="1"/>
  <c r="Y31" i="45"/>
  <c r="D74" i="48"/>
  <c r="H27" i="48"/>
  <c r="I27" i="48" s="1"/>
  <c r="M27" i="48" s="1"/>
  <c r="N27" i="48" s="1"/>
  <c r="R27" i="48" s="1"/>
  <c r="S27" i="48" s="1"/>
  <c r="F26" i="45"/>
  <c r="E51" i="49"/>
  <c r="H51" i="49" s="1"/>
  <c r="I51" i="49" s="1"/>
  <c r="I77" i="49" s="1"/>
  <c r="P22" i="45"/>
  <c r="E47" i="48"/>
  <c r="E73" i="48" s="1"/>
  <c r="J19" i="45"/>
  <c r="D74" i="47"/>
  <c r="O21" i="45"/>
  <c r="F76" i="47"/>
  <c r="J24" i="45"/>
  <c r="D25" i="45"/>
  <c r="D79" i="45" s="1"/>
  <c r="U25" i="45"/>
  <c r="F83" i="47"/>
  <c r="F29" i="45"/>
  <c r="T30" i="45"/>
  <c r="E55" i="47"/>
  <c r="H23" i="48"/>
  <c r="I23" i="48" s="1"/>
  <c r="D77" i="48"/>
  <c r="D71" i="49"/>
  <c r="H17" i="49"/>
  <c r="I17" i="49" s="1"/>
  <c r="M17" i="49" s="1"/>
  <c r="N17" i="49" s="1"/>
  <c r="E58" i="50"/>
  <c r="E84" i="50" s="1"/>
  <c r="D75" i="50"/>
  <c r="F22" i="45"/>
  <c r="F74" i="49"/>
  <c r="H23" i="49"/>
  <c r="I23" i="49" s="1"/>
  <c r="M23" i="49" s="1"/>
  <c r="N23" i="49" s="1"/>
  <c r="F80" i="49"/>
  <c r="F82" i="49"/>
  <c r="F85" i="50"/>
  <c r="D83" i="49"/>
  <c r="E46" i="49"/>
  <c r="F46" i="49"/>
  <c r="F72" i="49" s="1"/>
  <c r="E48" i="49"/>
  <c r="H48" i="49" s="1"/>
  <c r="I48" i="49" s="1"/>
  <c r="K48" i="49" s="1"/>
  <c r="K74" i="49" s="1"/>
  <c r="F81" i="50"/>
  <c r="K54" i="48"/>
  <c r="K80" i="48" s="1"/>
  <c r="M27" i="47"/>
  <c r="N27" i="47" s="1"/>
  <c r="M23" i="47"/>
  <c r="N23" i="47" s="1"/>
  <c r="D70" i="47"/>
  <c r="F44" i="47"/>
  <c r="E44" i="47"/>
  <c r="H21" i="49"/>
  <c r="I21" i="49" s="1"/>
  <c r="E80" i="48"/>
  <c r="T33" i="47"/>
  <c r="E48" i="47"/>
  <c r="E54" i="47"/>
  <c r="D80" i="47"/>
  <c r="E45" i="47"/>
  <c r="M23" i="48"/>
  <c r="N23" i="48" s="1"/>
  <c r="K33" i="47"/>
  <c r="H25" i="47"/>
  <c r="I25" i="47" s="1"/>
  <c r="D79" i="47"/>
  <c r="F79" i="47"/>
  <c r="D71" i="47"/>
  <c r="T33" i="48"/>
  <c r="E54" i="49"/>
  <c r="E80" i="49" s="1"/>
  <c r="M26" i="47"/>
  <c r="N26" i="47" s="1"/>
  <c r="D33" i="47"/>
  <c r="E33" i="47"/>
  <c r="U33" i="48"/>
  <c r="D76" i="48"/>
  <c r="E50" i="48"/>
  <c r="F50" i="48"/>
  <c r="M31" i="47"/>
  <c r="N31" i="47" s="1"/>
  <c r="H25" i="48"/>
  <c r="I25" i="48" s="1"/>
  <c r="D83" i="48"/>
  <c r="H29" i="48"/>
  <c r="I29" i="48" s="1"/>
  <c r="H22" i="47"/>
  <c r="I22" i="47" s="1"/>
  <c r="F33" i="47"/>
  <c r="H29" i="47"/>
  <c r="I29" i="47" s="1"/>
  <c r="D83" i="47"/>
  <c r="D76" i="47"/>
  <c r="H18" i="47"/>
  <c r="I18" i="47" s="1"/>
  <c r="R21" i="47"/>
  <c r="S21" i="47" s="1"/>
  <c r="E78" i="47"/>
  <c r="H78" i="47" s="1"/>
  <c r="O33" i="47"/>
  <c r="H20" i="48"/>
  <c r="I20" i="48" s="1"/>
  <c r="H47" i="47"/>
  <c r="I47" i="47" s="1"/>
  <c r="F47" i="47"/>
  <c r="E47" i="47"/>
  <c r="E84" i="47"/>
  <c r="P33" i="47"/>
  <c r="Y33" i="48"/>
  <c r="D80" i="48"/>
  <c r="H26" i="48"/>
  <c r="I26" i="48" s="1"/>
  <c r="J54" i="48" s="1"/>
  <c r="E53" i="47"/>
  <c r="Z33" i="48"/>
  <c r="K52" i="48"/>
  <c r="K78" i="48" s="1"/>
  <c r="F82" i="47"/>
  <c r="H82" i="47" s="1"/>
  <c r="J33" i="47"/>
  <c r="E70" i="47"/>
  <c r="D73" i="47"/>
  <c r="H20" i="47"/>
  <c r="I20" i="47" s="1"/>
  <c r="D77" i="47"/>
  <c r="H24" i="47"/>
  <c r="I24" i="47" s="1"/>
  <c r="D85" i="47"/>
  <c r="H32" i="47"/>
  <c r="I32" i="47" s="1"/>
  <c r="E46" i="47"/>
  <c r="H46" i="47" s="1"/>
  <c r="I46" i="47" s="1"/>
  <c r="E60" i="47"/>
  <c r="P33" i="48"/>
  <c r="E56" i="48"/>
  <c r="H56" i="48" s="1"/>
  <c r="I56" i="48" s="1"/>
  <c r="D82" i="48"/>
  <c r="H28" i="48"/>
  <c r="I28" i="48" s="1"/>
  <c r="E48" i="48"/>
  <c r="H48" i="48" s="1"/>
  <c r="I48" i="48" s="1"/>
  <c r="J33" i="49"/>
  <c r="M19" i="49"/>
  <c r="N19" i="49" s="1"/>
  <c r="E71" i="47"/>
  <c r="F51" i="47"/>
  <c r="F51" i="45" s="1"/>
  <c r="F74" i="47"/>
  <c r="E73" i="47"/>
  <c r="F46" i="47"/>
  <c r="E53" i="48"/>
  <c r="E79" i="48" s="1"/>
  <c r="K33" i="49"/>
  <c r="F59" i="47"/>
  <c r="F59" i="45" s="1"/>
  <c r="F81" i="47"/>
  <c r="F85" i="47"/>
  <c r="Y33" i="47"/>
  <c r="E51" i="48"/>
  <c r="E77" i="48" s="1"/>
  <c r="H51" i="48"/>
  <c r="I51" i="48" s="1"/>
  <c r="E58" i="48"/>
  <c r="E84" i="48" s="1"/>
  <c r="D84" i="48"/>
  <c r="H30" i="48"/>
  <c r="I30" i="48" s="1"/>
  <c r="D71" i="48"/>
  <c r="E45" i="48"/>
  <c r="E71" i="48" s="1"/>
  <c r="F76" i="48"/>
  <c r="H22" i="48"/>
  <c r="I22" i="48" s="1"/>
  <c r="F84" i="48"/>
  <c r="K33" i="48"/>
  <c r="F49" i="48"/>
  <c r="F75" i="48" s="1"/>
  <c r="E49" i="48"/>
  <c r="E75" i="48" s="1"/>
  <c r="Z33" i="49"/>
  <c r="M29" i="49"/>
  <c r="N29" i="49" s="1"/>
  <c r="E49" i="47"/>
  <c r="F49" i="47"/>
  <c r="M16" i="48"/>
  <c r="U33" i="47"/>
  <c r="H17" i="48"/>
  <c r="I17" i="48" s="1"/>
  <c r="H18" i="48"/>
  <c r="I18" i="48" s="1"/>
  <c r="I44" i="49"/>
  <c r="E82" i="47"/>
  <c r="E57" i="47"/>
  <c r="E83" i="47" s="1"/>
  <c r="D73" i="48"/>
  <c r="H19" i="48"/>
  <c r="I19" i="48" s="1"/>
  <c r="D78" i="48"/>
  <c r="H24" i="48"/>
  <c r="I24" i="48" s="1"/>
  <c r="J52" i="48" s="1"/>
  <c r="J78" i="48" s="1"/>
  <c r="O33" i="48"/>
  <c r="E76" i="48"/>
  <c r="F55" i="48"/>
  <c r="F81" i="48" s="1"/>
  <c r="E55" i="48"/>
  <c r="J33" i="48"/>
  <c r="F50" i="49"/>
  <c r="F76" i="49" s="1"/>
  <c r="H21" i="48"/>
  <c r="I21" i="48" s="1"/>
  <c r="D86" i="48"/>
  <c r="H32" i="48"/>
  <c r="I32" i="48" s="1"/>
  <c r="H31" i="49"/>
  <c r="I31" i="49" s="1"/>
  <c r="O33" i="49"/>
  <c r="E70" i="48"/>
  <c r="E86" i="48"/>
  <c r="D72" i="48"/>
  <c r="F46" i="48"/>
  <c r="D72" i="50"/>
  <c r="H18" i="50"/>
  <c r="I18" i="50" s="1"/>
  <c r="F45" i="48"/>
  <c r="F71" i="48" s="1"/>
  <c r="M25" i="50"/>
  <c r="N25" i="50" s="1"/>
  <c r="F77" i="50"/>
  <c r="H23" i="50"/>
  <c r="I23" i="50" s="1"/>
  <c r="F53" i="49"/>
  <c r="F79" i="49" s="1"/>
  <c r="E78" i="48"/>
  <c r="E59" i="48"/>
  <c r="E85" i="48" s="1"/>
  <c r="D85" i="48"/>
  <c r="H22" i="49"/>
  <c r="I22" i="49" s="1"/>
  <c r="D82" i="49"/>
  <c r="E56" i="49"/>
  <c r="H56" i="49" s="1"/>
  <c r="I56" i="49" s="1"/>
  <c r="H28" i="49"/>
  <c r="I28" i="49" s="1"/>
  <c r="P33" i="49"/>
  <c r="E53" i="49"/>
  <c r="H53" i="49" s="1"/>
  <c r="I53" i="49" s="1"/>
  <c r="D75" i="48"/>
  <c r="F78" i="48"/>
  <c r="F80" i="48"/>
  <c r="D72" i="49"/>
  <c r="H18" i="49"/>
  <c r="I18" i="49" s="1"/>
  <c r="E77" i="49"/>
  <c r="Y33" i="49"/>
  <c r="D78" i="50"/>
  <c r="H24" i="50"/>
  <c r="I24" i="50" s="1"/>
  <c r="H26" i="50"/>
  <c r="I26" i="50" s="1"/>
  <c r="D80" i="50"/>
  <c r="E54" i="50"/>
  <c r="H54" i="50" s="1"/>
  <c r="I54" i="50" s="1"/>
  <c r="D70" i="49"/>
  <c r="H16" i="49"/>
  <c r="E73" i="49"/>
  <c r="D78" i="49"/>
  <c r="H24" i="49"/>
  <c r="I24" i="49" s="1"/>
  <c r="H47" i="49"/>
  <c r="I47" i="49" s="1"/>
  <c r="F55" i="49"/>
  <c r="F81" i="49" s="1"/>
  <c r="E55" i="49"/>
  <c r="E81" i="49" s="1"/>
  <c r="F54" i="50"/>
  <c r="F80" i="50" s="1"/>
  <c r="E70" i="49"/>
  <c r="F73" i="49"/>
  <c r="D80" i="49"/>
  <c r="Y33" i="50"/>
  <c r="R21" i="50"/>
  <c r="S21" i="50" s="1"/>
  <c r="M32" i="50"/>
  <c r="N32" i="50" s="1"/>
  <c r="D85" i="49"/>
  <c r="E59" i="49"/>
  <c r="E85" i="49" s="1"/>
  <c r="D74" i="49"/>
  <c r="H20" i="49"/>
  <c r="I20" i="49" s="1"/>
  <c r="J48" i="49" s="1"/>
  <c r="J74" i="49" s="1"/>
  <c r="E60" i="49"/>
  <c r="E86" i="49" s="1"/>
  <c r="D82" i="50"/>
  <c r="H28" i="50"/>
  <c r="I28" i="50" s="1"/>
  <c r="D79" i="49"/>
  <c r="E58" i="49"/>
  <c r="H58" i="49" s="1"/>
  <c r="I58" i="49" s="1"/>
  <c r="D84" i="49"/>
  <c r="F44" i="50"/>
  <c r="F70" i="50" s="1"/>
  <c r="F57" i="48"/>
  <c r="D81" i="49"/>
  <c r="H27" i="49"/>
  <c r="I27" i="49" s="1"/>
  <c r="T33" i="49"/>
  <c r="F45" i="49"/>
  <c r="E45" i="49"/>
  <c r="D86" i="49"/>
  <c r="J33" i="50"/>
  <c r="E75" i="50"/>
  <c r="E44" i="50"/>
  <c r="F53" i="48"/>
  <c r="F61" i="48" s="1"/>
  <c r="E57" i="48"/>
  <c r="E83" i="48" s="1"/>
  <c r="F71" i="49"/>
  <c r="H32" i="49"/>
  <c r="I32" i="49" s="1"/>
  <c r="U33" i="49"/>
  <c r="F57" i="49"/>
  <c r="F83" i="49" s="1"/>
  <c r="E57" i="49"/>
  <c r="E83" i="49" s="1"/>
  <c r="E46" i="50"/>
  <c r="E72" i="50" s="1"/>
  <c r="D83" i="50"/>
  <c r="H57" i="50"/>
  <c r="I57" i="50" s="1"/>
  <c r="F57" i="50"/>
  <c r="F83" i="50" s="1"/>
  <c r="D76" i="49"/>
  <c r="H25" i="49"/>
  <c r="I25" i="49" s="1"/>
  <c r="H30" i="49"/>
  <c r="I30" i="49" s="1"/>
  <c r="K33" i="50"/>
  <c r="F46" i="50"/>
  <c r="F72" i="50" s="1"/>
  <c r="F53" i="50"/>
  <c r="F79" i="50" s="1"/>
  <c r="E53" i="50"/>
  <c r="E79" i="50" s="1"/>
  <c r="H79" i="50" s="1"/>
  <c r="E57" i="50"/>
  <c r="E83" i="50" s="1"/>
  <c r="U33" i="50"/>
  <c r="R27" i="50"/>
  <c r="S27" i="50" s="1"/>
  <c r="F58" i="50"/>
  <c r="F84" i="50" s="1"/>
  <c r="E59" i="50"/>
  <c r="H59" i="50" s="1"/>
  <c r="I59" i="50" s="1"/>
  <c r="H31" i="50"/>
  <c r="I31" i="50" s="1"/>
  <c r="E49" i="49"/>
  <c r="E75" i="49" s="1"/>
  <c r="F60" i="49"/>
  <c r="F86" i="49" s="1"/>
  <c r="F73" i="50"/>
  <c r="D73" i="49"/>
  <c r="H77" i="49"/>
  <c r="F49" i="49"/>
  <c r="F75" i="49" s="1"/>
  <c r="D70" i="50"/>
  <c r="H20" i="50"/>
  <c r="I20" i="50" s="1"/>
  <c r="F49" i="50"/>
  <c r="H49" i="50" s="1"/>
  <c r="I49" i="50" s="1"/>
  <c r="I75" i="50" s="1"/>
  <c r="F60" i="50"/>
  <c r="F86" i="50" s="1"/>
  <c r="E60" i="50"/>
  <c r="E86" i="50" s="1"/>
  <c r="F85" i="49"/>
  <c r="D76" i="50"/>
  <c r="H22" i="50"/>
  <c r="I22" i="50" s="1"/>
  <c r="H19" i="50"/>
  <c r="I19" i="50" s="1"/>
  <c r="Z33" i="50"/>
  <c r="F50" i="50"/>
  <c r="F76" i="50" s="1"/>
  <c r="E50" i="50"/>
  <c r="E76" i="50" s="1"/>
  <c r="H29" i="50"/>
  <c r="I29" i="50" s="1"/>
  <c r="E55" i="50"/>
  <c r="H55" i="50" s="1"/>
  <c r="I55" i="50" s="1"/>
  <c r="D81" i="50"/>
  <c r="F56" i="50"/>
  <c r="F82" i="50" s="1"/>
  <c r="T33" i="50"/>
  <c r="F52" i="50"/>
  <c r="F78" i="50" s="1"/>
  <c r="E56" i="50"/>
  <c r="E82" i="50" s="1"/>
  <c r="H17" i="50"/>
  <c r="I17" i="50" s="1"/>
  <c r="D71" i="50"/>
  <c r="E47" i="50"/>
  <c r="H47" i="50" s="1"/>
  <c r="I47" i="50" s="1"/>
  <c r="H30" i="50"/>
  <c r="I30" i="50" s="1"/>
  <c r="D84" i="50"/>
  <c r="E52" i="50"/>
  <c r="E78" i="50" s="1"/>
  <c r="E51" i="50"/>
  <c r="E45" i="50"/>
  <c r="H45" i="50" s="1"/>
  <c r="I45" i="50" s="1"/>
  <c r="F48" i="50"/>
  <c r="F74" i="50" s="1"/>
  <c r="H73" i="48" l="1"/>
  <c r="F50" i="45"/>
  <c r="H33" i="47"/>
  <c r="F77" i="45"/>
  <c r="F48" i="45"/>
  <c r="F74" i="45" s="1"/>
  <c r="H83" i="49"/>
  <c r="H47" i="48"/>
  <c r="I47" i="48" s="1"/>
  <c r="K47" i="48" s="1"/>
  <c r="K73" i="48" s="1"/>
  <c r="H58" i="48"/>
  <c r="I58" i="48" s="1"/>
  <c r="J58" i="48" s="1"/>
  <c r="J84" i="48" s="1"/>
  <c r="E74" i="49"/>
  <c r="I77" i="48"/>
  <c r="F45" i="45"/>
  <c r="F71" i="45" s="1"/>
  <c r="H86" i="50"/>
  <c r="H45" i="49"/>
  <c r="H77" i="48"/>
  <c r="H52" i="49"/>
  <c r="I52" i="49" s="1"/>
  <c r="K52" i="49" s="1"/>
  <c r="K78" i="49" s="1"/>
  <c r="F56" i="45"/>
  <c r="F82" i="45" s="1"/>
  <c r="H46" i="48"/>
  <c r="I46" i="48" s="1"/>
  <c r="F77" i="47"/>
  <c r="H46" i="49"/>
  <c r="I46" i="49" s="1"/>
  <c r="F52" i="45"/>
  <c r="H55" i="47"/>
  <c r="I55" i="47" s="1"/>
  <c r="E55" i="45"/>
  <c r="E81" i="45" s="1"/>
  <c r="H60" i="50"/>
  <c r="I60" i="50" s="1"/>
  <c r="I86" i="50" s="1"/>
  <c r="H46" i="50"/>
  <c r="I46" i="50" s="1"/>
  <c r="J46" i="50" s="1"/>
  <c r="J72" i="50" s="1"/>
  <c r="F58" i="45"/>
  <c r="E78" i="49"/>
  <c r="H56" i="50"/>
  <c r="I56" i="50" s="1"/>
  <c r="K56" i="50" s="1"/>
  <c r="K82" i="50" s="1"/>
  <c r="H44" i="50"/>
  <c r="I44" i="50" s="1"/>
  <c r="H53" i="47"/>
  <c r="I53" i="47" s="1"/>
  <c r="E53" i="45"/>
  <c r="E79" i="45" s="1"/>
  <c r="H74" i="50"/>
  <c r="F75" i="50"/>
  <c r="H75" i="50" s="1"/>
  <c r="H60" i="49"/>
  <c r="I60" i="49" s="1"/>
  <c r="H58" i="50"/>
  <c r="I58" i="50" s="1"/>
  <c r="H57" i="49"/>
  <c r="I57" i="49" s="1"/>
  <c r="H54" i="49"/>
  <c r="I54" i="49" s="1"/>
  <c r="I80" i="49" s="1"/>
  <c r="E80" i="50"/>
  <c r="H80" i="50" s="1"/>
  <c r="E57" i="45"/>
  <c r="E83" i="45" s="1"/>
  <c r="F75" i="47"/>
  <c r="F49" i="45"/>
  <c r="F75" i="45" s="1"/>
  <c r="H60" i="47"/>
  <c r="I60" i="47" s="1"/>
  <c r="E60" i="45"/>
  <c r="E86" i="45" s="1"/>
  <c r="F72" i="48"/>
  <c r="E47" i="45"/>
  <c r="E73" i="45" s="1"/>
  <c r="I16" i="47"/>
  <c r="I33" i="47" s="1"/>
  <c r="E44" i="45"/>
  <c r="H50" i="47"/>
  <c r="I50" i="47" s="1"/>
  <c r="K50" i="47" s="1"/>
  <c r="E50" i="45"/>
  <c r="E76" i="45" s="1"/>
  <c r="F60" i="45"/>
  <c r="H56" i="47"/>
  <c r="I56" i="47" s="1"/>
  <c r="E56" i="45"/>
  <c r="E82" i="45" s="1"/>
  <c r="F86" i="45"/>
  <c r="F76" i="45"/>
  <c r="E70" i="45"/>
  <c r="F78" i="45"/>
  <c r="E59" i="45"/>
  <c r="E85" i="45" s="1"/>
  <c r="H48" i="50"/>
  <c r="I48" i="50" s="1"/>
  <c r="J48" i="50" s="1"/>
  <c r="J74" i="50" s="1"/>
  <c r="H75" i="49"/>
  <c r="E79" i="49"/>
  <c r="H78" i="49"/>
  <c r="E72" i="49"/>
  <c r="H72" i="49" s="1"/>
  <c r="H57" i="47"/>
  <c r="I57" i="47" s="1"/>
  <c r="K57" i="47" s="1"/>
  <c r="H59" i="47"/>
  <c r="I59" i="47" s="1"/>
  <c r="I85" i="47" s="1"/>
  <c r="F72" i="47"/>
  <c r="F46" i="45"/>
  <c r="F72" i="45" s="1"/>
  <c r="E72" i="47"/>
  <c r="E46" i="45"/>
  <c r="F73" i="47"/>
  <c r="H73" i="47" s="1"/>
  <c r="F47" i="45"/>
  <c r="F73" i="45" s="1"/>
  <c r="H45" i="47"/>
  <c r="I45" i="47" s="1"/>
  <c r="K45" i="47" s="1"/>
  <c r="E45" i="45"/>
  <c r="E71" i="45" s="1"/>
  <c r="F44" i="45"/>
  <c r="F70" i="45" s="1"/>
  <c r="F54" i="45"/>
  <c r="F53" i="45"/>
  <c r="F79" i="45" s="1"/>
  <c r="H48" i="47"/>
  <c r="I48" i="47" s="1"/>
  <c r="E48" i="45"/>
  <c r="E74" i="45" s="1"/>
  <c r="H50" i="49"/>
  <c r="I50" i="49" s="1"/>
  <c r="I76" i="49" s="1"/>
  <c r="H81" i="47"/>
  <c r="H74" i="49"/>
  <c r="H84" i="47"/>
  <c r="E84" i="49"/>
  <c r="F83" i="48"/>
  <c r="H83" i="48" s="1"/>
  <c r="F57" i="45"/>
  <c r="F83" i="45" s="1"/>
  <c r="H51" i="47"/>
  <c r="I51" i="47" s="1"/>
  <c r="I77" i="47" s="1"/>
  <c r="H52" i="47"/>
  <c r="I52" i="47" s="1"/>
  <c r="K52" i="47" s="1"/>
  <c r="E52" i="45"/>
  <c r="E78" i="45" s="1"/>
  <c r="H58" i="47"/>
  <c r="I58" i="47" s="1"/>
  <c r="E58" i="45"/>
  <c r="E84" i="45" s="1"/>
  <c r="H52" i="50"/>
  <c r="I52" i="50" s="1"/>
  <c r="I78" i="50" s="1"/>
  <c r="F80" i="45"/>
  <c r="H77" i="47"/>
  <c r="E75" i="45"/>
  <c r="E72" i="45"/>
  <c r="F55" i="45"/>
  <c r="F81" i="45" s="1"/>
  <c r="H57" i="48"/>
  <c r="I57" i="48" s="1"/>
  <c r="I83" i="48" s="1"/>
  <c r="E75" i="47"/>
  <c r="E49" i="45"/>
  <c r="E81" i="47"/>
  <c r="E86" i="47"/>
  <c r="H86" i="47" s="1"/>
  <c r="H76" i="47"/>
  <c r="H50" i="48"/>
  <c r="I50" i="48" s="1"/>
  <c r="K50" i="48" s="1"/>
  <c r="K76" i="48" s="1"/>
  <c r="H54" i="47"/>
  <c r="I54" i="47" s="1"/>
  <c r="K54" i="47" s="1"/>
  <c r="E54" i="45"/>
  <c r="E80" i="45" s="1"/>
  <c r="E51" i="45"/>
  <c r="E77" i="45" s="1"/>
  <c r="F84" i="45"/>
  <c r="M54" i="48"/>
  <c r="N54" i="48" s="1"/>
  <c r="J80" i="48"/>
  <c r="K54" i="50"/>
  <c r="K80" i="50" s="1"/>
  <c r="J54" i="50"/>
  <c r="J80" i="50" s="1"/>
  <c r="F87" i="49"/>
  <c r="K46" i="48"/>
  <c r="K72" i="48" s="1"/>
  <c r="J46" i="48"/>
  <c r="J72" i="48" s="1"/>
  <c r="K53" i="47"/>
  <c r="J53" i="47"/>
  <c r="I45" i="49"/>
  <c r="K47" i="50"/>
  <c r="K73" i="50" s="1"/>
  <c r="J47" i="50"/>
  <c r="J73" i="50" s="1"/>
  <c r="E73" i="50"/>
  <c r="H73" i="50" s="1"/>
  <c r="K60" i="49"/>
  <c r="K86" i="49" s="1"/>
  <c r="J60" i="49"/>
  <c r="J86" i="49" s="1"/>
  <c r="K59" i="50"/>
  <c r="K85" i="50" s="1"/>
  <c r="J59" i="50"/>
  <c r="J85" i="50" s="1"/>
  <c r="K58" i="50"/>
  <c r="K84" i="50" s="1"/>
  <c r="J58" i="50"/>
  <c r="J84" i="50" s="1"/>
  <c r="K57" i="50"/>
  <c r="K83" i="50" s="1"/>
  <c r="J57" i="50"/>
  <c r="J83" i="50" s="1"/>
  <c r="I86" i="49"/>
  <c r="M32" i="49"/>
  <c r="N32" i="49" s="1"/>
  <c r="M28" i="50"/>
  <c r="N28" i="50" s="1"/>
  <c r="I73" i="48"/>
  <c r="M19" i="48"/>
  <c r="N19" i="48" s="1"/>
  <c r="I72" i="48"/>
  <c r="M18" i="48"/>
  <c r="N18" i="48" s="1"/>
  <c r="N16" i="48"/>
  <c r="J56" i="48"/>
  <c r="J82" i="48" s="1"/>
  <c r="K56" i="48"/>
  <c r="K82" i="48" s="1"/>
  <c r="H83" i="47"/>
  <c r="F79" i="48"/>
  <c r="F87" i="48" s="1"/>
  <c r="E61" i="47"/>
  <c r="I73" i="50"/>
  <c r="M19" i="50"/>
  <c r="N19" i="50" s="1"/>
  <c r="M30" i="49"/>
  <c r="N30" i="49" s="1"/>
  <c r="I84" i="49"/>
  <c r="H83" i="50"/>
  <c r="H53" i="48"/>
  <c r="I53" i="48" s="1"/>
  <c r="I79" i="48" s="1"/>
  <c r="H82" i="50"/>
  <c r="R32" i="50"/>
  <c r="S32" i="50" s="1"/>
  <c r="H80" i="49"/>
  <c r="H55" i="49"/>
  <c r="I55" i="49" s="1"/>
  <c r="I82" i="49"/>
  <c r="M28" i="49"/>
  <c r="N28" i="49" s="1"/>
  <c r="M18" i="50"/>
  <c r="N18" i="50" s="1"/>
  <c r="I86" i="48"/>
  <c r="M32" i="48"/>
  <c r="N32" i="48" s="1"/>
  <c r="K44" i="49"/>
  <c r="M17" i="48"/>
  <c r="N17" i="48" s="1"/>
  <c r="H49" i="47"/>
  <c r="I49" i="47" s="1"/>
  <c r="K46" i="47"/>
  <c r="J46" i="47"/>
  <c r="M52" i="48"/>
  <c r="N52" i="48" s="1"/>
  <c r="R28" i="47"/>
  <c r="S28" i="47" s="1"/>
  <c r="M29" i="47"/>
  <c r="N29" i="47" s="1"/>
  <c r="M22" i="47"/>
  <c r="N22" i="47" s="1"/>
  <c r="H71" i="47"/>
  <c r="R23" i="48"/>
  <c r="S23" i="48" s="1"/>
  <c r="F61" i="47"/>
  <c r="R23" i="47"/>
  <c r="S23" i="47" s="1"/>
  <c r="R30" i="47"/>
  <c r="S30" i="47" s="1"/>
  <c r="E77" i="50"/>
  <c r="H77" i="50" s="1"/>
  <c r="H51" i="50"/>
  <c r="I51" i="50" s="1"/>
  <c r="I77" i="50" s="1"/>
  <c r="I71" i="50"/>
  <c r="M17" i="50"/>
  <c r="N17" i="50" s="1"/>
  <c r="H49" i="49"/>
  <c r="I49" i="49" s="1"/>
  <c r="I75" i="49" s="1"/>
  <c r="M27" i="49"/>
  <c r="N27" i="49" s="1"/>
  <c r="F61" i="50"/>
  <c r="K47" i="49"/>
  <c r="K73" i="49" s="1"/>
  <c r="J47" i="49"/>
  <c r="J73" i="49" s="1"/>
  <c r="H59" i="48"/>
  <c r="I59" i="48" s="1"/>
  <c r="J56" i="49"/>
  <c r="J82" i="49" s="1"/>
  <c r="K56" i="49"/>
  <c r="K82" i="49" s="1"/>
  <c r="R25" i="50"/>
  <c r="S25" i="50" s="1"/>
  <c r="H45" i="48"/>
  <c r="I45" i="48" s="1"/>
  <c r="I71" i="48" s="1"/>
  <c r="H72" i="50"/>
  <c r="H86" i="48"/>
  <c r="H71" i="48"/>
  <c r="I44" i="48"/>
  <c r="R26" i="49"/>
  <c r="S26" i="49" s="1"/>
  <c r="H44" i="47"/>
  <c r="M24" i="47"/>
  <c r="N24" i="47" s="1"/>
  <c r="K47" i="47"/>
  <c r="J47" i="47"/>
  <c r="E61" i="48"/>
  <c r="E79" i="47"/>
  <c r="H79" i="47" s="1"/>
  <c r="H76" i="48"/>
  <c r="R26" i="47"/>
  <c r="S26" i="47" s="1"/>
  <c r="J55" i="50"/>
  <c r="J81" i="50" s="1"/>
  <c r="K55" i="50"/>
  <c r="K81" i="50" s="1"/>
  <c r="K58" i="49"/>
  <c r="K84" i="49" s="1"/>
  <c r="J58" i="49"/>
  <c r="J84" i="49" s="1"/>
  <c r="H33" i="50"/>
  <c r="D87" i="49"/>
  <c r="H70" i="49"/>
  <c r="H75" i="48"/>
  <c r="M22" i="49"/>
  <c r="N22" i="49" s="1"/>
  <c r="H49" i="48"/>
  <c r="I49" i="48" s="1"/>
  <c r="I75" i="48" s="1"/>
  <c r="W27" i="48"/>
  <c r="X27" i="48" s="1"/>
  <c r="I73" i="49"/>
  <c r="J60" i="47"/>
  <c r="K60" i="47"/>
  <c r="I33" i="48"/>
  <c r="E80" i="47"/>
  <c r="W31" i="48"/>
  <c r="X31" i="48" s="1"/>
  <c r="J60" i="48"/>
  <c r="J52" i="50"/>
  <c r="J78" i="50" s="1"/>
  <c r="K52" i="50"/>
  <c r="K78" i="50" s="1"/>
  <c r="W27" i="50"/>
  <c r="X27" i="50" s="1"/>
  <c r="H76" i="49"/>
  <c r="K51" i="49"/>
  <c r="K77" i="49" s="1"/>
  <c r="J51" i="49"/>
  <c r="J77" i="49" s="1"/>
  <c r="E82" i="49"/>
  <c r="M30" i="48"/>
  <c r="N30" i="48" s="1"/>
  <c r="M18" i="47"/>
  <c r="N18" i="47" s="1"/>
  <c r="I72" i="47"/>
  <c r="M25" i="48"/>
  <c r="N25" i="48" s="1"/>
  <c r="I79" i="49"/>
  <c r="M25" i="49"/>
  <c r="N25" i="49" s="1"/>
  <c r="H81" i="49"/>
  <c r="K46" i="49"/>
  <c r="K72" i="49" s="1"/>
  <c r="J46" i="49"/>
  <c r="J72" i="49" s="1"/>
  <c r="H82" i="49"/>
  <c r="K48" i="47"/>
  <c r="J48" i="47"/>
  <c r="H50" i="50"/>
  <c r="I50" i="50" s="1"/>
  <c r="H73" i="49"/>
  <c r="H53" i="50"/>
  <c r="I53" i="50" s="1"/>
  <c r="E85" i="50"/>
  <c r="H85" i="50" s="1"/>
  <c r="W21" i="50"/>
  <c r="X21" i="50" s="1"/>
  <c r="H33" i="49"/>
  <c r="I16" i="49"/>
  <c r="E61" i="49"/>
  <c r="M21" i="48"/>
  <c r="N21" i="48" s="1"/>
  <c r="R19" i="49"/>
  <c r="S19" i="49" s="1"/>
  <c r="W21" i="47"/>
  <c r="X21" i="47" s="1"/>
  <c r="K54" i="49"/>
  <c r="K80" i="49" s="1"/>
  <c r="E81" i="48"/>
  <c r="H81" i="48" s="1"/>
  <c r="H55" i="48"/>
  <c r="I55" i="48" s="1"/>
  <c r="H84" i="48"/>
  <c r="I86" i="47"/>
  <c r="M32" i="47"/>
  <c r="N32" i="47" s="1"/>
  <c r="I74" i="48"/>
  <c r="M20" i="48"/>
  <c r="N20" i="48" s="1"/>
  <c r="I79" i="47"/>
  <c r="M25" i="47"/>
  <c r="N25" i="47" s="1"/>
  <c r="K51" i="48"/>
  <c r="K77" i="48" s="1"/>
  <c r="J51" i="48"/>
  <c r="J77" i="48" s="1"/>
  <c r="D87" i="47"/>
  <c r="H59" i="49"/>
  <c r="I59" i="49" s="1"/>
  <c r="I85" i="49" s="1"/>
  <c r="I74" i="50"/>
  <c r="M20" i="50"/>
  <c r="N20" i="50" s="1"/>
  <c r="H84" i="49"/>
  <c r="I33" i="50"/>
  <c r="M16" i="50"/>
  <c r="H70" i="48"/>
  <c r="M48" i="49"/>
  <c r="N48" i="49" s="1"/>
  <c r="E74" i="47"/>
  <c r="H74" i="47" s="1"/>
  <c r="M29" i="48"/>
  <c r="N29" i="48" s="1"/>
  <c r="R27" i="47"/>
  <c r="S27" i="47" s="1"/>
  <c r="H84" i="50"/>
  <c r="E81" i="50"/>
  <c r="H81" i="50" s="1"/>
  <c r="E71" i="50"/>
  <c r="H71" i="50" s="1"/>
  <c r="I81" i="50"/>
  <c r="M81" i="50" s="1"/>
  <c r="D87" i="50"/>
  <c r="H86" i="49"/>
  <c r="H79" i="49"/>
  <c r="M26" i="50"/>
  <c r="N26" i="50" s="1"/>
  <c r="I80" i="50"/>
  <c r="I72" i="49"/>
  <c r="M18" i="49"/>
  <c r="N18" i="49" s="1"/>
  <c r="E82" i="48"/>
  <c r="H82" i="48" s="1"/>
  <c r="H72" i="48"/>
  <c r="M31" i="49"/>
  <c r="N31" i="49" s="1"/>
  <c r="R29" i="49"/>
  <c r="S29" i="49" s="1"/>
  <c r="M22" i="48"/>
  <c r="N22" i="48" s="1"/>
  <c r="F70" i="47"/>
  <c r="H85" i="47"/>
  <c r="I74" i="47"/>
  <c r="M20" i="47"/>
  <c r="N20" i="47" s="1"/>
  <c r="R31" i="47"/>
  <c r="S31" i="47" s="1"/>
  <c r="M30" i="50"/>
  <c r="N30" i="50" s="1"/>
  <c r="I84" i="50"/>
  <c r="M84" i="50" s="1"/>
  <c r="E71" i="49"/>
  <c r="H71" i="49" s="1"/>
  <c r="K53" i="49"/>
  <c r="K79" i="49" s="1"/>
  <c r="J53" i="49"/>
  <c r="J79" i="49" s="1"/>
  <c r="K50" i="49"/>
  <c r="K76" i="49" s="1"/>
  <c r="K57" i="49"/>
  <c r="K83" i="49" s="1"/>
  <c r="J57" i="49"/>
  <c r="J83" i="49" s="1"/>
  <c r="M24" i="50"/>
  <c r="N24" i="50" s="1"/>
  <c r="M24" i="48"/>
  <c r="N24" i="48" s="1"/>
  <c r="I78" i="48"/>
  <c r="M78" i="48" s="1"/>
  <c r="I83" i="49"/>
  <c r="K48" i="48"/>
  <c r="K74" i="48" s="1"/>
  <c r="J48" i="48"/>
  <c r="J74" i="48" s="1"/>
  <c r="I80" i="48"/>
  <c r="M26" i="48"/>
  <c r="N26" i="48" s="1"/>
  <c r="K45" i="50"/>
  <c r="K71" i="50" s="1"/>
  <c r="J45" i="50"/>
  <c r="J71" i="50" s="1"/>
  <c r="M22" i="50"/>
  <c r="N22" i="50" s="1"/>
  <c r="F61" i="49"/>
  <c r="H85" i="49"/>
  <c r="H78" i="50"/>
  <c r="R23" i="49"/>
  <c r="S23" i="49" s="1"/>
  <c r="H85" i="48"/>
  <c r="H78" i="48"/>
  <c r="H33" i="48"/>
  <c r="E74" i="48"/>
  <c r="H74" i="48" s="1"/>
  <c r="I82" i="48"/>
  <c r="M28" i="48"/>
  <c r="N28" i="48" s="1"/>
  <c r="H80" i="48"/>
  <c r="M21" i="49"/>
  <c r="N21" i="49" s="1"/>
  <c r="AB17" i="47"/>
  <c r="J50" i="47"/>
  <c r="I73" i="47"/>
  <c r="E70" i="50"/>
  <c r="H70" i="50" s="1"/>
  <c r="E61" i="50"/>
  <c r="I83" i="50"/>
  <c r="M29" i="50"/>
  <c r="N29" i="50" s="1"/>
  <c r="H76" i="50"/>
  <c r="K49" i="50"/>
  <c r="K75" i="50" s="1"/>
  <c r="J49" i="50"/>
  <c r="J75" i="50" s="1"/>
  <c r="I85" i="50"/>
  <c r="M31" i="50"/>
  <c r="N31" i="50" s="1"/>
  <c r="I74" i="49"/>
  <c r="M74" i="49" s="1"/>
  <c r="M20" i="49"/>
  <c r="N20" i="49" s="1"/>
  <c r="M24" i="49"/>
  <c r="N24" i="49" s="1"/>
  <c r="M23" i="50"/>
  <c r="N23" i="50" s="1"/>
  <c r="D87" i="48"/>
  <c r="J51" i="47"/>
  <c r="R17" i="49"/>
  <c r="S17" i="49" s="1"/>
  <c r="M16" i="47"/>
  <c r="R19" i="47"/>
  <c r="S19" i="47" s="1"/>
  <c r="I72" i="50" l="1"/>
  <c r="J47" i="48"/>
  <c r="J73" i="48" s="1"/>
  <c r="M60" i="47"/>
  <c r="N60" i="47" s="1"/>
  <c r="I76" i="47"/>
  <c r="I83" i="47"/>
  <c r="K58" i="48"/>
  <c r="K84" i="48" s="1"/>
  <c r="K46" i="50"/>
  <c r="K72" i="50" s="1"/>
  <c r="M72" i="50" s="1"/>
  <c r="I84" i="48"/>
  <c r="M84" i="48" s="1"/>
  <c r="J52" i="49"/>
  <c r="M80" i="48"/>
  <c r="M47" i="50"/>
  <c r="N47" i="50" s="1"/>
  <c r="N73" i="50" s="1"/>
  <c r="I78" i="49"/>
  <c r="M82" i="48"/>
  <c r="M58" i="48"/>
  <c r="N58" i="48" s="1"/>
  <c r="K51" i="47"/>
  <c r="M51" i="47" s="1"/>
  <c r="N51" i="47" s="1"/>
  <c r="J50" i="49"/>
  <c r="J76" i="49" s="1"/>
  <c r="M76" i="49" s="1"/>
  <c r="M77" i="48"/>
  <c r="M77" i="49"/>
  <c r="F87" i="50"/>
  <c r="K71" i="47"/>
  <c r="K83" i="47"/>
  <c r="K80" i="47"/>
  <c r="K54" i="45"/>
  <c r="K80" i="45" s="1"/>
  <c r="K52" i="45"/>
  <c r="K78" i="45" s="1"/>
  <c r="K78" i="47"/>
  <c r="J77" i="47"/>
  <c r="I76" i="48"/>
  <c r="I82" i="50"/>
  <c r="M82" i="50" s="1"/>
  <c r="J50" i="48"/>
  <c r="K56" i="47"/>
  <c r="I82" i="47"/>
  <c r="J56" i="47"/>
  <c r="J56" i="50"/>
  <c r="J82" i="50" s="1"/>
  <c r="J74" i="47"/>
  <c r="J48" i="45"/>
  <c r="J74" i="45" s="1"/>
  <c r="M79" i="49"/>
  <c r="K48" i="50"/>
  <c r="K74" i="50" s="1"/>
  <c r="M56" i="48"/>
  <c r="N56" i="48" s="1"/>
  <c r="N82" i="48" s="1"/>
  <c r="J57" i="48"/>
  <c r="J83" i="48" s="1"/>
  <c r="M83" i="48" s="1"/>
  <c r="I84" i="47"/>
  <c r="K58" i="47"/>
  <c r="J58" i="47"/>
  <c r="M74" i="50"/>
  <c r="M74" i="48"/>
  <c r="E87" i="47"/>
  <c r="F87" i="47"/>
  <c r="I80" i="47"/>
  <c r="M56" i="49"/>
  <c r="N56" i="49" s="1"/>
  <c r="J54" i="47"/>
  <c r="J73" i="47"/>
  <c r="M73" i="47" s="1"/>
  <c r="J47" i="45"/>
  <c r="J73" i="45" s="1"/>
  <c r="J60" i="50"/>
  <c r="J86" i="50" s="1"/>
  <c r="M86" i="50" s="1"/>
  <c r="E87" i="49"/>
  <c r="J52" i="47"/>
  <c r="J52" i="45" s="1"/>
  <c r="J78" i="45" s="1"/>
  <c r="K73" i="47"/>
  <c r="K47" i="45"/>
  <c r="K73" i="45" s="1"/>
  <c r="I71" i="47"/>
  <c r="J59" i="47"/>
  <c r="M59" i="47" s="1"/>
  <c r="N59" i="47" s="1"/>
  <c r="M57" i="47"/>
  <c r="N57" i="47" s="1"/>
  <c r="N83" i="47" s="1"/>
  <c r="K74" i="47"/>
  <c r="K48" i="45"/>
  <c r="K74" i="45" s="1"/>
  <c r="I78" i="47"/>
  <c r="J72" i="47"/>
  <c r="J46" i="45"/>
  <c r="J72" i="45" s="1"/>
  <c r="K57" i="48"/>
  <c r="K83" i="48" s="1"/>
  <c r="K60" i="50"/>
  <c r="K86" i="50" s="1"/>
  <c r="M80" i="50"/>
  <c r="M71" i="50"/>
  <c r="J45" i="47"/>
  <c r="K59" i="47"/>
  <c r="M48" i="48"/>
  <c r="N48" i="48" s="1"/>
  <c r="M53" i="49"/>
  <c r="N53" i="49" s="1"/>
  <c r="P53" i="49" s="1"/>
  <c r="P79" i="49" s="1"/>
  <c r="J57" i="47"/>
  <c r="K86" i="47"/>
  <c r="K60" i="45"/>
  <c r="K86" i="45" s="1"/>
  <c r="K72" i="47"/>
  <c r="K46" i="45"/>
  <c r="K72" i="45" s="1"/>
  <c r="H75" i="47"/>
  <c r="K55" i="47"/>
  <c r="J55" i="47"/>
  <c r="I81" i="47"/>
  <c r="K79" i="47"/>
  <c r="M56" i="50"/>
  <c r="N56" i="50" s="1"/>
  <c r="P56" i="50" s="1"/>
  <c r="P82" i="50" s="1"/>
  <c r="M75" i="50"/>
  <c r="M84" i="49"/>
  <c r="M57" i="49"/>
  <c r="N57" i="49" s="1"/>
  <c r="J54" i="49"/>
  <c r="J80" i="49" s="1"/>
  <c r="M80" i="49" s="1"/>
  <c r="M46" i="49"/>
  <c r="N46" i="49" s="1"/>
  <c r="N72" i="49" s="1"/>
  <c r="J86" i="47"/>
  <c r="M86" i="47" s="1"/>
  <c r="J60" i="45"/>
  <c r="J86" i="45" s="1"/>
  <c r="M46" i="47"/>
  <c r="N46" i="47" s="1"/>
  <c r="N72" i="47" s="1"/>
  <c r="J79" i="47"/>
  <c r="H72" i="47"/>
  <c r="K76" i="47"/>
  <c r="K50" i="45"/>
  <c r="K76" i="45" s="1"/>
  <c r="H87" i="50"/>
  <c r="N16" i="50"/>
  <c r="M33" i="50"/>
  <c r="J45" i="49"/>
  <c r="J71" i="49" s="1"/>
  <c r="K45" i="49"/>
  <c r="K71" i="49" s="1"/>
  <c r="I71" i="49"/>
  <c r="W17" i="49"/>
  <c r="X17" i="49" s="1"/>
  <c r="R32" i="47"/>
  <c r="S32" i="47" s="1"/>
  <c r="N86" i="47"/>
  <c r="M60" i="49"/>
  <c r="N60" i="49" s="1"/>
  <c r="R20" i="47"/>
  <c r="S20" i="47" s="1"/>
  <c r="R18" i="49"/>
  <c r="S18" i="49" s="1"/>
  <c r="W27" i="47"/>
  <c r="X27" i="47" s="1"/>
  <c r="R21" i="48"/>
  <c r="S21" i="48" s="1"/>
  <c r="M52" i="50"/>
  <c r="N52" i="50" s="1"/>
  <c r="N78" i="50" s="1"/>
  <c r="J78" i="47"/>
  <c r="H87" i="49"/>
  <c r="I61" i="48"/>
  <c r="K44" i="48"/>
  <c r="J44" i="48"/>
  <c r="I70" i="48"/>
  <c r="K59" i="48"/>
  <c r="K85" i="48" s="1"/>
  <c r="J59" i="48"/>
  <c r="J85" i="48" s="1"/>
  <c r="I85" i="48"/>
  <c r="R18" i="50"/>
  <c r="S18" i="50" s="1"/>
  <c r="R19" i="50"/>
  <c r="S19" i="50" s="1"/>
  <c r="M33" i="48"/>
  <c r="M86" i="49"/>
  <c r="M54" i="50"/>
  <c r="N54" i="50" s="1"/>
  <c r="N80" i="50" s="1"/>
  <c r="R21" i="49"/>
  <c r="S21" i="49" s="1"/>
  <c r="M83" i="49"/>
  <c r="M50" i="49"/>
  <c r="N50" i="49" s="1"/>
  <c r="N76" i="49" s="1"/>
  <c r="M72" i="49"/>
  <c r="R20" i="50"/>
  <c r="S20" i="50" s="1"/>
  <c r="M48" i="47"/>
  <c r="N48" i="47" s="1"/>
  <c r="N74" i="47" s="1"/>
  <c r="R18" i="47"/>
  <c r="S18" i="47" s="1"/>
  <c r="H61" i="48"/>
  <c r="M47" i="49"/>
  <c r="N47" i="49" s="1"/>
  <c r="R22" i="47"/>
  <c r="S22" i="47" s="1"/>
  <c r="R28" i="49"/>
  <c r="S28" i="49" s="1"/>
  <c r="M73" i="50"/>
  <c r="R18" i="48"/>
  <c r="S18" i="48" s="1"/>
  <c r="M53" i="47"/>
  <c r="N53" i="47" s="1"/>
  <c r="N79" i="47" s="1"/>
  <c r="R22" i="50"/>
  <c r="S22" i="50" s="1"/>
  <c r="W31" i="47"/>
  <c r="X31" i="47" s="1"/>
  <c r="P57" i="47"/>
  <c r="O57" i="47"/>
  <c r="J50" i="50"/>
  <c r="J76" i="50" s="1"/>
  <c r="K50" i="50"/>
  <c r="K76" i="50" s="1"/>
  <c r="R25" i="48"/>
  <c r="S25" i="48" s="1"/>
  <c r="W26" i="47"/>
  <c r="X26" i="47" s="1"/>
  <c r="O54" i="48"/>
  <c r="O80" i="48" s="1"/>
  <c r="P54" i="48"/>
  <c r="P80" i="48" s="1"/>
  <c r="W26" i="49"/>
  <c r="X26" i="49" s="1"/>
  <c r="P58" i="48"/>
  <c r="P84" i="48" s="1"/>
  <c r="O58" i="48"/>
  <c r="O84" i="48" s="1"/>
  <c r="R30" i="49"/>
  <c r="S30" i="49" s="1"/>
  <c r="R32" i="49"/>
  <c r="S32" i="49" s="1"/>
  <c r="M85" i="50"/>
  <c r="M45" i="50"/>
  <c r="N45" i="50" s="1"/>
  <c r="N71" i="50" s="1"/>
  <c r="N84" i="48"/>
  <c r="R30" i="48"/>
  <c r="S30" i="48" s="1"/>
  <c r="W30" i="47"/>
  <c r="X30" i="47" s="1"/>
  <c r="M82" i="49"/>
  <c r="M72" i="48"/>
  <c r="O47" i="50"/>
  <c r="O73" i="50" s="1"/>
  <c r="P47" i="50"/>
  <c r="P73" i="50" s="1"/>
  <c r="N78" i="48"/>
  <c r="R24" i="48"/>
  <c r="S24" i="48" s="1"/>
  <c r="K59" i="49"/>
  <c r="K85" i="49" s="1"/>
  <c r="J59" i="49"/>
  <c r="J85" i="49" s="1"/>
  <c r="M85" i="49" s="1"/>
  <c r="I70" i="49"/>
  <c r="M16" i="49"/>
  <c r="I33" i="49"/>
  <c r="W23" i="47"/>
  <c r="X23" i="47" s="1"/>
  <c r="R17" i="48"/>
  <c r="S17" i="48" s="1"/>
  <c r="K55" i="49"/>
  <c r="K81" i="49" s="1"/>
  <c r="J55" i="49"/>
  <c r="J81" i="49" s="1"/>
  <c r="R19" i="48"/>
  <c r="S19" i="48" s="1"/>
  <c r="M57" i="50"/>
  <c r="N57" i="50" s="1"/>
  <c r="W19" i="47"/>
  <c r="X19" i="47" s="1"/>
  <c r="R23" i="50"/>
  <c r="S23" i="50" s="1"/>
  <c r="M47" i="48"/>
  <c r="N47" i="48" s="1"/>
  <c r="M78" i="50"/>
  <c r="M48" i="50"/>
  <c r="N48" i="50" s="1"/>
  <c r="N74" i="50" s="1"/>
  <c r="M47" i="47"/>
  <c r="N47" i="47" s="1"/>
  <c r="R29" i="47"/>
  <c r="S29" i="47" s="1"/>
  <c r="H80" i="47"/>
  <c r="M73" i="48"/>
  <c r="M33" i="47"/>
  <c r="N16" i="47"/>
  <c r="R29" i="50"/>
  <c r="S29" i="50" s="1"/>
  <c r="N83" i="50"/>
  <c r="R24" i="50"/>
  <c r="S24" i="50" s="1"/>
  <c r="R22" i="48"/>
  <c r="S22" i="48" s="1"/>
  <c r="O48" i="49"/>
  <c r="O74" i="49" s="1"/>
  <c r="P48" i="49"/>
  <c r="P74" i="49" s="1"/>
  <c r="H70" i="47"/>
  <c r="M54" i="49"/>
  <c r="N54" i="49" s="1"/>
  <c r="AB21" i="50"/>
  <c r="M51" i="49"/>
  <c r="N51" i="49" s="1"/>
  <c r="M73" i="49"/>
  <c r="M58" i="49"/>
  <c r="N58" i="49" s="1"/>
  <c r="N84" i="49" s="1"/>
  <c r="R27" i="49"/>
  <c r="S27" i="49" s="1"/>
  <c r="J44" i="49"/>
  <c r="W32" i="50"/>
  <c r="X32" i="50" s="1"/>
  <c r="H79" i="48"/>
  <c r="H87" i="48" s="1"/>
  <c r="M50" i="47"/>
  <c r="N50" i="47" s="1"/>
  <c r="J76" i="47"/>
  <c r="P56" i="48"/>
  <c r="P82" i="48" s="1"/>
  <c r="K44" i="50"/>
  <c r="I61" i="50"/>
  <c r="J44" i="50"/>
  <c r="R31" i="50"/>
  <c r="S31" i="50" s="1"/>
  <c r="I76" i="50"/>
  <c r="W19" i="49"/>
  <c r="X19" i="49" s="1"/>
  <c r="J51" i="50"/>
  <c r="J77" i="50" s="1"/>
  <c r="K51" i="50"/>
  <c r="K77" i="50" s="1"/>
  <c r="N33" i="48"/>
  <c r="R16" i="48"/>
  <c r="R29" i="48"/>
  <c r="S29" i="48" s="1"/>
  <c r="J55" i="48"/>
  <c r="J81" i="48" s="1"/>
  <c r="K55" i="48"/>
  <c r="K81" i="48" s="1"/>
  <c r="I81" i="48"/>
  <c r="P60" i="47"/>
  <c r="O60" i="47"/>
  <c r="J49" i="47"/>
  <c r="K49" i="47"/>
  <c r="I75" i="47"/>
  <c r="M49" i="50"/>
  <c r="N49" i="50" s="1"/>
  <c r="O53" i="49"/>
  <c r="O79" i="49" s="1"/>
  <c r="R26" i="50"/>
  <c r="S26" i="50" s="1"/>
  <c r="O46" i="49"/>
  <c r="O72" i="49" s="1"/>
  <c r="M83" i="50"/>
  <c r="W23" i="49"/>
  <c r="X23" i="49" s="1"/>
  <c r="W29" i="49"/>
  <c r="X29" i="49" s="1"/>
  <c r="J86" i="48"/>
  <c r="M86" i="48" s="1"/>
  <c r="M60" i="48"/>
  <c r="N60" i="48" s="1"/>
  <c r="N86" i="48" s="1"/>
  <c r="AB27" i="48"/>
  <c r="M55" i="50"/>
  <c r="N55" i="50" s="1"/>
  <c r="R24" i="47"/>
  <c r="S24" i="47" s="1"/>
  <c r="J45" i="48"/>
  <c r="J71" i="48" s="1"/>
  <c r="K45" i="48"/>
  <c r="K71" i="48" s="1"/>
  <c r="I81" i="49"/>
  <c r="W28" i="47"/>
  <c r="X28" i="47" s="1"/>
  <c r="K70" i="49"/>
  <c r="M58" i="50"/>
  <c r="N58" i="50" s="1"/>
  <c r="M46" i="48"/>
  <c r="N46" i="48" s="1"/>
  <c r="R24" i="49"/>
  <c r="S24" i="49" s="1"/>
  <c r="N80" i="48"/>
  <c r="R26" i="48"/>
  <c r="S26" i="48" s="1"/>
  <c r="O57" i="49"/>
  <c r="O83" i="49" s="1"/>
  <c r="P57" i="49"/>
  <c r="P83" i="49" s="1"/>
  <c r="N83" i="49"/>
  <c r="E87" i="48"/>
  <c r="R25" i="47"/>
  <c r="S25" i="47" s="1"/>
  <c r="R25" i="49"/>
  <c r="S25" i="49" s="1"/>
  <c r="N79" i="49"/>
  <c r="AB31" i="48"/>
  <c r="J49" i="49"/>
  <c r="J75" i="49" s="1"/>
  <c r="M75" i="49" s="1"/>
  <c r="K49" i="49"/>
  <c r="K75" i="49" s="1"/>
  <c r="P52" i="48"/>
  <c r="P78" i="48" s="1"/>
  <c r="O52" i="48"/>
  <c r="O78" i="48" s="1"/>
  <c r="N82" i="50"/>
  <c r="R28" i="50"/>
  <c r="S28" i="50" s="1"/>
  <c r="E87" i="50"/>
  <c r="R28" i="48"/>
  <c r="S28" i="48" s="1"/>
  <c r="R30" i="50"/>
  <c r="S30" i="50" s="1"/>
  <c r="R31" i="49"/>
  <c r="S31" i="49" s="1"/>
  <c r="K53" i="50"/>
  <c r="K79" i="50" s="1"/>
  <c r="J53" i="50"/>
  <c r="J79" i="50" s="1"/>
  <c r="I79" i="50"/>
  <c r="K49" i="48"/>
  <c r="K75" i="48" s="1"/>
  <c r="J49" i="48"/>
  <c r="J75" i="48" s="1"/>
  <c r="W25" i="50"/>
  <c r="X25" i="50" s="1"/>
  <c r="I61" i="49"/>
  <c r="J53" i="48"/>
  <c r="J79" i="48" s="1"/>
  <c r="K53" i="48"/>
  <c r="K79" i="48" s="1"/>
  <c r="J78" i="49"/>
  <c r="M78" i="49" s="1"/>
  <c r="M52" i="49"/>
  <c r="N52" i="49" s="1"/>
  <c r="N78" i="49" s="1"/>
  <c r="N74" i="49"/>
  <c r="R20" i="49"/>
  <c r="S20" i="49" s="1"/>
  <c r="I70" i="50"/>
  <c r="M51" i="48"/>
  <c r="N51" i="48" s="1"/>
  <c r="N74" i="48"/>
  <c r="R20" i="48"/>
  <c r="S20" i="48" s="1"/>
  <c r="AB21" i="47"/>
  <c r="AB27" i="50"/>
  <c r="R22" i="49"/>
  <c r="S22" i="49" s="1"/>
  <c r="I44" i="47"/>
  <c r="H61" i="47"/>
  <c r="R17" i="50"/>
  <c r="S17" i="50" s="1"/>
  <c r="W23" i="48"/>
  <c r="X23" i="48" s="1"/>
  <c r="R32" i="48"/>
  <c r="S32" i="48" s="1"/>
  <c r="M59" i="50"/>
  <c r="N59" i="50" s="1"/>
  <c r="H61" i="49"/>
  <c r="H61" i="50"/>
  <c r="O51" i="47" l="1"/>
  <c r="N77" i="47"/>
  <c r="P51" i="47"/>
  <c r="M57" i="48"/>
  <c r="N57" i="48" s="1"/>
  <c r="N83" i="48" s="1"/>
  <c r="O56" i="48"/>
  <c r="O82" i="48" s="1"/>
  <c r="M76" i="47"/>
  <c r="K77" i="47"/>
  <c r="M77" i="47" s="1"/>
  <c r="J50" i="45"/>
  <c r="J76" i="45" s="1"/>
  <c r="M46" i="50"/>
  <c r="N46" i="50" s="1"/>
  <c r="M60" i="50"/>
  <c r="N60" i="50" s="1"/>
  <c r="M75" i="48"/>
  <c r="M45" i="48"/>
  <c r="N45" i="48" s="1"/>
  <c r="N71" i="48" s="1"/>
  <c r="M44" i="50"/>
  <c r="M72" i="47"/>
  <c r="M74" i="47"/>
  <c r="M77" i="50"/>
  <c r="R74" i="49"/>
  <c r="M79" i="47"/>
  <c r="O59" i="47"/>
  <c r="P59" i="47"/>
  <c r="N85" i="47"/>
  <c r="R59" i="47"/>
  <c r="S59" i="47" s="1"/>
  <c r="S85" i="47" s="1"/>
  <c r="P83" i="47"/>
  <c r="M81" i="49"/>
  <c r="M52" i="47"/>
  <c r="N52" i="47" s="1"/>
  <c r="N78" i="47" s="1"/>
  <c r="P46" i="49"/>
  <c r="P72" i="49" s="1"/>
  <c r="K75" i="47"/>
  <c r="K49" i="45"/>
  <c r="K75" i="45" s="1"/>
  <c r="H87" i="47"/>
  <c r="O48" i="48"/>
  <c r="O74" i="48" s="1"/>
  <c r="N82" i="49"/>
  <c r="M59" i="48"/>
  <c r="N59" i="48" s="1"/>
  <c r="O59" i="48" s="1"/>
  <c r="O85" i="48" s="1"/>
  <c r="K51" i="45"/>
  <c r="K77" i="45" s="1"/>
  <c r="K57" i="45"/>
  <c r="K83" i="45" s="1"/>
  <c r="O83" i="47"/>
  <c r="K81" i="47"/>
  <c r="K55" i="45"/>
  <c r="K81" i="45" s="1"/>
  <c r="J58" i="45"/>
  <c r="J84" i="45" s="1"/>
  <c r="J84" i="47"/>
  <c r="M84" i="47" s="1"/>
  <c r="M58" i="47"/>
  <c r="N58" i="47" s="1"/>
  <c r="M79" i="48"/>
  <c r="P46" i="47"/>
  <c r="M78" i="47"/>
  <c r="J80" i="47"/>
  <c r="M80" i="47" s="1"/>
  <c r="J54" i="45"/>
  <c r="J80" i="45" s="1"/>
  <c r="M54" i="47"/>
  <c r="N54" i="47" s="1"/>
  <c r="O46" i="47"/>
  <c r="R46" i="47" s="1"/>
  <c r="S46" i="47" s="1"/>
  <c r="S72" i="47" s="1"/>
  <c r="M71" i="48"/>
  <c r="J75" i="47"/>
  <c r="J49" i="45"/>
  <c r="J75" i="45" s="1"/>
  <c r="O56" i="49"/>
  <c r="O82" i="49" s="1"/>
  <c r="P48" i="48"/>
  <c r="P74" i="48" s="1"/>
  <c r="M56" i="47"/>
  <c r="N56" i="47" s="1"/>
  <c r="J56" i="45"/>
  <c r="J82" i="45" s="1"/>
  <c r="J82" i="47"/>
  <c r="J76" i="48"/>
  <c r="M76" i="48" s="1"/>
  <c r="M50" i="48"/>
  <c r="N50" i="48" s="1"/>
  <c r="R80" i="48"/>
  <c r="J71" i="47"/>
  <c r="M71" i="47" s="1"/>
  <c r="J45" i="45"/>
  <c r="J71" i="45" s="1"/>
  <c r="M45" i="47"/>
  <c r="N45" i="47" s="1"/>
  <c r="N71" i="47" s="1"/>
  <c r="O86" i="47"/>
  <c r="M51" i="50"/>
  <c r="N51" i="50" s="1"/>
  <c r="N77" i="50" s="1"/>
  <c r="P56" i="49"/>
  <c r="P82" i="49" s="1"/>
  <c r="O56" i="50"/>
  <c r="J53" i="45"/>
  <c r="J79" i="45" s="1"/>
  <c r="J85" i="47"/>
  <c r="J59" i="45"/>
  <c r="J85" i="45" s="1"/>
  <c r="J51" i="45"/>
  <c r="J77" i="45" s="1"/>
  <c r="K45" i="45"/>
  <c r="K71" i="45" s="1"/>
  <c r="R79" i="49"/>
  <c r="O77" i="47"/>
  <c r="P60" i="50"/>
  <c r="P86" i="50" s="1"/>
  <c r="M59" i="49"/>
  <c r="N59" i="49" s="1"/>
  <c r="N85" i="49" s="1"/>
  <c r="K53" i="45"/>
  <c r="K79" i="45" s="1"/>
  <c r="K85" i="47"/>
  <c r="K59" i="45"/>
  <c r="K85" i="45" s="1"/>
  <c r="K84" i="47"/>
  <c r="K58" i="45"/>
  <c r="K84" i="45" s="1"/>
  <c r="M79" i="50"/>
  <c r="P86" i="47"/>
  <c r="P77" i="47"/>
  <c r="R77" i="47" s="1"/>
  <c r="R54" i="48"/>
  <c r="S54" i="48" s="1"/>
  <c r="M55" i="47"/>
  <c r="N55" i="47" s="1"/>
  <c r="J55" i="45"/>
  <c r="J81" i="45" s="1"/>
  <c r="J81" i="47"/>
  <c r="M81" i="47" s="1"/>
  <c r="J83" i="47"/>
  <c r="M83" i="47" s="1"/>
  <c r="J57" i="45"/>
  <c r="J83" i="45" s="1"/>
  <c r="K82" i="47"/>
  <c r="K56" i="45"/>
  <c r="K82" i="45" s="1"/>
  <c r="N44" i="50"/>
  <c r="P50" i="47"/>
  <c r="O50" i="47"/>
  <c r="P46" i="50"/>
  <c r="P72" i="50" s="1"/>
  <c r="O46" i="50"/>
  <c r="O72" i="50" s="1"/>
  <c r="W26" i="50"/>
  <c r="X26" i="50" s="1"/>
  <c r="J61" i="48"/>
  <c r="J70" i="48"/>
  <c r="M70" i="48" s="1"/>
  <c r="W20" i="48"/>
  <c r="X20" i="48" s="1"/>
  <c r="M53" i="50"/>
  <c r="N53" i="50" s="1"/>
  <c r="S79" i="49"/>
  <c r="W25" i="49"/>
  <c r="X25" i="49" s="1"/>
  <c r="O46" i="48"/>
  <c r="O72" i="48" s="1"/>
  <c r="P46" i="48"/>
  <c r="P72" i="48" s="1"/>
  <c r="M81" i="48"/>
  <c r="AB19" i="49"/>
  <c r="AB32" i="50"/>
  <c r="W17" i="48"/>
  <c r="X17" i="48" s="1"/>
  <c r="R78" i="48"/>
  <c r="M50" i="50"/>
  <c r="N50" i="50" s="1"/>
  <c r="W22" i="50"/>
  <c r="X22" i="50" s="1"/>
  <c r="K61" i="48"/>
  <c r="K70" i="48"/>
  <c r="K87" i="48" s="1"/>
  <c r="W18" i="49"/>
  <c r="X18" i="49" s="1"/>
  <c r="M71" i="49"/>
  <c r="R74" i="48"/>
  <c r="M53" i="48"/>
  <c r="N53" i="48" s="1"/>
  <c r="W31" i="49"/>
  <c r="X31" i="49" s="1"/>
  <c r="R52" i="48"/>
  <c r="S52" i="48" s="1"/>
  <c r="S78" i="48" s="1"/>
  <c r="W25" i="47"/>
  <c r="X25" i="47" s="1"/>
  <c r="J61" i="49"/>
  <c r="J70" i="49"/>
  <c r="J87" i="49" s="1"/>
  <c r="M44" i="49"/>
  <c r="R48" i="49"/>
  <c r="S48" i="49" s="1"/>
  <c r="W23" i="50"/>
  <c r="X23" i="50" s="1"/>
  <c r="AB23" i="47"/>
  <c r="R51" i="47"/>
  <c r="S51" i="47" s="1"/>
  <c r="P53" i="47"/>
  <c r="O53" i="47"/>
  <c r="R53" i="47"/>
  <c r="S53" i="47" s="1"/>
  <c r="O48" i="47"/>
  <c r="P48" i="47"/>
  <c r="M44" i="48"/>
  <c r="R72" i="49"/>
  <c r="M45" i="49"/>
  <c r="N45" i="49" s="1"/>
  <c r="W28" i="50"/>
  <c r="X28" i="50" s="1"/>
  <c r="W24" i="49"/>
  <c r="X24" i="49" s="1"/>
  <c r="P54" i="49"/>
  <c r="P80" i="49" s="1"/>
  <c r="O54" i="49"/>
  <c r="O80" i="49" s="1"/>
  <c r="N80" i="49"/>
  <c r="AB23" i="48"/>
  <c r="AB23" i="49"/>
  <c r="K61" i="50"/>
  <c r="K70" i="50"/>
  <c r="K87" i="50" s="1"/>
  <c r="W24" i="48"/>
  <c r="X24" i="48" s="1"/>
  <c r="P45" i="50"/>
  <c r="P71" i="50" s="1"/>
  <c r="O45" i="50"/>
  <c r="O71" i="50" s="1"/>
  <c r="W25" i="48"/>
  <c r="X25" i="48" s="1"/>
  <c r="W18" i="47"/>
  <c r="X18" i="47" s="1"/>
  <c r="P54" i="50"/>
  <c r="P80" i="50" s="1"/>
  <c r="O54" i="50"/>
  <c r="O80" i="50" s="1"/>
  <c r="R80" i="50" s="1"/>
  <c r="W17" i="50"/>
  <c r="X17" i="50" s="1"/>
  <c r="P58" i="50"/>
  <c r="P84" i="50" s="1"/>
  <c r="O58" i="50"/>
  <c r="O84" i="50" s="1"/>
  <c r="AB19" i="47"/>
  <c r="W18" i="48"/>
  <c r="X18" i="48" s="1"/>
  <c r="W20" i="50"/>
  <c r="X20" i="50" s="1"/>
  <c r="I87" i="50"/>
  <c r="N84" i="50"/>
  <c r="R53" i="49"/>
  <c r="S53" i="49" s="1"/>
  <c r="M76" i="50"/>
  <c r="R56" i="48"/>
  <c r="S56" i="48" s="1"/>
  <c r="W27" i="49"/>
  <c r="X27" i="49" s="1"/>
  <c r="R47" i="50"/>
  <c r="S47" i="50" s="1"/>
  <c r="I61" i="47"/>
  <c r="J44" i="47"/>
  <c r="J44" i="45" s="1"/>
  <c r="J70" i="45" s="1"/>
  <c r="K44" i="47"/>
  <c r="K44" i="45" s="1"/>
  <c r="K70" i="45" s="1"/>
  <c r="I70" i="47"/>
  <c r="W30" i="50"/>
  <c r="X30" i="50" s="1"/>
  <c r="R83" i="49"/>
  <c r="P49" i="50"/>
  <c r="P75" i="50" s="1"/>
  <c r="O49" i="50"/>
  <c r="O75" i="50" s="1"/>
  <c r="N75" i="50"/>
  <c r="W29" i="48"/>
  <c r="X29" i="48" s="1"/>
  <c r="T59" i="47"/>
  <c r="W32" i="49"/>
  <c r="X32" i="49" s="1"/>
  <c r="N72" i="50"/>
  <c r="P60" i="49"/>
  <c r="P86" i="49" s="1"/>
  <c r="O60" i="49"/>
  <c r="O86" i="49" s="1"/>
  <c r="W28" i="48"/>
  <c r="X28" i="48" s="1"/>
  <c r="R57" i="49"/>
  <c r="S57" i="49" s="1"/>
  <c r="K87" i="49"/>
  <c r="P58" i="49"/>
  <c r="P84" i="49" s="1"/>
  <c r="O58" i="49"/>
  <c r="O84" i="49" s="1"/>
  <c r="R84" i="49" s="1"/>
  <c r="R58" i="49"/>
  <c r="S58" i="49" s="1"/>
  <c r="W24" i="50"/>
  <c r="X24" i="50" s="1"/>
  <c r="O47" i="47"/>
  <c r="P47" i="47"/>
  <c r="N73" i="47"/>
  <c r="O57" i="50"/>
  <c r="O83" i="50" s="1"/>
  <c r="P57" i="50"/>
  <c r="P83" i="50" s="1"/>
  <c r="M33" i="49"/>
  <c r="N16" i="49"/>
  <c r="N86" i="49"/>
  <c r="R57" i="47"/>
  <c r="S57" i="47" s="1"/>
  <c r="S83" i="47" s="1"/>
  <c r="W28" i="49"/>
  <c r="X28" i="49" s="1"/>
  <c r="W18" i="50"/>
  <c r="X18" i="50" s="1"/>
  <c r="P52" i="47"/>
  <c r="O52" i="47"/>
  <c r="R86" i="47"/>
  <c r="N70" i="50"/>
  <c r="R16" i="50"/>
  <c r="N33" i="50"/>
  <c r="AB29" i="49"/>
  <c r="R16" i="47"/>
  <c r="N33" i="47"/>
  <c r="P45" i="48"/>
  <c r="P71" i="48" s="1"/>
  <c r="O45" i="48"/>
  <c r="O71" i="48" s="1"/>
  <c r="R84" i="48"/>
  <c r="O47" i="48"/>
  <c r="O73" i="48" s="1"/>
  <c r="P47" i="48"/>
  <c r="P73" i="48" s="1"/>
  <c r="AB26" i="49"/>
  <c r="O51" i="48"/>
  <c r="O77" i="48" s="1"/>
  <c r="P51" i="48"/>
  <c r="P77" i="48" s="1"/>
  <c r="N77" i="48"/>
  <c r="W24" i="47"/>
  <c r="X24" i="47" s="1"/>
  <c r="W29" i="47"/>
  <c r="X29" i="47" s="1"/>
  <c r="W19" i="50"/>
  <c r="X19" i="50" s="1"/>
  <c r="W20" i="47"/>
  <c r="X20" i="47" s="1"/>
  <c r="P55" i="50"/>
  <c r="P81" i="50" s="1"/>
  <c r="O55" i="50"/>
  <c r="O81" i="50" s="1"/>
  <c r="N81" i="50"/>
  <c r="R81" i="50" s="1"/>
  <c r="M55" i="48"/>
  <c r="N55" i="48" s="1"/>
  <c r="W22" i="48"/>
  <c r="X22" i="48" s="1"/>
  <c r="N72" i="48"/>
  <c r="R73" i="50"/>
  <c r="AB25" i="50"/>
  <c r="M49" i="48"/>
  <c r="N49" i="48" s="1"/>
  <c r="R82" i="48"/>
  <c r="M49" i="49"/>
  <c r="N49" i="49" s="1"/>
  <c r="K61" i="49"/>
  <c r="O60" i="48"/>
  <c r="O86" i="48" s="1"/>
  <c r="P60" i="48"/>
  <c r="P86" i="48" s="1"/>
  <c r="P48" i="50"/>
  <c r="P74" i="50" s="1"/>
  <c r="O48" i="50"/>
  <c r="O74" i="50" s="1"/>
  <c r="R74" i="50" s="1"/>
  <c r="N73" i="48"/>
  <c r="I87" i="49"/>
  <c r="W30" i="49"/>
  <c r="X30" i="49" s="1"/>
  <c r="AB31" i="47"/>
  <c r="M85" i="48"/>
  <c r="O52" i="50"/>
  <c r="O78" i="50" s="1"/>
  <c r="P52" i="50"/>
  <c r="P78" i="50" s="1"/>
  <c r="W32" i="47"/>
  <c r="X32" i="47" s="1"/>
  <c r="J61" i="50"/>
  <c r="J70" i="50"/>
  <c r="J87" i="50" s="1"/>
  <c r="P52" i="49"/>
  <c r="P78" i="49" s="1"/>
  <c r="O52" i="49"/>
  <c r="O78" i="49" s="1"/>
  <c r="R78" i="49" s="1"/>
  <c r="P59" i="50"/>
  <c r="P85" i="50" s="1"/>
  <c r="O59" i="50"/>
  <c r="O85" i="50" s="1"/>
  <c r="W22" i="49"/>
  <c r="X22" i="49" s="1"/>
  <c r="AB28" i="47"/>
  <c r="R33" i="48"/>
  <c r="S16" i="48"/>
  <c r="W31" i="50"/>
  <c r="X31" i="50" s="1"/>
  <c r="O51" i="49"/>
  <c r="O77" i="49" s="1"/>
  <c r="P51" i="49"/>
  <c r="P77" i="49" s="1"/>
  <c r="N77" i="49"/>
  <c r="W19" i="48"/>
  <c r="X19" i="48" s="1"/>
  <c r="AB30" i="47"/>
  <c r="W22" i="47"/>
  <c r="X22" i="47" s="1"/>
  <c r="O50" i="49"/>
  <c r="O76" i="49" s="1"/>
  <c r="P50" i="49"/>
  <c r="P76" i="49" s="1"/>
  <c r="O57" i="48"/>
  <c r="O83" i="48" s="1"/>
  <c r="P57" i="48"/>
  <c r="P83" i="48" s="1"/>
  <c r="W20" i="49"/>
  <c r="X20" i="49" s="1"/>
  <c r="S74" i="49"/>
  <c r="W26" i="48"/>
  <c r="X26" i="48" s="1"/>
  <c r="M49" i="47"/>
  <c r="N49" i="47" s="1"/>
  <c r="N85" i="50"/>
  <c r="W29" i="50"/>
  <c r="X29" i="50" s="1"/>
  <c r="M55" i="49"/>
  <c r="N55" i="49" s="1"/>
  <c r="R58" i="48"/>
  <c r="S58" i="48" s="1"/>
  <c r="S84" i="48" s="1"/>
  <c r="AB26" i="47"/>
  <c r="N76" i="47"/>
  <c r="W21" i="48"/>
  <c r="X21" i="48" s="1"/>
  <c r="P59" i="49"/>
  <c r="P85" i="49" s="1"/>
  <c r="O59" i="49"/>
  <c r="O85" i="49" s="1"/>
  <c r="R85" i="49" s="1"/>
  <c r="W30" i="48"/>
  <c r="X30" i="48" s="1"/>
  <c r="O47" i="49"/>
  <c r="O73" i="49" s="1"/>
  <c r="P47" i="49"/>
  <c r="P73" i="49" s="1"/>
  <c r="N73" i="49"/>
  <c r="W32" i="48"/>
  <c r="X32" i="48" s="1"/>
  <c r="R60" i="47"/>
  <c r="S60" i="47" s="1"/>
  <c r="S86" i="47" s="1"/>
  <c r="W21" i="49"/>
  <c r="X21" i="49" s="1"/>
  <c r="I87" i="48"/>
  <c r="AB27" i="47"/>
  <c r="AB17" i="49"/>
  <c r="R75" i="50" l="1"/>
  <c r="P45" i="47"/>
  <c r="R83" i="47"/>
  <c r="R71" i="50"/>
  <c r="R51" i="48"/>
  <c r="S51" i="48" s="1"/>
  <c r="N85" i="48"/>
  <c r="R85" i="48" s="1"/>
  <c r="R83" i="50"/>
  <c r="O45" i="47"/>
  <c r="O71" i="47" s="1"/>
  <c r="R71" i="47" s="1"/>
  <c r="P59" i="48"/>
  <c r="P85" i="48" s="1"/>
  <c r="R76" i="49"/>
  <c r="R60" i="48"/>
  <c r="S60" i="48" s="1"/>
  <c r="S86" i="48" s="1"/>
  <c r="R47" i="47"/>
  <c r="S47" i="47" s="1"/>
  <c r="M75" i="47"/>
  <c r="N86" i="50"/>
  <c r="O60" i="50"/>
  <c r="R58" i="50"/>
  <c r="S58" i="50" s="1"/>
  <c r="S84" i="50" s="1"/>
  <c r="R83" i="48"/>
  <c r="R86" i="49"/>
  <c r="R82" i="49"/>
  <c r="S80" i="48"/>
  <c r="T85" i="47"/>
  <c r="P71" i="47"/>
  <c r="P45" i="45"/>
  <c r="P71" i="45" s="1"/>
  <c r="N76" i="48"/>
  <c r="P50" i="48"/>
  <c r="P76" i="48" s="1"/>
  <c r="O50" i="48"/>
  <c r="O76" i="48" s="1"/>
  <c r="O78" i="47"/>
  <c r="O52" i="45"/>
  <c r="O78" i="45" s="1"/>
  <c r="P60" i="45"/>
  <c r="P86" i="45" s="1"/>
  <c r="M85" i="47"/>
  <c r="J87" i="48"/>
  <c r="P56" i="47"/>
  <c r="O56" i="47"/>
  <c r="R56" i="47" s="1"/>
  <c r="S56" i="47" s="1"/>
  <c r="N82" i="47"/>
  <c r="R46" i="49"/>
  <c r="S46" i="49" s="1"/>
  <c r="O72" i="47"/>
  <c r="O46" i="45"/>
  <c r="O72" i="45" s="1"/>
  <c r="P85" i="47"/>
  <c r="R59" i="49"/>
  <c r="S59" i="49" s="1"/>
  <c r="S85" i="49" s="1"/>
  <c r="U54" i="48"/>
  <c r="U80" i="48" s="1"/>
  <c r="N80" i="47"/>
  <c r="O54" i="47"/>
  <c r="P54" i="47"/>
  <c r="O51" i="50"/>
  <c r="O77" i="50" s="1"/>
  <c r="R85" i="50"/>
  <c r="P51" i="50"/>
  <c r="R77" i="49"/>
  <c r="R52" i="49"/>
  <c r="S52" i="49" s="1"/>
  <c r="S78" i="49" s="1"/>
  <c r="R77" i="48"/>
  <c r="R45" i="48"/>
  <c r="S45" i="48" s="1"/>
  <c r="S71" i="48" s="1"/>
  <c r="M44" i="47"/>
  <c r="N44" i="47" s="1"/>
  <c r="O79" i="47"/>
  <c r="O51" i="45"/>
  <c r="O77" i="45" s="1"/>
  <c r="P57" i="45"/>
  <c r="P83" i="45" s="1"/>
  <c r="R56" i="49"/>
  <c r="S56" i="49" s="1"/>
  <c r="O73" i="47"/>
  <c r="O47" i="45"/>
  <c r="O73" i="45" s="1"/>
  <c r="P72" i="47"/>
  <c r="P46" i="45"/>
  <c r="P72" i="45" s="1"/>
  <c r="R45" i="50"/>
  <c r="S45" i="50" s="1"/>
  <c r="T45" i="50" s="1"/>
  <c r="U59" i="47"/>
  <c r="T54" i="48"/>
  <c r="T80" i="48" s="1"/>
  <c r="O76" i="47"/>
  <c r="N84" i="47"/>
  <c r="P58" i="47"/>
  <c r="O58" i="47"/>
  <c r="M87" i="48"/>
  <c r="P78" i="47"/>
  <c r="P52" i="45"/>
  <c r="P78" i="45" s="1"/>
  <c r="P74" i="47"/>
  <c r="P48" i="45"/>
  <c r="P74" i="45" s="1"/>
  <c r="P76" i="47"/>
  <c r="M82" i="47"/>
  <c r="R78" i="50"/>
  <c r="O74" i="47"/>
  <c r="O48" i="45"/>
  <c r="O74" i="45" s="1"/>
  <c r="O85" i="47"/>
  <c r="O59" i="45"/>
  <c r="O85" i="45" s="1"/>
  <c r="R86" i="48"/>
  <c r="R71" i="48"/>
  <c r="P73" i="47"/>
  <c r="P47" i="45"/>
  <c r="P73" i="45" s="1"/>
  <c r="R50" i="48"/>
  <c r="S50" i="48" s="1"/>
  <c r="S76" i="48" s="1"/>
  <c r="P79" i="47"/>
  <c r="O55" i="47"/>
  <c r="N81" i="47"/>
  <c r="P55" i="47"/>
  <c r="R55" i="47"/>
  <c r="S55" i="47" s="1"/>
  <c r="O82" i="50"/>
  <c r="R82" i="50" s="1"/>
  <c r="R56" i="50"/>
  <c r="S56" i="50" s="1"/>
  <c r="O57" i="45"/>
  <c r="O83" i="45" s="1"/>
  <c r="R48" i="48"/>
  <c r="S48" i="48" s="1"/>
  <c r="U58" i="49"/>
  <c r="U84" i="49" s="1"/>
  <c r="T58" i="49"/>
  <c r="T84" i="49" s="1"/>
  <c r="O49" i="49"/>
  <c r="O75" i="49" s="1"/>
  <c r="P49" i="49"/>
  <c r="P75" i="49" s="1"/>
  <c r="N75" i="49"/>
  <c r="AB32" i="49"/>
  <c r="AB25" i="49"/>
  <c r="P53" i="48"/>
  <c r="P79" i="48" s="1"/>
  <c r="O53" i="48"/>
  <c r="O79" i="48" s="1"/>
  <c r="N79" i="48"/>
  <c r="AB17" i="48"/>
  <c r="P53" i="50"/>
  <c r="P79" i="50" s="1"/>
  <c r="O53" i="50"/>
  <c r="O79" i="50" s="1"/>
  <c r="N79" i="50"/>
  <c r="R50" i="47"/>
  <c r="S50" i="47" s="1"/>
  <c r="R73" i="49"/>
  <c r="AB21" i="48"/>
  <c r="AB26" i="48"/>
  <c r="R73" i="48"/>
  <c r="AB30" i="49"/>
  <c r="AB24" i="47"/>
  <c r="U45" i="48"/>
  <c r="U71" i="48" s="1"/>
  <c r="AB20" i="50"/>
  <c r="AB17" i="50"/>
  <c r="P49" i="47"/>
  <c r="O49" i="47"/>
  <c r="N75" i="47"/>
  <c r="AB32" i="47"/>
  <c r="M70" i="49"/>
  <c r="M87" i="49" s="1"/>
  <c r="AB24" i="48"/>
  <c r="U53" i="47"/>
  <c r="T53" i="47"/>
  <c r="R59" i="50"/>
  <c r="S59" i="50" s="1"/>
  <c r="R55" i="50"/>
  <c r="S55" i="50" s="1"/>
  <c r="U57" i="49"/>
  <c r="U83" i="49" s="1"/>
  <c r="T57" i="49"/>
  <c r="T83" i="49" s="1"/>
  <c r="S83" i="49"/>
  <c r="AB27" i="49"/>
  <c r="U51" i="47"/>
  <c r="T51" i="47"/>
  <c r="W51" i="47"/>
  <c r="X51" i="47" s="1"/>
  <c r="S77" i="47"/>
  <c r="R52" i="50"/>
  <c r="S52" i="50" s="1"/>
  <c r="R48" i="50"/>
  <c r="S48" i="50" s="1"/>
  <c r="AB20" i="47"/>
  <c r="S16" i="47"/>
  <c r="R33" i="47"/>
  <c r="R52" i="47"/>
  <c r="S52" i="47" s="1"/>
  <c r="T56" i="48"/>
  <c r="T82" i="48" s="1"/>
  <c r="U56" i="48"/>
  <c r="U82" i="48" s="1"/>
  <c r="AB18" i="47"/>
  <c r="AB28" i="50"/>
  <c r="AB18" i="49"/>
  <c r="R47" i="49"/>
  <c r="S47" i="49" s="1"/>
  <c r="AB20" i="49"/>
  <c r="AB31" i="50"/>
  <c r="AB18" i="50"/>
  <c r="U47" i="47"/>
  <c r="T47" i="47"/>
  <c r="S73" i="47"/>
  <c r="S82" i="48"/>
  <c r="U60" i="47"/>
  <c r="T60" i="47"/>
  <c r="AB30" i="48"/>
  <c r="AB19" i="50"/>
  <c r="AB30" i="50"/>
  <c r="U53" i="49"/>
  <c r="U79" i="49" s="1"/>
  <c r="T53" i="49"/>
  <c r="T79" i="49" s="1"/>
  <c r="W79" i="49" s="1"/>
  <c r="AB25" i="48"/>
  <c r="P45" i="49"/>
  <c r="P71" i="49" s="1"/>
  <c r="O45" i="49"/>
  <c r="O71" i="49" s="1"/>
  <c r="N71" i="49"/>
  <c r="AB23" i="50"/>
  <c r="N61" i="50"/>
  <c r="O44" i="50"/>
  <c r="P44" i="50"/>
  <c r="AB22" i="49"/>
  <c r="O55" i="48"/>
  <c r="O81" i="48" s="1"/>
  <c r="P55" i="48"/>
  <c r="P81" i="48" s="1"/>
  <c r="N81" i="48"/>
  <c r="R81" i="48" s="1"/>
  <c r="S16" i="50"/>
  <c r="R33" i="50"/>
  <c r="R16" i="49"/>
  <c r="N33" i="49"/>
  <c r="P50" i="50"/>
  <c r="P76" i="50" s="1"/>
  <c r="O50" i="50"/>
  <c r="O76" i="50" s="1"/>
  <c r="N76" i="50"/>
  <c r="AB24" i="49"/>
  <c r="AB22" i="47"/>
  <c r="T47" i="50"/>
  <c r="T73" i="50" s="1"/>
  <c r="U47" i="50"/>
  <c r="U73" i="50" s="1"/>
  <c r="R57" i="50"/>
  <c r="S57" i="50" s="1"/>
  <c r="R54" i="50"/>
  <c r="S54" i="50" s="1"/>
  <c r="AB20" i="48"/>
  <c r="AB21" i="49"/>
  <c r="AB28" i="48"/>
  <c r="U58" i="48"/>
  <c r="U84" i="48" s="1"/>
  <c r="T58" i="48"/>
  <c r="T84" i="48" s="1"/>
  <c r="W84" i="48" s="1"/>
  <c r="R57" i="48"/>
  <c r="S57" i="48" s="1"/>
  <c r="S33" i="48"/>
  <c r="W16" i="48"/>
  <c r="S73" i="50"/>
  <c r="AB28" i="49"/>
  <c r="R60" i="49"/>
  <c r="S60" i="49" s="1"/>
  <c r="I87" i="47"/>
  <c r="R84" i="50"/>
  <c r="R80" i="49"/>
  <c r="AB26" i="50"/>
  <c r="M61" i="50"/>
  <c r="R50" i="49"/>
  <c r="S50" i="49" s="1"/>
  <c r="AB31" i="49"/>
  <c r="AB18" i="48"/>
  <c r="R51" i="49"/>
  <c r="S51" i="49" s="1"/>
  <c r="P49" i="48"/>
  <c r="P75" i="48" s="1"/>
  <c r="O49" i="48"/>
  <c r="O75" i="48" s="1"/>
  <c r="N75" i="48"/>
  <c r="R75" i="48" s="1"/>
  <c r="R49" i="50"/>
  <c r="S49" i="50" s="1"/>
  <c r="T51" i="48"/>
  <c r="T77" i="48" s="1"/>
  <c r="U51" i="48"/>
  <c r="U77" i="48" s="1"/>
  <c r="S77" i="48"/>
  <c r="AB32" i="48"/>
  <c r="O55" i="49"/>
  <c r="O81" i="49" s="1"/>
  <c r="P55" i="49"/>
  <c r="P81" i="49" s="1"/>
  <c r="N81" i="49"/>
  <c r="R81" i="49" s="1"/>
  <c r="AB19" i="48"/>
  <c r="R72" i="48"/>
  <c r="AB29" i="47"/>
  <c r="R47" i="48"/>
  <c r="S47" i="48" s="1"/>
  <c r="AB24" i="50"/>
  <c r="AB29" i="48"/>
  <c r="K61" i="47"/>
  <c r="K70" i="47"/>
  <c r="K87" i="47" s="1"/>
  <c r="N44" i="48"/>
  <c r="M61" i="48"/>
  <c r="U48" i="49"/>
  <c r="U74" i="49" s="1"/>
  <c r="T48" i="49"/>
  <c r="T74" i="49" s="1"/>
  <c r="W74" i="49" s="1"/>
  <c r="S79" i="47"/>
  <c r="R46" i="50"/>
  <c r="S46" i="50" s="1"/>
  <c r="S84" i="49"/>
  <c r="AB29" i="50"/>
  <c r="U46" i="47"/>
  <c r="T46" i="47"/>
  <c r="U60" i="48"/>
  <c r="U86" i="48" s="1"/>
  <c r="T60" i="48"/>
  <c r="T86" i="48" s="1"/>
  <c r="W86" i="48" s="1"/>
  <c r="AB22" i="48"/>
  <c r="U57" i="47"/>
  <c r="T57" i="47"/>
  <c r="R72" i="50"/>
  <c r="J61" i="47"/>
  <c r="J70" i="47"/>
  <c r="J87" i="47" s="1"/>
  <c r="M70" i="50"/>
  <c r="M87" i="50" s="1"/>
  <c r="U58" i="50"/>
  <c r="U84" i="50" s="1"/>
  <c r="T58" i="50"/>
  <c r="T84" i="50" s="1"/>
  <c r="W84" i="50" s="1"/>
  <c r="R54" i="49"/>
  <c r="S54" i="49" s="1"/>
  <c r="R48" i="47"/>
  <c r="S48" i="47" s="1"/>
  <c r="M61" i="49"/>
  <c r="N44" i="49"/>
  <c r="N70" i="49" s="1"/>
  <c r="AB25" i="47"/>
  <c r="AB22" i="50"/>
  <c r="R46" i="48"/>
  <c r="S46" i="48" s="1"/>
  <c r="U52" i="48"/>
  <c r="U78" i="48" s="1"/>
  <c r="T52" i="48"/>
  <c r="T78" i="48" s="1"/>
  <c r="W78" i="48" s="1"/>
  <c r="O86" i="50" l="1"/>
  <c r="R60" i="50"/>
  <c r="S60" i="50" s="1"/>
  <c r="R45" i="47"/>
  <c r="S45" i="47" s="1"/>
  <c r="T45" i="47" s="1"/>
  <c r="M61" i="47"/>
  <c r="O60" i="45"/>
  <c r="O86" i="45" s="1"/>
  <c r="W46" i="47"/>
  <c r="X46" i="47" s="1"/>
  <c r="X72" i="47" s="1"/>
  <c r="U45" i="50"/>
  <c r="U71" i="50" s="1"/>
  <c r="O50" i="45"/>
  <c r="O76" i="45" s="1"/>
  <c r="R73" i="47"/>
  <c r="N87" i="50"/>
  <c r="R76" i="47"/>
  <c r="R76" i="50"/>
  <c r="T59" i="49"/>
  <c r="T85" i="49" s="1"/>
  <c r="W85" i="49" s="1"/>
  <c r="R75" i="49"/>
  <c r="R85" i="47"/>
  <c r="R51" i="50"/>
  <c r="S51" i="50" s="1"/>
  <c r="P59" i="45"/>
  <c r="P85" i="45" s="1"/>
  <c r="R86" i="50"/>
  <c r="U59" i="49"/>
  <c r="U85" i="49" s="1"/>
  <c r="R78" i="47"/>
  <c r="T45" i="48"/>
  <c r="T71" i="48" s="1"/>
  <c r="W71" i="48" s="1"/>
  <c r="R59" i="48"/>
  <c r="S59" i="48" s="1"/>
  <c r="T71" i="50"/>
  <c r="U79" i="47"/>
  <c r="O45" i="45"/>
  <c r="O71" i="45" s="1"/>
  <c r="U73" i="47"/>
  <c r="T86" i="47"/>
  <c r="S72" i="49"/>
  <c r="T46" i="49"/>
  <c r="T72" i="49" s="1"/>
  <c r="U46" i="49"/>
  <c r="U72" i="49" s="1"/>
  <c r="S81" i="47"/>
  <c r="T55" i="47"/>
  <c r="U55" i="47"/>
  <c r="S82" i="47"/>
  <c r="T56" i="47"/>
  <c r="U56" i="47"/>
  <c r="W56" i="47" s="1"/>
  <c r="X56" i="47" s="1"/>
  <c r="Z56" i="47" s="1"/>
  <c r="U83" i="47"/>
  <c r="O84" i="47"/>
  <c r="O58" i="45"/>
  <c r="O84" i="45" s="1"/>
  <c r="R79" i="47"/>
  <c r="O82" i="47"/>
  <c r="R82" i="47" s="1"/>
  <c r="O56" i="45"/>
  <c r="O82" i="45" s="1"/>
  <c r="W54" i="48"/>
  <c r="X54" i="48" s="1"/>
  <c r="T73" i="47"/>
  <c r="U72" i="47"/>
  <c r="S82" i="50"/>
  <c r="T56" i="50"/>
  <c r="T82" i="50" s="1"/>
  <c r="U56" i="50"/>
  <c r="U82" i="50" s="1"/>
  <c r="U56" i="49"/>
  <c r="U82" i="49" s="1"/>
  <c r="T56" i="49"/>
  <c r="T82" i="49" s="1"/>
  <c r="S82" i="49"/>
  <c r="T83" i="47"/>
  <c r="U86" i="47"/>
  <c r="T77" i="47"/>
  <c r="R74" i="47"/>
  <c r="U85" i="47"/>
  <c r="W85" i="47" s="1"/>
  <c r="U52" i="49"/>
  <c r="U78" i="49" s="1"/>
  <c r="U50" i="48"/>
  <c r="U76" i="48" s="1"/>
  <c r="S71" i="50"/>
  <c r="M70" i="47"/>
  <c r="M87" i="47" s="1"/>
  <c r="R55" i="48"/>
  <c r="S55" i="48" s="1"/>
  <c r="T55" i="48" s="1"/>
  <c r="T81" i="48" s="1"/>
  <c r="R71" i="49"/>
  <c r="W59" i="47"/>
  <c r="X59" i="47" s="1"/>
  <c r="Y59" i="47" s="1"/>
  <c r="O75" i="47"/>
  <c r="R75" i="47" s="1"/>
  <c r="O49" i="45"/>
  <c r="O75" i="45" s="1"/>
  <c r="O81" i="47"/>
  <c r="O55" i="45"/>
  <c r="O81" i="45" s="1"/>
  <c r="P50" i="45"/>
  <c r="P76" i="45" s="1"/>
  <c r="P84" i="47"/>
  <c r="R84" i="47" s="1"/>
  <c r="P58" i="45"/>
  <c r="P84" i="45" s="1"/>
  <c r="P80" i="47"/>
  <c r="P54" i="45"/>
  <c r="P80" i="45" s="1"/>
  <c r="R72" i="47"/>
  <c r="P82" i="47"/>
  <c r="P56" i="45"/>
  <c r="P82" i="45" s="1"/>
  <c r="T72" i="47"/>
  <c r="T52" i="49"/>
  <c r="T78" i="49" s="1"/>
  <c r="P77" i="50"/>
  <c r="R77" i="50" s="1"/>
  <c r="P51" i="45"/>
  <c r="P77" i="45" s="1"/>
  <c r="U77" i="47"/>
  <c r="P81" i="47"/>
  <c r="R81" i="47" s="1"/>
  <c r="P55" i="45"/>
  <c r="P81" i="45" s="1"/>
  <c r="O53" i="45"/>
  <c r="O79" i="45" s="1"/>
  <c r="W80" i="48"/>
  <c r="T50" i="48"/>
  <c r="T76" i="48" s="1"/>
  <c r="R45" i="49"/>
  <c r="S45" i="49" s="1"/>
  <c r="T79" i="47"/>
  <c r="W79" i="47" s="1"/>
  <c r="P75" i="47"/>
  <c r="P49" i="45"/>
  <c r="P75" i="45" s="1"/>
  <c r="S74" i="48"/>
  <c r="T48" i="48"/>
  <c r="U48" i="48"/>
  <c r="U74" i="48" s="1"/>
  <c r="P53" i="45"/>
  <c r="P79" i="45" s="1"/>
  <c r="R58" i="47"/>
  <c r="S58" i="47" s="1"/>
  <c r="O80" i="47"/>
  <c r="O54" i="45"/>
  <c r="O80" i="45" s="1"/>
  <c r="R54" i="47"/>
  <c r="S54" i="47" s="1"/>
  <c r="R76" i="48"/>
  <c r="N87" i="49"/>
  <c r="O61" i="50"/>
  <c r="O70" i="50"/>
  <c r="U47" i="48"/>
  <c r="U73" i="48" s="1"/>
  <c r="T47" i="48"/>
  <c r="T73" i="48" s="1"/>
  <c r="S73" i="48"/>
  <c r="W82" i="48"/>
  <c r="U59" i="50"/>
  <c r="U85" i="50" s="1"/>
  <c r="T59" i="50"/>
  <c r="T85" i="50" s="1"/>
  <c r="S85" i="50"/>
  <c r="N61" i="47"/>
  <c r="O44" i="47"/>
  <c r="O44" i="45" s="1"/>
  <c r="O70" i="45" s="1"/>
  <c r="P44" i="47"/>
  <c r="N70" i="47"/>
  <c r="U50" i="47"/>
  <c r="T50" i="47"/>
  <c r="S76" i="47"/>
  <c r="W52" i="48"/>
  <c r="X52" i="48" s="1"/>
  <c r="N61" i="48"/>
  <c r="P44" i="48"/>
  <c r="R44" i="48" s="1"/>
  <c r="O44" i="48"/>
  <c r="N70" i="48"/>
  <c r="W51" i="48"/>
  <c r="X51" i="48" s="1"/>
  <c r="Z59" i="47"/>
  <c r="U52" i="47"/>
  <c r="T52" i="47"/>
  <c r="W52" i="47" s="1"/>
  <c r="X52" i="47" s="1"/>
  <c r="S78" i="47"/>
  <c r="R79" i="50"/>
  <c r="R33" i="49"/>
  <c r="S16" i="49"/>
  <c r="W47" i="50"/>
  <c r="X47" i="50" s="1"/>
  <c r="R44" i="50"/>
  <c r="U45" i="47"/>
  <c r="R53" i="48"/>
  <c r="S53" i="48" s="1"/>
  <c r="U48" i="47"/>
  <c r="T48" i="47"/>
  <c r="S74" i="47"/>
  <c r="U47" i="49"/>
  <c r="U73" i="49" s="1"/>
  <c r="T47" i="49"/>
  <c r="T73" i="49" s="1"/>
  <c r="S73" i="49"/>
  <c r="W73" i="49" s="1"/>
  <c r="U55" i="50"/>
  <c r="U81" i="50" s="1"/>
  <c r="T55" i="50"/>
  <c r="T81" i="50" s="1"/>
  <c r="S81" i="50"/>
  <c r="T50" i="49"/>
  <c r="T76" i="49" s="1"/>
  <c r="U50" i="49"/>
  <c r="U76" i="49" s="1"/>
  <c r="S76" i="49"/>
  <c r="W76" i="49" s="1"/>
  <c r="W73" i="50"/>
  <c r="U55" i="48"/>
  <c r="U81" i="48" s="1"/>
  <c r="S81" i="48"/>
  <c r="R49" i="47"/>
  <c r="S49" i="47" s="1"/>
  <c r="U46" i="48"/>
  <c r="U72" i="48" s="1"/>
  <c r="T46" i="48"/>
  <c r="T72" i="48" s="1"/>
  <c r="S72" i="48"/>
  <c r="W60" i="48"/>
  <c r="X60" i="48" s="1"/>
  <c r="X16" i="48"/>
  <c r="W33" i="48"/>
  <c r="W47" i="47"/>
  <c r="X47" i="47" s="1"/>
  <c r="W53" i="47"/>
  <c r="X53" i="47" s="1"/>
  <c r="R53" i="50"/>
  <c r="S53" i="50" s="1"/>
  <c r="R55" i="49"/>
  <c r="S55" i="49" s="1"/>
  <c r="W58" i="49"/>
  <c r="X58" i="49" s="1"/>
  <c r="U51" i="50"/>
  <c r="U77" i="50" s="1"/>
  <c r="T51" i="50"/>
  <c r="T77" i="50" s="1"/>
  <c r="S77" i="50"/>
  <c r="T54" i="49"/>
  <c r="T80" i="49" s="1"/>
  <c r="U54" i="49"/>
  <c r="U80" i="49" s="1"/>
  <c r="S80" i="49"/>
  <c r="S33" i="47"/>
  <c r="W16" i="47"/>
  <c r="W84" i="49"/>
  <c r="R49" i="48"/>
  <c r="S49" i="48" s="1"/>
  <c r="U57" i="48"/>
  <c r="U83" i="48" s="1"/>
  <c r="T57" i="48"/>
  <c r="T83" i="48" s="1"/>
  <c r="S83" i="48"/>
  <c r="U54" i="50"/>
  <c r="U80" i="50" s="1"/>
  <c r="T54" i="50"/>
  <c r="T80" i="50" s="1"/>
  <c r="S80" i="50"/>
  <c r="R50" i="50"/>
  <c r="S50" i="50" s="1"/>
  <c r="U48" i="50"/>
  <c r="U74" i="50" s="1"/>
  <c r="T48" i="50"/>
  <c r="T74" i="50" s="1"/>
  <c r="S74" i="50"/>
  <c r="R49" i="49"/>
  <c r="S49" i="49" s="1"/>
  <c r="N61" i="49"/>
  <c r="O44" i="49"/>
  <c r="P44" i="49"/>
  <c r="R44" i="49" s="1"/>
  <c r="S33" i="50"/>
  <c r="W16" i="50"/>
  <c r="Z51" i="47"/>
  <c r="Y51" i="47"/>
  <c r="X77" i="47"/>
  <c r="U49" i="50"/>
  <c r="U75" i="50" s="1"/>
  <c r="T49" i="50"/>
  <c r="T75" i="50" s="1"/>
  <c r="S75" i="50"/>
  <c r="W58" i="50"/>
  <c r="X58" i="50" s="1"/>
  <c r="U45" i="49"/>
  <c r="U71" i="49" s="1"/>
  <c r="T45" i="49"/>
  <c r="T71" i="49" s="1"/>
  <c r="S71" i="49"/>
  <c r="Z46" i="47"/>
  <c r="T46" i="50"/>
  <c r="T72" i="50" s="1"/>
  <c r="U46" i="50"/>
  <c r="U72" i="50" s="1"/>
  <c r="S72" i="50"/>
  <c r="W72" i="50" s="1"/>
  <c r="T51" i="49"/>
  <c r="T77" i="49" s="1"/>
  <c r="U51" i="49"/>
  <c r="U77" i="49" s="1"/>
  <c r="S77" i="49"/>
  <c r="W58" i="48"/>
  <c r="X58" i="48" s="1"/>
  <c r="T57" i="50"/>
  <c r="T83" i="50" s="1"/>
  <c r="U57" i="50"/>
  <c r="U83" i="50" s="1"/>
  <c r="S83" i="50"/>
  <c r="P61" i="50"/>
  <c r="P70" i="50"/>
  <c r="P87" i="50" s="1"/>
  <c r="W60" i="47"/>
  <c r="X60" i="47" s="1"/>
  <c r="W56" i="48"/>
  <c r="X56" i="48" s="1"/>
  <c r="U52" i="50"/>
  <c r="U78" i="50" s="1"/>
  <c r="T52" i="50"/>
  <c r="T78" i="50" s="1"/>
  <c r="S78" i="50"/>
  <c r="W83" i="49"/>
  <c r="R79" i="48"/>
  <c r="W57" i="47"/>
  <c r="X57" i="47" s="1"/>
  <c r="W48" i="49"/>
  <c r="X48" i="49" s="1"/>
  <c r="W77" i="48"/>
  <c r="T60" i="49"/>
  <c r="T86" i="49" s="1"/>
  <c r="U60" i="49"/>
  <c r="U86" i="49" s="1"/>
  <c r="S86" i="49"/>
  <c r="W53" i="49"/>
  <c r="X53" i="49" s="1"/>
  <c r="W77" i="47"/>
  <c r="W57" i="49"/>
  <c r="X57" i="49" s="1"/>
  <c r="Y46" i="47" l="1"/>
  <c r="Y72" i="47" s="1"/>
  <c r="W80" i="49"/>
  <c r="W72" i="48"/>
  <c r="W55" i="50"/>
  <c r="X55" i="50" s="1"/>
  <c r="W59" i="49"/>
  <c r="X59" i="49" s="1"/>
  <c r="T59" i="48"/>
  <c r="S85" i="48"/>
  <c r="U59" i="48"/>
  <c r="U85" i="48" s="1"/>
  <c r="U60" i="45"/>
  <c r="U86" i="45" s="1"/>
  <c r="S71" i="47"/>
  <c r="W73" i="48"/>
  <c r="W71" i="50"/>
  <c r="U47" i="45"/>
  <c r="U73" i="45" s="1"/>
  <c r="W47" i="48"/>
  <c r="X47" i="48" s="1"/>
  <c r="W56" i="49"/>
  <c r="X56" i="49" s="1"/>
  <c r="W46" i="49"/>
  <c r="X46" i="49" s="1"/>
  <c r="Y46" i="49" s="1"/>
  <c r="Y72" i="49" s="1"/>
  <c r="W73" i="47"/>
  <c r="W83" i="50"/>
  <c r="W75" i="50"/>
  <c r="T60" i="50"/>
  <c r="U60" i="50"/>
  <c r="U86" i="50" s="1"/>
  <c r="S86" i="50"/>
  <c r="T57" i="45"/>
  <c r="T83" i="45" s="1"/>
  <c r="W86" i="49"/>
  <c r="W78" i="50"/>
  <c r="W80" i="50"/>
  <c r="W45" i="48"/>
  <c r="X45" i="48" s="1"/>
  <c r="W76" i="48"/>
  <c r="W78" i="49"/>
  <c r="W82" i="49"/>
  <c r="W45" i="50"/>
  <c r="X45" i="50" s="1"/>
  <c r="Z82" i="47"/>
  <c r="Y85" i="47"/>
  <c r="Z85" i="47"/>
  <c r="W56" i="50"/>
  <c r="X56" i="50" s="1"/>
  <c r="T74" i="47"/>
  <c r="T48" i="45"/>
  <c r="T74" i="45" s="1"/>
  <c r="U78" i="47"/>
  <c r="U52" i="45"/>
  <c r="U78" i="45" s="1"/>
  <c r="T82" i="47"/>
  <c r="W82" i="47" s="1"/>
  <c r="T56" i="45"/>
  <c r="T82" i="45" s="1"/>
  <c r="R80" i="47"/>
  <c r="T46" i="45"/>
  <c r="T72" i="45" s="1"/>
  <c r="X82" i="47"/>
  <c r="T76" i="47"/>
  <c r="W76" i="47" s="1"/>
  <c r="T50" i="45"/>
  <c r="T76" i="45" s="1"/>
  <c r="W85" i="50"/>
  <c r="W72" i="47"/>
  <c r="T47" i="45"/>
  <c r="T73" i="45" s="1"/>
  <c r="U81" i="47"/>
  <c r="U57" i="45"/>
  <c r="U83" i="45" s="1"/>
  <c r="T74" i="48"/>
  <c r="W48" i="48"/>
  <c r="X48" i="48" s="1"/>
  <c r="T78" i="47"/>
  <c r="W78" i="47" s="1"/>
  <c r="T52" i="45"/>
  <c r="T78" i="45" s="1"/>
  <c r="W74" i="48"/>
  <c r="W82" i="50"/>
  <c r="U82" i="47"/>
  <c r="U56" i="45"/>
  <c r="U82" i="45" s="1"/>
  <c r="U74" i="47"/>
  <c r="U48" i="45"/>
  <c r="U74" i="45" s="1"/>
  <c r="X72" i="49"/>
  <c r="W83" i="47"/>
  <c r="W72" i="49"/>
  <c r="W77" i="50"/>
  <c r="W81" i="48"/>
  <c r="W77" i="49"/>
  <c r="Y77" i="47"/>
  <c r="AB77" i="47" s="1"/>
  <c r="W51" i="50"/>
  <c r="X51" i="50" s="1"/>
  <c r="Z51" i="50" s="1"/>
  <c r="Z77" i="50" s="1"/>
  <c r="W46" i="48"/>
  <c r="X46" i="48" s="1"/>
  <c r="T71" i="47"/>
  <c r="T45" i="45"/>
  <c r="T71" i="45" s="1"/>
  <c r="Y56" i="47"/>
  <c r="X85" i="47"/>
  <c r="U76" i="47"/>
  <c r="W59" i="50"/>
  <c r="X59" i="50" s="1"/>
  <c r="Z59" i="50" s="1"/>
  <c r="Z85" i="50" s="1"/>
  <c r="S84" i="47"/>
  <c r="T58" i="47"/>
  <c r="U58" i="47"/>
  <c r="U51" i="45"/>
  <c r="U77" i="45" s="1"/>
  <c r="T51" i="45"/>
  <c r="T77" i="45" s="1"/>
  <c r="T81" i="47"/>
  <c r="W81" i="47" s="1"/>
  <c r="T60" i="45"/>
  <c r="T86" i="45" s="1"/>
  <c r="P44" i="45"/>
  <c r="P70" i="45" s="1"/>
  <c r="S80" i="47"/>
  <c r="U54" i="47"/>
  <c r="T54" i="47"/>
  <c r="W54" i="47" s="1"/>
  <c r="X54" i="47" s="1"/>
  <c r="U46" i="45"/>
  <c r="U72" i="45" s="1"/>
  <c r="Z72" i="47"/>
  <c r="W52" i="49"/>
  <c r="X52" i="49" s="1"/>
  <c r="Z52" i="49" s="1"/>
  <c r="Z78" i="49" s="1"/>
  <c r="Z77" i="47"/>
  <c r="W74" i="50"/>
  <c r="W81" i="50"/>
  <c r="U71" i="47"/>
  <c r="U45" i="45"/>
  <c r="U71" i="45" s="1"/>
  <c r="W50" i="48"/>
  <c r="X50" i="48" s="1"/>
  <c r="X76" i="48" s="1"/>
  <c r="Z54" i="48"/>
  <c r="Z80" i="48" s="1"/>
  <c r="X80" i="48"/>
  <c r="Y54" i="48"/>
  <c r="Y80" i="48" s="1"/>
  <c r="W55" i="47"/>
  <c r="X55" i="47" s="1"/>
  <c r="W86" i="47"/>
  <c r="R61" i="49"/>
  <c r="S44" i="49"/>
  <c r="S70" i="49" s="1"/>
  <c r="W45" i="49"/>
  <c r="X45" i="49" s="1"/>
  <c r="Z56" i="48"/>
  <c r="Z82" i="48" s="1"/>
  <c r="Y56" i="48"/>
  <c r="Y82" i="48" s="1"/>
  <c r="X82" i="48"/>
  <c r="W54" i="50"/>
  <c r="X54" i="50" s="1"/>
  <c r="W60" i="49"/>
  <c r="X60" i="49" s="1"/>
  <c r="W83" i="48"/>
  <c r="W54" i="49"/>
  <c r="X54" i="49" s="1"/>
  <c r="Z58" i="49"/>
  <c r="Z84" i="49" s="1"/>
  <c r="Y58" i="49"/>
  <c r="Y84" i="49" s="1"/>
  <c r="X84" i="49"/>
  <c r="W48" i="47"/>
  <c r="X48" i="47" s="1"/>
  <c r="W46" i="50"/>
  <c r="X46" i="50" s="1"/>
  <c r="U49" i="49"/>
  <c r="U75" i="49" s="1"/>
  <c r="T49" i="49"/>
  <c r="T75" i="49" s="1"/>
  <c r="S75" i="49"/>
  <c r="W55" i="48"/>
  <c r="X55" i="48" s="1"/>
  <c r="U53" i="48"/>
  <c r="T53" i="48"/>
  <c r="S79" i="48"/>
  <c r="W50" i="47"/>
  <c r="X50" i="47" s="1"/>
  <c r="Y53" i="49"/>
  <c r="Y79" i="49" s="1"/>
  <c r="Z53" i="49"/>
  <c r="Z79" i="49" s="1"/>
  <c r="X79" i="49"/>
  <c r="X77" i="50"/>
  <c r="W52" i="50"/>
  <c r="X52" i="50" s="1"/>
  <c r="W51" i="49"/>
  <c r="X51" i="49" s="1"/>
  <c r="X33" i="48"/>
  <c r="AB16" i="48"/>
  <c r="AB33" i="48" s="1"/>
  <c r="O61" i="49"/>
  <c r="O70" i="49"/>
  <c r="Z55" i="50"/>
  <c r="Z81" i="50" s="1"/>
  <c r="Y55" i="50"/>
  <c r="Y81" i="50" s="1"/>
  <c r="X81" i="50"/>
  <c r="AB81" i="50" s="1"/>
  <c r="Z60" i="47"/>
  <c r="Y60" i="47"/>
  <c r="X86" i="47"/>
  <c r="Y48" i="49"/>
  <c r="Y74" i="49" s="1"/>
  <c r="Z48" i="49"/>
  <c r="Z74" i="49" s="1"/>
  <c r="X74" i="49"/>
  <c r="W49" i="50"/>
  <c r="X49" i="50" s="1"/>
  <c r="Z46" i="48"/>
  <c r="Z72" i="48" s="1"/>
  <c r="Y46" i="48"/>
  <c r="Y72" i="48" s="1"/>
  <c r="X72" i="48"/>
  <c r="AB72" i="48" s="1"/>
  <c r="Y52" i="49"/>
  <c r="Y78" i="49" s="1"/>
  <c r="Z52" i="47"/>
  <c r="Y52" i="47"/>
  <c r="X78" i="47"/>
  <c r="Y51" i="48"/>
  <c r="Y77" i="48" s="1"/>
  <c r="Z51" i="48"/>
  <c r="Z77" i="48" s="1"/>
  <c r="X77" i="48"/>
  <c r="AB77" i="48" s="1"/>
  <c r="Z47" i="48"/>
  <c r="Z73" i="48" s="1"/>
  <c r="Y47" i="48"/>
  <c r="Y73" i="48" s="1"/>
  <c r="X73" i="48"/>
  <c r="U49" i="48"/>
  <c r="U75" i="48" s="1"/>
  <c r="T49" i="48"/>
  <c r="T75" i="48" s="1"/>
  <c r="S75" i="48"/>
  <c r="U49" i="47"/>
  <c r="T49" i="47"/>
  <c r="S75" i="47"/>
  <c r="N87" i="48"/>
  <c r="W57" i="50"/>
  <c r="X57" i="50" s="1"/>
  <c r="W50" i="49"/>
  <c r="X50" i="49" s="1"/>
  <c r="W47" i="49"/>
  <c r="X47" i="49" s="1"/>
  <c r="W45" i="47"/>
  <c r="X45" i="47" s="1"/>
  <c r="O61" i="48"/>
  <c r="O70" i="48"/>
  <c r="O87" i="48" s="1"/>
  <c r="O61" i="47"/>
  <c r="O70" i="47"/>
  <c r="O87" i="47" s="1"/>
  <c r="Z58" i="48"/>
  <c r="Z84" i="48" s="1"/>
  <c r="Y58" i="48"/>
  <c r="Y84" i="48" s="1"/>
  <c r="X84" i="48"/>
  <c r="P61" i="49"/>
  <c r="P70" i="49"/>
  <c r="P87" i="49" s="1"/>
  <c r="Z45" i="48"/>
  <c r="Z71" i="48" s="1"/>
  <c r="Y45" i="48"/>
  <c r="Y71" i="48" s="1"/>
  <c r="X71" i="48"/>
  <c r="Z58" i="50"/>
  <c r="Z84" i="50" s="1"/>
  <c r="Y58" i="50"/>
  <c r="Y84" i="50" s="1"/>
  <c r="X84" i="50"/>
  <c r="Y60" i="48"/>
  <c r="Y86" i="48" s="1"/>
  <c r="Z60" i="48"/>
  <c r="Z86" i="48" s="1"/>
  <c r="X86" i="48"/>
  <c r="AB86" i="48" s="1"/>
  <c r="U55" i="49"/>
  <c r="U81" i="49" s="1"/>
  <c r="T55" i="49"/>
  <c r="T81" i="49" s="1"/>
  <c r="S81" i="49"/>
  <c r="W57" i="48"/>
  <c r="X57" i="48" s="1"/>
  <c r="T53" i="50"/>
  <c r="T79" i="50" s="1"/>
  <c r="U53" i="50"/>
  <c r="U79" i="50" s="1"/>
  <c r="S79" i="50"/>
  <c r="N87" i="47"/>
  <c r="Y57" i="47"/>
  <c r="Z57" i="47"/>
  <c r="X83" i="47"/>
  <c r="Z53" i="47"/>
  <c r="Y53" i="47"/>
  <c r="X79" i="47"/>
  <c r="P61" i="47"/>
  <c r="P70" i="47"/>
  <c r="P87" i="47" s="1"/>
  <c r="Z57" i="49"/>
  <c r="Z83" i="49" s="1"/>
  <c r="Y57" i="49"/>
  <c r="Y83" i="49" s="1"/>
  <c r="X83" i="49"/>
  <c r="W71" i="49"/>
  <c r="W33" i="50"/>
  <c r="X16" i="50"/>
  <c r="W48" i="50"/>
  <c r="X48" i="50" s="1"/>
  <c r="Z47" i="47"/>
  <c r="Y47" i="47"/>
  <c r="X73" i="47"/>
  <c r="R61" i="50"/>
  <c r="S44" i="50"/>
  <c r="P61" i="48"/>
  <c r="P70" i="48"/>
  <c r="P87" i="48" s="1"/>
  <c r="R44" i="47"/>
  <c r="O87" i="50"/>
  <c r="R70" i="50"/>
  <c r="R87" i="50" s="1"/>
  <c r="Z47" i="50"/>
  <c r="Z73" i="50" s="1"/>
  <c r="Y47" i="50"/>
  <c r="Y73" i="50" s="1"/>
  <c r="X73" i="50"/>
  <c r="AB73" i="50" s="1"/>
  <c r="S33" i="49"/>
  <c r="W16" i="49"/>
  <c r="S44" i="48"/>
  <c r="R61" i="48"/>
  <c r="U50" i="50"/>
  <c r="U76" i="50" s="1"/>
  <c r="T50" i="50"/>
  <c r="T76" i="50" s="1"/>
  <c r="S76" i="50"/>
  <c r="Y52" i="48"/>
  <c r="Y78" i="48" s="1"/>
  <c r="Z52" i="48"/>
  <c r="Z78" i="48" s="1"/>
  <c r="X78" i="48"/>
  <c r="AB78" i="48" s="1"/>
  <c r="X16" i="47"/>
  <c r="W33" i="47"/>
  <c r="W71" i="47" l="1"/>
  <c r="X85" i="49"/>
  <c r="Z59" i="49"/>
  <c r="Z85" i="49" s="1"/>
  <c r="Y59" i="49"/>
  <c r="Y85" i="49" s="1"/>
  <c r="X82" i="49"/>
  <c r="Z56" i="49"/>
  <c r="Z82" i="49" s="1"/>
  <c r="Y56" i="49"/>
  <c r="Y82" i="49" s="1"/>
  <c r="AB82" i="49" s="1"/>
  <c r="AB82" i="48"/>
  <c r="W74" i="47"/>
  <c r="T86" i="50"/>
  <c r="W86" i="50" s="1"/>
  <c r="W60" i="50"/>
  <c r="X60" i="50" s="1"/>
  <c r="AB72" i="49"/>
  <c r="U59" i="45"/>
  <c r="U85" i="45" s="1"/>
  <c r="Y45" i="50"/>
  <c r="Y71" i="50" s="1"/>
  <c r="Z45" i="50"/>
  <c r="Z71" i="50" s="1"/>
  <c r="X71" i="50"/>
  <c r="T85" i="48"/>
  <c r="W59" i="48"/>
  <c r="X59" i="48" s="1"/>
  <c r="T59" i="45"/>
  <c r="T85" i="45" s="1"/>
  <c r="W76" i="50"/>
  <c r="AB84" i="48"/>
  <c r="W85" i="48"/>
  <c r="AB83" i="49"/>
  <c r="Z46" i="49"/>
  <c r="Z72" i="49" s="1"/>
  <c r="T75" i="47"/>
  <c r="T49" i="45"/>
  <c r="T75" i="45" s="1"/>
  <c r="U79" i="48"/>
  <c r="W79" i="48" s="1"/>
  <c r="U53" i="45"/>
  <c r="U79" i="45" s="1"/>
  <c r="Y54" i="47"/>
  <c r="Z54" i="47"/>
  <c r="X80" i="47"/>
  <c r="Z83" i="47"/>
  <c r="Y50" i="48"/>
  <c r="Y76" i="48" s="1"/>
  <c r="X74" i="48"/>
  <c r="Y48" i="48"/>
  <c r="Y74" i="48" s="1"/>
  <c r="Z48" i="48"/>
  <c r="Z74" i="48" s="1"/>
  <c r="Z50" i="48"/>
  <c r="Z76" i="48" s="1"/>
  <c r="R70" i="47"/>
  <c r="R87" i="47" s="1"/>
  <c r="W81" i="49"/>
  <c r="AB73" i="48"/>
  <c r="Z78" i="47"/>
  <c r="Z52" i="45"/>
  <c r="Z78" i="45" s="1"/>
  <c r="AB74" i="49"/>
  <c r="Y51" i="50"/>
  <c r="Y77" i="50" s="1"/>
  <c r="AB77" i="50" s="1"/>
  <c r="X85" i="50"/>
  <c r="Y55" i="47"/>
  <c r="X81" i="47"/>
  <c r="Z55" i="47"/>
  <c r="T80" i="47"/>
  <c r="T54" i="45"/>
  <c r="T80" i="45" s="1"/>
  <c r="T55" i="45"/>
  <c r="T81" i="45" s="1"/>
  <c r="U50" i="45"/>
  <c r="U76" i="45" s="1"/>
  <c r="AB72" i="47"/>
  <c r="Y82" i="47"/>
  <c r="AB82" i="47" s="1"/>
  <c r="AB83" i="47"/>
  <c r="U75" i="47"/>
  <c r="W75" i="47" s="1"/>
  <c r="U49" i="45"/>
  <c r="U75" i="45" s="1"/>
  <c r="W53" i="48"/>
  <c r="X53" i="48" s="1"/>
  <c r="X79" i="48" s="1"/>
  <c r="U84" i="47"/>
  <c r="U58" i="45"/>
  <c r="U84" i="45" s="1"/>
  <c r="X82" i="50"/>
  <c r="Z56" i="50"/>
  <c r="Z82" i="50" s="1"/>
  <c r="Y56" i="50"/>
  <c r="Y82" i="50" s="1"/>
  <c r="AB82" i="50" s="1"/>
  <c r="T84" i="47"/>
  <c r="T58" i="45"/>
  <c r="T84" i="45" s="1"/>
  <c r="W58" i="47"/>
  <c r="X58" i="47" s="1"/>
  <c r="Y83" i="47"/>
  <c r="Z73" i="47"/>
  <c r="Z47" i="45"/>
  <c r="Z73" i="45" s="1"/>
  <c r="Y46" i="45"/>
  <c r="Y72" i="45" s="1"/>
  <c r="W79" i="50"/>
  <c r="AB71" i="48"/>
  <c r="X78" i="49"/>
  <c r="AB78" i="49" s="1"/>
  <c r="Y59" i="50"/>
  <c r="Y85" i="50" s="1"/>
  <c r="AB85" i="50" s="1"/>
  <c r="U80" i="47"/>
  <c r="W80" i="47" s="1"/>
  <c r="U54" i="45"/>
  <c r="U80" i="45" s="1"/>
  <c r="U55" i="45"/>
  <c r="U81" i="45" s="1"/>
  <c r="Z79" i="47"/>
  <c r="Y86" i="47"/>
  <c r="AB86" i="47" s="1"/>
  <c r="Z86" i="47"/>
  <c r="Y73" i="47"/>
  <c r="AB73" i="47" s="1"/>
  <c r="Y78" i="47"/>
  <c r="AB78" i="47" s="1"/>
  <c r="Y52" i="45"/>
  <c r="Y78" i="45" s="1"/>
  <c r="Y79" i="47"/>
  <c r="AB79" i="47" s="1"/>
  <c r="T79" i="48"/>
  <c r="T53" i="45"/>
  <c r="T79" i="45" s="1"/>
  <c r="AB80" i="48"/>
  <c r="AB85" i="47"/>
  <c r="S87" i="49"/>
  <c r="Z48" i="50"/>
  <c r="Z74" i="50" s="1"/>
  <c r="Y48" i="50"/>
  <c r="Y74" i="50" s="1"/>
  <c r="X74" i="50"/>
  <c r="Z47" i="49"/>
  <c r="Z73" i="49" s="1"/>
  <c r="Y47" i="49"/>
  <c r="Y73" i="49" s="1"/>
  <c r="X73" i="49"/>
  <c r="AB73" i="49" s="1"/>
  <c r="R61" i="47"/>
  <c r="S44" i="47"/>
  <c r="Z57" i="50"/>
  <c r="Z83" i="50" s="1"/>
  <c r="Y57" i="50"/>
  <c r="Y83" i="50" s="1"/>
  <c r="X83" i="50"/>
  <c r="O87" i="49"/>
  <c r="R70" i="49"/>
  <c r="R87" i="49" s="1"/>
  <c r="Z60" i="49"/>
  <c r="Z86" i="49" s="1"/>
  <c r="Y60" i="49"/>
  <c r="Y86" i="49" s="1"/>
  <c r="X86" i="49"/>
  <c r="R70" i="48"/>
  <c r="R87" i="48" s="1"/>
  <c r="AB79" i="49"/>
  <c r="W75" i="49"/>
  <c r="Y54" i="50"/>
  <c r="Y80" i="50" s="1"/>
  <c r="Z54" i="50"/>
  <c r="Z80" i="50" s="1"/>
  <c r="X80" i="50"/>
  <c r="AB80" i="50" s="1"/>
  <c r="Y53" i="48"/>
  <c r="Y79" i="48" s="1"/>
  <c r="Y45" i="49"/>
  <c r="Y71" i="49" s="1"/>
  <c r="Z45" i="49"/>
  <c r="Z71" i="49" s="1"/>
  <c r="X71" i="49"/>
  <c r="Z45" i="47"/>
  <c r="Y45" i="47"/>
  <c r="X71" i="47"/>
  <c r="S61" i="49"/>
  <c r="U44" i="49"/>
  <c r="T44" i="49"/>
  <c r="W49" i="48"/>
  <c r="X49" i="48" s="1"/>
  <c r="X33" i="50"/>
  <c r="AB16" i="50"/>
  <c r="AB33" i="50" s="1"/>
  <c r="Z50" i="49"/>
  <c r="Z76" i="49" s="1"/>
  <c r="Y50" i="49"/>
  <c r="Y76" i="49" s="1"/>
  <c r="X76" i="49"/>
  <c r="AB76" i="49" s="1"/>
  <c r="S61" i="48"/>
  <c r="U44" i="48"/>
  <c r="T44" i="48"/>
  <c r="W44" i="48" s="1"/>
  <c r="S70" i="48"/>
  <c r="W33" i="49"/>
  <c r="X16" i="49"/>
  <c r="Z49" i="50"/>
  <c r="Z75" i="50" s="1"/>
  <c r="Y49" i="50"/>
  <c r="Y75" i="50" s="1"/>
  <c r="X75" i="50"/>
  <c r="X33" i="47"/>
  <c r="AB16" i="47"/>
  <c r="AB33" i="47" s="1"/>
  <c r="U44" i="50"/>
  <c r="S61" i="50"/>
  <c r="T44" i="50"/>
  <c r="S70" i="50"/>
  <c r="Z50" i="47"/>
  <c r="Y50" i="47"/>
  <c r="X76" i="47"/>
  <c r="W49" i="49"/>
  <c r="X49" i="49" s="1"/>
  <c r="Z51" i="49"/>
  <c r="Z77" i="49" s="1"/>
  <c r="Y51" i="49"/>
  <c r="Y77" i="49" s="1"/>
  <c r="X77" i="49"/>
  <c r="Z46" i="50"/>
  <c r="Z72" i="50" s="1"/>
  <c r="Y46" i="50"/>
  <c r="Y72" i="50" s="1"/>
  <c r="X72" i="50"/>
  <c r="Z55" i="48"/>
  <c r="Z81" i="48" s="1"/>
  <c r="Y55" i="48"/>
  <c r="Y81" i="48" s="1"/>
  <c r="X81" i="48"/>
  <c r="W50" i="50"/>
  <c r="X50" i="50" s="1"/>
  <c r="Z54" i="49"/>
  <c r="Z80" i="49" s="1"/>
  <c r="Y54" i="49"/>
  <c r="Y80" i="49" s="1"/>
  <c r="X80" i="49"/>
  <c r="W55" i="49"/>
  <c r="X55" i="49" s="1"/>
  <c r="W53" i="50"/>
  <c r="X53" i="50" s="1"/>
  <c r="AB84" i="50"/>
  <c r="W49" i="47"/>
  <c r="X49" i="47" s="1"/>
  <c r="Y52" i="50"/>
  <c r="Y78" i="50" s="1"/>
  <c r="Z52" i="50"/>
  <c r="Z78" i="50" s="1"/>
  <c r="X78" i="50"/>
  <c r="Z48" i="47"/>
  <c r="Y48" i="47"/>
  <c r="X74" i="47"/>
  <c r="Y57" i="48"/>
  <c r="Y83" i="48" s="1"/>
  <c r="Z57" i="48"/>
  <c r="Z83" i="48" s="1"/>
  <c r="X83" i="48"/>
  <c r="W75" i="48"/>
  <c r="AB84" i="49"/>
  <c r="AB72" i="50" l="1"/>
  <c r="Z51" i="45"/>
  <c r="Z77" i="45" s="1"/>
  <c r="AB80" i="49"/>
  <c r="Y59" i="48"/>
  <c r="Y85" i="48" s="1"/>
  <c r="Z59" i="48"/>
  <c r="X85" i="48"/>
  <c r="AB85" i="49"/>
  <c r="Z60" i="50"/>
  <c r="Z86" i="50" s="1"/>
  <c r="X86" i="50"/>
  <c r="Y60" i="50"/>
  <c r="Y86" i="50" s="1"/>
  <c r="AB77" i="49"/>
  <c r="W44" i="50"/>
  <c r="X44" i="50" s="1"/>
  <c r="AB76" i="48"/>
  <c r="AB83" i="50"/>
  <c r="W84" i="47"/>
  <c r="AB71" i="50"/>
  <c r="Z80" i="47"/>
  <c r="Z54" i="45"/>
  <c r="Z80" i="45" s="1"/>
  <c r="Y71" i="47"/>
  <c r="Y45" i="45"/>
  <c r="Y71" i="45" s="1"/>
  <c r="Y80" i="47"/>
  <c r="AB80" i="47" s="1"/>
  <c r="Y54" i="45"/>
  <c r="Y80" i="45" s="1"/>
  <c r="Z71" i="47"/>
  <c r="Z45" i="45"/>
  <c r="Z71" i="45" s="1"/>
  <c r="Y47" i="45"/>
  <c r="Y73" i="45" s="1"/>
  <c r="Z56" i="45"/>
  <c r="Z82" i="45" s="1"/>
  <c r="Y57" i="45"/>
  <c r="Y83" i="45" s="1"/>
  <c r="Z57" i="45"/>
  <c r="Z83" i="45" s="1"/>
  <c r="Y74" i="47"/>
  <c r="Y48" i="45"/>
  <c r="Y74" i="45" s="1"/>
  <c r="Z74" i="47"/>
  <c r="Z48" i="45"/>
  <c r="Z74" i="45" s="1"/>
  <c r="Y56" i="45"/>
  <c r="Y82" i="45" s="1"/>
  <c r="Z81" i="47"/>
  <c r="Z46" i="45"/>
  <c r="Z72" i="45" s="1"/>
  <c r="Y81" i="47"/>
  <c r="Z76" i="47"/>
  <c r="Y53" i="45"/>
  <c r="Y79" i="45" s="1"/>
  <c r="X84" i="47"/>
  <c r="Z58" i="47"/>
  <c r="Y58" i="47"/>
  <c r="Z53" i="48"/>
  <c r="AB74" i="48"/>
  <c r="AB83" i="48"/>
  <c r="Y76" i="47"/>
  <c r="AB76" i="47" s="1"/>
  <c r="Y50" i="45"/>
  <c r="Y76" i="45" s="1"/>
  <c r="Y51" i="45"/>
  <c r="Y77" i="45" s="1"/>
  <c r="Y59" i="45"/>
  <c r="Y85" i="45" s="1"/>
  <c r="W61" i="50"/>
  <c r="W61" i="48"/>
  <c r="X44" i="48"/>
  <c r="T61" i="49"/>
  <c r="T70" i="49"/>
  <c r="W44" i="49"/>
  <c r="U61" i="49"/>
  <c r="U70" i="49"/>
  <c r="U87" i="49" s="1"/>
  <c r="X33" i="49"/>
  <c r="AB16" i="49"/>
  <c r="AB33" i="49" s="1"/>
  <c r="S87" i="50"/>
  <c r="W70" i="50"/>
  <c r="W87" i="50" s="1"/>
  <c r="S87" i="48"/>
  <c r="Z53" i="50"/>
  <c r="Z79" i="50" s="1"/>
  <c r="Y53" i="50"/>
  <c r="Y79" i="50" s="1"/>
  <c r="X79" i="50"/>
  <c r="U61" i="50"/>
  <c r="U70" i="50"/>
  <c r="U87" i="50" s="1"/>
  <c r="U61" i="48"/>
  <c r="U70" i="48"/>
  <c r="U87" i="48" s="1"/>
  <c r="U44" i="47"/>
  <c r="U44" i="45" s="1"/>
  <c r="U70" i="45" s="1"/>
  <c r="S61" i="47"/>
  <c r="T44" i="47"/>
  <c r="T44" i="45" s="1"/>
  <c r="T70" i="45" s="1"/>
  <c r="S70" i="47"/>
  <c r="Y50" i="50"/>
  <c r="Y76" i="50" s="1"/>
  <c r="Z50" i="50"/>
  <c r="Z76" i="50" s="1"/>
  <c r="X76" i="50"/>
  <c r="AB76" i="50" s="1"/>
  <c r="Y49" i="48"/>
  <c r="Y75" i="48" s="1"/>
  <c r="Z49" i="48"/>
  <c r="Z75" i="48" s="1"/>
  <c r="X75" i="48"/>
  <c r="T61" i="48"/>
  <c r="T70" i="48"/>
  <c r="T87" i="48" s="1"/>
  <c r="Z49" i="49"/>
  <c r="Z75" i="49" s="1"/>
  <c r="Y49" i="49"/>
  <c r="Y75" i="49" s="1"/>
  <c r="X75" i="49"/>
  <c r="AB75" i="49" s="1"/>
  <c r="AB71" i="49"/>
  <c r="AB86" i="49"/>
  <c r="Z49" i="47"/>
  <c r="Y49" i="47"/>
  <c r="X75" i="47"/>
  <c r="T61" i="50"/>
  <c r="T70" i="50"/>
  <c r="T87" i="50" s="1"/>
  <c r="Y55" i="49"/>
  <c r="Y81" i="49" s="1"/>
  <c r="Z55" i="49"/>
  <c r="Z81" i="49" s="1"/>
  <c r="X81" i="49"/>
  <c r="AB78" i="50"/>
  <c r="AB81" i="48"/>
  <c r="AB75" i="50"/>
  <c r="AB74" i="50"/>
  <c r="Z85" i="48" l="1"/>
  <c r="Z59" i="45"/>
  <c r="Z85" i="45" s="1"/>
  <c r="AB71" i="47"/>
  <c r="Z60" i="45"/>
  <c r="Z86" i="45" s="1"/>
  <c r="AB74" i="47"/>
  <c r="AB85" i="48"/>
  <c r="AB81" i="47"/>
  <c r="Y60" i="45"/>
  <c r="Y86" i="45" s="1"/>
  <c r="AB86" i="50"/>
  <c r="AB79" i="50"/>
  <c r="Y55" i="45"/>
  <c r="Y81" i="45" s="1"/>
  <c r="Z79" i="48"/>
  <c r="AB79" i="48" s="1"/>
  <c r="Z53" i="45"/>
  <c r="Z79" i="45" s="1"/>
  <c r="Z50" i="45"/>
  <c r="Z76" i="45" s="1"/>
  <c r="Z75" i="47"/>
  <c r="Z49" i="45"/>
  <c r="Z75" i="45" s="1"/>
  <c r="AB75" i="48"/>
  <c r="Y84" i="47"/>
  <c r="Y58" i="45"/>
  <c r="Y84" i="45" s="1"/>
  <c r="Y75" i="47"/>
  <c r="Y49" i="45"/>
  <c r="Y75" i="45" s="1"/>
  <c r="AB81" i="49"/>
  <c r="W70" i="48"/>
  <c r="W87" i="48" s="1"/>
  <c r="Z84" i="47"/>
  <c r="Z58" i="45"/>
  <c r="Z84" i="45" s="1"/>
  <c r="Z55" i="45"/>
  <c r="Z81" i="45" s="1"/>
  <c r="S87" i="47"/>
  <c r="X61" i="48"/>
  <c r="Y44" i="48"/>
  <c r="Y70" i="48" s="1"/>
  <c r="Y87" i="48" s="1"/>
  <c r="Z44" i="48"/>
  <c r="Z70" i="48" s="1"/>
  <c r="Z87" i="48" s="1"/>
  <c r="X70" i="48"/>
  <c r="U61" i="47"/>
  <c r="U70" i="47"/>
  <c r="U87" i="47" s="1"/>
  <c r="X61" i="50"/>
  <c r="Z44" i="50"/>
  <c r="Z70" i="50" s="1"/>
  <c r="Z87" i="50" s="1"/>
  <c r="Y44" i="50"/>
  <c r="Y70" i="50" s="1"/>
  <c r="Y87" i="50" s="1"/>
  <c r="X70" i="50"/>
  <c r="T61" i="47"/>
  <c r="T70" i="47"/>
  <c r="T87" i="47" s="1"/>
  <c r="T87" i="49"/>
  <c r="W70" i="49"/>
  <c r="W87" i="49" s="1"/>
  <c r="W44" i="47"/>
  <c r="W61" i="49"/>
  <c r="X44" i="49"/>
  <c r="AB75" i="47" l="1"/>
  <c r="AB84" i="47"/>
  <c r="W70" i="47"/>
  <c r="W87" i="47" s="1"/>
  <c r="AB70" i="48"/>
  <c r="AB87" i="48" s="1"/>
  <c r="X87" i="48"/>
  <c r="AB70" i="50"/>
  <c r="AB87" i="50" s="1"/>
  <c r="X87" i="50"/>
  <c r="X61" i="49"/>
  <c r="Z44" i="49"/>
  <c r="Z70" i="49" s="1"/>
  <c r="Z87" i="49" s="1"/>
  <c r="Y44" i="49"/>
  <c r="Y70" i="49" s="1"/>
  <c r="Y87" i="49" s="1"/>
  <c r="X70" i="49"/>
  <c r="X44" i="47"/>
  <c r="W61" i="47"/>
  <c r="Z44" i="47" l="1"/>
  <c r="Y44" i="47"/>
  <c r="X61" i="47"/>
  <c r="X70" i="47"/>
  <c r="X87" i="49"/>
  <c r="AB70" i="49"/>
  <c r="AB87" i="49" s="1"/>
  <c r="Y70" i="47" l="1"/>
  <c r="Y87" i="47" s="1"/>
  <c r="Y44" i="45"/>
  <c r="Z70" i="47"/>
  <c r="Z87" i="47" s="1"/>
  <c r="Z44" i="45"/>
  <c r="X87" i="47"/>
  <c r="AB70" i="47"/>
  <c r="AB87" i="47" s="1"/>
  <c r="Y61" i="45" l="1"/>
  <c r="Y70" i="45"/>
  <c r="Z70" i="45"/>
  <c r="Z61" i="45"/>
  <c r="V164" i="46" l="1"/>
  <c r="Q164" i="46"/>
  <c r="L164" i="46"/>
  <c r="G164" i="46"/>
  <c r="V163" i="46"/>
  <c r="Q163" i="46"/>
  <c r="L163" i="46"/>
  <c r="G163" i="46"/>
  <c r="V162" i="46"/>
  <c r="Q162" i="46"/>
  <c r="L162" i="46"/>
  <c r="G162" i="46"/>
  <c r="V161" i="46"/>
  <c r="Q161" i="46"/>
  <c r="L161" i="46"/>
  <c r="G161" i="46"/>
  <c r="V160" i="46"/>
  <c r="Q160" i="46"/>
  <c r="L160" i="46"/>
  <c r="G160" i="46"/>
  <c r="V159" i="46"/>
  <c r="Q159" i="46"/>
  <c r="L159" i="46"/>
  <c r="G159" i="46"/>
  <c r="V158" i="46"/>
  <c r="Q158" i="46"/>
  <c r="L158" i="46"/>
  <c r="G158" i="46"/>
  <c r="V157" i="46"/>
  <c r="Q157" i="46"/>
  <c r="L157" i="46"/>
  <c r="G157" i="46"/>
  <c r="V156" i="46"/>
  <c r="Q156" i="46"/>
  <c r="L156" i="46"/>
  <c r="G156" i="46"/>
  <c r="V155" i="46"/>
  <c r="Q155" i="46"/>
  <c r="L155" i="46"/>
  <c r="G155" i="46"/>
  <c r="V154" i="46"/>
  <c r="Q154" i="46"/>
  <c r="L154" i="46"/>
  <c r="G154" i="46"/>
  <c r="V153" i="46"/>
  <c r="Q153" i="46"/>
  <c r="L153" i="46"/>
  <c r="G153" i="46"/>
  <c r="V152" i="46"/>
  <c r="Q152" i="46"/>
  <c r="L152" i="46"/>
  <c r="G152" i="46"/>
  <c r="V151" i="46"/>
  <c r="Q151" i="46"/>
  <c r="L151" i="46"/>
  <c r="G151" i="46"/>
  <c r="V150" i="46"/>
  <c r="Q150" i="46"/>
  <c r="L150" i="46"/>
  <c r="G150" i="46"/>
  <c r="V149" i="46"/>
  <c r="Q149" i="46"/>
  <c r="L149" i="46"/>
  <c r="G149" i="46"/>
  <c r="B149" i="46"/>
  <c r="B150" i="46" s="1"/>
  <c r="B151" i="46" s="1"/>
  <c r="B152" i="46" s="1"/>
  <c r="B153" i="46" s="1"/>
  <c r="B154" i="46" s="1"/>
  <c r="B155" i="46" s="1"/>
  <c r="B156" i="46" s="1"/>
  <c r="B157" i="46" s="1"/>
  <c r="B158" i="46" s="1"/>
  <c r="B159" i="46" s="1"/>
  <c r="B160" i="46" s="1"/>
  <c r="B161" i="46" s="1"/>
  <c r="B162" i="46" s="1"/>
  <c r="B163" i="46" s="1"/>
  <c r="B164" i="46" s="1"/>
  <c r="V148" i="46"/>
  <c r="Q148" i="46"/>
  <c r="L148" i="46"/>
  <c r="G148" i="46"/>
  <c r="V138" i="46"/>
  <c r="Q138" i="46"/>
  <c r="L138" i="46"/>
  <c r="G138" i="46"/>
  <c r="V137" i="46"/>
  <c r="Q137" i="46"/>
  <c r="L137" i="46"/>
  <c r="G137" i="46"/>
  <c r="V136" i="46"/>
  <c r="Q136" i="46"/>
  <c r="L136" i="46"/>
  <c r="G136" i="46"/>
  <c r="V135" i="46"/>
  <c r="Q135" i="46"/>
  <c r="L135" i="46"/>
  <c r="G135" i="46"/>
  <c r="V134" i="46"/>
  <c r="Q134" i="46"/>
  <c r="L134" i="46"/>
  <c r="G134" i="46"/>
  <c r="V133" i="46"/>
  <c r="Q133" i="46"/>
  <c r="L133" i="46"/>
  <c r="G133" i="46"/>
  <c r="V132" i="46"/>
  <c r="Q132" i="46"/>
  <c r="L132" i="46"/>
  <c r="G132" i="46"/>
  <c r="V131" i="46"/>
  <c r="Q131" i="46"/>
  <c r="L131" i="46"/>
  <c r="G131" i="46"/>
  <c r="V130" i="46"/>
  <c r="Q130" i="46"/>
  <c r="L130" i="46"/>
  <c r="G130" i="46"/>
  <c r="V129" i="46"/>
  <c r="Q129" i="46"/>
  <c r="L129" i="46"/>
  <c r="G129" i="46"/>
  <c r="V128" i="46"/>
  <c r="Q128" i="46"/>
  <c r="L128" i="46"/>
  <c r="G128" i="46"/>
  <c r="V127" i="46"/>
  <c r="Q127" i="46"/>
  <c r="L127" i="46"/>
  <c r="G127" i="46"/>
  <c r="V126" i="46"/>
  <c r="Q126" i="46"/>
  <c r="L126" i="46"/>
  <c r="G126" i="46"/>
  <c r="V125" i="46"/>
  <c r="Q125" i="46"/>
  <c r="L125" i="46"/>
  <c r="G125" i="46"/>
  <c r="V124" i="46"/>
  <c r="Q124" i="46"/>
  <c r="L124" i="46"/>
  <c r="G124" i="46"/>
  <c r="B124" i="46"/>
  <c r="B125" i="46" s="1"/>
  <c r="B126" i="46" s="1"/>
  <c r="B127" i="46" s="1"/>
  <c r="B128" i="46" s="1"/>
  <c r="B129" i="46" s="1"/>
  <c r="B130" i="46" s="1"/>
  <c r="B131" i="46" s="1"/>
  <c r="B132" i="46" s="1"/>
  <c r="B133" i="46" s="1"/>
  <c r="B134" i="46" s="1"/>
  <c r="B135" i="46" s="1"/>
  <c r="B136" i="46" s="1"/>
  <c r="B137" i="46" s="1"/>
  <c r="B138" i="46" s="1"/>
  <c r="V123" i="46"/>
  <c r="Q123" i="46"/>
  <c r="L123" i="46"/>
  <c r="G123" i="46"/>
  <c r="B123" i="46"/>
  <c r="V122" i="46"/>
  <c r="V139" i="46" s="1"/>
  <c r="Q122" i="46"/>
  <c r="L122" i="46"/>
  <c r="G122" i="46"/>
  <c r="V112" i="46"/>
  <c r="Q112" i="46"/>
  <c r="L112" i="46"/>
  <c r="G112" i="46"/>
  <c r="B96" i="46"/>
  <c r="B97" i="46" s="1"/>
  <c r="B98" i="46" s="1"/>
  <c r="B99" i="46" s="1"/>
  <c r="B100" i="46" s="1"/>
  <c r="B101" i="46" s="1"/>
  <c r="B102" i="46" s="1"/>
  <c r="B103" i="46" s="1"/>
  <c r="B104" i="46" s="1"/>
  <c r="B105" i="46" s="1"/>
  <c r="B106" i="46" s="1"/>
  <c r="B107" i="46" s="1"/>
  <c r="B108" i="46" s="1"/>
  <c r="B109" i="46" s="1"/>
  <c r="B110" i="46" s="1"/>
  <c r="B111" i="46" s="1"/>
  <c r="O86" i="46"/>
  <c r="T86" i="46" s="1"/>
  <c r="E113" i="46" s="1"/>
  <c r="J113" i="46" s="1"/>
  <c r="O113" i="46" s="1"/>
  <c r="T113" i="46" s="1"/>
  <c r="V85" i="46"/>
  <c r="Q85" i="46"/>
  <c r="L85" i="46"/>
  <c r="G85" i="46"/>
  <c r="A84" i="46"/>
  <c r="A111" i="46" s="1"/>
  <c r="A83" i="46"/>
  <c r="A110" i="46" s="1"/>
  <c r="A82" i="46"/>
  <c r="A109" i="46" s="1"/>
  <c r="D136" i="46"/>
  <c r="D135" i="46"/>
  <c r="A81" i="46"/>
  <c r="A108" i="46" s="1"/>
  <c r="A80" i="46"/>
  <c r="A107" i="46" s="1"/>
  <c r="A79" i="46"/>
  <c r="A106" i="46" s="1"/>
  <c r="A78" i="46"/>
  <c r="A105" i="46" s="1"/>
  <c r="A77" i="46"/>
  <c r="A104" i="46" s="1"/>
  <c r="A76" i="46"/>
  <c r="A103" i="46" s="1"/>
  <c r="A75" i="46"/>
  <c r="A102" i="46" s="1"/>
  <c r="A74" i="46"/>
  <c r="A101" i="46" s="1"/>
  <c r="A73" i="46"/>
  <c r="A100" i="46" s="1"/>
  <c r="A72" i="46"/>
  <c r="A99" i="46" s="1"/>
  <c r="D126" i="46"/>
  <c r="A71" i="46"/>
  <c r="A98" i="46" s="1"/>
  <c r="B71" i="46"/>
  <c r="B72" i="46" s="1"/>
  <c r="B73" i="46" s="1"/>
  <c r="B74" i="46" s="1"/>
  <c r="B75" i="46" s="1"/>
  <c r="B76" i="46" s="1"/>
  <c r="B77" i="46" s="1"/>
  <c r="B78" i="46" s="1"/>
  <c r="B79" i="46" s="1"/>
  <c r="B80" i="46" s="1"/>
  <c r="B81" i="46" s="1"/>
  <c r="B82" i="46" s="1"/>
  <c r="B83" i="46" s="1"/>
  <c r="B84" i="46" s="1"/>
  <c r="F70" i="46"/>
  <c r="A70" i="46"/>
  <c r="A97" i="46" s="1"/>
  <c r="A69" i="46"/>
  <c r="A96" i="46" s="1"/>
  <c r="B69" i="46"/>
  <c r="B70" i="46" s="1"/>
  <c r="A68" i="46"/>
  <c r="A95" i="46" s="1"/>
  <c r="V57" i="46"/>
  <c r="Q57" i="46"/>
  <c r="L57" i="46"/>
  <c r="G57" i="46"/>
  <c r="B43" i="46"/>
  <c r="B44" i="46" s="1"/>
  <c r="B45" i="46" s="1"/>
  <c r="B46" i="46" s="1"/>
  <c r="B47" i="46" s="1"/>
  <c r="B48" i="46" s="1"/>
  <c r="B49" i="46" s="1"/>
  <c r="B50" i="46" s="1"/>
  <c r="B51" i="46" s="1"/>
  <c r="B52" i="46" s="1"/>
  <c r="B53" i="46" s="1"/>
  <c r="B54" i="46" s="1"/>
  <c r="B55" i="46" s="1"/>
  <c r="B56" i="46" s="1"/>
  <c r="B41" i="46"/>
  <c r="B42" i="46" s="1"/>
  <c r="V31" i="46"/>
  <c r="Q31" i="46"/>
  <c r="L31" i="46"/>
  <c r="G31" i="46"/>
  <c r="H30" i="46"/>
  <c r="I30" i="46" s="1"/>
  <c r="D133" i="46"/>
  <c r="D131" i="46"/>
  <c r="H22" i="46"/>
  <c r="I22" i="46" s="1"/>
  <c r="H18" i="46"/>
  <c r="I18" i="46" s="1"/>
  <c r="B15" i="46"/>
  <c r="B16" i="46" s="1"/>
  <c r="B17" i="46" s="1"/>
  <c r="B18" i="46" s="1"/>
  <c r="B19" i="46" s="1"/>
  <c r="B20" i="46" s="1"/>
  <c r="B21" i="46" s="1"/>
  <c r="B22" i="46" s="1"/>
  <c r="B23" i="46" s="1"/>
  <c r="B24" i="46" s="1"/>
  <c r="B25" i="46" s="1"/>
  <c r="B26" i="46" s="1"/>
  <c r="B27" i="46" s="1"/>
  <c r="B28" i="46" s="1"/>
  <c r="B29" i="46" s="1"/>
  <c r="B30" i="46" s="1"/>
  <c r="AA87" i="45"/>
  <c r="V87" i="45"/>
  <c r="Q87" i="45"/>
  <c r="L87" i="45"/>
  <c r="G87" i="45"/>
  <c r="B71" i="45"/>
  <c r="B72" i="45" s="1"/>
  <c r="B73" i="45" s="1"/>
  <c r="B74" i="45" s="1"/>
  <c r="B75" i="45" s="1"/>
  <c r="B76" i="45" s="1"/>
  <c r="B77" i="45" s="1"/>
  <c r="B78" i="45" s="1"/>
  <c r="B79" i="45" s="1"/>
  <c r="B80" i="45" s="1"/>
  <c r="B81" i="45" s="1"/>
  <c r="B82" i="45" s="1"/>
  <c r="B83" i="45" s="1"/>
  <c r="B84" i="45" s="1"/>
  <c r="B85" i="45" s="1"/>
  <c r="B86" i="45" s="1"/>
  <c r="V61" i="45"/>
  <c r="Q61" i="45"/>
  <c r="L61" i="45"/>
  <c r="G61" i="45"/>
  <c r="B45" i="45"/>
  <c r="B46" i="45" s="1"/>
  <c r="B47" i="45" s="1"/>
  <c r="B48" i="45" s="1"/>
  <c r="B49" i="45" s="1"/>
  <c r="B50" i="45" s="1"/>
  <c r="B51" i="45" s="1"/>
  <c r="B52" i="45" s="1"/>
  <c r="B53" i="45" s="1"/>
  <c r="B54" i="45" s="1"/>
  <c r="B55" i="45" s="1"/>
  <c r="B56" i="45" s="1"/>
  <c r="B57" i="45" s="1"/>
  <c r="B58" i="45" s="1"/>
  <c r="B59" i="45" s="1"/>
  <c r="B60" i="45" s="1"/>
  <c r="AA33" i="45"/>
  <c r="V33" i="45"/>
  <c r="Q33" i="45"/>
  <c r="L33" i="45"/>
  <c r="G33" i="45"/>
  <c r="H30" i="45"/>
  <c r="I30" i="45" s="1"/>
  <c r="H19" i="45"/>
  <c r="I19" i="45" s="1"/>
  <c r="M19" i="45" s="1"/>
  <c r="N19" i="45" s="1"/>
  <c r="B17" i="45"/>
  <c r="B18" i="45" s="1"/>
  <c r="B19" i="45" s="1"/>
  <c r="B20" i="45" s="1"/>
  <c r="B21" i="45" s="1"/>
  <c r="B22" i="45" s="1"/>
  <c r="B23" i="45" s="1"/>
  <c r="B24" i="45" s="1"/>
  <c r="B25" i="45" s="1"/>
  <c r="B26" i="45" s="1"/>
  <c r="B27" i="45" s="1"/>
  <c r="B28" i="45" s="1"/>
  <c r="B29" i="45" s="1"/>
  <c r="B30" i="45" s="1"/>
  <c r="B31" i="45" s="1"/>
  <c r="B32" i="45" s="1"/>
  <c r="V164" i="44"/>
  <c r="Q164" i="44"/>
  <c r="L164" i="44"/>
  <c r="G164" i="44"/>
  <c r="V163" i="44"/>
  <c r="Q163" i="44"/>
  <c r="L163" i="44"/>
  <c r="G163" i="44"/>
  <c r="V162" i="44"/>
  <c r="Q162" i="44"/>
  <c r="L162" i="44"/>
  <c r="G162" i="44"/>
  <c r="V161" i="44"/>
  <c r="Q161" i="44"/>
  <c r="L161" i="44"/>
  <c r="G161" i="44"/>
  <c r="V160" i="44"/>
  <c r="Q160" i="44"/>
  <c r="L160" i="44"/>
  <c r="G160" i="44"/>
  <c r="V159" i="44"/>
  <c r="Q159" i="44"/>
  <c r="L159" i="44"/>
  <c r="G159" i="44"/>
  <c r="V158" i="44"/>
  <c r="Q158" i="44"/>
  <c r="L158" i="44"/>
  <c r="G158" i="44"/>
  <c r="V157" i="44"/>
  <c r="Q157" i="44"/>
  <c r="L157" i="44"/>
  <c r="G157" i="44"/>
  <c r="V156" i="44"/>
  <c r="Q156" i="44"/>
  <c r="L156" i="44"/>
  <c r="G156" i="44"/>
  <c r="V155" i="44"/>
  <c r="Q155" i="44"/>
  <c r="L155" i="44"/>
  <c r="G155" i="44"/>
  <c r="V154" i="44"/>
  <c r="Q154" i="44"/>
  <c r="L154" i="44"/>
  <c r="G154" i="44"/>
  <c r="V153" i="44"/>
  <c r="Q153" i="44"/>
  <c r="L153" i="44"/>
  <c r="G153" i="44"/>
  <c r="V152" i="44"/>
  <c r="Q152" i="44"/>
  <c r="L152" i="44"/>
  <c r="G152" i="44"/>
  <c r="V151" i="44"/>
  <c r="Q151" i="44"/>
  <c r="L151" i="44"/>
  <c r="G151" i="44"/>
  <c r="V150" i="44"/>
  <c r="Q150" i="44"/>
  <c r="L150" i="44"/>
  <c r="G150" i="44"/>
  <c r="V149" i="44"/>
  <c r="Q149" i="44"/>
  <c r="L149" i="44"/>
  <c r="G149" i="44"/>
  <c r="B149" i="44"/>
  <c r="B150" i="44" s="1"/>
  <c r="B151" i="44" s="1"/>
  <c r="B152" i="44" s="1"/>
  <c r="B153" i="44" s="1"/>
  <c r="B154" i="44" s="1"/>
  <c r="B155" i="44" s="1"/>
  <c r="B156" i="44" s="1"/>
  <c r="B157" i="44" s="1"/>
  <c r="B158" i="44" s="1"/>
  <c r="B159" i="44" s="1"/>
  <c r="B160" i="44" s="1"/>
  <c r="B161" i="44" s="1"/>
  <c r="B162" i="44" s="1"/>
  <c r="B163" i="44" s="1"/>
  <c r="B164" i="44" s="1"/>
  <c r="V148" i="44"/>
  <c r="Q148" i="44"/>
  <c r="L148" i="44"/>
  <c r="G148" i="44"/>
  <c r="V138" i="44"/>
  <c r="Q138" i="44"/>
  <c r="L138" i="44"/>
  <c r="G138" i="44"/>
  <c r="V137" i="44"/>
  <c r="Q137" i="44"/>
  <c r="L137" i="44"/>
  <c r="G137" i="44"/>
  <c r="V136" i="44"/>
  <c r="Q136" i="44"/>
  <c r="L136" i="44"/>
  <c r="G136" i="44"/>
  <c r="V135" i="44"/>
  <c r="Q135" i="44"/>
  <c r="L135" i="44"/>
  <c r="G135" i="44"/>
  <c r="V134" i="44"/>
  <c r="Q134" i="44"/>
  <c r="L134" i="44"/>
  <c r="G134" i="44"/>
  <c r="V133" i="44"/>
  <c r="Q133" i="44"/>
  <c r="L133" i="44"/>
  <c r="G133" i="44"/>
  <c r="D133" i="44"/>
  <c r="V132" i="44"/>
  <c r="Q132" i="44"/>
  <c r="L132" i="44"/>
  <c r="G132" i="44"/>
  <c r="V131" i="44"/>
  <c r="Q131" i="44"/>
  <c r="L131" i="44"/>
  <c r="G131" i="44"/>
  <c r="V130" i="44"/>
  <c r="Q130" i="44"/>
  <c r="L130" i="44"/>
  <c r="G130" i="44"/>
  <c r="V129" i="44"/>
  <c r="Q129" i="44"/>
  <c r="L129" i="44"/>
  <c r="G129" i="44"/>
  <c r="V128" i="44"/>
  <c r="Q128" i="44"/>
  <c r="L128" i="44"/>
  <c r="G128" i="44"/>
  <c r="V127" i="44"/>
  <c r="Q127" i="44"/>
  <c r="L127" i="44"/>
  <c r="G127" i="44"/>
  <c r="V126" i="44"/>
  <c r="Q126" i="44"/>
  <c r="L126" i="44"/>
  <c r="G126" i="44"/>
  <c r="V125" i="44"/>
  <c r="Q125" i="44"/>
  <c r="L125" i="44"/>
  <c r="G125" i="44"/>
  <c r="V124" i="44"/>
  <c r="Q124" i="44"/>
  <c r="L124" i="44"/>
  <c r="G124" i="44"/>
  <c r="V123" i="44"/>
  <c r="Q123" i="44"/>
  <c r="L123" i="44"/>
  <c r="G123" i="44"/>
  <c r="B123" i="44"/>
  <c r="B124" i="44" s="1"/>
  <c r="B125" i="44" s="1"/>
  <c r="B126" i="44" s="1"/>
  <c r="B127" i="44" s="1"/>
  <c r="B128" i="44" s="1"/>
  <c r="B129" i="44" s="1"/>
  <c r="B130" i="44" s="1"/>
  <c r="B131" i="44" s="1"/>
  <c r="B132" i="44" s="1"/>
  <c r="B133" i="44" s="1"/>
  <c r="B134" i="44" s="1"/>
  <c r="B135" i="44" s="1"/>
  <c r="B136" i="44" s="1"/>
  <c r="B137" i="44" s="1"/>
  <c r="B138" i="44" s="1"/>
  <c r="V122" i="44"/>
  <c r="Q122" i="44"/>
  <c r="L122" i="44"/>
  <c r="G122" i="44"/>
  <c r="V112" i="44"/>
  <c r="Q112" i="44"/>
  <c r="L112" i="44"/>
  <c r="G112" i="44"/>
  <c r="B96" i="44"/>
  <c r="B97" i="44" s="1"/>
  <c r="B98" i="44" s="1"/>
  <c r="B99" i="44" s="1"/>
  <c r="B100" i="44" s="1"/>
  <c r="B101" i="44" s="1"/>
  <c r="B102" i="44" s="1"/>
  <c r="B103" i="44" s="1"/>
  <c r="B104" i="44" s="1"/>
  <c r="B105" i="44" s="1"/>
  <c r="B106" i="44" s="1"/>
  <c r="B107" i="44" s="1"/>
  <c r="B108" i="44" s="1"/>
  <c r="B109" i="44" s="1"/>
  <c r="B110" i="44" s="1"/>
  <c r="B111" i="44" s="1"/>
  <c r="O86" i="44"/>
  <c r="T86" i="44" s="1"/>
  <c r="V85" i="44"/>
  <c r="Q85" i="44"/>
  <c r="L85" i="44"/>
  <c r="G85" i="44"/>
  <c r="A84" i="44"/>
  <c r="A111" i="44" s="1"/>
  <c r="A83" i="44"/>
  <c r="A110" i="44" s="1"/>
  <c r="A82" i="44"/>
  <c r="A109" i="44" s="1"/>
  <c r="D136" i="44"/>
  <c r="A81" i="44"/>
  <c r="A108" i="44" s="1"/>
  <c r="F81" i="44"/>
  <c r="F135" i="44" s="1"/>
  <c r="A80" i="44"/>
  <c r="A107" i="44" s="1"/>
  <c r="F80" i="44"/>
  <c r="A79" i="44"/>
  <c r="A106" i="44" s="1"/>
  <c r="A78" i="44"/>
  <c r="A105" i="44" s="1"/>
  <c r="A77" i="44"/>
  <c r="A104" i="44" s="1"/>
  <c r="A76" i="44"/>
  <c r="A103" i="44" s="1"/>
  <c r="A75" i="44"/>
  <c r="A102" i="44" s="1"/>
  <c r="F75" i="44"/>
  <c r="A74" i="44"/>
  <c r="A101" i="44" s="1"/>
  <c r="A73" i="44"/>
  <c r="A100" i="44" s="1"/>
  <c r="A72" i="44"/>
  <c r="A99" i="44" s="1"/>
  <c r="A71" i="44"/>
  <c r="A98" i="44" s="1"/>
  <c r="A70" i="44"/>
  <c r="A97" i="44" s="1"/>
  <c r="F70" i="44"/>
  <c r="F124" i="44" s="1"/>
  <c r="A69" i="44"/>
  <c r="A96" i="44" s="1"/>
  <c r="B69" i="44"/>
  <c r="B70" i="44" s="1"/>
  <c r="B71" i="44" s="1"/>
  <c r="B72" i="44" s="1"/>
  <c r="B73" i="44" s="1"/>
  <c r="B74" i="44" s="1"/>
  <c r="B75" i="44" s="1"/>
  <c r="B76" i="44" s="1"/>
  <c r="B77" i="44" s="1"/>
  <c r="B78" i="44" s="1"/>
  <c r="B79" i="44" s="1"/>
  <c r="B80" i="44" s="1"/>
  <c r="B81" i="44" s="1"/>
  <c r="B82" i="44" s="1"/>
  <c r="B83" i="44" s="1"/>
  <c r="B84" i="44" s="1"/>
  <c r="A68" i="44"/>
  <c r="A95" i="44" s="1"/>
  <c r="F68" i="44"/>
  <c r="V57" i="44"/>
  <c r="Q57" i="44"/>
  <c r="L57" i="44"/>
  <c r="G57" i="44"/>
  <c r="F57" i="44"/>
  <c r="B41" i="44"/>
  <c r="B42" i="44" s="1"/>
  <c r="B43" i="44" s="1"/>
  <c r="B44" i="44" s="1"/>
  <c r="B45" i="44" s="1"/>
  <c r="B46" i="44" s="1"/>
  <c r="B47" i="44" s="1"/>
  <c r="B48" i="44" s="1"/>
  <c r="B49" i="44" s="1"/>
  <c r="B50" i="44" s="1"/>
  <c r="B51" i="44" s="1"/>
  <c r="B52" i="44" s="1"/>
  <c r="B53" i="44" s="1"/>
  <c r="B54" i="44" s="1"/>
  <c r="B55" i="44" s="1"/>
  <c r="B56" i="44" s="1"/>
  <c r="V31" i="44"/>
  <c r="Q31" i="44"/>
  <c r="L31" i="44"/>
  <c r="G31" i="44"/>
  <c r="H17" i="44"/>
  <c r="I17" i="44" s="1"/>
  <c r="H16" i="44"/>
  <c r="I16" i="44" s="1"/>
  <c r="B16" i="44"/>
  <c r="B17" i="44" s="1"/>
  <c r="B18" i="44" s="1"/>
  <c r="B19" i="44" s="1"/>
  <c r="B20" i="44" s="1"/>
  <c r="B21" i="44" s="1"/>
  <c r="B22" i="44" s="1"/>
  <c r="B23" i="44" s="1"/>
  <c r="B24" i="44" s="1"/>
  <c r="B25" i="44" s="1"/>
  <c r="B26" i="44" s="1"/>
  <c r="B27" i="44" s="1"/>
  <c r="B28" i="44" s="1"/>
  <c r="B29" i="44" s="1"/>
  <c r="B30" i="44" s="1"/>
  <c r="B15" i="44"/>
  <c r="P31" i="44"/>
  <c r="D122" i="44"/>
  <c r="V165" i="44" l="1"/>
  <c r="G165" i="46"/>
  <c r="Q139" i="46"/>
  <c r="L165" i="44"/>
  <c r="M18" i="46"/>
  <c r="N18" i="46" s="1"/>
  <c r="D126" i="44"/>
  <c r="D129" i="44"/>
  <c r="M30" i="46"/>
  <c r="N30" i="46" s="1"/>
  <c r="R30" i="46" s="1"/>
  <c r="S30" i="46" s="1"/>
  <c r="H57" i="45"/>
  <c r="I57" i="45" s="1"/>
  <c r="D125" i="44"/>
  <c r="H17" i="45"/>
  <c r="I17" i="45" s="1"/>
  <c r="M17" i="45" s="1"/>
  <c r="N17" i="45" s="1"/>
  <c r="F82" i="46"/>
  <c r="F136" i="46" s="1"/>
  <c r="F84" i="44"/>
  <c r="F138" i="44" s="1"/>
  <c r="U33" i="45"/>
  <c r="H27" i="45"/>
  <c r="I27" i="45" s="1"/>
  <c r="D137" i="44"/>
  <c r="E76" i="44"/>
  <c r="H17" i="46"/>
  <c r="I17" i="46" s="1"/>
  <c r="M17" i="46" s="1"/>
  <c r="N17" i="46" s="1"/>
  <c r="R17" i="46" s="1"/>
  <c r="S17" i="46" s="1"/>
  <c r="H27" i="46"/>
  <c r="I27" i="46" s="1"/>
  <c r="M27" i="46" s="1"/>
  <c r="N27" i="46" s="1"/>
  <c r="D127" i="44"/>
  <c r="D124" i="44"/>
  <c r="H54" i="45"/>
  <c r="I54" i="45" s="1"/>
  <c r="H29" i="44"/>
  <c r="I29" i="44" s="1"/>
  <c r="F84" i="46"/>
  <c r="F138" i="46" s="1"/>
  <c r="H20" i="44"/>
  <c r="I20" i="44" s="1"/>
  <c r="M20" i="44" s="1"/>
  <c r="N20" i="44" s="1"/>
  <c r="D128" i="44"/>
  <c r="H59" i="45"/>
  <c r="I59" i="45" s="1"/>
  <c r="H15" i="46"/>
  <c r="I15" i="46" s="1"/>
  <c r="M15" i="46" s="1"/>
  <c r="N15" i="46" s="1"/>
  <c r="H14" i="44"/>
  <c r="I14" i="44" s="1"/>
  <c r="M14" i="44" s="1"/>
  <c r="D131" i="44"/>
  <c r="F78" i="44"/>
  <c r="F132" i="44" s="1"/>
  <c r="E77" i="46"/>
  <c r="F124" i="46"/>
  <c r="K57" i="46"/>
  <c r="H25" i="44"/>
  <c r="I25" i="44" s="1"/>
  <c r="F79" i="44"/>
  <c r="F133" i="44" s="1"/>
  <c r="E79" i="44"/>
  <c r="H79" i="44" s="1"/>
  <c r="I79" i="44" s="1"/>
  <c r="Z33" i="45"/>
  <c r="D137" i="46"/>
  <c r="F83" i="46"/>
  <c r="F137" i="46" s="1"/>
  <c r="E83" i="46"/>
  <c r="H29" i="46"/>
  <c r="I29" i="46" s="1"/>
  <c r="F75" i="46"/>
  <c r="F129" i="46" s="1"/>
  <c r="E75" i="46"/>
  <c r="E31" i="46"/>
  <c r="F31" i="46"/>
  <c r="R18" i="46"/>
  <c r="S18" i="46" s="1"/>
  <c r="M22" i="46"/>
  <c r="N22" i="46" s="1"/>
  <c r="D134" i="46"/>
  <c r="H26" i="46"/>
  <c r="I26" i="46" s="1"/>
  <c r="O31" i="46"/>
  <c r="K31" i="46"/>
  <c r="H25" i="46"/>
  <c r="I25" i="46" s="1"/>
  <c r="G139" i="46"/>
  <c r="D124" i="46"/>
  <c r="D31" i="46"/>
  <c r="H16" i="46"/>
  <c r="I16" i="46" s="1"/>
  <c r="D128" i="46"/>
  <c r="H20" i="46"/>
  <c r="I20" i="46" s="1"/>
  <c r="E84" i="46"/>
  <c r="E138" i="46" s="1"/>
  <c r="D127" i="46"/>
  <c r="H19" i="46"/>
  <c r="I19" i="46" s="1"/>
  <c r="D129" i="46"/>
  <c r="H21" i="46"/>
  <c r="I21" i="46" s="1"/>
  <c r="D132" i="46"/>
  <c r="H24" i="46"/>
  <c r="I24" i="46" s="1"/>
  <c r="H28" i="46"/>
  <c r="I28" i="46" s="1"/>
  <c r="J57" i="46"/>
  <c r="J31" i="46"/>
  <c r="P31" i="46"/>
  <c r="F77" i="46"/>
  <c r="F131" i="46" s="1"/>
  <c r="F72" i="46"/>
  <c r="F126" i="46" s="1"/>
  <c r="H23" i="46"/>
  <c r="I23" i="46" s="1"/>
  <c r="P57" i="46"/>
  <c r="E72" i="46"/>
  <c r="E126" i="46" s="1"/>
  <c r="L139" i="46"/>
  <c r="D122" i="46"/>
  <c r="H14" i="46"/>
  <c r="U31" i="46"/>
  <c r="U57" i="46"/>
  <c r="F69" i="46"/>
  <c r="F123" i="46" s="1"/>
  <c r="E69" i="46"/>
  <c r="E123" i="46" s="1"/>
  <c r="F73" i="46"/>
  <c r="F127" i="46" s="1"/>
  <c r="F57" i="46"/>
  <c r="E73" i="46"/>
  <c r="E127" i="46" s="1"/>
  <c r="E82" i="46"/>
  <c r="L165" i="46"/>
  <c r="E70" i="46"/>
  <c r="H70" i="46" s="1"/>
  <c r="I70" i="46" s="1"/>
  <c r="F74" i="46"/>
  <c r="F128" i="46" s="1"/>
  <c r="T31" i="46"/>
  <c r="E74" i="46"/>
  <c r="E128" i="46" s="1"/>
  <c r="F80" i="46"/>
  <c r="F134" i="46" s="1"/>
  <c r="E80" i="46"/>
  <c r="E134" i="46" s="1"/>
  <c r="D125" i="46"/>
  <c r="E71" i="46"/>
  <c r="E125" i="46" s="1"/>
  <c r="D138" i="46"/>
  <c r="F71" i="46"/>
  <c r="F125" i="46" s="1"/>
  <c r="D130" i="46"/>
  <c r="F76" i="46"/>
  <c r="F130" i="46" s="1"/>
  <c r="E76" i="46"/>
  <c r="E79" i="46"/>
  <c r="Q165" i="46"/>
  <c r="D123" i="46"/>
  <c r="F79" i="46"/>
  <c r="F133" i="46" s="1"/>
  <c r="V165" i="46"/>
  <c r="D85" i="46"/>
  <c r="F68" i="46"/>
  <c r="E68" i="46"/>
  <c r="E57" i="46"/>
  <c r="T57" i="46"/>
  <c r="O57" i="46"/>
  <c r="F78" i="46"/>
  <c r="F132" i="46" s="1"/>
  <c r="F81" i="46"/>
  <c r="E81" i="46"/>
  <c r="E135" i="46" s="1"/>
  <c r="E78" i="46"/>
  <c r="E132" i="46" s="1"/>
  <c r="M16" i="44"/>
  <c r="N16" i="44" s="1"/>
  <c r="U31" i="44"/>
  <c r="T31" i="44"/>
  <c r="M29" i="44"/>
  <c r="N29" i="44" s="1"/>
  <c r="R19" i="45"/>
  <c r="S19" i="45" s="1"/>
  <c r="O57" i="44"/>
  <c r="O31" i="44"/>
  <c r="E62" i="45"/>
  <c r="J62" i="45" s="1"/>
  <c r="O62" i="45" s="1"/>
  <c r="T62" i="45" s="1"/>
  <c r="Y62" i="45" s="1"/>
  <c r="E113" i="44"/>
  <c r="J113" i="44" s="1"/>
  <c r="O113" i="44" s="1"/>
  <c r="T113" i="44" s="1"/>
  <c r="H22" i="45"/>
  <c r="I22" i="45" s="1"/>
  <c r="H50" i="45"/>
  <c r="I50" i="45" s="1"/>
  <c r="Y33" i="45"/>
  <c r="E130" i="44"/>
  <c r="F76" i="44"/>
  <c r="F130" i="44" s="1"/>
  <c r="H22" i="44"/>
  <c r="I22" i="44" s="1"/>
  <c r="D130" i="44"/>
  <c r="F83" i="44"/>
  <c r="F137" i="44" s="1"/>
  <c r="E83" i="44"/>
  <c r="E137" i="44" s="1"/>
  <c r="H21" i="44"/>
  <c r="I21" i="44" s="1"/>
  <c r="L139" i="44"/>
  <c r="Q165" i="44"/>
  <c r="D31" i="44"/>
  <c r="E31" i="44"/>
  <c r="E57" i="44"/>
  <c r="E82" i="44"/>
  <c r="F82" i="44"/>
  <c r="F136" i="44" s="1"/>
  <c r="Q139" i="44"/>
  <c r="F31" i="44"/>
  <c r="D123" i="44"/>
  <c r="H15" i="44"/>
  <c r="I15" i="44" s="1"/>
  <c r="P57" i="44"/>
  <c r="F74" i="44"/>
  <c r="E74" i="44"/>
  <c r="E128" i="44" s="1"/>
  <c r="E78" i="44"/>
  <c r="E132" i="44" s="1"/>
  <c r="H18" i="45"/>
  <c r="I18" i="45" s="1"/>
  <c r="H46" i="45"/>
  <c r="I46" i="45" s="1"/>
  <c r="H28" i="45"/>
  <c r="I28" i="45" s="1"/>
  <c r="H82" i="45"/>
  <c r="D33" i="45"/>
  <c r="H19" i="44"/>
  <c r="I19" i="44" s="1"/>
  <c r="H23" i="45"/>
  <c r="I23" i="45" s="1"/>
  <c r="F129" i="44"/>
  <c r="H23" i="44"/>
  <c r="I23" i="44" s="1"/>
  <c r="D134" i="44"/>
  <c r="E80" i="44"/>
  <c r="H80" i="44" s="1"/>
  <c r="I80" i="44" s="1"/>
  <c r="H26" i="44"/>
  <c r="I26" i="44" s="1"/>
  <c r="E33" i="45"/>
  <c r="H52" i="45"/>
  <c r="I52" i="45" s="1"/>
  <c r="H28" i="44"/>
  <c r="I28" i="44" s="1"/>
  <c r="J31" i="44"/>
  <c r="K33" i="45"/>
  <c r="M27" i="45"/>
  <c r="N27" i="45" s="1"/>
  <c r="M30" i="45"/>
  <c r="N30" i="45" s="1"/>
  <c r="H32" i="45"/>
  <c r="I32" i="45" s="1"/>
  <c r="M17" i="44"/>
  <c r="N17" i="44" s="1"/>
  <c r="F134" i="44"/>
  <c r="J57" i="44"/>
  <c r="T57" i="44"/>
  <c r="F73" i="44"/>
  <c r="F127" i="44" s="1"/>
  <c r="E77" i="44"/>
  <c r="O33" i="45"/>
  <c r="K31" i="44"/>
  <c r="H18" i="44"/>
  <c r="I18" i="44" s="1"/>
  <c r="K57" i="44"/>
  <c r="U57" i="44"/>
  <c r="E133" i="44"/>
  <c r="H133" i="44" s="1"/>
  <c r="G165" i="44"/>
  <c r="P33" i="45"/>
  <c r="F128" i="44"/>
  <c r="D135" i="44"/>
  <c r="H27" i="44"/>
  <c r="I27" i="44" s="1"/>
  <c r="E69" i="44"/>
  <c r="E123" i="44" s="1"/>
  <c r="F71" i="44"/>
  <c r="F125" i="44" s="1"/>
  <c r="F122" i="44"/>
  <c r="T33" i="45"/>
  <c r="H30" i="44"/>
  <c r="I30" i="44" s="1"/>
  <c r="F69" i="44"/>
  <c r="F123" i="44" s="1"/>
  <c r="E71" i="44"/>
  <c r="E125" i="44" s="1"/>
  <c r="F72" i="44"/>
  <c r="F126" i="44" s="1"/>
  <c r="E72" i="44"/>
  <c r="E126" i="44" s="1"/>
  <c r="D85" i="44"/>
  <c r="G139" i="44"/>
  <c r="V139" i="44"/>
  <c r="H47" i="45"/>
  <c r="I47" i="45" s="1"/>
  <c r="H26" i="45"/>
  <c r="I26" i="45" s="1"/>
  <c r="D132" i="44"/>
  <c r="H24" i="44"/>
  <c r="I24" i="44" s="1"/>
  <c r="E73" i="44"/>
  <c r="E75" i="44"/>
  <c r="H75" i="44" s="1"/>
  <c r="I75" i="44" s="1"/>
  <c r="F77" i="44"/>
  <c r="F131" i="44" s="1"/>
  <c r="H51" i="45"/>
  <c r="I51" i="45" s="1"/>
  <c r="F33" i="45"/>
  <c r="H20" i="45"/>
  <c r="I20" i="45" s="1"/>
  <c r="E68" i="44"/>
  <c r="E70" i="44"/>
  <c r="H70" i="44" s="1"/>
  <c r="I70" i="44" s="1"/>
  <c r="E81" i="44"/>
  <c r="H81" i="44" s="1"/>
  <c r="I81" i="44" s="1"/>
  <c r="E84" i="44"/>
  <c r="H84" i="44" s="1"/>
  <c r="I84" i="44" s="1"/>
  <c r="H16" i="45"/>
  <c r="H29" i="45"/>
  <c r="I29" i="45" s="1"/>
  <c r="H55" i="45"/>
  <c r="I55" i="45" s="1"/>
  <c r="D138" i="44"/>
  <c r="H31" i="45"/>
  <c r="I31" i="45" s="1"/>
  <c r="H25" i="45"/>
  <c r="I25" i="45" s="1"/>
  <c r="H21" i="45"/>
  <c r="I21" i="45" s="1"/>
  <c r="H58" i="45"/>
  <c r="I58" i="45" s="1"/>
  <c r="I84" i="45" s="1"/>
  <c r="H24" i="45"/>
  <c r="I24" i="45" s="1"/>
  <c r="J33" i="45"/>
  <c r="H56" i="45"/>
  <c r="I56" i="45" s="1"/>
  <c r="I81" i="45" l="1"/>
  <c r="H83" i="46"/>
  <c r="I83" i="46" s="1"/>
  <c r="H85" i="45"/>
  <c r="H44" i="45"/>
  <c r="H78" i="44"/>
  <c r="I78" i="44" s="1"/>
  <c r="K78" i="44" s="1"/>
  <c r="K132" i="44" s="1"/>
  <c r="E137" i="46"/>
  <c r="E129" i="44"/>
  <c r="H77" i="46"/>
  <c r="I77" i="46" s="1"/>
  <c r="I131" i="46" s="1"/>
  <c r="H60" i="45"/>
  <c r="I60" i="45" s="1"/>
  <c r="I86" i="45" s="1"/>
  <c r="M59" i="45"/>
  <c r="N59" i="45" s="1"/>
  <c r="H83" i="45"/>
  <c r="H75" i="46"/>
  <c r="I75" i="46" s="1"/>
  <c r="J75" i="46" s="1"/>
  <c r="J129" i="46" s="1"/>
  <c r="K79" i="44"/>
  <c r="K133" i="44" s="1"/>
  <c r="H82" i="46"/>
  <c r="I82" i="46" s="1"/>
  <c r="K82" i="46" s="1"/>
  <c r="K136" i="46" s="1"/>
  <c r="H49" i="45"/>
  <c r="I49" i="45" s="1"/>
  <c r="I75" i="45" s="1"/>
  <c r="H82" i="44"/>
  <c r="I82" i="44" s="1"/>
  <c r="J82" i="44" s="1"/>
  <c r="J136" i="44" s="1"/>
  <c r="H77" i="45"/>
  <c r="H73" i="45"/>
  <c r="E136" i="44"/>
  <c r="H136" i="44" s="1"/>
  <c r="I133" i="44"/>
  <c r="H75" i="45"/>
  <c r="H74" i="45"/>
  <c r="H129" i="44"/>
  <c r="H79" i="46"/>
  <c r="I79" i="46" s="1"/>
  <c r="J79" i="46" s="1"/>
  <c r="J133" i="46" s="1"/>
  <c r="E131" i="46"/>
  <c r="H131" i="46" s="1"/>
  <c r="H79" i="45"/>
  <c r="H76" i="45"/>
  <c r="H76" i="46"/>
  <c r="I76" i="46" s="1"/>
  <c r="I130" i="46" s="1"/>
  <c r="M25" i="44"/>
  <c r="N25" i="44" s="1"/>
  <c r="R25" i="44" s="1"/>
  <c r="S25" i="44" s="1"/>
  <c r="I31" i="44"/>
  <c r="E134" i="44"/>
  <c r="H134" i="44" s="1"/>
  <c r="J79" i="44"/>
  <c r="H126" i="44"/>
  <c r="E135" i="44"/>
  <c r="H80" i="45"/>
  <c r="H86" i="45"/>
  <c r="H73" i="44"/>
  <c r="I73" i="44" s="1"/>
  <c r="I127" i="44" s="1"/>
  <c r="H125" i="44"/>
  <c r="H48" i="45"/>
  <c r="I48" i="45" s="1"/>
  <c r="I74" i="45" s="1"/>
  <c r="E133" i="46"/>
  <c r="H133" i="46" s="1"/>
  <c r="E129" i="46"/>
  <c r="E124" i="46"/>
  <c r="H124" i="46" s="1"/>
  <c r="H81" i="46"/>
  <c r="I81" i="46" s="1"/>
  <c r="K81" i="46" s="1"/>
  <c r="K135" i="46" s="1"/>
  <c r="E130" i="46"/>
  <c r="H130" i="46" s="1"/>
  <c r="E136" i="46"/>
  <c r="H136" i="46" s="1"/>
  <c r="H80" i="46"/>
  <c r="I80" i="46" s="1"/>
  <c r="I134" i="46" s="1"/>
  <c r="H137" i="44"/>
  <c r="H76" i="44"/>
  <c r="I76" i="44" s="1"/>
  <c r="I130" i="44" s="1"/>
  <c r="H128" i="44"/>
  <c r="E127" i="44"/>
  <c r="H127" i="44" s="1"/>
  <c r="H72" i="44"/>
  <c r="I72" i="44" s="1"/>
  <c r="K72" i="44" s="1"/>
  <c r="K126" i="44" s="1"/>
  <c r="H132" i="44"/>
  <c r="H126" i="46"/>
  <c r="R27" i="46"/>
  <c r="S27" i="46" s="1"/>
  <c r="H84" i="46"/>
  <c r="I84" i="46" s="1"/>
  <c r="D139" i="46"/>
  <c r="M23" i="46"/>
  <c r="N23" i="46" s="1"/>
  <c r="H129" i="46"/>
  <c r="H73" i="46"/>
  <c r="I73" i="46" s="1"/>
  <c r="M16" i="46"/>
  <c r="N16" i="46" s="1"/>
  <c r="I124" i="46"/>
  <c r="F135" i="46"/>
  <c r="H135" i="46" s="1"/>
  <c r="H69" i="46"/>
  <c r="I69" i="46" s="1"/>
  <c r="M21" i="46"/>
  <c r="N21" i="46" s="1"/>
  <c r="M19" i="46"/>
  <c r="N19" i="46" s="1"/>
  <c r="W18" i="46"/>
  <c r="D44" i="46" s="1"/>
  <c r="H31" i="46"/>
  <c r="I14" i="46"/>
  <c r="H71" i="46"/>
  <c r="I71" i="46" s="1"/>
  <c r="W30" i="46"/>
  <c r="D56" i="46" s="1"/>
  <c r="M25" i="46"/>
  <c r="N25" i="46" s="1"/>
  <c r="H123" i="46"/>
  <c r="H125" i="46"/>
  <c r="M28" i="46"/>
  <c r="N28" i="46" s="1"/>
  <c r="H127" i="46"/>
  <c r="M20" i="46"/>
  <c r="N20" i="46" s="1"/>
  <c r="R15" i="46"/>
  <c r="S15" i="46" s="1"/>
  <c r="M24" i="46"/>
  <c r="N24" i="46" s="1"/>
  <c r="H128" i="46"/>
  <c r="M26" i="46"/>
  <c r="N26" i="46" s="1"/>
  <c r="M29" i="46"/>
  <c r="N29" i="46" s="1"/>
  <c r="I137" i="46"/>
  <c r="W17" i="46"/>
  <c r="D43" i="46" s="1"/>
  <c r="H78" i="46"/>
  <c r="I78" i="46" s="1"/>
  <c r="I132" i="46" s="1"/>
  <c r="E85" i="46"/>
  <c r="E122" i="46"/>
  <c r="H138" i="46"/>
  <c r="H74" i="46"/>
  <c r="I74" i="46" s="1"/>
  <c r="H72" i="46"/>
  <c r="I72" i="46" s="1"/>
  <c r="H132" i="46"/>
  <c r="H134" i="46"/>
  <c r="J83" i="46"/>
  <c r="J137" i="46" s="1"/>
  <c r="K83" i="46"/>
  <c r="K137" i="46" s="1"/>
  <c r="F85" i="46"/>
  <c r="F122" i="46"/>
  <c r="J70" i="46"/>
  <c r="J124" i="46" s="1"/>
  <c r="K70" i="46"/>
  <c r="K124" i="46" s="1"/>
  <c r="R22" i="46"/>
  <c r="S22" i="46" s="1"/>
  <c r="H68" i="46"/>
  <c r="H137" i="46"/>
  <c r="F85" i="44"/>
  <c r="K75" i="44"/>
  <c r="K129" i="44" s="1"/>
  <c r="J75" i="44"/>
  <c r="J129" i="44" s="1"/>
  <c r="I72" i="45"/>
  <c r="M18" i="45"/>
  <c r="N18" i="45" s="1"/>
  <c r="M21" i="44"/>
  <c r="N21" i="44" s="1"/>
  <c r="I129" i="44"/>
  <c r="J81" i="44"/>
  <c r="J135" i="44" s="1"/>
  <c r="K81" i="44"/>
  <c r="K135" i="44" s="1"/>
  <c r="M19" i="44"/>
  <c r="N19" i="44" s="1"/>
  <c r="H45" i="45"/>
  <c r="I45" i="45" s="1"/>
  <c r="D139" i="44"/>
  <c r="H78" i="45"/>
  <c r="H135" i="44"/>
  <c r="M21" i="45"/>
  <c r="N21" i="45" s="1"/>
  <c r="H33" i="45"/>
  <c r="I16" i="45"/>
  <c r="F61" i="45"/>
  <c r="F87" i="45"/>
  <c r="J70" i="44"/>
  <c r="J124" i="44" s="1"/>
  <c r="K70" i="44"/>
  <c r="K124" i="44" s="1"/>
  <c r="M27" i="44"/>
  <c r="N27" i="44" s="1"/>
  <c r="I135" i="44"/>
  <c r="H31" i="44"/>
  <c r="E85" i="44"/>
  <c r="H68" i="44"/>
  <c r="E122" i="44"/>
  <c r="E124" i="44"/>
  <c r="H124" i="44" s="1"/>
  <c r="H69" i="44"/>
  <c r="I69" i="44" s="1"/>
  <c r="I77" i="45"/>
  <c r="M23" i="45"/>
  <c r="N23" i="45" s="1"/>
  <c r="H70" i="45"/>
  <c r="H53" i="45"/>
  <c r="I53" i="45" s="1"/>
  <c r="N14" i="44"/>
  <c r="I134" i="44"/>
  <c r="M26" i="44"/>
  <c r="N26" i="44" s="1"/>
  <c r="E61" i="45"/>
  <c r="I138" i="44"/>
  <c r="M30" i="44"/>
  <c r="N30" i="44" s="1"/>
  <c r="K80" i="44"/>
  <c r="K134" i="44" s="1"/>
  <c r="J80" i="44"/>
  <c r="J134" i="44" s="1"/>
  <c r="H74" i="44"/>
  <c r="I74" i="44" s="1"/>
  <c r="I85" i="45"/>
  <c r="M31" i="45"/>
  <c r="N31" i="45" s="1"/>
  <c r="H77" i="44"/>
  <c r="I77" i="44" s="1"/>
  <c r="M81" i="45"/>
  <c r="I44" i="45"/>
  <c r="E131" i="44"/>
  <c r="H131" i="44" s="1"/>
  <c r="W19" i="45"/>
  <c r="X19" i="45" s="1"/>
  <c r="M29" i="45"/>
  <c r="N29" i="45" s="1"/>
  <c r="I83" i="45"/>
  <c r="M18" i="44"/>
  <c r="N18" i="44" s="1"/>
  <c r="R17" i="44"/>
  <c r="S17" i="44" s="1"/>
  <c r="H83" i="44"/>
  <c r="I83" i="44" s="1"/>
  <c r="H81" i="45"/>
  <c r="H84" i="45"/>
  <c r="F139" i="44"/>
  <c r="R17" i="45"/>
  <c r="S17" i="45" s="1"/>
  <c r="H130" i="44"/>
  <c r="I76" i="45"/>
  <c r="M22" i="45"/>
  <c r="N22" i="45" s="1"/>
  <c r="R29" i="44"/>
  <c r="S29" i="44" s="1"/>
  <c r="M28" i="44"/>
  <c r="N28" i="44" s="1"/>
  <c r="R27" i="45"/>
  <c r="S27" i="45" s="1"/>
  <c r="I73" i="45"/>
  <c r="I82" i="45"/>
  <c r="M28" i="45"/>
  <c r="N28" i="45" s="1"/>
  <c r="I123" i="44"/>
  <c r="M15" i="44"/>
  <c r="N15" i="44" s="1"/>
  <c r="M22" i="44"/>
  <c r="N22" i="44" s="1"/>
  <c r="R16" i="44"/>
  <c r="S16" i="44" s="1"/>
  <c r="M24" i="45"/>
  <c r="N24" i="45" s="1"/>
  <c r="I78" i="45"/>
  <c r="M20" i="45"/>
  <c r="N20" i="45" s="1"/>
  <c r="D87" i="45"/>
  <c r="M24" i="44"/>
  <c r="N24" i="44" s="1"/>
  <c r="I132" i="44"/>
  <c r="I80" i="45"/>
  <c r="M26" i="45"/>
  <c r="N26" i="45" s="1"/>
  <c r="H71" i="44"/>
  <c r="I71" i="44" s="1"/>
  <c r="M32" i="45"/>
  <c r="N32" i="45" s="1"/>
  <c r="R20" i="44"/>
  <c r="S20" i="44" s="1"/>
  <c r="H123" i="44"/>
  <c r="I124" i="44"/>
  <c r="J84" i="44"/>
  <c r="J138" i="44" s="1"/>
  <c r="K84" i="44"/>
  <c r="K138" i="44" s="1"/>
  <c r="M23" i="44"/>
  <c r="N23" i="44" s="1"/>
  <c r="E138" i="44"/>
  <c r="H138" i="44" s="1"/>
  <c r="M25" i="45"/>
  <c r="N25" i="45" s="1"/>
  <c r="R30" i="45"/>
  <c r="S30" i="45" s="1"/>
  <c r="J78" i="44" l="1"/>
  <c r="J132" i="44" s="1"/>
  <c r="J77" i="46"/>
  <c r="J131" i="46" s="1"/>
  <c r="K77" i="46"/>
  <c r="K131" i="46" s="1"/>
  <c r="M50" i="45"/>
  <c r="N50" i="45" s="1"/>
  <c r="M56" i="45"/>
  <c r="N56" i="45" s="1"/>
  <c r="N82" i="45" s="1"/>
  <c r="I129" i="46"/>
  <c r="K75" i="46"/>
  <c r="K129" i="46" s="1"/>
  <c r="I136" i="46"/>
  <c r="K82" i="44"/>
  <c r="K136" i="44" s="1"/>
  <c r="I135" i="46"/>
  <c r="I133" i="46"/>
  <c r="K79" i="46"/>
  <c r="K133" i="46" s="1"/>
  <c r="M133" i="46" s="1"/>
  <c r="I136" i="44"/>
  <c r="M136" i="44" s="1"/>
  <c r="J82" i="46"/>
  <c r="J136" i="46" s="1"/>
  <c r="J73" i="44"/>
  <c r="J127" i="44" s="1"/>
  <c r="M127" i="44" s="1"/>
  <c r="M60" i="45"/>
  <c r="N60" i="45" s="1"/>
  <c r="N86" i="45" s="1"/>
  <c r="J81" i="46"/>
  <c r="J135" i="46" s="1"/>
  <c r="M76" i="45"/>
  <c r="I126" i="44"/>
  <c r="K73" i="44"/>
  <c r="K127" i="44" s="1"/>
  <c r="J76" i="46"/>
  <c r="J130" i="46" s="1"/>
  <c r="K76" i="46"/>
  <c r="K130" i="46" s="1"/>
  <c r="M57" i="45"/>
  <c r="N57" i="45" s="1"/>
  <c r="N83" i="45" s="1"/>
  <c r="M78" i="45"/>
  <c r="M78" i="44"/>
  <c r="N78" i="44" s="1"/>
  <c r="N132" i="44" s="1"/>
  <c r="M79" i="44"/>
  <c r="N79" i="44" s="1"/>
  <c r="J133" i="44"/>
  <c r="M133" i="44" s="1"/>
  <c r="M46" i="45"/>
  <c r="N46" i="45" s="1"/>
  <c r="M86" i="45"/>
  <c r="K76" i="44"/>
  <c r="K130" i="44" s="1"/>
  <c r="J76" i="44"/>
  <c r="J130" i="44" s="1"/>
  <c r="M58" i="45"/>
  <c r="N58" i="45" s="1"/>
  <c r="M52" i="45"/>
  <c r="N52" i="45" s="1"/>
  <c r="N78" i="45" s="1"/>
  <c r="H71" i="45"/>
  <c r="E87" i="45"/>
  <c r="M77" i="45"/>
  <c r="M47" i="45"/>
  <c r="N47" i="45" s="1"/>
  <c r="E139" i="46"/>
  <c r="M54" i="45"/>
  <c r="N54" i="45" s="1"/>
  <c r="N80" i="45" s="1"/>
  <c r="J72" i="44"/>
  <c r="J126" i="44" s="1"/>
  <c r="M80" i="45"/>
  <c r="M85" i="45"/>
  <c r="M84" i="45"/>
  <c r="F139" i="46"/>
  <c r="M77" i="46"/>
  <c r="N77" i="46" s="1"/>
  <c r="N131" i="46" s="1"/>
  <c r="J80" i="46"/>
  <c r="J134" i="46" s="1"/>
  <c r="K80" i="46"/>
  <c r="K134" i="46" s="1"/>
  <c r="M134" i="44"/>
  <c r="R29" i="46"/>
  <c r="S29" i="46" s="1"/>
  <c r="K73" i="46"/>
  <c r="K127" i="46" s="1"/>
  <c r="J73" i="46"/>
  <c r="J127" i="46" s="1"/>
  <c r="J74" i="46"/>
  <c r="J128" i="46" s="1"/>
  <c r="K74" i="46"/>
  <c r="K128" i="46" s="1"/>
  <c r="R26" i="46"/>
  <c r="S26" i="46" s="1"/>
  <c r="R25" i="46"/>
  <c r="S25" i="46" s="1"/>
  <c r="R23" i="46"/>
  <c r="S23" i="46" s="1"/>
  <c r="H122" i="46"/>
  <c r="H139" i="46" s="1"/>
  <c r="H56" i="46"/>
  <c r="I56" i="46" s="1"/>
  <c r="R21" i="46"/>
  <c r="S21" i="46" s="1"/>
  <c r="W27" i="46"/>
  <c r="D53" i="46" s="1"/>
  <c r="H85" i="46"/>
  <c r="I68" i="46"/>
  <c r="I122" i="46" s="1"/>
  <c r="K78" i="46"/>
  <c r="K132" i="46" s="1"/>
  <c r="J78" i="46"/>
  <c r="J132" i="46" s="1"/>
  <c r="M132" i="46" s="1"/>
  <c r="R20" i="46"/>
  <c r="S20" i="46" s="1"/>
  <c r="K71" i="46"/>
  <c r="K125" i="46" s="1"/>
  <c r="J71" i="46"/>
  <c r="J125" i="46" s="1"/>
  <c r="M71" i="46"/>
  <c r="N71" i="46" s="1"/>
  <c r="I125" i="46"/>
  <c r="K69" i="46"/>
  <c r="K123" i="46" s="1"/>
  <c r="J69" i="46"/>
  <c r="J123" i="46" s="1"/>
  <c r="I123" i="46"/>
  <c r="J72" i="46"/>
  <c r="J126" i="46" s="1"/>
  <c r="I126" i="46"/>
  <c r="K72" i="46"/>
  <c r="K126" i="46" s="1"/>
  <c r="H43" i="46"/>
  <c r="I43" i="46" s="1"/>
  <c r="I128" i="46"/>
  <c r="I31" i="46"/>
  <c r="M14" i="46"/>
  <c r="H44" i="46"/>
  <c r="I44" i="46" s="1"/>
  <c r="M131" i="46"/>
  <c r="M79" i="46"/>
  <c r="N79" i="46" s="1"/>
  <c r="R24" i="46"/>
  <c r="S24" i="46" s="1"/>
  <c r="R19" i="46"/>
  <c r="S19" i="46" s="1"/>
  <c r="I127" i="46"/>
  <c r="M83" i="46"/>
  <c r="N83" i="46" s="1"/>
  <c r="W15" i="46"/>
  <c r="D41" i="46" s="1"/>
  <c r="M129" i="46"/>
  <c r="J84" i="46"/>
  <c r="J138" i="46" s="1"/>
  <c r="K84" i="46"/>
  <c r="K138" i="46" s="1"/>
  <c r="I138" i="46"/>
  <c r="W22" i="46"/>
  <c r="D48" i="46" s="1"/>
  <c r="M124" i="46"/>
  <c r="M75" i="46"/>
  <c r="N75" i="46" s="1"/>
  <c r="N129" i="46" s="1"/>
  <c r="M70" i="46"/>
  <c r="N70" i="46" s="1"/>
  <c r="N124" i="46" s="1"/>
  <c r="M137" i="46"/>
  <c r="R28" i="46"/>
  <c r="S28" i="46" s="1"/>
  <c r="R16" i="46"/>
  <c r="S16" i="46" s="1"/>
  <c r="I61" i="45"/>
  <c r="R27" i="44"/>
  <c r="S27" i="44" s="1"/>
  <c r="R19" i="44"/>
  <c r="S19" i="44" s="1"/>
  <c r="R20" i="45"/>
  <c r="S20" i="45" s="1"/>
  <c r="N76" i="45"/>
  <c r="R22" i="45"/>
  <c r="S22" i="45" s="1"/>
  <c r="R26" i="44"/>
  <c r="S26" i="44" s="1"/>
  <c r="W17" i="44"/>
  <c r="D43" i="44" s="1"/>
  <c r="W20" i="44"/>
  <c r="D46" i="44" s="1"/>
  <c r="R24" i="45"/>
  <c r="S24" i="45" s="1"/>
  <c r="M31" i="44"/>
  <c r="R32" i="45"/>
  <c r="S32" i="45" s="1"/>
  <c r="R18" i="44"/>
  <c r="S18" i="44" s="1"/>
  <c r="R14" i="44"/>
  <c r="N31" i="44"/>
  <c r="W17" i="45"/>
  <c r="X17" i="45" s="1"/>
  <c r="K77" i="44"/>
  <c r="K131" i="44" s="1"/>
  <c r="J77" i="44"/>
  <c r="J131" i="44" s="1"/>
  <c r="I131" i="44"/>
  <c r="K71" i="44"/>
  <c r="K125" i="44" s="1"/>
  <c r="J71" i="44"/>
  <c r="J125" i="44" s="1"/>
  <c r="I125" i="44"/>
  <c r="M73" i="45"/>
  <c r="M83" i="45"/>
  <c r="R31" i="45"/>
  <c r="S31" i="45" s="1"/>
  <c r="N85" i="45"/>
  <c r="M81" i="44"/>
  <c r="N81" i="44" s="1"/>
  <c r="H72" i="45"/>
  <c r="R23" i="44"/>
  <c r="S23" i="44" s="1"/>
  <c r="R26" i="45"/>
  <c r="S26" i="45" s="1"/>
  <c r="W27" i="45"/>
  <c r="X27" i="45" s="1"/>
  <c r="R29" i="45"/>
  <c r="S29" i="45" s="1"/>
  <c r="E139" i="44"/>
  <c r="H122" i="44"/>
  <c r="H139" i="44" s="1"/>
  <c r="I71" i="45"/>
  <c r="W30" i="45"/>
  <c r="X30" i="45" s="1"/>
  <c r="M80" i="44"/>
  <c r="N80" i="44" s="1"/>
  <c r="I68" i="44"/>
  <c r="H85" i="44"/>
  <c r="M129" i="44"/>
  <c r="R28" i="45"/>
  <c r="S28" i="45" s="1"/>
  <c r="J83" i="44"/>
  <c r="J137" i="44" s="1"/>
  <c r="K83" i="44"/>
  <c r="K137" i="44" s="1"/>
  <c r="I137" i="44"/>
  <c r="J69" i="44"/>
  <c r="J123" i="44" s="1"/>
  <c r="K69" i="44"/>
  <c r="K123" i="44" s="1"/>
  <c r="M82" i="45"/>
  <c r="M70" i="44"/>
  <c r="N70" i="44" s="1"/>
  <c r="M75" i="44"/>
  <c r="N75" i="44" s="1"/>
  <c r="N129" i="44" s="1"/>
  <c r="M55" i="45"/>
  <c r="N55" i="45" s="1"/>
  <c r="W25" i="44"/>
  <c r="D51" i="44" s="1"/>
  <c r="W16" i="44"/>
  <c r="D42" i="44" s="1"/>
  <c r="J74" i="44"/>
  <c r="J128" i="44" s="1"/>
  <c r="K74" i="44"/>
  <c r="K128" i="44" s="1"/>
  <c r="I128" i="44"/>
  <c r="M132" i="44"/>
  <c r="R28" i="44"/>
  <c r="S28" i="44" s="1"/>
  <c r="AB19" i="45"/>
  <c r="M16" i="45"/>
  <c r="I70" i="45"/>
  <c r="I33" i="45"/>
  <c r="R21" i="44"/>
  <c r="S21" i="44" s="1"/>
  <c r="I79" i="45"/>
  <c r="M84" i="44"/>
  <c r="N84" i="44" s="1"/>
  <c r="R24" i="44"/>
  <c r="S24" i="44" s="1"/>
  <c r="R22" i="44"/>
  <c r="S22" i="44" s="1"/>
  <c r="R30" i="44"/>
  <c r="S30" i="44" s="1"/>
  <c r="M82" i="44"/>
  <c r="N82" i="44" s="1"/>
  <c r="N136" i="44" s="1"/>
  <c r="R18" i="45"/>
  <c r="S18" i="45" s="1"/>
  <c r="R25" i="45"/>
  <c r="S25" i="45" s="1"/>
  <c r="M124" i="44"/>
  <c r="R15" i="44"/>
  <c r="S15" i="44" s="1"/>
  <c r="W29" i="44"/>
  <c r="D55" i="44" s="1"/>
  <c r="M51" i="45"/>
  <c r="N51" i="45" s="1"/>
  <c r="N77" i="45" s="1"/>
  <c r="H61" i="45"/>
  <c r="M138" i="44"/>
  <c r="R23" i="45"/>
  <c r="S23" i="45" s="1"/>
  <c r="M135" i="44"/>
  <c r="R21" i="45"/>
  <c r="S21" i="45" s="1"/>
  <c r="M72" i="45"/>
  <c r="M136" i="46" l="1"/>
  <c r="M76" i="46"/>
  <c r="N76" i="46" s="1"/>
  <c r="N72" i="45"/>
  <c r="R86" i="45"/>
  <c r="R60" i="45"/>
  <c r="S60" i="45" s="1"/>
  <c r="S86" i="45" s="1"/>
  <c r="R82" i="45"/>
  <c r="M75" i="45"/>
  <c r="M74" i="45"/>
  <c r="R83" i="45"/>
  <c r="M49" i="45"/>
  <c r="N49" i="45" s="1"/>
  <c r="N75" i="45" s="1"/>
  <c r="M44" i="45"/>
  <c r="N44" i="45" s="1"/>
  <c r="M135" i="46"/>
  <c r="P78" i="44"/>
  <c r="P132" i="44" s="1"/>
  <c r="O78" i="44"/>
  <c r="O132" i="44" s="1"/>
  <c r="M130" i="44"/>
  <c r="M126" i="44"/>
  <c r="M81" i="46"/>
  <c r="N81" i="46" s="1"/>
  <c r="P81" i="46" s="1"/>
  <c r="P135" i="46" s="1"/>
  <c r="M82" i="46"/>
  <c r="N82" i="46" s="1"/>
  <c r="O82" i="46" s="1"/>
  <c r="O136" i="46" s="1"/>
  <c r="M76" i="44"/>
  <c r="N76" i="44" s="1"/>
  <c r="P76" i="44" s="1"/>
  <c r="P130" i="44" s="1"/>
  <c r="M134" i="46"/>
  <c r="M79" i="45"/>
  <c r="M125" i="44"/>
  <c r="R72" i="45"/>
  <c r="M72" i="44"/>
  <c r="N72" i="44" s="1"/>
  <c r="O72" i="44" s="1"/>
  <c r="O126" i="44" s="1"/>
  <c r="M73" i="44"/>
  <c r="N73" i="44" s="1"/>
  <c r="N127" i="44" s="1"/>
  <c r="M130" i="46"/>
  <c r="M71" i="45"/>
  <c r="N84" i="45"/>
  <c r="N73" i="45"/>
  <c r="M45" i="45"/>
  <c r="N45" i="45" s="1"/>
  <c r="R56" i="45"/>
  <c r="S56" i="45" s="1"/>
  <c r="M80" i="46"/>
  <c r="N80" i="46" s="1"/>
  <c r="N134" i="46" s="1"/>
  <c r="O77" i="46"/>
  <c r="O131" i="46" s="1"/>
  <c r="H87" i="45"/>
  <c r="N133" i="44"/>
  <c r="O79" i="44"/>
  <c r="P79" i="44"/>
  <c r="P133" i="44" s="1"/>
  <c r="P77" i="46"/>
  <c r="P131" i="46" s="1"/>
  <c r="R76" i="45"/>
  <c r="M128" i="46"/>
  <c r="M48" i="45"/>
  <c r="N48" i="45" s="1"/>
  <c r="M73" i="46"/>
  <c r="N73" i="46" s="1"/>
  <c r="N127" i="46" s="1"/>
  <c r="M78" i="46"/>
  <c r="N78" i="46" s="1"/>
  <c r="N132" i="46" s="1"/>
  <c r="M84" i="46"/>
  <c r="N84" i="46" s="1"/>
  <c r="O84" i="46" s="1"/>
  <c r="M127" i="46"/>
  <c r="M125" i="46"/>
  <c r="R132" i="44"/>
  <c r="M123" i="44"/>
  <c r="W16" i="46"/>
  <c r="D42" i="46" s="1"/>
  <c r="P76" i="46"/>
  <c r="P130" i="46" s="1"/>
  <c r="O76" i="46"/>
  <c r="O130" i="46" s="1"/>
  <c r="N130" i="46"/>
  <c r="P79" i="46"/>
  <c r="P133" i="46" s="1"/>
  <c r="O79" i="46"/>
  <c r="O133" i="46" s="1"/>
  <c r="H53" i="46"/>
  <c r="I53" i="46" s="1"/>
  <c r="I139" i="46"/>
  <c r="W28" i="46"/>
  <c r="D54" i="46" s="1"/>
  <c r="W21" i="46"/>
  <c r="D47" i="46" s="1"/>
  <c r="M43" i="46"/>
  <c r="N43" i="46" s="1"/>
  <c r="O83" i="46"/>
  <c r="O137" i="46" s="1"/>
  <c r="P83" i="46"/>
  <c r="P137" i="46" s="1"/>
  <c r="N135" i="46"/>
  <c r="P75" i="46"/>
  <c r="P129" i="46" s="1"/>
  <c r="O75" i="46"/>
  <c r="O129" i="46" s="1"/>
  <c r="W20" i="46"/>
  <c r="D46" i="46" s="1"/>
  <c r="M56" i="46"/>
  <c r="N56" i="46" s="1"/>
  <c r="M74" i="46"/>
  <c r="N74" i="46" s="1"/>
  <c r="W19" i="46"/>
  <c r="D45" i="46" s="1"/>
  <c r="M72" i="46"/>
  <c r="N72" i="46" s="1"/>
  <c r="H48" i="46"/>
  <c r="I48" i="46" s="1"/>
  <c r="M126" i="46"/>
  <c r="M31" i="46"/>
  <c r="N14" i="46"/>
  <c r="W25" i="46"/>
  <c r="D51" i="46" s="1"/>
  <c r="M69" i="46"/>
  <c r="N69" i="46" s="1"/>
  <c r="N133" i="46"/>
  <c r="W26" i="46"/>
  <c r="D52" i="46" s="1"/>
  <c r="H41" i="46"/>
  <c r="I41" i="46" s="1"/>
  <c r="M44" i="46"/>
  <c r="N44" i="46" s="1"/>
  <c r="P71" i="46"/>
  <c r="P125" i="46" s="1"/>
  <c r="O71" i="46"/>
  <c r="O125" i="46" s="1"/>
  <c r="N125" i="46"/>
  <c r="O70" i="46"/>
  <c r="O124" i="46" s="1"/>
  <c r="P70" i="46"/>
  <c r="P124" i="46" s="1"/>
  <c r="M138" i="46"/>
  <c r="M123" i="46"/>
  <c r="W23" i="46"/>
  <c r="D49" i="46" s="1"/>
  <c r="W29" i="46"/>
  <c r="D55" i="46" s="1"/>
  <c r="W24" i="46"/>
  <c r="D50" i="46" s="1"/>
  <c r="I85" i="46"/>
  <c r="J68" i="46"/>
  <c r="K68" i="46"/>
  <c r="N137" i="46"/>
  <c r="P84" i="44"/>
  <c r="P138" i="44" s="1"/>
  <c r="O84" i="44"/>
  <c r="O138" i="44" s="1"/>
  <c r="O70" i="44"/>
  <c r="O124" i="44" s="1"/>
  <c r="P70" i="44"/>
  <c r="P124" i="44" s="1"/>
  <c r="N124" i="44"/>
  <c r="W32" i="45"/>
  <c r="X32" i="45" s="1"/>
  <c r="W23" i="45"/>
  <c r="X23" i="45" s="1"/>
  <c r="H51" i="44"/>
  <c r="I51" i="44" s="1"/>
  <c r="M77" i="44"/>
  <c r="N77" i="44" s="1"/>
  <c r="W20" i="45"/>
  <c r="X20" i="45" s="1"/>
  <c r="W18" i="45"/>
  <c r="X18" i="45" s="1"/>
  <c r="W28" i="44"/>
  <c r="D54" i="44" s="1"/>
  <c r="P82" i="44"/>
  <c r="P136" i="44" s="1"/>
  <c r="O82" i="44"/>
  <c r="O136" i="44" s="1"/>
  <c r="AB17" i="45"/>
  <c r="R50" i="45"/>
  <c r="S50" i="45" s="1"/>
  <c r="S76" i="45" s="1"/>
  <c r="W19" i="44"/>
  <c r="D45" i="44" s="1"/>
  <c r="N138" i="44"/>
  <c r="M69" i="44"/>
  <c r="N69" i="44" s="1"/>
  <c r="O81" i="44"/>
  <c r="O135" i="44" s="1"/>
  <c r="P81" i="44"/>
  <c r="P135" i="44" s="1"/>
  <c r="H43" i="44"/>
  <c r="I43" i="44" s="1"/>
  <c r="R77" i="45"/>
  <c r="W30" i="44"/>
  <c r="D56" i="44" s="1"/>
  <c r="W21" i="44"/>
  <c r="D47" i="44" s="1"/>
  <c r="M128" i="44"/>
  <c r="R59" i="45"/>
  <c r="S59" i="45" s="1"/>
  <c r="S85" i="45" s="1"/>
  <c r="W27" i="44"/>
  <c r="D53" i="44" s="1"/>
  <c r="N81" i="45"/>
  <c r="M137" i="44"/>
  <c r="M71" i="44"/>
  <c r="N71" i="44" s="1"/>
  <c r="W24" i="45"/>
  <c r="X24" i="45" s="1"/>
  <c r="N135" i="44"/>
  <c r="H55" i="44"/>
  <c r="I55" i="44" s="1"/>
  <c r="M74" i="44"/>
  <c r="N74" i="44" s="1"/>
  <c r="P75" i="44"/>
  <c r="P129" i="44" s="1"/>
  <c r="O75" i="44"/>
  <c r="O129" i="44" s="1"/>
  <c r="W29" i="45"/>
  <c r="X29" i="45" s="1"/>
  <c r="M131" i="44"/>
  <c r="W25" i="45"/>
  <c r="X25" i="45" s="1"/>
  <c r="H42" i="44"/>
  <c r="I42" i="44" s="1"/>
  <c r="W23" i="44"/>
  <c r="D49" i="44" s="1"/>
  <c r="W15" i="44"/>
  <c r="D41" i="44" s="1"/>
  <c r="W22" i="44"/>
  <c r="D48" i="44" s="1"/>
  <c r="I87" i="45"/>
  <c r="J68" i="44"/>
  <c r="I85" i="44"/>
  <c r="K68" i="44"/>
  <c r="I122" i="44"/>
  <c r="R85" i="45"/>
  <c r="R31" i="44"/>
  <c r="S14" i="44"/>
  <c r="H46" i="44"/>
  <c r="I46" i="44" s="1"/>
  <c r="N16" i="45"/>
  <c r="M33" i="45"/>
  <c r="M83" i="44"/>
  <c r="N83" i="44" s="1"/>
  <c r="P80" i="44"/>
  <c r="P134" i="44" s="1"/>
  <c r="O80" i="44"/>
  <c r="O134" i="44" s="1"/>
  <c r="W31" i="45"/>
  <c r="X31" i="45" s="1"/>
  <c r="M53" i="45"/>
  <c r="N53" i="45" s="1"/>
  <c r="W26" i="44"/>
  <c r="D52" i="44" s="1"/>
  <c r="J61" i="45"/>
  <c r="J87" i="45"/>
  <c r="W21" i="45"/>
  <c r="X21" i="45" s="1"/>
  <c r="W24" i="44"/>
  <c r="D50" i="44" s="1"/>
  <c r="W28" i="45"/>
  <c r="X28" i="45" s="1"/>
  <c r="AB30" i="45"/>
  <c r="AB27" i="45"/>
  <c r="W18" i="44"/>
  <c r="D44" i="44" s="1"/>
  <c r="N134" i="44"/>
  <c r="K61" i="45"/>
  <c r="K87" i="45"/>
  <c r="W26" i="45"/>
  <c r="X26" i="45" s="1"/>
  <c r="W22" i="45"/>
  <c r="X22" i="45" s="1"/>
  <c r="O81" i="46" l="1"/>
  <c r="O135" i="46" s="1"/>
  <c r="R135" i="46" s="1"/>
  <c r="R78" i="44"/>
  <c r="S78" i="44" s="1"/>
  <c r="S132" i="44" s="1"/>
  <c r="N126" i="44"/>
  <c r="P72" i="44"/>
  <c r="P126" i="44" s="1"/>
  <c r="R58" i="45"/>
  <c r="S58" i="45" s="1"/>
  <c r="S82" i="45"/>
  <c r="R46" i="45"/>
  <c r="S46" i="45" s="1"/>
  <c r="R57" i="45"/>
  <c r="S57" i="45" s="1"/>
  <c r="S83" i="45" s="1"/>
  <c r="R84" i="45"/>
  <c r="R75" i="45"/>
  <c r="R78" i="45"/>
  <c r="N71" i="45"/>
  <c r="R52" i="45"/>
  <c r="S52" i="45" s="1"/>
  <c r="S78" i="45" s="1"/>
  <c r="R47" i="45"/>
  <c r="S47" i="45" s="1"/>
  <c r="R73" i="45"/>
  <c r="P82" i="46"/>
  <c r="P136" i="46" s="1"/>
  <c r="R136" i="46" s="1"/>
  <c r="N136" i="46"/>
  <c r="R82" i="44"/>
  <c r="S82" i="44" s="1"/>
  <c r="R136" i="44"/>
  <c r="N130" i="44"/>
  <c r="O76" i="44"/>
  <c r="N138" i="46"/>
  <c r="M68" i="44"/>
  <c r="N68" i="44" s="1"/>
  <c r="P73" i="44"/>
  <c r="P127" i="44" s="1"/>
  <c r="O73" i="44"/>
  <c r="O127" i="44" s="1"/>
  <c r="M68" i="46"/>
  <c r="N68" i="46" s="1"/>
  <c r="R129" i="44"/>
  <c r="O80" i="46"/>
  <c r="O134" i="46" s="1"/>
  <c r="R131" i="46"/>
  <c r="P80" i="46"/>
  <c r="P134" i="46" s="1"/>
  <c r="W82" i="45"/>
  <c r="R129" i="46"/>
  <c r="O138" i="46"/>
  <c r="P84" i="46"/>
  <c r="P138" i="46" s="1"/>
  <c r="O133" i="44"/>
  <c r="R133" i="44" s="1"/>
  <c r="R79" i="44"/>
  <c r="S79" i="44" s="1"/>
  <c r="N74" i="45"/>
  <c r="T78" i="44"/>
  <c r="T132" i="44" s="1"/>
  <c r="O73" i="46"/>
  <c r="O127" i="46" s="1"/>
  <c r="R77" i="46"/>
  <c r="S77" i="46" s="1"/>
  <c r="S131" i="46" s="1"/>
  <c r="R80" i="45"/>
  <c r="R54" i="45"/>
  <c r="S54" i="45" s="1"/>
  <c r="P73" i="46"/>
  <c r="P127" i="46" s="1"/>
  <c r="O78" i="46"/>
  <c r="O132" i="46" s="1"/>
  <c r="P78" i="46"/>
  <c r="P132" i="46" s="1"/>
  <c r="U78" i="44"/>
  <c r="U132" i="44" s="1"/>
  <c r="R124" i="46"/>
  <c r="R83" i="46"/>
  <c r="S83" i="46" s="1"/>
  <c r="S137" i="46" s="1"/>
  <c r="R130" i="46"/>
  <c r="R124" i="44"/>
  <c r="R134" i="44"/>
  <c r="R70" i="44"/>
  <c r="S70" i="44" s="1"/>
  <c r="T70" i="44" s="1"/>
  <c r="T124" i="44" s="1"/>
  <c r="H52" i="46"/>
  <c r="I52" i="46" s="1"/>
  <c r="R75" i="46"/>
  <c r="S75" i="46" s="1"/>
  <c r="R133" i="46"/>
  <c r="H47" i="46"/>
  <c r="I47" i="46" s="1"/>
  <c r="P69" i="46"/>
  <c r="P123" i="46" s="1"/>
  <c r="O69" i="46"/>
  <c r="O123" i="46" s="1"/>
  <c r="N123" i="46"/>
  <c r="R76" i="46"/>
  <c r="S76" i="46" s="1"/>
  <c r="R125" i="46"/>
  <c r="H51" i="46"/>
  <c r="I51" i="46" s="1"/>
  <c r="H54" i="46"/>
  <c r="I54" i="46" s="1"/>
  <c r="H55" i="46"/>
  <c r="I55" i="46" s="1"/>
  <c r="M41" i="46"/>
  <c r="N41" i="46" s="1"/>
  <c r="H46" i="46"/>
  <c r="I46" i="46" s="1"/>
  <c r="R137" i="46"/>
  <c r="R43" i="46"/>
  <c r="S43" i="46" s="1"/>
  <c r="H49" i="46"/>
  <c r="I49" i="46" s="1"/>
  <c r="M48" i="46"/>
  <c r="N48" i="46" s="1"/>
  <c r="K85" i="46"/>
  <c r="K122" i="46"/>
  <c r="K139" i="46" s="1"/>
  <c r="R70" i="46"/>
  <c r="S70" i="46" s="1"/>
  <c r="P72" i="46"/>
  <c r="P126" i="46" s="1"/>
  <c r="O72" i="46"/>
  <c r="O126" i="46" s="1"/>
  <c r="N126" i="46"/>
  <c r="H50" i="46"/>
  <c r="I50" i="46" s="1"/>
  <c r="H45" i="46"/>
  <c r="I45" i="46" s="1"/>
  <c r="H42" i="46"/>
  <c r="I42" i="46" s="1"/>
  <c r="R14" i="46"/>
  <c r="N31" i="46"/>
  <c r="R44" i="46"/>
  <c r="S44" i="46" s="1"/>
  <c r="R56" i="46"/>
  <c r="S56" i="46" s="1"/>
  <c r="R79" i="46"/>
  <c r="S79" i="46" s="1"/>
  <c r="J85" i="46"/>
  <c r="J122" i="46"/>
  <c r="R71" i="46"/>
  <c r="S71" i="46" s="1"/>
  <c r="O74" i="46"/>
  <c r="O128" i="46" s="1"/>
  <c r="P74" i="46"/>
  <c r="P128" i="46" s="1"/>
  <c r="N128" i="46"/>
  <c r="M53" i="46"/>
  <c r="N53" i="46" s="1"/>
  <c r="AB28" i="45"/>
  <c r="N79" i="45"/>
  <c r="P74" i="44"/>
  <c r="P128" i="44" s="1"/>
  <c r="O74" i="44"/>
  <c r="O128" i="44" s="1"/>
  <c r="N128" i="44"/>
  <c r="AB31" i="45"/>
  <c r="M46" i="44"/>
  <c r="N46" i="44" s="1"/>
  <c r="M70" i="45"/>
  <c r="M87" i="45" s="1"/>
  <c r="M42" i="44"/>
  <c r="N42" i="44" s="1"/>
  <c r="M55" i="44"/>
  <c r="N55" i="44" s="1"/>
  <c r="AB21" i="45"/>
  <c r="H49" i="44"/>
  <c r="I49" i="44" s="1"/>
  <c r="S84" i="45"/>
  <c r="AB24" i="45"/>
  <c r="AB20" i="45"/>
  <c r="R72" i="44"/>
  <c r="S72" i="44" s="1"/>
  <c r="R81" i="45"/>
  <c r="R138" i="44"/>
  <c r="I139" i="44"/>
  <c r="AB26" i="45"/>
  <c r="N70" i="45"/>
  <c r="N33" i="45"/>
  <c r="R16" i="45"/>
  <c r="AB29" i="45"/>
  <c r="AB32" i="45"/>
  <c r="K85" i="44"/>
  <c r="K122" i="44"/>
  <c r="K139" i="44" s="1"/>
  <c r="O71" i="44"/>
  <c r="O125" i="44" s="1"/>
  <c r="P71" i="44"/>
  <c r="P125" i="44" s="1"/>
  <c r="N125" i="44"/>
  <c r="R125" i="44" s="1"/>
  <c r="H47" i="44"/>
  <c r="I47" i="44" s="1"/>
  <c r="H52" i="44"/>
  <c r="I52" i="44" s="1"/>
  <c r="R75" i="44"/>
  <c r="S75" i="44" s="1"/>
  <c r="R81" i="44"/>
  <c r="S81" i="44" s="1"/>
  <c r="P77" i="44"/>
  <c r="P131" i="44" s="1"/>
  <c r="O77" i="44"/>
  <c r="O131" i="44" s="1"/>
  <c r="N131" i="44"/>
  <c r="J85" i="44"/>
  <c r="J122" i="44"/>
  <c r="J139" i="44" s="1"/>
  <c r="H53" i="44"/>
  <c r="I53" i="44" s="1"/>
  <c r="H56" i="44"/>
  <c r="I56" i="44" s="1"/>
  <c r="O69" i="44"/>
  <c r="O123" i="44" s="1"/>
  <c r="P69" i="44"/>
  <c r="P123" i="44" s="1"/>
  <c r="N123" i="44"/>
  <c r="U82" i="44"/>
  <c r="U136" i="44" s="1"/>
  <c r="T82" i="44"/>
  <c r="T136" i="44" s="1"/>
  <c r="S31" i="44"/>
  <c r="W14" i="44"/>
  <c r="H48" i="44"/>
  <c r="I48" i="44" s="1"/>
  <c r="W60" i="45"/>
  <c r="X60" i="45" s="1"/>
  <c r="R51" i="45"/>
  <c r="S51" i="45" s="1"/>
  <c r="H45" i="44"/>
  <c r="I45" i="44" s="1"/>
  <c r="S136" i="44"/>
  <c r="R84" i="44"/>
  <c r="S84" i="44" s="1"/>
  <c r="AB22" i="45"/>
  <c r="H50" i="44"/>
  <c r="I50" i="44" s="1"/>
  <c r="AB25" i="45"/>
  <c r="H54" i="44"/>
  <c r="I54" i="44" s="1"/>
  <c r="M51" i="44"/>
  <c r="N51" i="44" s="1"/>
  <c r="H44" i="44"/>
  <c r="I44" i="44" s="1"/>
  <c r="R80" i="44"/>
  <c r="S80" i="44" s="1"/>
  <c r="H41" i="44"/>
  <c r="I41" i="44" s="1"/>
  <c r="R55" i="45"/>
  <c r="S55" i="45" s="1"/>
  <c r="M43" i="44"/>
  <c r="N43" i="44" s="1"/>
  <c r="AB18" i="45"/>
  <c r="M61" i="45"/>
  <c r="R126" i="44"/>
  <c r="P83" i="44"/>
  <c r="P137" i="44" s="1"/>
  <c r="O83" i="44"/>
  <c r="O137" i="44" s="1"/>
  <c r="N137" i="44"/>
  <c r="R135" i="44"/>
  <c r="AB23" i="45"/>
  <c r="N61" i="45"/>
  <c r="R73" i="44" l="1"/>
  <c r="S73" i="44" s="1"/>
  <c r="R81" i="46"/>
  <c r="S81" i="46" s="1"/>
  <c r="S135" i="46" s="1"/>
  <c r="R82" i="46"/>
  <c r="S82" i="46" s="1"/>
  <c r="S136" i="46" s="1"/>
  <c r="R138" i="46"/>
  <c r="X86" i="45"/>
  <c r="AB60" i="45"/>
  <c r="R127" i="44"/>
  <c r="W85" i="45"/>
  <c r="W86" i="45"/>
  <c r="W76" i="45"/>
  <c r="R45" i="45"/>
  <c r="S45" i="45" s="1"/>
  <c r="R71" i="45"/>
  <c r="W83" i="45"/>
  <c r="R49" i="45"/>
  <c r="S49" i="45" s="1"/>
  <c r="S75" i="45" s="1"/>
  <c r="S72" i="45"/>
  <c r="W72" i="45" s="1"/>
  <c r="W78" i="45"/>
  <c r="R74" i="45"/>
  <c r="W56" i="45"/>
  <c r="X56" i="45" s="1"/>
  <c r="S73" i="45"/>
  <c r="M85" i="46"/>
  <c r="O130" i="44"/>
  <c r="R130" i="44" s="1"/>
  <c r="R76" i="44"/>
  <c r="S76" i="44" s="1"/>
  <c r="M85" i="44"/>
  <c r="S71" i="45"/>
  <c r="R132" i="46"/>
  <c r="T81" i="46"/>
  <c r="T135" i="46" s="1"/>
  <c r="U81" i="46"/>
  <c r="U135" i="46" s="1"/>
  <c r="R134" i="46"/>
  <c r="R79" i="45"/>
  <c r="R126" i="46"/>
  <c r="T77" i="46"/>
  <c r="T131" i="46" s="1"/>
  <c r="W78" i="44"/>
  <c r="D105" i="44" s="1"/>
  <c r="D158" i="44" s="1"/>
  <c r="R78" i="46"/>
  <c r="S78" i="46" s="1"/>
  <c r="T78" i="46" s="1"/>
  <c r="T132" i="46" s="1"/>
  <c r="R80" i="46"/>
  <c r="S80" i="46" s="1"/>
  <c r="T80" i="46" s="1"/>
  <c r="T134" i="46" s="1"/>
  <c r="U77" i="46"/>
  <c r="U131" i="46" s="1"/>
  <c r="W132" i="44"/>
  <c r="R128" i="46"/>
  <c r="R73" i="46"/>
  <c r="S73" i="46" s="1"/>
  <c r="U73" i="46" s="1"/>
  <c r="U127" i="46" s="1"/>
  <c r="R48" i="45"/>
  <c r="S48" i="45" s="1"/>
  <c r="S80" i="45"/>
  <c r="R84" i="46"/>
  <c r="S84" i="46" s="1"/>
  <c r="S133" i="44"/>
  <c r="T79" i="44"/>
  <c r="T133" i="44" s="1"/>
  <c r="U79" i="44"/>
  <c r="U133" i="44" s="1"/>
  <c r="U83" i="46"/>
  <c r="U137" i="46" s="1"/>
  <c r="R127" i="46"/>
  <c r="T83" i="46"/>
  <c r="T137" i="46" s="1"/>
  <c r="R123" i="46"/>
  <c r="R69" i="46"/>
  <c r="S69" i="46" s="1"/>
  <c r="S123" i="46" s="1"/>
  <c r="U82" i="46"/>
  <c r="U136" i="46" s="1"/>
  <c r="R137" i="44"/>
  <c r="R123" i="44"/>
  <c r="U70" i="44"/>
  <c r="U124" i="44" s="1"/>
  <c r="R69" i="44"/>
  <c r="S69" i="44" s="1"/>
  <c r="S123" i="44" s="1"/>
  <c r="R131" i="44"/>
  <c r="S124" i="44"/>
  <c r="W44" i="46"/>
  <c r="M46" i="46"/>
  <c r="N46" i="46" s="1"/>
  <c r="M45" i="46"/>
  <c r="N45" i="46" s="1"/>
  <c r="M51" i="46"/>
  <c r="N51" i="46" s="1"/>
  <c r="R48" i="46"/>
  <c r="S48" i="46" s="1"/>
  <c r="R74" i="46"/>
  <c r="S74" i="46" s="1"/>
  <c r="P68" i="46"/>
  <c r="O68" i="46"/>
  <c r="N85" i="46"/>
  <c r="N122" i="46"/>
  <c r="R72" i="46"/>
  <c r="S72" i="46" s="1"/>
  <c r="T79" i="46"/>
  <c r="T133" i="46" s="1"/>
  <c r="U79" i="46"/>
  <c r="U133" i="46" s="1"/>
  <c r="S133" i="46"/>
  <c r="W135" i="46"/>
  <c r="W43" i="46"/>
  <c r="M54" i="46"/>
  <c r="N54" i="46" s="1"/>
  <c r="T70" i="46"/>
  <c r="T124" i="46" s="1"/>
  <c r="U70" i="46"/>
  <c r="U124" i="46" s="1"/>
  <c r="S124" i="46"/>
  <c r="R53" i="46"/>
  <c r="S53" i="46" s="1"/>
  <c r="R41" i="46"/>
  <c r="S41" i="46" s="1"/>
  <c r="U75" i="46"/>
  <c r="U129" i="46" s="1"/>
  <c r="T75" i="46"/>
  <c r="T129" i="46" s="1"/>
  <c r="S129" i="46"/>
  <c r="M52" i="46"/>
  <c r="N52" i="46" s="1"/>
  <c r="M50" i="46"/>
  <c r="N50" i="46" s="1"/>
  <c r="M55" i="46"/>
  <c r="N55" i="46" s="1"/>
  <c r="R31" i="46"/>
  <c r="S14" i="46"/>
  <c r="M49" i="46"/>
  <c r="N49" i="46" s="1"/>
  <c r="U76" i="46"/>
  <c r="U130" i="46" s="1"/>
  <c r="T76" i="46"/>
  <c r="T130" i="46" s="1"/>
  <c r="S130" i="46"/>
  <c r="U71" i="46"/>
  <c r="U125" i="46" s="1"/>
  <c r="T71" i="46"/>
  <c r="T125" i="46" s="1"/>
  <c r="S125" i="46"/>
  <c r="J139" i="46"/>
  <c r="M122" i="46"/>
  <c r="M139" i="46" s="1"/>
  <c r="M42" i="46"/>
  <c r="N42" i="46" s="1"/>
  <c r="W56" i="46"/>
  <c r="M47" i="46"/>
  <c r="N47" i="46" s="1"/>
  <c r="S16" i="45"/>
  <c r="R33" i="45"/>
  <c r="R43" i="44"/>
  <c r="S43" i="44" s="1"/>
  <c r="M50" i="44"/>
  <c r="N50" i="44" s="1"/>
  <c r="N87" i="45"/>
  <c r="S81" i="45"/>
  <c r="M56" i="44"/>
  <c r="N56" i="44" s="1"/>
  <c r="O61" i="45"/>
  <c r="O87" i="45"/>
  <c r="R83" i="44"/>
  <c r="S83" i="44" s="1"/>
  <c r="U84" i="44"/>
  <c r="U138" i="44" s="1"/>
  <c r="T84" i="44"/>
  <c r="T138" i="44" s="1"/>
  <c r="S138" i="44"/>
  <c r="M53" i="44"/>
  <c r="N53" i="44" s="1"/>
  <c r="N85" i="44"/>
  <c r="O68" i="44"/>
  <c r="P68" i="44"/>
  <c r="N122" i="44"/>
  <c r="U80" i="44"/>
  <c r="U134" i="44" s="1"/>
  <c r="T80" i="44"/>
  <c r="T134" i="44" s="1"/>
  <c r="S134" i="44"/>
  <c r="W136" i="44"/>
  <c r="R77" i="44"/>
  <c r="S77" i="44" s="1"/>
  <c r="W84" i="45"/>
  <c r="R55" i="44"/>
  <c r="S55" i="44" s="1"/>
  <c r="R128" i="44"/>
  <c r="W59" i="45"/>
  <c r="X59" i="45" s="1"/>
  <c r="AB59" i="45" s="1"/>
  <c r="M45" i="44"/>
  <c r="N45" i="44" s="1"/>
  <c r="U81" i="44"/>
  <c r="U135" i="44" s="1"/>
  <c r="T81" i="44"/>
  <c r="T135" i="44" s="1"/>
  <c r="S135" i="44"/>
  <c r="M122" i="44"/>
  <c r="M139" i="44" s="1"/>
  <c r="R42" i="44"/>
  <c r="S42" i="44" s="1"/>
  <c r="R74" i="44"/>
  <c r="S74" i="44" s="1"/>
  <c r="T73" i="44"/>
  <c r="T127" i="44" s="1"/>
  <c r="U73" i="44"/>
  <c r="U127" i="44" s="1"/>
  <c r="S127" i="44"/>
  <c r="M44" i="44"/>
  <c r="N44" i="44" s="1"/>
  <c r="W58" i="45"/>
  <c r="X58" i="45" s="1"/>
  <c r="AB58" i="45" s="1"/>
  <c r="M48" i="44"/>
  <c r="N48" i="44" s="1"/>
  <c r="U72" i="44"/>
  <c r="U126" i="44" s="1"/>
  <c r="T72" i="44"/>
  <c r="T126" i="44" s="1"/>
  <c r="S126" i="44"/>
  <c r="M47" i="44"/>
  <c r="N47" i="44" s="1"/>
  <c r="R51" i="44"/>
  <c r="S51" i="44" s="1"/>
  <c r="P61" i="45"/>
  <c r="P87" i="45"/>
  <c r="D40" i="44"/>
  <c r="W31" i="44"/>
  <c r="R53" i="45"/>
  <c r="S53" i="45" s="1"/>
  <c r="R44" i="45"/>
  <c r="M54" i="44"/>
  <c r="N54" i="44" s="1"/>
  <c r="R71" i="44"/>
  <c r="S71" i="44" s="1"/>
  <c r="M41" i="44"/>
  <c r="N41" i="44" s="1"/>
  <c r="U75" i="44"/>
  <c r="U129" i="44" s="1"/>
  <c r="T75" i="44"/>
  <c r="T129" i="44" s="1"/>
  <c r="S129" i="44"/>
  <c r="S77" i="45"/>
  <c r="W50" i="45"/>
  <c r="X50" i="45" s="1"/>
  <c r="AB50" i="45" s="1"/>
  <c r="W82" i="44"/>
  <c r="D109" i="44" s="1"/>
  <c r="M52" i="44"/>
  <c r="N52" i="44" s="1"/>
  <c r="M49" i="44"/>
  <c r="N49" i="44" s="1"/>
  <c r="R46" i="44"/>
  <c r="S46" i="44" s="1"/>
  <c r="X82" i="45" l="1"/>
  <c r="AB56" i="45"/>
  <c r="W124" i="44"/>
  <c r="T82" i="46"/>
  <c r="T136" i="46" s="1"/>
  <c r="W136" i="46" s="1"/>
  <c r="W46" i="45"/>
  <c r="X46" i="45" s="1"/>
  <c r="AB46" i="45" s="1"/>
  <c r="W52" i="45"/>
  <c r="X52" i="45" s="1"/>
  <c r="AB52" i="45" s="1"/>
  <c r="W57" i="45"/>
  <c r="X57" i="45" s="1"/>
  <c r="AB57" i="45" s="1"/>
  <c r="W71" i="45"/>
  <c r="W45" i="45"/>
  <c r="X45" i="45" s="1"/>
  <c r="AB45" i="45" s="1"/>
  <c r="W73" i="45"/>
  <c r="W47" i="45"/>
  <c r="X47" i="45" s="1"/>
  <c r="AB47" i="45" s="1"/>
  <c r="S130" i="44"/>
  <c r="U76" i="44"/>
  <c r="U130" i="44" s="1"/>
  <c r="T76" i="44"/>
  <c r="S132" i="46"/>
  <c r="U78" i="46"/>
  <c r="U132" i="46" s="1"/>
  <c r="W81" i="46"/>
  <c r="D108" i="46" s="1"/>
  <c r="E108" i="46" s="1"/>
  <c r="E161" i="46" s="1"/>
  <c r="F105" i="44"/>
  <c r="F158" i="44" s="1"/>
  <c r="W124" i="46"/>
  <c r="E105" i="44"/>
  <c r="W70" i="46"/>
  <c r="D97" i="46" s="1"/>
  <c r="F97" i="46" s="1"/>
  <c r="F150" i="46" s="1"/>
  <c r="W81" i="45"/>
  <c r="U69" i="44"/>
  <c r="U123" i="44" s="1"/>
  <c r="W123" i="44" s="1"/>
  <c r="S127" i="46"/>
  <c r="U80" i="46"/>
  <c r="U134" i="46" s="1"/>
  <c r="W80" i="45"/>
  <c r="W131" i="46"/>
  <c r="T69" i="44"/>
  <c r="T123" i="44" s="1"/>
  <c r="S134" i="46"/>
  <c r="W77" i="45"/>
  <c r="W75" i="45"/>
  <c r="T69" i="46"/>
  <c r="T123" i="46" s="1"/>
  <c r="W133" i="46"/>
  <c r="W77" i="46"/>
  <c r="D104" i="46" s="1"/>
  <c r="D157" i="46" s="1"/>
  <c r="U69" i="46"/>
  <c r="U123" i="46" s="1"/>
  <c r="W137" i="46"/>
  <c r="U84" i="46"/>
  <c r="U138" i="46" s="1"/>
  <c r="S138" i="46"/>
  <c r="T84" i="46"/>
  <c r="AB86" i="45"/>
  <c r="W129" i="46"/>
  <c r="W54" i="45"/>
  <c r="X54" i="45" s="1"/>
  <c r="AB54" i="45" s="1"/>
  <c r="S74" i="45"/>
  <c r="W83" i="46"/>
  <c r="D110" i="46" s="1"/>
  <c r="D163" i="46" s="1"/>
  <c r="T73" i="46"/>
  <c r="T127" i="46" s="1"/>
  <c r="W70" i="44"/>
  <c r="D97" i="44" s="1"/>
  <c r="F97" i="44" s="1"/>
  <c r="F150" i="44" s="1"/>
  <c r="W125" i="46"/>
  <c r="W133" i="44"/>
  <c r="W79" i="44"/>
  <c r="D106" i="44" s="1"/>
  <c r="W71" i="46"/>
  <c r="D98" i="46" s="1"/>
  <c r="E98" i="46" s="1"/>
  <c r="E151" i="46" s="1"/>
  <c r="W82" i="46"/>
  <c r="D109" i="46" s="1"/>
  <c r="E109" i="46" s="1"/>
  <c r="E162" i="46" s="1"/>
  <c r="W138" i="44"/>
  <c r="R68" i="44"/>
  <c r="R85" i="44" s="1"/>
  <c r="W126" i="44"/>
  <c r="W135" i="44"/>
  <c r="U72" i="46"/>
  <c r="U126" i="46" s="1"/>
  <c r="T72" i="46"/>
  <c r="T126" i="46" s="1"/>
  <c r="S126" i="46"/>
  <c r="W126" i="46" s="1"/>
  <c r="R42" i="46"/>
  <c r="S42" i="46" s="1"/>
  <c r="R55" i="46"/>
  <c r="S55" i="46" s="1"/>
  <c r="R45" i="46"/>
  <c r="S45" i="46" s="1"/>
  <c r="W75" i="46"/>
  <c r="D102" i="46" s="1"/>
  <c r="N139" i="46"/>
  <c r="R46" i="46"/>
  <c r="S46" i="46" s="1"/>
  <c r="T74" i="46"/>
  <c r="T128" i="46" s="1"/>
  <c r="U74" i="46"/>
  <c r="U128" i="46" s="1"/>
  <c r="S128" i="46"/>
  <c r="W76" i="46"/>
  <c r="D103" i="46" s="1"/>
  <c r="R49" i="46"/>
  <c r="S49" i="46" s="1"/>
  <c r="W48" i="46"/>
  <c r="W80" i="46"/>
  <c r="D107" i="46" s="1"/>
  <c r="R51" i="46"/>
  <c r="S51" i="46" s="1"/>
  <c r="W14" i="46"/>
  <c r="S31" i="46"/>
  <c r="W79" i="46"/>
  <c r="D106" i="46" s="1"/>
  <c r="F108" i="46"/>
  <c r="F161" i="46" s="1"/>
  <c r="R50" i="46"/>
  <c r="S50" i="46" s="1"/>
  <c r="W41" i="46"/>
  <c r="R54" i="46"/>
  <c r="S54" i="46" s="1"/>
  <c r="O85" i="46"/>
  <c r="O122" i="46"/>
  <c r="O139" i="46" s="1"/>
  <c r="R47" i="46"/>
  <c r="S47" i="46" s="1"/>
  <c r="W130" i="46"/>
  <c r="R52" i="46"/>
  <c r="S52" i="46" s="1"/>
  <c r="W53" i="46"/>
  <c r="P85" i="46"/>
  <c r="P122" i="46"/>
  <c r="P139" i="46" s="1"/>
  <c r="R68" i="46"/>
  <c r="R48" i="44"/>
  <c r="S48" i="44" s="1"/>
  <c r="W42" i="44"/>
  <c r="W134" i="44"/>
  <c r="R56" i="44"/>
  <c r="S56" i="44" s="1"/>
  <c r="W51" i="44"/>
  <c r="R50" i="44"/>
  <c r="S50" i="44" s="1"/>
  <c r="X76" i="45"/>
  <c r="R41" i="44"/>
  <c r="S41" i="44" s="1"/>
  <c r="X84" i="45"/>
  <c r="X85" i="45"/>
  <c r="W43" i="44"/>
  <c r="U71" i="44"/>
  <c r="U125" i="44" s="1"/>
  <c r="T71" i="44"/>
  <c r="T125" i="44" s="1"/>
  <c r="S125" i="44"/>
  <c r="W80" i="44"/>
  <c r="D107" i="44" s="1"/>
  <c r="R54" i="44"/>
  <c r="S54" i="44" s="1"/>
  <c r="W46" i="44"/>
  <c r="R47" i="44"/>
  <c r="S47" i="44" s="1"/>
  <c r="N139" i="44"/>
  <c r="W55" i="45"/>
  <c r="X55" i="45" s="1"/>
  <c r="AB55" i="45" s="1"/>
  <c r="W16" i="45"/>
  <c r="S33" i="45"/>
  <c r="W51" i="45"/>
  <c r="X51" i="45" s="1"/>
  <c r="AB51" i="45" s="1"/>
  <c r="R61" i="45"/>
  <c r="S44" i="45"/>
  <c r="R44" i="44"/>
  <c r="S44" i="44" s="1"/>
  <c r="P85" i="44"/>
  <c r="P122" i="44"/>
  <c r="P139" i="44" s="1"/>
  <c r="W84" i="44"/>
  <c r="D111" i="44" s="1"/>
  <c r="R49" i="44"/>
  <c r="S49" i="44" s="1"/>
  <c r="W129" i="44"/>
  <c r="S79" i="45"/>
  <c r="W127" i="44"/>
  <c r="W81" i="44"/>
  <c r="D108" i="44" s="1"/>
  <c r="W55" i="44"/>
  <c r="O85" i="44"/>
  <c r="O122" i="44"/>
  <c r="O139" i="44" s="1"/>
  <c r="U83" i="44"/>
  <c r="U137" i="44" s="1"/>
  <c r="T83" i="44"/>
  <c r="T137" i="44" s="1"/>
  <c r="S137" i="44"/>
  <c r="R52" i="44"/>
  <c r="S52" i="44" s="1"/>
  <c r="R45" i="44"/>
  <c r="S45" i="44" s="1"/>
  <c r="W75" i="44"/>
  <c r="D102" i="44" s="1"/>
  <c r="H40" i="44"/>
  <c r="D57" i="44"/>
  <c r="W73" i="44"/>
  <c r="D100" i="44" s="1"/>
  <c r="F109" i="44"/>
  <c r="F162" i="44" s="1"/>
  <c r="E109" i="44"/>
  <c r="E162" i="44" s="1"/>
  <c r="D162" i="44"/>
  <c r="U77" i="44"/>
  <c r="U131" i="44" s="1"/>
  <c r="T77" i="44"/>
  <c r="T131" i="44" s="1"/>
  <c r="S131" i="44"/>
  <c r="R53" i="44"/>
  <c r="S53" i="44" s="1"/>
  <c r="X72" i="45"/>
  <c r="R70" i="45"/>
  <c r="R87" i="45" s="1"/>
  <c r="W72" i="44"/>
  <c r="D99" i="44" s="1"/>
  <c r="U74" i="44"/>
  <c r="U128" i="44" s="1"/>
  <c r="T74" i="44"/>
  <c r="T128" i="44" s="1"/>
  <c r="S128" i="44"/>
  <c r="W49" i="45"/>
  <c r="X49" i="45" s="1"/>
  <c r="AB49" i="45" s="1"/>
  <c r="X78" i="45" l="1"/>
  <c r="AB78" i="45" s="1"/>
  <c r="X83" i="45"/>
  <c r="AB72" i="45"/>
  <c r="AB85" i="45"/>
  <c r="AB82" i="45"/>
  <c r="AB84" i="45"/>
  <c r="W48" i="45"/>
  <c r="X48" i="45" s="1"/>
  <c r="X73" i="45"/>
  <c r="X71" i="45"/>
  <c r="W132" i="46"/>
  <c r="W123" i="46"/>
  <c r="D151" i="46"/>
  <c r="F98" i="46"/>
  <c r="F151" i="46" s="1"/>
  <c r="D150" i="46"/>
  <c r="H150" i="46" s="1"/>
  <c r="D161" i="46"/>
  <c r="H161" i="46" s="1"/>
  <c r="W78" i="46"/>
  <c r="D105" i="46" s="1"/>
  <c r="E105" i="46" s="1"/>
  <c r="E158" i="46" s="1"/>
  <c r="W134" i="46"/>
  <c r="E104" i="46"/>
  <c r="E157" i="46" s="1"/>
  <c r="H157" i="46" s="1"/>
  <c r="W69" i="44"/>
  <c r="D96" i="44" s="1"/>
  <c r="T130" i="44"/>
  <c r="W130" i="44" s="1"/>
  <c r="W76" i="44"/>
  <c r="D103" i="44" s="1"/>
  <c r="E110" i="46"/>
  <c r="E163" i="46" s="1"/>
  <c r="F110" i="46"/>
  <c r="F163" i="46" s="1"/>
  <c r="H163" i="46" s="1"/>
  <c r="E97" i="46"/>
  <c r="E150" i="46" s="1"/>
  <c r="F104" i="46"/>
  <c r="F157" i="46" s="1"/>
  <c r="S68" i="44"/>
  <c r="U68" i="44" s="1"/>
  <c r="W69" i="46"/>
  <c r="D96" i="46" s="1"/>
  <c r="D149" i="46" s="1"/>
  <c r="AB76" i="45"/>
  <c r="W127" i="46"/>
  <c r="W128" i="46"/>
  <c r="E97" i="44"/>
  <c r="E150" i="44" s="1"/>
  <c r="W131" i="44"/>
  <c r="W72" i="46"/>
  <c r="D99" i="46" s="1"/>
  <c r="E99" i="46" s="1"/>
  <c r="E152" i="46" s="1"/>
  <c r="D150" i="44"/>
  <c r="W73" i="46"/>
  <c r="D100" i="46" s="1"/>
  <c r="E100" i="46" s="1"/>
  <c r="E153" i="46" s="1"/>
  <c r="W128" i="44"/>
  <c r="H162" i="44"/>
  <c r="E158" i="44"/>
  <c r="H158" i="44" s="1"/>
  <c r="H105" i="44"/>
  <c r="I105" i="44" s="1"/>
  <c r="W74" i="45"/>
  <c r="X80" i="45"/>
  <c r="W125" i="44"/>
  <c r="F109" i="46"/>
  <c r="F162" i="46" s="1"/>
  <c r="D159" i="44"/>
  <c r="F106" i="44"/>
  <c r="F159" i="44" s="1"/>
  <c r="E106" i="44"/>
  <c r="E159" i="44" s="1"/>
  <c r="D162" i="46"/>
  <c r="T138" i="46"/>
  <c r="W138" i="46" s="1"/>
  <c r="W84" i="46"/>
  <c r="D111" i="46" s="1"/>
  <c r="W52" i="46"/>
  <c r="W31" i="46"/>
  <c r="D40" i="46"/>
  <c r="W55" i="46"/>
  <c r="W42" i="46"/>
  <c r="F96" i="46"/>
  <c r="F149" i="46" s="1"/>
  <c r="W74" i="46"/>
  <c r="D101" i="46" s="1"/>
  <c r="W47" i="46"/>
  <c r="W51" i="46"/>
  <c r="F102" i="46"/>
  <c r="F155" i="46" s="1"/>
  <c r="E102" i="46"/>
  <c r="E155" i="46" s="1"/>
  <c r="D155" i="46"/>
  <c r="F107" i="46"/>
  <c r="F160" i="46" s="1"/>
  <c r="E107" i="46"/>
  <c r="E160" i="46" s="1"/>
  <c r="D160" i="46"/>
  <c r="W45" i="46"/>
  <c r="R85" i="46"/>
  <c r="S68" i="46"/>
  <c r="W54" i="46"/>
  <c r="H108" i="46"/>
  <c r="I108" i="46" s="1"/>
  <c r="W46" i="46"/>
  <c r="W49" i="46"/>
  <c r="F106" i="46"/>
  <c r="F159" i="46" s="1"/>
  <c r="E106" i="46"/>
  <c r="E159" i="46" s="1"/>
  <c r="D159" i="46"/>
  <c r="R122" i="46"/>
  <c r="R139" i="46" s="1"/>
  <c r="H110" i="46"/>
  <c r="I110" i="46" s="1"/>
  <c r="H97" i="46"/>
  <c r="I97" i="46" s="1"/>
  <c r="W50" i="46"/>
  <c r="F103" i="46"/>
  <c r="F156" i="46" s="1"/>
  <c r="E103" i="46"/>
  <c r="E156" i="46" s="1"/>
  <c r="D156" i="46"/>
  <c r="W41" i="44"/>
  <c r="F100" i="44"/>
  <c r="F153" i="44" s="1"/>
  <c r="E100" i="44"/>
  <c r="E153" i="44" s="1"/>
  <c r="D153" i="44"/>
  <c r="W53" i="45"/>
  <c r="X53" i="45" s="1"/>
  <c r="AB53" i="45" s="1"/>
  <c r="X75" i="45"/>
  <c r="I40" i="44"/>
  <c r="H57" i="44"/>
  <c r="W77" i="44"/>
  <c r="D104" i="44" s="1"/>
  <c r="W50" i="44"/>
  <c r="W45" i="44"/>
  <c r="F108" i="44"/>
  <c r="F161" i="44" s="1"/>
  <c r="E108" i="44"/>
  <c r="E161" i="44" s="1"/>
  <c r="D161" i="44"/>
  <c r="F99" i="44"/>
  <c r="F152" i="44" s="1"/>
  <c r="E99" i="44"/>
  <c r="E152" i="44" s="1"/>
  <c r="D152" i="44"/>
  <c r="H109" i="44"/>
  <c r="I109" i="44" s="1"/>
  <c r="X81" i="45"/>
  <c r="W53" i="44"/>
  <c r="W83" i="44"/>
  <c r="D110" i="44" s="1"/>
  <c r="S61" i="45"/>
  <c r="W44" i="45"/>
  <c r="W71" i="44"/>
  <c r="D98" i="44" s="1"/>
  <c r="W56" i="44"/>
  <c r="X77" i="45"/>
  <c r="W54" i="44"/>
  <c r="S70" i="45"/>
  <c r="F107" i="44"/>
  <c r="F160" i="44" s="1"/>
  <c r="E107" i="44"/>
  <c r="E160" i="44" s="1"/>
  <c r="D160" i="44"/>
  <c r="E102" i="44"/>
  <c r="E155" i="44" s="1"/>
  <c r="F102" i="44"/>
  <c r="F155" i="44" s="1"/>
  <c r="D155" i="44"/>
  <c r="W49" i="44"/>
  <c r="W74" i="44"/>
  <c r="D101" i="44" s="1"/>
  <c r="W33" i="45"/>
  <c r="X16" i="45"/>
  <c r="W52" i="44"/>
  <c r="F111" i="44"/>
  <c r="F164" i="44" s="1"/>
  <c r="E111" i="44"/>
  <c r="E164" i="44" s="1"/>
  <c r="D164" i="44"/>
  <c r="R122" i="44"/>
  <c r="R139" i="44" s="1"/>
  <c r="W48" i="44"/>
  <c r="F96" i="44"/>
  <c r="F149" i="44" s="1"/>
  <c r="E96" i="44"/>
  <c r="E149" i="44" s="1"/>
  <c r="D149" i="44"/>
  <c r="W137" i="44"/>
  <c r="W47" i="44"/>
  <c r="W79" i="45"/>
  <c r="W44" i="44"/>
  <c r="E96" i="46" l="1"/>
  <c r="E149" i="46" s="1"/>
  <c r="X74" i="45"/>
  <c r="AB48" i="45"/>
  <c r="AB83" i="45"/>
  <c r="AB71" i="45"/>
  <c r="AB73" i="45"/>
  <c r="AB77" i="45"/>
  <c r="H98" i="46"/>
  <c r="I98" i="46" s="1"/>
  <c r="D158" i="46"/>
  <c r="D153" i="46"/>
  <c r="F105" i="46"/>
  <c r="F158" i="46" s="1"/>
  <c r="H151" i="46"/>
  <c r="H104" i="46"/>
  <c r="I104" i="46" s="1"/>
  <c r="K104" i="46" s="1"/>
  <c r="K157" i="46" s="1"/>
  <c r="H155" i="44"/>
  <c r="S85" i="44"/>
  <c r="H150" i="44"/>
  <c r="F103" i="44"/>
  <c r="F156" i="44" s="1"/>
  <c r="E103" i="44"/>
  <c r="D156" i="44"/>
  <c r="H106" i="44"/>
  <c r="I106" i="44" s="1"/>
  <c r="H99" i="44"/>
  <c r="I99" i="44" s="1"/>
  <c r="S122" i="44"/>
  <c r="S139" i="44" s="1"/>
  <c r="T68" i="44"/>
  <c r="T85" i="44" s="1"/>
  <c r="F99" i="46"/>
  <c r="F152" i="46" s="1"/>
  <c r="H97" i="44"/>
  <c r="I97" i="44" s="1"/>
  <c r="J97" i="44" s="1"/>
  <c r="J150" i="44" s="1"/>
  <c r="D152" i="46"/>
  <c r="AB80" i="45"/>
  <c r="H159" i="46"/>
  <c r="H106" i="46"/>
  <c r="I106" i="46" s="1"/>
  <c r="J106" i="46" s="1"/>
  <c r="J159" i="46" s="1"/>
  <c r="F100" i="46"/>
  <c r="F153" i="46" s="1"/>
  <c r="H153" i="46"/>
  <c r="H164" i="44"/>
  <c r="H111" i="44"/>
  <c r="I111" i="44" s="1"/>
  <c r="I164" i="44" s="1"/>
  <c r="I158" i="44"/>
  <c r="K105" i="44"/>
  <c r="K158" i="44" s="1"/>
  <c r="J105" i="44"/>
  <c r="H109" i="46"/>
  <c r="I109" i="46" s="1"/>
  <c r="K109" i="46" s="1"/>
  <c r="K162" i="46" s="1"/>
  <c r="E111" i="46"/>
  <c r="E164" i="46" s="1"/>
  <c r="D164" i="46"/>
  <c r="F111" i="46"/>
  <c r="F164" i="46" s="1"/>
  <c r="J104" i="46"/>
  <c r="J157" i="46" s="1"/>
  <c r="H159" i="44"/>
  <c r="H162" i="46"/>
  <c r="I159" i="44"/>
  <c r="J106" i="44"/>
  <c r="K106" i="44"/>
  <c r="K159" i="44" s="1"/>
  <c r="AB75" i="45"/>
  <c r="H156" i="46"/>
  <c r="H149" i="46"/>
  <c r="H149" i="44"/>
  <c r="H161" i="44"/>
  <c r="J108" i="46"/>
  <c r="J161" i="46" s="1"/>
  <c r="K108" i="46"/>
  <c r="K161" i="46" s="1"/>
  <c r="I161" i="46"/>
  <c r="E101" i="46"/>
  <c r="E154" i="46" s="1"/>
  <c r="F101" i="46"/>
  <c r="F154" i="46" s="1"/>
  <c r="D154" i="46"/>
  <c r="H103" i="46"/>
  <c r="I103" i="46" s="1"/>
  <c r="H96" i="46"/>
  <c r="I96" i="46" s="1"/>
  <c r="U68" i="46"/>
  <c r="T68" i="46"/>
  <c r="S85" i="46"/>
  <c r="S122" i="46"/>
  <c r="H155" i="46"/>
  <c r="J97" i="46"/>
  <c r="J150" i="46" s="1"/>
  <c r="K97" i="46"/>
  <c r="K150" i="46" s="1"/>
  <c r="I150" i="46"/>
  <c r="H102" i="46"/>
  <c r="I102" i="46" s="1"/>
  <c r="D57" i="46"/>
  <c r="H40" i="46"/>
  <c r="H107" i="46"/>
  <c r="I107" i="46" s="1"/>
  <c r="J110" i="46"/>
  <c r="J163" i="46" s="1"/>
  <c r="K110" i="46"/>
  <c r="K163" i="46" s="1"/>
  <c r="I163" i="46"/>
  <c r="H158" i="46"/>
  <c r="H160" i="46"/>
  <c r="K99" i="44"/>
  <c r="K152" i="44" s="1"/>
  <c r="J99" i="44"/>
  <c r="J152" i="44" s="1"/>
  <c r="I152" i="44"/>
  <c r="M40" i="44"/>
  <c r="I57" i="44"/>
  <c r="H102" i="44"/>
  <c r="I102" i="44" s="1"/>
  <c r="X79" i="45"/>
  <c r="H107" i="44"/>
  <c r="I107" i="44" s="1"/>
  <c r="T61" i="45"/>
  <c r="T87" i="45"/>
  <c r="AB81" i="45"/>
  <c r="H96" i="44"/>
  <c r="I96" i="44" s="1"/>
  <c r="H108" i="44"/>
  <c r="I108" i="44" s="1"/>
  <c r="H160" i="44"/>
  <c r="F98" i="44"/>
  <c r="F151" i="44" s="1"/>
  <c r="E98" i="44"/>
  <c r="E151" i="44" s="1"/>
  <c r="D151" i="44"/>
  <c r="H153" i="44"/>
  <c r="U85" i="44"/>
  <c r="U122" i="44"/>
  <c r="U139" i="44" s="1"/>
  <c r="U61" i="45"/>
  <c r="U87" i="45"/>
  <c r="H100" i="44"/>
  <c r="I100" i="44" s="1"/>
  <c r="AB16" i="45"/>
  <c r="AB33" i="45" s="1"/>
  <c r="X33" i="45"/>
  <c r="S87" i="45"/>
  <c r="W61" i="45"/>
  <c r="X44" i="45"/>
  <c r="J109" i="44"/>
  <c r="J162" i="44" s="1"/>
  <c r="K109" i="44"/>
  <c r="K162" i="44" s="1"/>
  <c r="I162" i="44"/>
  <c r="F101" i="44"/>
  <c r="F154" i="44" s="1"/>
  <c r="E101" i="44"/>
  <c r="E154" i="44" s="1"/>
  <c r="D154" i="44"/>
  <c r="F110" i="44"/>
  <c r="F163" i="44" s="1"/>
  <c r="E110" i="44"/>
  <c r="E163" i="44" s="1"/>
  <c r="D163" i="44"/>
  <c r="H152" i="44"/>
  <c r="F104" i="44"/>
  <c r="F157" i="44" s="1"/>
  <c r="E104" i="44"/>
  <c r="E157" i="44" s="1"/>
  <c r="D157" i="44"/>
  <c r="H99" i="46" l="1"/>
  <c r="I99" i="46" s="1"/>
  <c r="H152" i="46"/>
  <c r="X70" i="45"/>
  <c r="X87" i="45" s="1"/>
  <c r="AB44" i="45"/>
  <c r="AB61" i="45" s="1"/>
  <c r="AB74" i="45"/>
  <c r="I157" i="46"/>
  <c r="M157" i="46" s="1"/>
  <c r="H105" i="46"/>
  <c r="I105" i="46" s="1"/>
  <c r="I158" i="46" s="1"/>
  <c r="J98" i="46"/>
  <c r="K98" i="46"/>
  <c r="K151" i="46" s="1"/>
  <c r="I151" i="46"/>
  <c r="I162" i="46"/>
  <c r="H151" i="44"/>
  <c r="M152" i="44"/>
  <c r="K111" i="44"/>
  <c r="K164" i="44" s="1"/>
  <c r="E156" i="44"/>
  <c r="H156" i="44" s="1"/>
  <c r="H103" i="44"/>
  <c r="I103" i="44" s="1"/>
  <c r="W68" i="44"/>
  <c r="T122" i="44"/>
  <c r="T139" i="44" s="1"/>
  <c r="I150" i="44"/>
  <c r="K97" i="44"/>
  <c r="K150" i="44" s="1"/>
  <c r="J111" i="44"/>
  <c r="J164" i="44" s="1"/>
  <c r="M164" i="44" s="1"/>
  <c r="J109" i="46"/>
  <c r="J162" i="46" s="1"/>
  <c r="M108" i="46"/>
  <c r="N108" i="46" s="1"/>
  <c r="O108" i="46" s="1"/>
  <c r="O161" i="46" s="1"/>
  <c r="I159" i="46"/>
  <c r="M159" i="46" s="1"/>
  <c r="AB79" i="45"/>
  <c r="K106" i="46"/>
  <c r="K159" i="46" s="1"/>
  <c r="M161" i="46"/>
  <c r="J158" i="44"/>
  <c r="M158" i="44" s="1"/>
  <c r="M105" i="44"/>
  <c r="N105" i="44" s="1"/>
  <c r="J105" i="46"/>
  <c r="J158" i="46" s="1"/>
  <c r="H154" i="46"/>
  <c r="H100" i="46"/>
  <c r="I100" i="46" s="1"/>
  <c r="J100" i="46" s="1"/>
  <c r="J153" i="46" s="1"/>
  <c r="J159" i="44"/>
  <c r="M159" i="44" s="1"/>
  <c r="M106" i="44"/>
  <c r="N106" i="44" s="1"/>
  <c r="H164" i="46"/>
  <c r="H154" i="44"/>
  <c r="M110" i="46"/>
  <c r="N110" i="46" s="1"/>
  <c r="P110" i="46" s="1"/>
  <c r="P163" i="46" s="1"/>
  <c r="H111" i="46"/>
  <c r="I111" i="46" s="1"/>
  <c r="H101" i="44"/>
  <c r="I101" i="44" s="1"/>
  <c r="J101" i="44" s="1"/>
  <c r="J154" i="44" s="1"/>
  <c r="M104" i="46"/>
  <c r="N104" i="46" s="1"/>
  <c r="M163" i="46"/>
  <c r="H163" i="44"/>
  <c r="M162" i="44"/>
  <c r="M97" i="46"/>
  <c r="N97" i="46" s="1"/>
  <c r="S139" i="46"/>
  <c r="T85" i="46"/>
  <c r="T122" i="46"/>
  <c r="T139" i="46" s="1"/>
  <c r="J96" i="46"/>
  <c r="J149" i="46" s="1"/>
  <c r="K96" i="46"/>
  <c r="K149" i="46" s="1"/>
  <c r="I149" i="46"/>
  <c r="K107" i="46"/>
  <c r="K160" i="46" s="1"/>
  <c r="J107" i="46"/>
  <c r="J160" i="46" s="1"/>
  <c r="I160" i="46"/>
  <c r="N161" i="46"/>
  <c r="H57" i="46"/>
  <c r="I40" i="46"/>
  <c r="U85" i="46"/>
  <c r="U122" i="46"/>
  <c r="U139" i="46" s="1"/>
  <c r="W68" i="46"/>
  <c r="J102" i="46"/>
  <c r="J155" i="46" s="1"/>
  <c r="K102" i="46"/>
  <c r="K155" i="46" s="1"/>
  <c r="I155" i="46"/>
  <c r="M155" i="46" s="1"/>
  <c r="K99" i="46"/>
  <c r="K152" i="46" s="1"/>
  <c r="J99" i="46"/>
  <c r="J152" i="46" s="1"/>
  <c r="I152" i="46"/>
  <c r="M150" i="46"/>
  <c r="K103" i="46"/>
  <c r="K156" i="46" s="1"/>
  <c r="J103" i="46"/>
  <c r="J156" i="46" s="1"/>
  <c r="I156" i="46"/>
  <c r="H101" i="46"/>
  <c r="I101" i="46" s="1"/>
  <c r="K108" i="44"/>
  <c r="K161" i="44" s="1"/>
  <c r="J108" i="44"/>
  <c r="J161" i="44" s="1"/>
  <c r="I161" i="44"/>
  <c r="K107" i="44"/>
  <c r="K160" i="44" s="1"/>
  <c r="J107" i="44"/>
  <c r="J160" i="44" s="1"/>
  <c r="I160" i="44"/>
  <c r="H110" i="44"/>
  <c r="I110" i="44" s="1"/>
  <c r="M109" i="44"/>
  <c r="N109" i="44" s="1"/>
  <c r="H104" i="44"/>
  <c r="I104" i="44" s="1"/>
  <c r="J96" i="44"/>
  <c r="J149" i="44" s="1"/>
  <c r="K96" i="44"/>
  <c r="K149" i="44" s="1"/>
  <c r="I149" i="44"/>
  <c r="K100" i="44"/>
  <c r="K153" i="44" s="1"/>
  <c r="J100" i="44"/>
  <c r="J153" i="44" s="1"/>
  <c r="I153" i="44"/>
  <c r="M57" i="44"/>
  <c r="N40" i="44"/>
  <c r="Z87" i="45"/>
  <c r="Y87" i="45"/>
  <c r="X61" i="45"/>
  <c r="H98" i="44"/>
  <c r="I98" i="44" s="1"/>
  <c r="M99" i="44"/>
  <c r="N99" i="44" s="1"/>
  <c r="H157" i="44"/>
  <c r="W70" i="45"/>
  <c r="W87" i="45" s="1"/>
  <c r="J102" i="44"/>
  <c r="J155" i="44" s="1"/>
  <c r="K102" i="44"/>
  <c r="K155" i="44" s="1"/>
  <c r="I155" i="44"/>
  <c r="M158" i="46" l="1"/>
  <c r="K105" i="46"/>
  <c r="K158" i="46" s="1"/>
  <c r="M162" i="46"/>
  <c r="P108" i="46"/>
  <c r="P161" i="46" s="1"/>
  <c r="R161" i="46"/>
  <c r="J151" i="46"/>
  <c r="M151" i="46" s="1"/>
  <c r="M98" i="46"/>
  <c r="N98" i="46" s="1"/>
  <c r="M109" i="46"/>
  <c r="N109" i="46" s="1"/>
  <c r="P109" i="46" s="1"/>
  <c r="P162" i="46" s="1"/>
  <c r="W122" i="44"/>
  <c r="W139" i="44" s="1"/>
  <c r="M150" i="44"/>
  <c r="M149" i="44"/>
  <c r="M155" i="44"/>
  <c r="M97" i="44"/>
  <c r="N97" i="44" s="1"/>
  <c r="O97" i="44" s="1"/>
  <c r="O150" i="44" s="1"/>
  <c r="K103" i="44"/>
  <c r="K156" i="44" s="1"/>
  <c r="I156" i="44"/>
  <c r="J103" i="44"/>
  <c r="J156" i="44" s="1"/>
  <c r="M111" i="44"/>
  <c r="N111" i="44" s="1"/>
  <c r="O111" i="44" s="1"/>
  <c r="O164" i="44" s="1"/>
  <c r="D95" i="44"/>
  <c r="W85" i="44"/>
  <c r="I154" i="44"/>
  <c r="K101" i="44"/>
  <c r="K154" i="44" s="1"/>
  <c r="M105" i="46"/>
  <c r="N105" i="46" s="1"/>
  <c r="N158" i="46" s="1"/>
  <c r="M106" i="46"/>
  <c r="N106" i="46" s="1"/>
  <c r="P106" i="46" s="1"/>
  <c r="P159" i="46" s="1"/>
  <c r="M107" i="46"/>
  <c r="N107" i="46" s="1"/>
  <c r="P107" i="46" s="1"/>
  <c r="P160" i="46" s="1"/>
  <c r="M152" i="46"/>
  <c r="O105" i="44"/>
  <c r="N158" i="44"/>
  <c r="P105" i="44"/>
  <c r="P158" i="44" s="1"/>
  <c r="K100" i="46"/>
  <c r="K153" i="46" s="1"/>
  <c r="AB70" i="45"/>
  <c r="AB87" i="45" s="1"/>
  <c r="O110" i="46"/>
  <c r="O163" i="46" s="1"/>
  <c r="M103" i="46"/>
  <c r="N103" i="46" s="1"/>
  <c r="N156" i="46" s="1"/>
  <c r="I153" i="46"/>
  <c r="O104" i="46"/>
  <c r="O157" i="46" s="1"/>
  <c r="P104" i="46"/>
  <c r="P157" i="46" s="1"/>
  <c r="N157" i="46"/>
  <c r="K111" i="46"/>
  <c r="K164" i="46" s="1"/>
  <c r="J111" i="46"/>
  <c r="J164" i="46" s="1"/>
  <c r="I164" i="46"/>
  <c r="M164" i="46" s="1"/>
  <c r="N163" i="46"/>
  <c r="O106" i="44"/>
  <c r="O159" i="44" s="1"/>
  <c r="P106" i="44"/>
  <c r="P159" i="44" s="1"/>
  <c r="N159" i="44"/>
  <c r="M156" i="46"/>
  <c r="M149" i="46"/>
  <c r="M96" i="46"/>
  <c r="N96" i="46" s="1"/>
  <c r="N149" i="46" s="1"/>
  <c r="M161" i="44"/>
  <c r="M96" i="44"/>
  <c r="N96" i="44" s="1"/>
  <c r="P96" i="44" s="1"/>
  <c r="P149" i="44" s="1"/>
  <c r="W85" i="46"/>
  <c r="D95" i="46"/>
  <c r="I57" i="46"/>
  <c r="M40" i="46"/>
  <c r="K101" i="46"/>
  <c r="K154" i="46" s="1"/>
  <c r="J101" i="46"/>
  <c r="J154" i="46" s="1"/>
  <c r="I154" i="46"/>
  <c r="M99" i="46"/>
  <c r="N99" i="46" s="1"/>
  <c r="W122" i="46"/>
  <c r="W139" i="46" s="1"/>
  <c r="O97" i="46"/>
  <c r="O150" i="46" s="1"/>
  <c r="P97" i="46"/>
  <c r="P150" i="46" s="1"/>
  <c r="N150" i="46"/>
  <c r="M102" i="46"/>
  <c r="N102" i="46" s="1"/>
  <c r="M160" i="46"/>
  <c r="K104" i="44"/>
  <c r="K157" i="44" s="1"/>
  <c r="J104" i="44"/>
  <c r="J157" i="44" s="1"/>
  <c r="I157" i="44"/>
  <c r="J98" i="44"/>
  <c r="J151" i="44" s="1"/>
  <c r="K98" i="44"/>
  <c r="K151" i="44" s="1"/>
  <c r="I151" i="44"/>
  <c r="P97" i="44"/>
  <c r="P150" i="44" s="1"/>
  <c r="N150" i="44"/>
  <c r="N57" i="44"/>
  <c r="R40" i="44"/>
  <c r="J110" i="44"/>
  <c r="J163" i="44" s="1"/>
  <c r="K110" i="44"/>
  <c r="K163" i="44" s="1"/>
  <c r="I163" i="44"/>
  <c r="O99" i="44"/>
  <c r="O152" i="44" s="1"/>
  <c r="P99" i="44"/>
  <c r="P152" i="44" s="1"/>
  <c r="N152" i="44"/>
  <c r="M100" i="44"/>
  <c r="N100" i="44" s="1"/>
  <c r="M102" i="44"/>
  <c r="N102" i="44" s="1"/>
  <c r="O109" i="44"/>
  <c r="O162" i="44" s="1"/>
  <c r="P109" i="44"/>
  <c r="P162" i="44" s="1"/>
  <c r="N162" i="44"/>
  <c r="M160" i="44"/>
  <c r="M153" i="44"/>
  <c r="M107" i="44"/>
  <c r="N107" i="44" s="1"/>
  <c r="M108" i="44"/>
  <c r="N108" i="44" s="1"/>
  <c r="N162" i="46" l="1"/>
  <c r="O109" i="46"/>
  <c r="O162" i="46" s="1"/>
  <c r="R108" i="46"/>
  <c r="S108" i="46" s="1"/>
  <c r="M111" i="46"/>
  <c r="N111" i="46" s="1"/>
  <c r="N159" i="46"/>
  <c r="O106" i="46"/>
  <c r="O159" i="46" s="1"/>
  <c r="O105" i="46"/>
  <c r="O158" i="46" s="1"/>
  <c r="N151" i="46"/>
  <c r="O98" i="46"/>
  <c r="P98" i="46"/>
  <c r="P151" i="46" s="1"/>
  <c r="N160" i="46"/>
  <c r="O107" i="46"/>
  <c r="O160" i="46" s="1"/>
  <c r="P105" i="46"/>
  <c r="P158" i="46" s="1"/>
  <c r="N164" i="44"/>
  <c r="M154" i="44"/>
  <c r="P111" i="44"/>
  <c r="P164" i="44" s="1"/>
  <c r="R164" i="44" s="1"/>
  <c r="M156" i="44"/>
  <c r="M101" i="44"/>
  <c r="N101" i="44" s="1"/>
  <c r="M103" i="44"/>
  <c r="N103" i="44" s="1"/>
  <c r="F95" i="44"/>
  <c r="E95" i="44"/>
  <c r="D112" i="44"/>
  <c r="D148" i="44"/>
  <c r="D165" i="44" s="1"/>
  <c r="R159" i="44"/>
  <c r="O103" i="46"/>
  <c r="O156" i="46" s="1"/>
  <c r="R156" i="46" s="1"/>
  <c r="R163" i="46"/>
  <c r="P103" i="46"/>
  <c r="P156" i="46" s="1"/>
  <c r="R152" i="44"/>
  <c r="R150" i="46"/>
  <c r="M153" i="46"/>
  <c r="R159" i="46"/>
  <c r="O158" i="44"/>
  <c r="R158" i="44" s="1"/>
  <c r="R105" i="44"/>
  <c r="S105" i="44" s="1"/>
  <c r="R110" i="46"/>
  <c r="S110" i="46" s="1"/>
  <c r="S163" i="46" s="1"/>
  <c r="M100" i="46"/>
  <c r="N100" i="46" s="1"/>
  <c r="O100" i="46" s="1"/>
  <c r="P96" i="46"/>
  <c r="P149" i="46" s="1"/>
  <c r="O111" i="46"/>
  <c r="P111" i="46"/>
  <c r="P164" i="46" s="1"/>
  <c r="N164" i="46"/>
  <c r="R104" i="46"/>
  <c r="S104" i="46" s="1"/>
  <c r="O96" i="46"/>
  <c r="O149" i="46" s="1"/>
  <c r="R106" i="44"/>
  <c r="S106" i="44" s="1"/>
  <c r="R157" i="46"/>
  <c r="R106" i="46"/>
  <c r="S106" i="46" s="1"/>
  <c r="S159" i="46" s="1"/>
  <c r="M157" i="44"/>
  <c r="O96" i="44"/>
  <c r="O149" i="44" s="1"/>
  <c r="M151" i="44"/>
  <c r="N149" i="44"/>
  <c r="M163" i="44"/>
  <c r="D112" i="46"/>
  <c r="F95" i="46"/>
  <c r="E95" i="46"/>
  <c r="D148" i="46"/>
  <c r="M101" i="46"/>
  <c r="N101" i="46" s="1"/>
  <c r="O102" i="46"/>
  <c r="O155" i="46" s="1"/>
  <c r="P102" i="46"/>
  <c r="P155" i="46" s="1"/>
  <c r="N155" i="46"/>
  <c r="N40" i="46"/>
  <c r="M57" i="46"/>
  <c r="R162" i="46"/>
  <c r="R109" i="46"/>
  <c r="S109" i="46" s="1"/>
  <c r="P99" i="46"/>
  <c r="P152" i="46" s="1"/>
  <c r="O99" i="46"/>
  <c r="O152" i="46" s="1"/>
  <c r="N152" i="46"/>
  <c r="M154" i="46"/>
  <c r="R97" i="46"/>
  <c r="S97" i="46" s="1"/>
  <c r="M110" i="44"/>
  <c r="N110" i="44" s="1"/>
  <c r="P100" i="44"/>
  <c r="P153" i="44" s="1"/>
  <c r="O100" i="44"/>
  <c r="O153" i="44" s="1"/>
  <c r="N153" i="44"/>
  <c r="M98" i="44"/>
  <c r="N98" i="44" s="1"/>
  <c r="P108" i="44"/>
  <c r="P161" i="44" s="1"/>
  <c r="O108" i="44"/>
  <c r="O161" i="44" s="1"/>
  <c r="N161" i="44"/>
  <c r="P102" i="44"/>
  <c r="P155" i="44" s="1"/>
  <c r="O102" i="44"/>
  <c r="O155" i="44" s="1"/>
  <c r="N155" i="44"/>
  <c r="S40" i="44"/>
  <c r="R57" i="44"/>
  <c r="O101" i="44"/>
  <c r="O154" i="44" s="1"/>
  <c r="P101" i="44"/>
  <c r="P154" i="44" s="1"/>
  <c r="N154" i="44"/>
  <c r="P107" i="44"/>
  <c r="P160" i="44" s="1"/>
  <c r="O107" i="44"/>
  <c r="O160" i="44" s="1"/>
  <c r="N160" i="44"/>
  <c r="R162" i="44"/>
  <c r="R111" i="44"/>
  <c r="S111" i="44" s="1"/>
  <c r="R150" i="44"/>
  <c r="M104" i="44"/>
  <c r="N104" i="44" s="1"/>
  <c r="R97" i="44"/>
  <c r="S97" i="44" s="1"/>
  <c r="R109" i="44"/>
  <c r="S109" i="44" s="1"/>
  <c r="R99" i="44"/>
  <c r="S99" i="44" s="1"/>
  <c r="R158" i="46" l="1"/>
  <c r="R160" i="46"/>
  <c r="T108" i="46"/>
  <c r="U108" i="46"/>
  <c r="U161" i="46" s="1"/>
  <c r="S161" i="46"/>
  <c r="R105" i="46"/>
  <c r="S105" i="46" s="1"/>
  <c r="R107" i="46"/>
  <c r="S107" i="46" s="1"/>
  <c r="U107" i="46" s="1"/>
  <c r="U160" i="46" s="1"/>
  <c r="O151" i="46"/>
  <c r="R151" i="46" s="1"/>
  <c r="R98" i="46"/>
  <c r="S98" i="46" s="1"/>
  <c r="T106" i="46"/>
  <c r="T159" i="46" s="1"/>
  <c r="R149" i="46"/>
  <c r="O103" i="44"/>
  <c r="O156" i="44" s="1"/>
  <c r="P103" i="44"/>
  <c r="P156" i="44" s="1"/>
  <c r="N156" i="44"/>
  <c r="E112" i="44"/>
  <c r="E148" i="44"/>
  <c r="E165" i="44" s="1"/>
  <c r="H95" i="44"/>
  <c r="F112" i="44"/>
  <c r="F148" i="44"/>
  <c r="F165" i="44" s="1"/>
  <c r="T110" i="46"/>
  <c r="T163" i="46" s="1"/>
  <c r="R149" i="44"/>
  <c r="P100" i="46"/>
  <c r="P153" i="46" s="1"/>
  <c r="R96" i="46"/>
  <c r="S96" i="46" s="1"/>
  <c r="U96" i="46" s="1"/>
  <c r="U149" i="46" s="1"/>
  <c r="R103" i="46"/>
  <c r="S103" i="46" s="1"/>
  <c r="S156" i="46" s="1"/>
  <c r="U110" i="46"/>
  <c r="U163" i="46" s="1"/>
  <c r="U105" i="44"/>
  <c r="U158" i="44" s="1"/>
  <c r="T105" i="44"/>
  <c r="S158" i="44"/>
  <c r="N153" i="46"/>
  <c r="U106" i="46"/>
  <c r="U159" i="46" s="1"/>
  <c r="U104" i="46"/>
  <c r="U157" i="46" s="1"/>
  <c r="T104" i="46"/>
  <c r="T157" i="46" s="1"/>
  <c r="S157" i="46"/>
  <c r="R96" i="44"/>
  <c r="S96" i="44" s="1"/>
  <c r="U96" i="44" s="1"/>
  <c r="U149" i="44" s="1"/>
  <c r="O153" i="46"/>
  <c r="T106" i="44"/>
  <c r="T159" i="44" s="1"/>
  <c r="U106" i="44"/>
  <c r="U159" i="44" s="1"/>
  <c r="S159" i="44"/>
  <c r="O164" i="46"/>
  <c r="R164" i="46" s="1"/>
  <c r="R111" i="46"/>
  <c r="S111" i="46" s="1"/>
  <c r="R154" i="44"/>
  <c r="R161" i="44"/>
  <c r="R107" i="44"/>
  <c r="S107" i="44" s="1"/>
  <c r="T107" i="44" s="1"/>
  <c r="T160" i="44" s="1"/>
  <c r="D165" i="46"/>
  <c r="N57" i="46"/>
  <c r="R40" i="46"/>
  <c r="E112" i="46"/>
  <c r="E148" i="46"/>
  <c r="E165" i="46" s="1"/>
  <c r="U105" i="46"/>
  <c r="U158" i="46" s="1"/>
  <c r="T105" i="46"/>
  <c r="T158" i="46" s="1"/>
  <c r="S158" i="46"/>
  <c r="R102" i="46"/>
  <c r="S102" i="46" s="1"/>
  <c r="R152" i="46"/>
  <c r="O101" i="46"/>
  <c r="O154" i="46" s="1"/>
  <c r="P101" i="46"/>
  <c r="P154" i="46" s="1"/>
  <c r="N154" i="46"/>
  <c r="R99" i="46"/>
  <c r="S99" i="46" s="1"/>
  <c r="T103" i="46"/>
  <c r="T156" i="46" s="1"/>
  <c r="U103" i="46"/>
  <c r="U156" i="46" s="1"/>
  <c r="U109" i="46"/>
  <c r="U162" i="46" s="1"/>
  <c r="T109" i="46"/>
  <c r="T162" i="46" s="1"/>
  <c r="S162" i="46"/>
  <c r="F112" i="46"/>
  <c r="F148" i="46"/>
  <c r="F165" i="46" s="1"/>
  <c r="T97" i="46"/>
  <c r="T150" i="46" s="1"/>
  <c r="U97" i="46"/>
  <c r="U150" i="46" s="1"/>
  <c r="S150" i="46"/>
  <c r="W150" i="46" s="1"/>
  <c r="R155" i="46"/>
  <c r="H95" i="46"/>
  <c r="R100" i="44"/>
  <c r="S100" i="44" s="1"/>
  <c r="U97" i="44"/>
  <c r="U150" i="44" s="1"/>
  <c r="T97" i="44"/>
  <c r="T150" i="44" s="1"/>
  <c r="S150" i="44"/>
  <c r="O104" i="44"/>
  <c r="O157" i="44" s="1"/>
  <c r="P104" i="44"/>
  <c r="P157" i="44" s="1"/>
  <c r="N157" i="44"/>
  <c r="S57" i="44"/>
  <c r="W40" i="44"/>
  <c r="W57" i="44" s="1"/>
  <c r="R108" i="44"/>
  <c r="S108" i="44" s="1"/>
  <c r="U111" i="44"/>
  <c r="U164" i="44" s="1"/>
  <c r="T111" i="44"/>
  <c r="T164" i="44" s="1"/>
  <c r="S164" i="44"/>
  <c r="P98" i="44"/>
  <c r="P151" i="44" s="1"/>
  <c r="O98" i="44"/>
  <c r="O151" i="44" s="1"/>
  <c r="N151" i="44"/>
  <c r="R160" i="44"/>
  <c r="R153" i="44"/>
  <c r="R102" i="44"/>
  <c r="S102" i="44" s="1"/>
  <c r="U109" i="44"/>
  <c r="U162" i="44" s="1"/>
  <c r="T109" i="44"/>
  <c r="T162" i="44" s="1"/>
  <c r="S162" i="44"/>
  <c r="P110" i="44"/>
  <c r="P163" i="44" s="1"/>
  <c r="O110" i="44"/>
  <c r="O163" i="44" s="1"/>
  <c r="N163" i="44"/>
  <c r="R101" i="44"/>
  <c r="S101" i="44" s="1"/>
  <c r="U99" i="44"/>
  <c r="U152" i="44" s="1"/>
  <c r="T99" i="44"/>
  <c r="T152" i="44" s="1"/>
  <c r="S152" i="44"/>
  <c r="R155" i="44"/>
  <c r="R100" i="46" l="1"/>
  <c r="S100" i="46" s="1"/>
  <c r="W97" i="44"/>
  <c r="T161" i="46"/>
  <c r="W161" i="46" s="1"/>
  <c r="W108" i="46"/>
  <c r="W163" i="46"/>
  <c r="W156" i="46"/>
  <c r="S151" i="46"/>
  <c r="T98" i="46"/>
  <c r="U98" i="46"/>
  <c r="U151" i="46" s="1"/>
  <c r="W159" i="46"/>
  <c r="T107" i="46"/>
  <c r="S160" i="46"/>
  <c r="S149" i="46"/>
  <c r="T96" i="46"/>
  <c r="T149" i="46" s="1"/>
  <c r="R103" i="44"/>
  <c r="S103" i="44" s="1"/>
  <c r="U103" i="44" s="1"/>
  <c r="U156" i="44" s="1"/>
  <c r="R156" i="44"/>
  <c r="W164" i="44"/>
  <c r="T96" i="44"/>
  <c r="T149" i="44" s="1"/>
  <c r="W150" i="44"/>
  <c r="H112" i="44"/>
  <c r="I95" i="44"/>
  <c r="H148" i="44"/>
  <c r="H165" i="44" s="1"/>
  <c r="R163" i="44"/>
  <c r="W110" i="46"/>
  <c r="W103" i="46"/>
  <c r="W104" i="46"/>
  <c r="R153" i="46"/>
  <c r="W111" i="44"/>
  <c r="T158" i="44"/>
  <c r="W158" i="44" s="1"/>
  <c r="W105" i="44"/>
  <c r="S149" i="44"/>
  <c r="W106" i="46"/>
  <c r="W157" i="46"/>
  <c r="T100" i="46"/>
  <c r="T153" i="46" s="1"/>
  <c r="U100" i="46"/>
  <c r="U153" i="46" s="1"/>
  <c r="S153" i="46"/>
  <c r="S160" i="44"/>
  <c r="U107" i="44"/>
  <c r="U160" i="44" s="1"/>
  <c r="T111" i="46"/>
  <c r="S164" i="46"/>
  <c r="U111" i="46"/>
  <c r="U164" i="46" s="1"/>
  <c r="W106" i="44"/>
  <c r="R154" i="46"/>
  <c r="W159" i="44"/>
  <c r="W97" i="46"/>
  <c r="R98" i="44"/>
  <c r="S98" i="44" s="1"/>
  <c r="T98" i="44" s="1"/>
  <c r="T151" i="44" s="1"/>
  <c r="W162" i="44"/>
  <c r="W109" i="44"/>
  <c r="W105" i="46"/>
  <c r="W149" i="46"/>
  <c r="T99" i="46"/>
  <c r="T152" i="46" s="1"/>
  <c r="U99" i="46"/>
  <c r="U152" i="46" s="1"/>
  <c r="S152" i="46"/>
  <c r="R57" i="46"/>
  <c r="S40" i="46"/>
  <c r="R101" i="46"/>
  <c r="S101" i="46" s="1"/>
  <c r="W109" i="46"/>
  <c r="T102" i="46"/>
  <c r="T155" i="46" s="1"/>
  <c r="U102" i="46"/>
  <c r="U155" i="46" s="1"/>
  <c r="S155" i="46"/>
  <c r="H148" i="46"/>
  <c r="H165" i="46" s="1"/>
  <c r="W158" i="46"/>
  <c r="I95" i="46"/>
  <c r="H112" i="46"/>
  <c r="W162" i="46"/>
  <c r="R104" i="44"/>
  <c r="S104" i="44" s="1"/>
  <c r="U101" i="44"/>
  <c r="U154" i="44" s="1"/>
  <c r="T101" i="44"/>
  <c r="T154" i="44" s="1"/>
  <c r="S154" i="44"/>
  <c r="R110" i="44"/>
  <c r="S110" i="44" s="1"/>
  <c r="T108" i="44"/>
  <c r="T161" i="44" s="1"/>
  <c r="U108" i="44"/>
  <c r="U161" i="44" s="1"/>
  <c r="S161" i="44"/>
  <c r="T100" i="44"/>
  <c r="T153" i="44" s="1"/>
  <c r="U100" i="44"/>
  <c r="U153" i="44" s="1"/>
  <c r="S153" i="44"/>
  <c r="W152" i="44"/>
  <c r="R151" i="44"/>
  <c r="R157" i="44"/>
  <c r="W99" i="44"/>
  <c r="U102" i="44"/>
  <c r="U155" i="44" s="1"/>
  <c r="T102" i="44"/>
  <c r="T155" i="44" s="1"/>
  <c r="S155" i="44"/>
  <c r="S156" i="44" l="1"/>
  <c r="T103" i="44"/>
  <c r="W107" i="44"/>
  <c r="W152" i="46"/>
  <c r="W96" i="44"/>
  <c r="W149" i="44"/>
  <c r="W96" i="46"/>
  <c r="T160" i="46"/>
  <c r="W160" i="46" s="1"/>
  <c r="W107" i="46"/>
  <c r="T151" i="46"/>
  <c r="W151" i="46" s="1"/>
  <c r="W98" i="46"/>
  <c r="W161" i="44"/>
  <c r="T156" i="44"/>
  <c r="W156" i="44" s="1"/>
  <c r="W103" i="44"/>
  <c r="K95" i="44"/>
  <c r="J95" i="44"/>
  <c r="I112" i="44"/>
  <c r="I148" i="44"/>
  <c r="I165" i="44" s="1"/>
  <c r="W154" i="44"/>
  <c r="W101" i="44"/>
  <c r="W153" i="46"/>
  <c r="W100" i="46"/>
  <c r="T164" i="46"/>
  <c r="W164" i="46" s="1"/>
  <c r="W111" i="46"/>
  <c r="W160" i="44"/>
  <c r="U98" i="44"/>
  <c r="U151" i="44" s="1"/>
  <c r="W153" i="44"/>
  <c r="S151" i="44"/>
  <c r="W151" i="44" s="1"/>
  <c r="W155" i="44"/>
  <c r="W99" i="46"/>
  <c r="U101" i="46"/>
  <c r="U154" i="46" s="1"/>
  <c r="T101" i="46"/>
  <c r="T154" i="46" s="1"/>
  <c r="S154" i="46"/>
  <c r="W40" i="46"/>
  <c r="W57" i="46" s="1"/>
  <c r="S57" i="46"/>
  <c r="K95" i="46"/>
  <c r="I112" i="46"/>
  <c r="J95" i="46"/>
  <c r="I148" i="46"/>
  <c r="W155" i="46"/>
  <c r="W102" i="46"/>
  <c r="U110" i="44"/>
  <c r="U163" i="44" s="1"/>
  <c r="T110" i="44"/>
  <c r="T163" i="44" s="1"/>
  <c r="S163" i="44"/>
  <c r="T104" i="44"/>
  <c r="T157" i="44" s="1"/>
  <c r="U104" i="44"/>
  <c r="U157" i="44" s="1"/>
  <c r="S157" i="44"/>
  <c r="W100" i="44"/>
  <c r="W102" i="44"/>
  <c r="W108" i="44"/>
  <c r="J112" i="44" l="1"/>
  <c r="J148" i="44"/>
  <c r="M95" i="44"/>
  <c r="K148" i="44"/>
  <c r="K165" i="44" s="1"/>
  <c r="K112" i="44"/>
  <c r="W157" i="44"/>
  <c r="W98" i="44"/>
  <c r="J112" i="46"/>
  <c r="J148" i="46"/>
  <c r="J165" i="46" s="1"/>
  <c r="M95" i="46"/>
  <c r="K112" i="46"/>
  <c r="K148" i="46"/>
  <c r="K165" i="46" s="1"/>
  <c r="W154" i="46"/>
  <c r="W101" i="46"/>
  <c r="I165" i="46"/>
  <c r="W104" i="44"/>
  <c r="W163" i="44"/>
  <c r="W110" i="44"/>
  <c r="M148" i="46" l="1"/>
  <c r="M165" i="46" s="1"/>
  <c r="M112" i="44"/>
  <c r="N95" i="44"/>
  <c r="J165" i="44"/>
  <c r="M148" i="44"/>
  <c r="M165" i="44" s="1"/>
  <c r="N95" i="46"/>
  <c r="M112" i="46"/>
  <c r="N112" i="44" l="1"/>
  <c r="P95" i="44"/>
  <c r="O95" i="44"/>
  <c r="N148" i="44"/>
  <c r="N165" i="44" s="1"/>
  <c r="O95" i="46"/>
  <c r="N112" i="46"/>
  <c r="P95" i="46"/>
  <c r="N148" i="46"/>
  <c r="O112" i="44" l="1"/>
  <c r="O148" i="44"/>
  <c r="R95" i="44"/>
  <c r="P112" i="44"/>
  <c r="P148" i="44"/>
  <c r="P165" i="44" s="1"/>
  <c r="N165" i="46"/>
  <c r="P112" i="46"/>
  <c r="P148" i="46"/>
  <c r="P165" i="46" s="1"/>
  <c r="O148" i="46"/>
  <c r="O165" i="46" s="1"/>
  <c r="O112" i="46"/>
  <c r="R95" i="46"/>
  <c r="R112" i="44" l="1"/>
  <c r="S95" i="44"/>
  <c r="O165" i="44"/>
  <c r="R148" i="44"/>
  <c r="R165" i="44" s="1"/>
  <c r="R112" i="46"/>
  <c r="S95" i="46"/>
  <c r="R148" i="46"/>
  <c r="R165" i="46" s="1"/>
  <c r="T95" i="44" l="1"/>
  <c r="S112" i="44"/>
  <c r="S148" i="44"/>
  <c r="S165" i="44" s="1"/>
  <c r="U95" i="44"/>
  <c r="S112" i="46"/>
  <c r="U95" i="46"/>
  <c r="T95" i="46"/>
  <c r="S148" i="46"/>
  <c r="U112" i="44" l="1"/>
  <c r="U148" i="44"/>
  <c r="U165" i="44" s="1"/>
  <c r="W95" i="44"/>
  <c r="W112" i="44" s="1"/>
  <c r="T112" i="44"/>
  <c r="T148" i="44"/>
  <c r="T112" i="46"/>
  <c r="T148" i="46"/>
  <c r="T165" i="46" s="1"/>
  <c r="U112" i="46"/>
  <c r="U148" i="46"/>
  <c r="U165" i="46" s="1"/>
  <c r="S165" i="46"/>
  <c r="W95" i="46"/>
  <c r="W112" i="46" s="1"/>
  <c r="V165" i="43"/>
  <c r="U165" i="43"/>
  <c r="T165" i="43"/>
  <c r="Q165" i="43"/>
  <c r="P165" i="43"/>
  <c r="O165" i="43"/>
  <c r="L165" i="43"/>
  <c r="K165" i="43"/>
  <c r="J165" i="43"/>
  <c r="G164" i="43"/>
  <c r="G163" i="43"/>
  <c r="G162" i="43"/>
  <c r="G161" i="43"/>
  <c r="G160" i="43"/>
  <c r="G159" i="43"/>
  <c r="G158" i="43"/>
  <c r="G157" i="43"/>
  <c r="G156" i="43"/>
  <c r="G155" i="43"/>
  <c r="G154" i="43"/>
  <c r="G153" i="43"/>
  <c r="G152" i="43"/>
  <c r="G151" i="43"/>
  <c r="G150" i="43"/>
  <c r="G149" i="43"/>
  <c r="B149" i="43"/>
  <c r="B150" i="43" s="1"/>
  <c r="B151" i="43" s="1"/>
  <c r="B152" i="43" s="1"/>
  <c r="B153" i="43" s="1"/>
  <c r="B154" i="43" s="1"/>
  <c r="B155" i="43" s="1"/>
  <c r="B156" i="43" s="1"/>
  <c r="B157" i="43" s="1"/>
  <c r="B158" i="43" s="1"/>
  <c r="B159" i="43" s="1"/>
  <c r="B160" i="43" s="1"/>
  <c r="B161" i="43" s="1"/>
  <c r="B162" i="43" s="1"/>
  <c r="B163" i="43" s="1"/>
  <c r="B164" i="43" s="1"/>
  <c r="G148" i="43"/>
  <c r="G165" i="43" s="1"/>
  <c r="V138" i="43"/>
  <c r="Q138" i="43"/>
  <c r="L138" i="43"/>
  <c r="G138" i="43"/>
  <c r="V137" i="43"/>
  <c r="Q137" i="43"/>
  <c r="L137" i="43"/>
  <c r="G137" i="43"/>
  <c r="V136" i="43"/>
  <c r="Q136" i="43"/>
  <c r="L136" i="43"/>
  <c r="G136" i="43"/>
  <c r="V135" i="43"/>
  <c r="Q135" i="43"/>
  <c r="L135" i="43"/>
  <c r="G135" i="43"/>
  <c r="V134" i="43"/>
  <c r="Q134" i="43"/>
  <c r="L134" i="43"/>
  <c r="G134" i="43"/>
  <c r="V133" i="43"/>
  <c r="Q133" i="43"/>
  <c r="L133" i="43"/>
  <c r="G133" i="43"/>
  <c r="V132" i="43"/>
  <c r="Q132" i="43"/>
  <c r="L132" i="43"/>
  <c r="G132" i="43"/>
  <c r="V131" i="43"/>
  <c r="Q131" i="43"/>
  <c r="L131" i="43"/>
  <c r="G131" i="43"/>
  <c r="V130" i="43"/>
  <c r="Q130" i="43"/>
  <c r="L130" i="43"/>
  <c r="G130" i="43"/>
  <c r="V129" i="43"/>
  <c r="Q129" i="43"/>
  <c r="L129" i="43"/>
  <c r="G129" i="43"/>
  <c r="V128" i="43"/>
  <c r="Q128" i="43"/>
  <c r="L128" i="43"/>
  <c r="G128" i="43"/>
  <c r="V127" i="43"/>
  <c r="Q127" i="43"/>
  <c r="L127" i="43"/>
  <c r="G127" i="43"/>
  <c r="V126" i="43"/>
  <c r="Q126" i="43"/>
  <c r="L126" i="43"/>
  <c r="G126" i="43"/>
  <c r="V125" i="43"/>
  <c r="Q125" i="43"/>
  <c r="L125" i="43"/>
  <c r="G125" i="43"/>
  <c r="V124" i="43"/>
  <c r="Q124" i="43"/>
  <c r="L124" i="43"/>
  <c r="G124" i="43"/>
  <c r="V123" i="43"/>
  <c r="Q123" i="43"/>
  <c r="Q139" i="43" s="1"/>
  <c r="L123" i="43"/>
  <c r="G123" i="43"/>
  <c r="B123" i="43"/>
  <c r="B124" i="43" s="1"/>
  <c r="B125" i="43" s="1"/>
  <c r="B126" i="43" s="1"/>
  <c r="B127" i="43" s="1"/>
  <c r="B128" i="43" s="1"/>
  <c r="B129" i="43" s="1"/>
  <c r="B130" i="43" s="1"/>
  <c r="B131" i="43" s="1"/>
  <c r="B132" i="43" s="1"/>
  <c r="B133" i="43" s="1"/>
  <c r="B134" i="43" s="1"/>
  <c r="B135" i="43" s="1"/>
  <c r="B136" i="43" s="1"/>
  <c r="B137" i="43" s="1"/>
  <c r="B138" i="43" s="1"/>
  <c r="V122" i="43"/>
  <c r="Q122" i="43"/>
  <c r="L122" i="43"/>
  <c r="G122" i="43"/>
  <c r="V112" i="43"/>
  <c r="Q112" i="43"/>
  <c r="L112" i="43"/>
  <c r="G112" i="43"/>
  <c r="B96" i="43"/>
  <c r="B97" i="43" s="1"/>
  <c r="B98" i="43" s="1"/>
  <c r="B99" i="43" s="1"/>
  <c r="B100" i="43" s="1"/>
  <c r="B101" i="43" s="1"/>
  <c r="B102" i="43" s="1"/>
  <c r="B103" i="43" s="1"/>
  <c r="B104" i="43" s="1"/>
  <c r="B105" i="43" s="1"/>
  <c r="B106" i="43" s="1"/>
  <c r="B107" i="43" s="1"/>
  <c r="B108" i="43" s="1"/>
  <c r="B109" i="43" s="1"/>
  <c r="B110" i="43" s="1"/>
  <c r="B111" i="43" s="1"/>
  <c r="J86" i="43"/>
  <c r="O86" i="43" s="1"/>
  <c r="T86" i="43" s="1"/>
  <c r="E113" i="43" s="1"/>
  <c r="J113" i="43" s="1"/>
  <c r="O113" i="43" s="1"/>
  <c r="T113" i="43" s="1"/>
  <c r="V85" i="43"/>
  <c r="Q85" i="43"/>
  <c r="L85" i="43"/>
  <c r="G85" i="43"/>
  <c r="F84" i="43"/>
  <c r="A111" i="43"/>
  <c r="F83" i="43"/>
  <c r="A110" i="43"/>
  <c r="A109" i="43"/>
  <c r="F81" i="43"/>
  <c r="A108" i="43"/>
  <c r="A107" i="43"/>
  <c r="F79" i="43"/>
  <c r="A106" i="43"/>
  <c r="D132" i="43"/>
  <c r="A105" i="43"/>
  <c r="D131" i="43"/>
  <c r="A104" i="43"/>
  <c r="A103" i="43"/>
  <c r="F75" i="43"/>
  <c r="A102" i="43"/>
  <c r="A101" i="43"/>
  <c r="A100" i="43"/>
  <c r="D126" i="43"/>
  <c r="A99" i="43"/>
  <c r="B71" i="43"/>
  <c r="B72" i="43" s="1"/>
  <c r="B73" i="43" s="1"/>
  <c r="B74" i="43" s="1"/>
  <c r="B75" i="43" s="1"/>
  <c r="B76" i="43" s="1"/>
  <c r="B77" i="43" s="1"/>
  <c r="B78" i="43" s="1"/>
  <c r="B79" i="43" s="1"/>
  <c r="B80" i="43" s="1"/>
  <c r="B81" i="43" s="1"/>
  <c r="B82" i="43" s="1"/>
  <c r="B83" i="43" s="1"/>
  <c r="B84" i="43" s="1"/>
  <c r="A98" i="43"/>
  <c r="A97" i="43"/>
  <c r="B69" i="43"/>
  <c r="B70" i="43" s="1"/>
  <c r="A96" i="43"/>
  <c r="A95" i="43"/>
  <c r="V57" i="43"/>
  <c r="Q57" i="43"/>
  <c r="L57" i="43"/>
  <c r="G57" i="43"/>
  <c r="B41" i="43"/>
  <c r="B42" i="43" s="1"/>
  <c r="B43" i="43" s="1"/>
  <c r="B44" i="43" s="1"/>
  <c r="B45" i="43" s="1"/>
  <c r="B46" i="43" s="1"/>
  <c r="B47" i="43" s="1"/>
  <c r="B48" i="43" s="1"/>
  <c r="B49" i="43" s="1"/>
  <c r="B50" i="43" s="1"/>
  <c r="B51" i="43" s="1"/>
  <c r="B52" i="43" s="1"/>
  <c r="B53" i="43" s="1"/>
  <c r="B54" i="43" s="1"/>
  <c r="B55" i="43" s="1"/>
  <c r="B56" i="43" s="1"/>
  <c r="V31" i="43"/>
  <c r="Q31" i="43"/>
  <c r="L31" i="43"/>
  <c r="G31" i="43"/>
  <c r="H22" i="43"/>
  <c r="I22" i="43" s="1"/>
  <c r="B15" i="43"/>
  <c r="B16" i="43" s="1"/>
  <c r="B17" i="43" s="1"/>
  <c r="B18" i="43" s="1"/>
  <c r="B19" i="43" s="1"/>
  <c r="B20" i="43" s="1"/>
  <c r="B21" i="43" s="1"/>
  <c r="B22" i="43" s="1"/>
  <c r="B23" i="43" s="1"/>
  <c r="B24" i="43" s="1"/>
  <c r="B25" i="43" s="1"/>
  <c r="B26" i="43" s="1"/>
  <c r="B27" i="43" s="1"/>
  <c r="B28" i="43" s="1"/>
  <c r="B29" i="43" s="1"/>
  <c r="B30" i="43" s="1"/>
  <c r="AA87" i="42"/>
  <c r="V87" i="42"/>
  <c r="Q87" i="42"/>
  <c r="L87" i="42"/>
  <c r="G87" i="42"/>
  <c r="B71" i="42"/>
  <c r="B72" i="42" s="1"/>
  <c r="B73" i="42" s="1"/>
  <c r="B74" i="42" s="1"/>
  <c r="B75" i="42" s="1"/>
  <c r="B76" i="42" s="1"/>
  <c r="B77" i="42" s="1"/>
  <c r="B78" i="42" s="1"/>
  <c r="B79" i="42" s="1"/>
  <c r="B80" i="42" s="1"/>
  <c r="B81" i="42" s="1"/>
  <c r="B82" i="42" s="1"/>
  <c r="B83" i="42" s="1"/>
  <c r="B84" i="42" s="1"/>
  <c r="B85" i="42" s="1"/>
  <c r="B86" i="42" s="1"/>
  <c r="V61" i="42"/>
  <c r="Q61" i="42"/>
  <c r="L61" i="42"/>
  <c r="G61" i="42"/>
  <c r="E60" i="42"/>
  <c r="E86" i="42" s="1"/>
  <c r="F59" i="42"/>
  <c r="F55" i="42"/>
  <c r="F54" i="42"/>
  <c r="F51" i="42"/>
  <c r="F50" i="42"/>
  <c r="B45" i="42"/>
  <c r="B46" i="42" s="1"/>
  <c r="B47" i="42" s="1"/>
  <c r="B48" i="42" s="1"/>
  <c r="B49" i="42" s="1"/>
  <c r="B50" i="42" s="1"/>
  <c r="B51" i="42" s="1"/>
  <c r="B52" i="42" s="1"/>
  <c r="B53" i="42" s="1"/>
  <c r="B54" i="42" s="1"/>
  <c r="B55" i="42" s="1"/>
  <c r="B56" i="42" s="1"/>
  <c r="B57" i="42" s="1"/>
  <c r="B58" i="42" s="1"/>
  <c r="B59" i="42" s="1"/>
  <c r="B60" i="42" s="1"/>
  <c r="AA33" i="42"/>
  <c r="V33" i="42"/>
  <c r="Q33" i="42"/>
  <c r="L33" i="42"/>
  <c r="G33" i="42"/>
  <c r="H32" i="42"/>
  <c r="I32" i="42" s="1"/>
  <c r="D85" i="42"/>
  <c r="H29" i="42"/>
  <c r="I29" i="42" s="1"/>
  <c r="H28" i="42"/>
  <c r="I28" i="42" s="1"/>
  <c r="H25" i="42"/>
  <c r="I25" i="42" s="1"/>
  <c r="M25" i="42" s="1"/>
  <c r="N25" i="42" s="1"/>
  <c r="B17" i="42"/>
  <c r="B18" i="42" s="1"/>
  <c r="B19" i="42" s="1"/>
  <c r="B20" i="42" s="1"/>
  <c r="B21" i="42" s="1"/>
  <c r="B22" i="42" s="1"/>
  <c r="B23" i="42" s="1"/>
  <c r="B24" i="42" s="1"/>
  <c r="B25" i="42" s="1"/>
  <c r="B26" i="42" s="1"/>
  <c r="B27" i="42" s="1"/>
  <c r="B28" i="42" s="1"/>
  <c r="B29" i="42" s="1"/>
  <c r="B30" i="42" s="1"/>
  <c r="B31" i="42" s="1"/>
  <c r="B32" i="42" s="1"/>
  <c r="V165" i="41"/>
  <c r="U165" i="41"/>
  <c r="T165" i="41"/>
  <c r="Q165" i="41"/>
  <c r="P165" i="41"/>
  <c r="O165" i="41"/>
  <c r="L165" i="41"/>
  <c r="K165" i="41"/>
  <c r="J165" i="41"/>
  <c r="G164" i="41"/>
  <c r="G163" i="41"/>
  <c r="G162" i="41"/>
  <c r="G161" i="41"/>
  <c r="G160" i="41"/>
  <c r="G159" i="41"/>
  <c r="G158" i="41"/>
  <c r="G157" i="41"/>
  <c r="G156" i="41"/>
  <c r="G155" i="41"/>
  <c r="G154" i="41"/>
  <c r="G153" i="41"/>
  <c r="G152" i="41"/>
  <c r="G151" i="41"/>
  <c r="G150" i="41"/>
  <c r="B150" i="41"/>
  <c r="B151" i="41" s="1"/>
  <c r="B152" i="41" s="1"/>
  <c r="B153" i="41" s="1"/>
  <c r="B154" i="41" s="1"/>
  <c r="B155" i="41" s="1"/>
  <c r="B156" i="41" s="1"/>
  <c r="B157" i="41" s="1"/>
  <c r="B158" i="41" s="1"/>
  <c r="B159" i="41" s="1"/>
  <c r="B160" i="41" s="1"/>
  <c r="B161" i="41" s="1"/>
  <c r="B162" i="41" s="1"/>
  <c r="B163" i="41" s="1"/>
  <c r="B164" i="41" s="1"/>
  <c r="G149" i="41"/>
  <c r="B149" i="41"/>
  <c r="G148" i="41"/>
  <c r="V138" i="41"/>
  <c r="Q138" i="41"/>
  <c r="L138" i="41"/>
  <c r="G138" i="41"/>
  <c r="V137" i="41"/>
  <c r="Q137" i="41"/>
  <c r="L137" i="41"/>
  <c r="G137" i="41"/>
  <c r="V136" i="41"/>
  <c r="Q136" i="41"/>
  <c r="L136" i="41"/>
  <c r="G136" i="41"/>
  <c r="V135" i="41"/>
  <c r="Q135" i="41"/>
  <c r="L135" i="41"/>
  <c r="G135" i="41"/>
  <c r="V134" i="41"/>
  <c r="Q134" i="41"/>
  <c r="L134" i="41"/>
  <c r="G134" i="41"/>
  <c r="V133" i="41"/>
  <c r="Q133" i="41"/>
  <c r="L133" i="41"/>
  <c r="G133" i="41"/>
  <c r="V132" i="41"/>
  <c r="Q132" i="41"/>
  <c r="L132" i="41"/>
  <c r="G132" i="41"/>
  <c r="V131" i="41"/>
  <c r="Q131" i="41"/>
  <c r="L131" i="41"/>
  <c r="G131" i="41"/>
  <c r="V130" i="41"/>
  <c r="Q130" i="41"/>
  <c r="L130" i="41"/>
  <c r="G130" i="41"/>
  <c r="V129" i="41"/>
  <c r="Q129" i="41"/>
  <c r="L129" i="41"/>
  <c r="G129" i="41"/>
  <c r="V128" i="41"/>
  <c r="Q128" i="41"/>
  <c r="L128" i="41"/>
  <c r="G128" i="41"/>
  <c r="V127" i="41"/>
  <c r="Q127" i="41"/>
  <c r="L127" i="41"/>
  <c r="G127" i="41"/>
  <c r="V126" i="41"/>
  <c r="Q126" i="41"/>
  <c r="L126" i="41"/>
  <c r="G126" i="41"/>
  <c r="V125" i="41"/>
  <c r="Q125" i="41"/>
  <c r="L125" i="41"/>
  <c r="G125" i="41"/>
  <c r="V124" i="41"/>
  <c r="Q124" i="41"/>
  <c r="L124" i="41"/>
  <c r="G124" i="41"/>
  <c r="V123" i="41"/>
  <c r="Q123" i="41"/>
  <c r="L123" i="41"/>
  <c r="G123" i="41"/>
  <c r="B123" i="41"/>
  <c r="B124" i="41" s="1"/>
  <c r="B125" i="41" s="1"/>
  <c r="B126" i="41" s="1"/>
  <c r="B127" i="41" s="1"/>
  <c r="B128" i="41" s="1"/>
  <c r="B129" i="41" s="1"/>
  <c r="B130" i="41" s="1"/>
  <c r="B131" i="41" s="1"/>
  <c r="B132" i="41" s="1"/>
  <c r="B133" i="41" s="1"/>
  <c r="B134" i="41" s="1"/>
  <c r="B135" i="41" s="1"/>
  <c r="B136" i="41" s="1"/>
  <c r="B137" i="41" s="1"/>
  <c r="B138" i="41" s="1"/>
  <c r="V122" i="41"/>
  <c r="Q122" i="41"/>
  <c r="L122" i="41"/>
  <c r="G122" i="41"/>
  <c r="V112" i="41"/>
  <c r="Q112" i="41"/>
  <c r="L112" i="41"/>
  <c r="G112" i="41"/>
  <c r="B96" i="41"/>
  <c r="B97" i="41" s="1"/>
  <c r="B98" i="41" s="1"/>
  <c r="B99" i="41" s="1"/>
  <c r="B100" i="41" s="1"/>
  <c r="B101" i="41" s="1"/>
  <c r="B102" i="41" s="1"/>
  <c r="B103" i="41" s="1"/>
  <c r="B104" i="41" s="1"/>
  <c r="B105" i="41" s="1"/>
  <c r="B106" i="41" s="1"/>
  <c r="B107" i="41" s="1"/>
  <c r="B108" i="41" s="1"/>
  <c r="B109" i="41" s="1"/>
  <c r="B110" i="41" s="1"/>
  <c r="B111" i="41" s="1"/>
  <c r="J86" i="41"/>
  <c r="O86" i="41" s="1"/>
  <c r="T86" i="41" s="1"/>
  <c r="E62" i="42" s="1"/>
  <c r="J62" i="42" s="1"/>
  <c r="O62" i="42" s="1"/>
  <c r="T62" i="42" s="1"/>
  <c r="Y62" i="42" s="1"/>
  <c r="V85" i="41"/>
  <c r="Q85" i="41"/>
  <c r="L85" i="41"/>
  <c r="G85" i="41"/>
  <c r="F84" i="41"/>
  <c r="A111" i="41"/>
  <c r="F83" i="41"/>
  <c r="F137" i="41" s="1"/>
  <c r="A110" i="41"/>
  <c r="A109" i="41"/>
  <c r="A108" i="41"/>
  <c r="A107" i="41"/>
  <c r="A106" i="41"/>
  <c r="A105" i="41"/>
  <c r="F77" i="41"/>
  <c r="F131" i="41" s="1"/>
  <c r="A104" i="41"/>
  <c r="A103" i="41"/>
  <c r="A102" i="41"/>
  <c r="F74" i="41"/>
  <c r="F128" i="41" s="1"/>
  <c r="A101" i="41"/>
  <c r="A100" i="41"/>
  <c r="A99" i="41"/>
  <c r="A98" i="41"/>
  <c r="A97" i="41"/>
  <c r="B69" i="41"/>
  <c r="B70" i="41" s="1"/>
  <c r="B71" i="41" s="1"/>
  <c r="B72" i="41" s="1"/>
  <c r="B73" i="41" s="1"/>
  <c r="B74" i="41" s="1"/>
  <c r="B75" i="41" s="1"/>
  <c r="B76" i="41" s="1"/>
  <c r="B77" i="41" s="1"/>
  <c r="B78" i="41" s="1"/>
  <c r="B79" i="41" s="1"/>
  <c r="B80" i="41" s="1"/>
  <c r="B81" i="41" s="1"/>
  <c r="B82" i="41" s="1"/>
  <c r="B83" i="41" s="1"/>
  <c r="B84" i="41" s="1"/>
  <c r="A96" i="41"/>
  <c r="A95" i="41"/>
  <c r="V57" i="41"/>
  <c r="Q57" i="41"/>
  <c r="L57" i="41"/>
  <c r="G57" i="41"/>
  <c r="P57" i="41"/>
  <c r="U57" i="41"/>
  <c r="K57" i="41"/>
  <c r="T57" i="41"/>
  <c r="B41" i="41"/>
  <c r="B42" i="41" s="1"/>
  <c r="B43" i="41" s="1"/>
  <c r="B44" i="41" s="1"/>
  <c r="B45" i="41" s="1"/>
  <c r="B46" i="41" s="1"/>
  <c r="B47" i="41" s="1"/>
  <c r="B48" i="41" s="1"/>
  <c r="B49" i="41" s="1"/>
  <c r="B50" i="41" s="1"/>
  <c r="B51" i="41" s="1"/>
  <c r="B52" i="41" s="1"/>
  <c r="B53" i="41" s="1"/>
  <c r="B54" i="41" s="1"/>
  <c r="B55" i="41" s="1"/>
  <c r="B56" i="41" s="1"/>
  <c r="O57" i="41"/>
  <c r="V31" i="41"/>
  <c r="Q31" i="41"/>
  <c r="L31" i="41"/>
  <c r="G31" i="41"/>
  <c r="H23" i="41"/>
  <c r="I23" i="41" s="1"/>
  <c r="H19" i="41"/>
  <c r="I19" i="41" s="1"/>
  <c r="H17" i="41"/>
  <c r="I17" i="41" s="1"/>
  <c r="U31" i="41"/>
  <c r="B16" i="41"/>
  <c r="B17" i="41" s="1"/>
  <c r="B18" i="41" s="1"/>
  <c r="B19" i="41" s="1"/>
  <c r="B20" i="41" s="1"/>
  <c r="B21" i="41" s="1"/>
  <c r="B22" i="41" s="1"/>
  <c r="B23" i="41" s="1"/>
  <c r="B24" i="41" s="1"/>
  <c r="B25" i="41" s="1"/>
  <c r="B26" i="41" s="1"/>
  <c r="B27" i="41" s="1"/>
  <c r="B28" i="41" s="1"/>
  <c r="B29" i="41" s="1"/>
  <c r="B30" i="41" s="1"/>
  <c r="E31" i="41"/>
  <c r="B15" i="41"/>
  <c r="K31" i="41"/>
  <c r="H14" i="41"/>
  <c r="I14" i="41" s="1"/>
  <c r="G139" i="43" l="1"/>
  <c r="G139" i="41"/>
  <c r="Q139" i="41"/>
  <c r="L139" i="43"/>
  <c r="T165" i="44"/>
  <c r="W148" i="44"/>
  <c r="W165" i="44" s="1"/>
  <c r="W148" i="46"/>
  <c r="W165" i="46" s="1"/>
  <c r="H26" i="43"/>
  <c r="I26" i="43" s="1"/>
  <c r="M26" i="43" s="1"/>
  <c r="N26" i="43" s="1"/>
  <c r="D127" i="41"/>
  <c r="D129" i="41"/>
  <c r="H24" i="43"/>
  <c r="I24" i="43" s="1"/>
  <c r="M24" i="43" s="1"/>
  <c r="N24" i="43" s="1"/>
  <c r="D77" i="42"/>
  <c r="H20" i="42"/>
  <c r="I20" i="42" s="1"/>
  <c r="P57" i="43"/>
  <c r="D84" i="42"/>
  <c r="F138" i="43"/>
  <c r="F78" i="43"/>
  <c r="E44" i="42"/>
  <c r="E70" i="42" s="1"/>
  <c r="H16" i="42"/>
  <c r="D80" i="42"/>
  <c r="D129" i="43"/>
  <c r="D76" i="42"/>
  <c r="D79" i="42"/>
  <c r="F129" i="43"/>
  <c r="F72" i="41"/>
  <c r="F126" i="41" s="1"/>
  <c r="D70" i="42"/>
  <c r="E47" i="42"/>
  <c r="E73" i="42" s="1"/>
  <c r="F137" i="43"/>
  <c r="H19" i="43"/>
  <c r="I19" i="43" s="1"/>
  <c r="M19" i="43" s="1"/>
  <c r="N19" i="43" s="1"/>
  <c r="E81" i="41"/>
  <c r="F81" i="41"/>
  <c r="F135" i="41" s="1"/>
  <c r="E75" i="43"/>
  <c r="H75" i="43" s="1"/>
  <c r="I75" i="43" s="1"/>
  <c r="K75" i="43" s="1"/>
  <c r="K129" i="43" s="1"/>
  <c r="D128" i="41"/>
  <c r="E69" i="43"/>
  <c r="E123" i="43" s="1"/>
  <c r="D123" i="41"/>
  <c r="D133" i="43"/>
  <c r="D133" i="41"/>
  <c r="E72" i="41"/>
  <c r="H72" i="41" s="1"/>
  <c r="I72" i="41" s="1"/>
  <c r="D134" i="41"/>
  <c r="H26" i="41"/>
  <c r="I26" i="41" s="1"/>
  <c r="E78" i="43"/>
  <c r="E132" i="43" s="1"/>
  <c r="F78" i="41"/>
  <c r="F132" i="41" s="1"/>
  <c r="F76" i="42"/>
  <c r="E71" i="43"/>
  <c r="D125" i="43"/>
  <c r="F49" i="42"/>
  <c r="F75" i="42" s="1"/>
  <c r="E49" i="42"/>
  <c r="H49" i="42" s="1"/>
  <c r="I49" i="42" s="1"/>
  <c r="D86" i="42"/>
  <c r="F71" i="43"/>
  <c r="F125" i="43" s="1"/>
  <c r="F77" i="43"/>
  <c r="F131" i="43" s="1"/>
  <c r="F81" i="42"/>
  <c r="F47" i="42"/>
  <c r="H47" i="42" s="1"/>
  <c r="I47" i="42" s="1"/>
  <c r="K47" i="42" s="1"/>
  <c r="K73" i="42" s="1"/>
  <c r="F85" i="42"/>
  <c r="D73" i="42"/>
  <c r="H21" i="42"/>
  <c r="I21" i="42" s="1"/>
  <c r="M21" i="42" s="1"/>
  <c r="N21" i="42" s="1"/>
  <c r="D75" i="42"/>
  <c r="F80" i="42"/>
  <c r="H17" i="42"/>
  <c r="I17" i="42" s="1"/>
  <c r="M17" i="42" s="1"/>
  <c r="N17" i="42" s="1"/>
  <c r="R17" i="42" s="1"/>
  <c r="S17" i="42" s="1"/>
  <c r="E53" i="42"/>
  <c r="F53" i="42"/>
  <c r="F79" i="42" s="1"/>
  <c r="F133" i="43"/>
  <c r="D135" i="41"/>
  <c r="D136" i="41"/>
  <c r="F76" i="43"/>
  <c r="F130" i="43" s="1"/>
  <c r="T33" i="42"/>
  <c r="E59" i="42"/>
  <c r="H59" i="42" s="1"/>
  <c r="I59" i="42" s="1"/>
  <c r="K59" i="42" s="1"/>
  <c r="K85" i="42" s="1"/>
  <c r="E79" i="43"/>
  <c r="H79" i="43" s="1"/>
  <c r="I79" i="43" s="1"/>
  <c r="K79" i="43" s="1"/>
  <c r="K133" i="43" s="1"/>
  <c r="H29" i="43"/>
  <c r="I29" i="43" s="1"/>
  <c r="D137" i="43"/>
  <c r="U31" i="43"/>
  <c r="F72" i="43"/>
  <c r="F126" i="43" s="1"/>
  <c r="E72" i="43"/>
  <c r="E126" i="43" s="1"/>
  <c r="H126" i="43" s="1"/>
  <c r="E57" i="43"/>
  <c r="D122" i="43"/>
  <c r="D31" i="43"/>
  <c r="H14" i="43"/>
  <c r="F135" i="43"/>
  <c r="H28" i="43"/>
  <c r="I28" i="43" s="1"/>
  <c r="F57" i="43"/>
  <c r="H18" i="43"/>
  <c r="I18" i="43" s="1"/>
  <c r="H27" i="43"/>
  <c r="I27" i="43" s="1"/>
  <c r="E74" i="43"/>
  <c r="F74" i="43"/>
  <c r="F128" i="43" s="1"/>
  <c r="J31" i="43"/>
  <c r="P31" i="43"/>
  <c r="T57" i="43"/>
  <c r="E80" i="43"/>
  <c r="E134" i="43" s="1"/>
  <c r="F80" i="43"/>
  <c r="F134" i="43" s="1"/>
  <c r="O31" i="43"/>
  <c r="E84" i="43"/>
  <c r="H84" i="43" s="1"/>
  <c r="I84" i="43" s="1"/>
  <c r="H30" i="43"/>
  <c r="I30" i="43" s="1"/>
  <c r="D138" i="43"/>
  <c r="U57" i="43"/>
  <c r="T31" i="43"/>
  <c r="E83" i="43"/>
  <c r="E137" i="43" s="1"/>
  <c r="E31" i="43"/>
  <c r="H20" i="43"/>
  <c r="I20" i="43" s="1"/>
  <c r="K57" i="43"/>
  <c r="E76" i="43"/>
  <c r="F31" i="43"/>
  <c r="H17" i="43"/>
  <c r="I17" i="43" s="1"/>
  <c r="H21" i="43"/>
  <c r="I21" i="43" s="1"/>
  <c r="H23" i="43"/>
  <c r="I23" i="43" s="1"/>
  <c r="F73" i="43"/>
  <c r="F127" i="43" s="1"/>
  <c r="E73" i="43"/>
  <c r="E127" i="43" s="1"/>
  <c r="F82" i="43"/>
  <c r="F136" i="43" s="1"/>
  <c r="D136" i="43"/>
  <c r="J57" i="43"/>
  <c r="E82" i="43"/>
  <c r="D123" i="43"/>
  <c r="H15" i="43"/>
  <c r="I15" i="43" s="1"/>
  <c r="M22" i="43"/>
  <c r="N22" i="43" s="1"/>
  <c r="D130" i="43"/>
  <c r="H16" i="43"/>
  <c r="I16" i="43" s="1"/>
  <c r="H25" i="43"/>
  <c r="I25" i="43" s="1"/>
  <c r="F70" i="43"/>
  <c r="F124" i="43" s="1"/>
  <c r="E70" i="43"/>
  <c r="H70" i="43" s="1"/>
  <c r="I70" i="43" s="1"/>
  <c r="E81" i="43"/>
  <c r="E135" i="43" s="1"/>
  <c r="V139" i="43"/>
  <c r="D127" i="43"/>
  <c r="D124" i="43"/>
  <c r="F132" i="43"/>
  <c r="D134" i="43"/>
  <c r="D85" i="43"/>
  <c r="E68" i="43"/>
  <c r="E122" i="43" s="1"/>
  <c r="F68" i="43"/>
  <c r="F69" i="43"/>
  <c r="F123" i="43" s="1"/>
  <c r="K31" i="43"/>
  <c r="D128" i="43"/>
  <c r="D135" i="43"/>
  <c r="O57" i="43"/>
  <c r="E77" i="43"/>
  <c r="M17" i="41"/>
  <c r="N17" i="41" s="1"/>
  <c r="M26" i="41"/>
  <c r="N26" i="41" s="1"/>
  <c r="M14" i="41"/>
  <c r="M23" i="41"/>
  <c r="N23" i="41" s="1"/>
  <c r="D132" i="41"/>
  <c r="D137" i="41"/>
  <c r="H29" i="41"/>
  <c r="I29" i="41" s="1"/>
  <c r="D126" i="41"/>
  <c r="H18" i="41"/>
  <c r="I18" i="41" s="1"/>
  <c r="E84" i="41"/>
  <c r="H84" i="41" s="1"/>
  <c r="I84" i="41" s="1"/>
  <c r="F48" i="42"/>
  <c r="F74" i="42" s="1"/>
  <c r="D74" i="42"/>
  <c r="E48" i="42"/>
  <c r="E74" i="42" s="1"/>
  <c r="E126" i="41"/>
  <c r="F70" i="41"/>
  <c r="F124" i="41" s="1"/>
  <c r="E70" i="41"/>
  <c r="E124" i="41" s="1"/>
  <c r="H25" i="41"/>
  <c r="I25" i="41" s="1"/>
  <c r="E80" i="41"/>
  <c r="E134" i="41" s="1"/>
  <c r="F46" i="42"/>
  <c r="F72" i="42" s="1"/>
  <c r="E46" i="42"/>
  <c r="H46" i="42" s="1"/>
  <c r="I46" i="42" s="1"/>
  <c r="F31" i="41"/>
  <c r="F80" i="41"/>
  <c r="F134" i="41" s="1"/>
  <c r="M29" i="42"/>
  <c r="N29" i="42" s="1"/>
  <c r="E68" i="41"/>
  <c r="D85" i="41"/>
  <c r="F73" i="41"/>
  <c r="F127" i="41" s="1"/>
  <c r="H24" i="41"/>
  <c r="I24" i="41" s="1"/>
  <c r="D130" i="41"/>
  <c r="H22" i="41"/>
  <c r="I22" i="41" s="1"/>
  <c r="E77" i="41"/>
  <c r="H77" i="41" s="1"/>
  <c r="I77" i="41" s="1"/>
  <c r="I131" i="41" s="1"/>
  <c r="D131" i="41"/>
  <c r="J57" i="41"/>
  <c r="F68" i="41"/>
  <c r="F69" i="41"/>
  <c r="F123" i="41" s="1"/>
  <c r="E73" i="41"/>
  <c r="E127" i="41" s="1"/>
  <c r="F82" i="41"/>
  <c r="F136" i="41" s="1"/>
  <c r="E82" i="41"/>
  <c r="D83" i="42"/>
  <c r="T31" i="41"/>
  <c r="F71" i="41"/>
  <c r="F125" i="41" s="1"/>
  <c r="D33" i="42"/>
  <c r="E69" i="41"/>
  <c r="E123" i="41" s="1"/>
  <c r="H20" i="41"/>
  <c r="I20" i="41" s="1"/>
  <c r="H21" i="41"/>
  <c r="I21" i="41" s="1"/>
  <c r="E131" i="41"/>
  <c r="H22" i="42"/>
  <c r="I22" i="42" s="1"/>
  <c r="H28" i="41"/>
  <c r="I28" i="41" s="1"/>
  <c r="E76" i="41"/>
  <c r="E130" i="41" s="1"/>
  <c r="E71" i="41"/>
  <c r="E125" i="41" s="1"/>
  <c r="F76" i="41"/>
  <c r="F130" i="41" s="1"/>
  <c r="J31" i="41"/>
  <c r="H15" i="41"/>
  <c r="I15" i="41" s="1"/>
  <c r="M19" i="41"/>
  <c r="N19" i="41" s="1"/>
  <c r="H27" i="41"/>
  <c r="I27" i="41" s="1"/>
  <c r="P31" i="41"/>
  <c r="O33" i="42"/>
  <c r="O31" i="41"/>
  <c r="D124" i="41"/>
  <c r="F57" i="41"/>
  <c r="M20" i="42"/>
  <c r="N20" i="42" s="1"/>
  <c r="D138" i="41"/>
  <c r="H30" i="41"/>
  <c r="I30" i="41" s="1"/>
  <c r="E74" i="41"/>
  <c r="E128" i="41" s="1"/>
  <c r="V139" i="41"/>
  <c r="U33" i="42"/>
  <c r="I16" i="42"/>
  <c r="E54" i="42"/>
  <c r="H54" i="42" s="1"/>
  <c r="I54" i="42" s="1"/>
  <c r="H26" i="42"/>
  <c r="I26" i="42" s="1"/>
  <c r="M32" i="42"/>
  <c r="N32" i="42" s="1"/>
  <c r="D122" i="41"/>
  <c r="H16" i="41"/>
  <c r="I16" i="41" s="1"/>
  <c r="F138" i="41"/>
  <c r="D31" i="41"/>
  <c r="E83" i="41"/>
  <c r="H83" i="41" s="1"/>
  <c r="I83" i="41" s="1"/>
  <c r="E113" i="41"/>
  <c r="J113" i="41" s="1"/>
  <c r="O113" i="41" s="1"/>
  <c r="T113" i="41" s="1"/>
  <c r="D72" i="42"/>
  <c r="H18" i="42"/>
  <c r="I18" i="42" s="1"/>
  <c r="D81" i="42"/>
  <c r="E55" i="42"/>
  <c r="H55" i="42" s="1"/>
  <c r="I55" i="42" s="1"/>
  <c r="H27" i="42"/>
  <c r="I27" i="42" s="1"/>
  <c r="F45" i="42"/>
  <c r="F71" i="42" s="1"/>
  <c r="E45" i="42"/>
  <c r="F56" i="42"/>
  <c r="F82" i="42" s="1"/>
  <c r="D82" i="42"/>
  <c r="E56" i="42"/>
  <c r="E82" i="42" s="1"/>
  <c r="R25" i="42"/>
  <c r="S25" i="42" s="1"/>
  <c r="F52" i="42"/>
  <c r="F78" i="42" s="1"/>
  <c r="D78" i="42"/>
  <c r="E52" i="42"/>
  <c r="E78" i="42" s="1"/>
  <c r="D125" i="41"/>
  <c r="E78" i="41"/>
  <c r="F79" i="41"/>
  <c r="F133" i="41" s="1"/>
  <c r="E79" i="41"/>
  <c r="K33" i="42"/>
  <c r="H30" i="42"/>
  <c r="I30" i="42" s="1"/>
  <c r="F57" i="42"/>
  <c r="F83" i="42" s="1"/>
  <c r="E57" i="42"/>
  <c r="E83" i="42" s="1"/>
  <c r="L139" i="41"/>
  <c r="P33" i="42"/>
  <c r="F75" i="41"/>
  <c r="F129" i="41" s="1"/>
  <c r="E75" i="41"/>
  <c r="E129" i="41" s="1"/>
  <c r="M28" i="42"/>
  <c r="N28" i="42" s="1"/>
  <c r="H19" i="42"/>
  <c r="I19" i="42" s="1"/>
  <c r="H24" i="42"/>
  <c r="I24" i="42" s="1"/>
  <c r="F44" i="42"/>
  <c r="E72" i="42"/>
  <c r="E50" i="42"/>
  <c r="H50" i="42" s="1"/>
  <c r="I50" i="42" s="1"/>
  <c r="F58" i="42"/>
  <c r="F84" i="42" s="1"/>
  <c r="E33" i="42"/>
  <c r="Y33" i="42"/>
  <c r="F33" i="42"/>
  <c r="E58" i="42"/>
  <c r="E84" i="42" s="1"/>
  <c r="Z33" i="42"/>
  <c r="G165" i="41"/>
  <c r="E57" i="41"/>
  <c r="J33" i="42"/>
  <c r="E51" i="42"/>
  <c r="H51" i="42" s="1"/>
  <c r="I51" i="42" s="1"/>
  <c r="H23" i="42"/>
  <c r="I23" i="42" s="1"/>
  <c r="H31" i="42"/>
  <c r="I31" i="42" s="1"/>
  <c r="F60" i="42"/>
  <c r="F86" i="42" s="1"/>
  <c r="F77" i="42"/>
  <c r="D71" i="42"/>
  <c r="H71" i="43" l="1"/>
  <c r="I71" i="43" s="1"/>
  <c r="H68" i="41"/>
  <c r="H127" i="41"/>
  <c r="H128" i="41"/>
  <c r="H81" i="41"/>
  <c r="I81" i="41" s="1"/>
  <c r="K81" i="41" s="1"/>
  <c r="K135" i="41" s="1"/>
  <c r="J49" i="42"/>
  <c r="J47" i="42"/>
  <c r="M47" i="42" s="1"/>
  <c r="N47" i="42" s="1"/>
  <c r="P47" i="42" s="1"/>
  <c r="P73" i="42" s="1"/>
  <c r="H86" i="42"/>
  <c r="H78" i="43"/>
  <c r="I78" i="43" s="1"/>
  <c r="I132" i="43" s="1"/>
  <c r="E133" i="43"/>
  <c r="H133" i="43" s="1"/>
  <c r="E124" i="43"/>
  <c r="E85" i="42"/>
  <c r="H85" i="42" s="1"/>
  <c r="I75" i="42"/>
  <c r="E129" i="43"/>
  <c r="H129" i="43" s="1"/>
  <c r="H84" i="42"/>
  <c r="E81" i="42"/>
  <c r="H81" i="42" s="1"/>
  <c r="K49" i="42"/>
  <c r="K75" i="42" s="1"/>
  <c r="H137" i="43"/>
  <c r="F73" i="42"/>
  <c r="H73" i="42" s="1"/>
  <c r="H82" i="43"/>
  <c r="I82" i="43" s="1"/>
  <c r="K82" i="43" s="1"/>
  <c r="K136" i="43" s="1"/>
  <c r="H129" i="41"/>
  <c r="E135" i="41"/>
  <c r="H135" i="41" s="1"/>
  <c r="H69" i="43"/>
  <c r="I69" i="43" s="1"/>
  <c r="K69" i="43" s="1"/>
  <c r="K123" i="43" s="1"/>
  <c r="H58" i="42"/>
  <c r="I58" i="42" s="1"/>
  <c r="J58" i="42" s="1"/>
  <c r="J84" i="42" s="1"/>
  <c r="H57" i="42"/>
  <c r="I57" i="42" s="1"/>
  <c r="I83" i="42" s="1"/>
  <c r="E137" i="41"/>
  <c r="H76" i="43"/>
  <c r="I76" i="43" s="1"/>
  <c r="H48" i="42"/>
  <c r="I48" i="42" s="1"/>
  <c r="I74" i="42" s="1"/>
  <c r="H53" i="42"/>
  <c r="I53" i="42" s="1"/>
  <c r="E79" i="42"/>
  <c r="H79" i="42" s="1"/>
  <c r="E75" i="42"/>
  <c r="H75" i="42" s="1"/>
  <c r="H78" i="41"/>
  <c r="I78" i="41" s="1"/>
  <c r="K78" i="41" s="1"/>
  <c r="K132" i="41" s="1"/>
  <c r="J72" i="41"/>
  <c r="J126" i="41" s="1"/>
  <c r="H52" i="42"/>
  <c r="I52" i="42" s="1"/>
  <c r="J52" i="42" s="1"/>
  <c r="J78" i="42" s="1"/>
  <c r="H83" i="43"/>
  <c r="I83" i="43" s="1"/>
  <c r="J83" i="43" s="1"/>
  <c r="J137" i="43" s="1"/>
  <c r="H82" i="41"/>
  <c r="I82" i="41" s="1"/>
  <c r="I136" i="41" s="1"/>
  <c r="H77" i="43"/>
  <c r="I77" i="43" s="1"/>
  <c r="I131" i="43" s="1"/>
  <c r="E125" i="43"/>
  <c r="H125" i="43" s="1"/>
  <c r="H74" i="43"/>
  <c r="I74" i="43" s="1"/>
  <c r="I128" i="43" s="1"/>
  <c r="E136" i="43"/>
  <c r="H136" i="43" s="1"/>
  <c r="H75" i="41"/>
  <c r="I75" i="41" s="1"/>
  <c r="J75" i="41" s="1"/>
  <c r="J129" i="41" s="1"/>
  <c r="H137" i="41"/>
  <c r="H134" i="41"/>
  <c r="H74" i="41"/>
  <c r="I74" i="41" s="1"/>
  <c r="K74" i="41" s="1"/>
  <c r="K128" i="41" s="1"/>
  <c r="H76" i="41"/>
  <c r="I76" i="41" s="1"/>
  <c r="J76" i="41" s="1"/>
  <c r="H70" i="41"/>
  <c r="I70" i="41" s="1"/>
  <c r="K70" i="41" s="1"/>
  <c r="K124" i="41" s="1"/>
  <c r="H126" i="41"/>
  <c r="E138" i="43"/>
  <c r="E128" i="43"/>
  <c r="H128" i="43" s="1"/>
  <c r="H132" i="43"/>
  <c r="J79" i="43"/>
  <c r="M79" i="43" s="1"/>
  <c r="N79" i="43" s="1"/>
  <c r="P79" i="43" s="1"/>
  <c r="P133" i="43" s="1"/>
  <c r="K76" i="43"/>
  <c r="K130" i="43" s="1"/>
  <c r="J76" i="43"/>
  <c r="J130" i="43" s="1"/>
  <c r="J77" i="43"/>
  <c r="J131" i="43" s="1"/>
  <c r="R19" i="43"/>
  <c r="S19" i="43" s="1"/>
  <c r="H68" i="43"/>
  <c r="I125" i="43"/>
  <c r="M17" i="43"/>
  <c r="N17" i="43" s="1"/>
  <c r="H127" i="43"/>
  <c r="E130" i="43"/>
  <c r="H130" i="43" s="1"/>
  <c r="H123" i="43"/>
  <c r="H73" i="43"/>
  <c r="I73" i="43" s="1"/>
  <c r="H138" i="43"/>
  <c r="M18" i="43"/>
  <c r="N18" i="43" s="1"/>
  <c r="H72" i="43"/>
  <c r="I72" i="43" s="1"/>
  <c r="M23" i="43"/>
  <c r="N23" i="43" s="1"/>
  <c r="F85" i="43"/>
  <c r="E131" i="43"/>
  <c r="H131" i="43" s="1"/>
  <c r="M28" i="43"/>
  <c r="N28" i="43" s="1"/>
  <c r="E85" i="43"/>
  <c r="R22" i="43"/>
  <c r="S22" i="43" s="1"/>
  <c r="I129" i="43"/>
  <c r="M21" i="43"/>
  <c r="N21" i="43" s="1"/>
  <c r="I137" i="43"/>
  <c r="M29" i="43"/>
  <c r="N29" i="43" s="1"/>
  <c r="I133" i="43"/>
  <c r="M25" i="43"/>
  <c r="N25" i="43" s="1"/>
  <c r="M20" i="43"/>
  <c r="N20" i="43" s="1"/>
  <c r="R26" i="43"/>
  <c r="S26" i="43" s="1"/>
  <c r="R24" i="43"/>
  <c r="S24" i="43" s="1"/>
  <c r="I14" i="43"/>
  <c r="H31" i="43"/>
  <c r="J75" i="43"/>
  <c r="F122" i="43"/>
  <c r="F139" i="43" s="1"/>
  <c r="H80" i="43"/>
  <c r="I80" i="43" s="1"/>
  <c r="M27" i="43"/>
  <c r="N27" i="43" s="1"/>
  <c r="D139" i="43"/>
  <c r="H134" i="43"/>
  <c r="I124" i="43"/>
  <c r="M16" i="43"/>
  <c r="N16" i="43" s="1"/>
  <c r="M15" i="43"/>
  <c r="N15" i="43" s="1"/>
  <c r="I138" i="43"/>
  <c r="M30" i="43"/>
  <c r="N30" i="43" s="1"/>
  <c r="J71" i="43"/>
  <c r="K70" i="43"/>
  <c r="K124" i="43" s="1"/>
  <c r="J70" i="43"/>
  <c r="J124" i="43" s="1"/>
  <c r="H81" i="43"/>
  <c r="I81" i="43" s="1"/>
  <c r="K84" i="43"/>
  <c r="K138" i="43" s="1"/>
  <c r="J84" i="43"/>
  <c r="J138" i="43" s="1"/>
  <c r="K71" i="43"/>
  <c r="K125" i="43" s="1"/>
  <c r="H135" i="43"/>
  <c r="H123" i="41"/>
  <c r="K46" i="42"/>
  <c r="K72" i="42" s="1"/>
  <c r="J46" i="42"/>
  <c r="J72" i="42" s="1"/>
  <c r="J82" i="41"/>
  <c r="J136" i="41" s="1"/>
  <c r="K82" i="41"/>
  <c r="K136" i="41" s="1"/>
  <c r="I85" i="42"/>
  <c r="M31" i="42"/>
  <c r="N31" i="42" s="1"/>
  <c r="K51" i="42"/>
  <c r="K77" i="42" s="1"/>
  <c r="J51" i="42"/>
  <c r="J77" i="42" s="1"/>
  <c r="H125" i="41"/>
  <c r="M21" i="41"/>
  <c r="N21" i="41" s="1"/>
  <c r="M22" i="41"/>
  <c r="N22" i="41" s="1"/>
  <c r="I31" i="41"/>
  <c r="F70" i="42"/>
  <c r="F61" i="42"/>
  <c r="E80" i="42"/>
  <c r="H80" i="42" s="1"/>
  <c r="H56" i="42"/>
  <c r="I56" i="42" s="1"/>
  <c r="M18" i="42"/>
  <c r="N18" i="42" s="1"/>
  <c r="I72" i="42"/>
  <c r="W17" i="42"/>
  <c r="X17" i="42" s="1"/>
  <c r="M15" i="41"/>
  <c r="N15" i="41" s="1"/>
  <c r="H71" i="41"/>
  <c r="I71" i="41" s="1"/>
  <c r="H130" i="41"/>
  <c r="H31" i="41"/>
  <c r="H80" i="41"/>
  <c r="I80" i="41" s="1"/>
  <c r="I137" i="41"/>
  <c r="M29" i="41"/>
  <c r="N29" i="41" s="1"/>
  <c r="N14" i="41"/>
  <c r="E136" i="41"/>
  <c r="H136" i="41" s="1"/>
  <c r="H44" i="42"/>
  <c r="E71" i="42"/>
  <c r="H71" i="42" s="1"/>
  <c r="E61" i="42"/>
  <c r="H72" i="42"/>
  <c r="M16" i="41"/>
  <c r="N16" i="41" s="1"/>
  <c r="K72" i="41"/>
  <c r="K126" i="41" s="1"/>
  <c r="M20" i="41"/>
  <c r="N20" i="41" s="1"/>
  <c r="D87" i="42"/>
  <c r="R29" i="42"/>
  <c r="S29" i="42" s="1"/>
  <c r="K84" i="41"/>
  <c r="K138" i="41" s="1"/>
  <c r="J84" i="41"/>
  <c r="J138" i="41" s="1"/>
  <c r="R21" i="42"/>
  <c r="S21" i="42" s="1"/>
  <c r="M24" i="42"/>
  <c r="N24" i="42" s="1"/>
  <c r="H78" i="42"/>
  <c r="D139" i="41"/>
  <c r="E132" i="41"/>
  <c r="H132" i="41" s="1"/>
  <c r="M28" i="41"/>
  <c r="N28" i="41" s="1"/>
  <c r="M25" i="41"/>
  <c r="N25" i="41" s="1"/>
  <c r="E138" i="41"/>
  <c r="H138" i="41" s="1"/>
  <c r="H45" i="42"/>
  <c r="I45" i="42" s="1"/>
  <c r="R32" i="42"/>
  <c r="S32" i="42" s="1"/>
  <c r="F122" i="41"/>
  <c r="F139" i="41" s="1"/>
  <c r="F85" i="41"/>
  <c r="R23" i="41"/>
  <c r="S23" i="41" s="1"/>
  <c r="H60" i="42"/>
  <c r="I60" i="42" s="1"/>
  <c r="K83" i="41"/>
  <c r="K137" i="41" s="1"/>
  <c r="J83" i="41"/>
  <c r="J137" i="41" s="1"/>
  <c r="H124" i="41"/>
  <c r="R26" i="41"/>
  <c r="S26" i="41" s="1"/>
  <c r="I81" i="42"/>
  <c r="M27" i="42"/>
  <c r="N27" i="42" s="1"/>
  <c r="R20" i="42"/>
  <c r="S20" i="42" s="1"/>
  <c r="H69" i="41"/>
  <c r="I69" i="41" s="1"/>
  <c r="I123" i="41" s="1"/>
  <c r="H73" i="41"/>
  <c r="I73" i="41" s="1"/>
  <c r="I73" i="42"/>
  <c r="M19" i="42"/>
  <c r="N19" i="42" s="1"/>
  <c r="W25" i="42"/>
  <c r="X25" i="42" s="1"/>
  <c r="K55" i="42"/>
  <c r="K81" i="42" s="1"/>
  <c r="J55" i="42"/>
  <c r="J81" i="42" s="1"/>
  <c r="M26" i="42"/>
  <c r="N26" i="42" s="1"/>
  <c r="I80" i="42"/>
  <c r="I138" i="41"/>
  <c r="M30" i="41"/>
  <c r="N30" i="41" s="1"/>
  <c r="H83" i="42"/>
  <c r="J81" i="41"/>
  <c r="R17" i="41"/>
  <c r="S17" i="41" s="1"/>
  <c r="K57" i="42"/>
  <c r="K83" i="42" s="1"/>
  <c r="J57" i="42"/>
  <c r="J83" i="42" s="1"/>
  <c r="K54" i="42"/>
  <c r="K80" i="42" s="1"/>
  <c r="J54" i="42"/>
  <c r="J80" i="42" s="1"/>
  <c r="M22" i="42"/>
  <c r="N22" i="42" s="1"/>
  <c r="I76" i="42"/>
  <c r="E85" i="41"/>
  <c r="K50" i="42"/>
  <c r="K76" i="42" s="1"/>
  <c r="J50" i="42"/>
  <c r="J76" i="42" s="1"/>
  <c r="R28" i="42"/>
  <c r="S28" i="42" s="1"/>
  <c r="I135" i="41"/>
  <c r="M27" i="41"/>
  <c r="N27" i="41" s="1"/>
  <c r="E76" i="42"/>
  <c r="H76" i="42" s="1"/>
  <c r="M24" i="41"/>
  <c r="N24" i="41" s="1"/>
  <c r="I68" i="41"/>
  <c r="E122" i="41"/>
  <c r="M18" i="41"/>
  <c r="N18" i="41" s="1"/>
  <c r="I126" i="41"/>
  <c r="J59" i="42"/>
  <c r="M30" i="42"/>
  <c r="N30" i="42" s="1"/>
  <c r="M16" i="42"/>
  <c r="I33" i="42"/>
  <c r="E77" i="42"/>
  <c r="H77" i="42" s="1"/>
  <c r="H131" i="41"/>
  <c r="H74" i="42"/>
  <c r="I77" i="42"/>
  <c r="M23" i="42"/>
  <c r="N23" i="42" s="1"/>
  <c r="E133" i="41"/>
  <c r="H133" i="41" s="1"/>
  <c r="H79" i="41"/>
  <c r="I79" i="41" s="1"/>
  <c r="I133" i="41" s="1"/>
  <c r="H82" i="42"/>
  <c r="H33" i="42"/>
  <c r="R19" i="41"/>
  <c r="S19" i="41" s="1"/>
  <c r="K77" i="41"/>
  <c r="K131" i="41" s="1"/>
  <c r="J77" i="41"/>
  <c r="J131" i="41" s="1"/>
  <c r="K77" i="43" l="1"/>
  <c r="K131" i="43" s="1"/>
  <c r="M83" i="42"/>
  <c r="E139" i="43"/>
  <c r="J78" i="43"/>
  <c r="J132" i="43" s="1"/>
  <c r="M132" i="43" s="1"/>
  <c r="K78" i="43"/>
  <c r="K132" i="43" s="1"/>
  <c r="J73" i="42"/>
  <c r="I136" i="43"/>
  <c r="J78" i="41"/>
  <c r="J132" i="41" s="1"/>
  <c r="M76" i="43"/>
  <c r="N76" i="43" s="1"/>
  <c r="N130" i="43" s="1"/>
  <c r="I84" i="42"/>
  <c r="K52" i="42"/>
  <c r="K78" i="42" s="1"/>
  <c r="M78" i="42" s="1"/>
  <c r="J82" i="43"/>
  <c r="J136" i="43" s="1"/>
  <c r="K58" i="42"/>
  <c r="K84" i="42" s="1"/>
  <c r="M131" i="43"/>
  <c r="J75" i="42"/>
  <c r="M75" i="42" s="1"/>
  <c r="M49" i="42"/>
  <c r="N49" i="42" s="1"/>
  <c r="I78" i="42"/>
  <c r="K83" i="43"/>
  <c r="K137" i="43" s="1"/>
  <c r="J69" i="43"/>
  <c r="J123" i="43" s="1"/>
  <c r="I123" i="43"/>
  <c r="H124" i="43"/>
  <c r="K76" i="41"/>
  <c r="K130" i="41" s="1"/>
  <c r="J48" i="42"/>
  <c r="J74" i="42" s="1"/>
  <c r="M46" i="42"/>
  <c r="N46" i="42" s="1"/>
  <c r="N72" i="42" s="1"/>
  <c r="M131" i="41"/>
  <c r="K48" i="42"/>
  <c r="K74" i="42" s="1"/>
  <c r="J74" i="43"/>
  <c r="J128" i="43" s="1"/>
  <c r="K75" i="41"/>
  <c r="K129" i="41" s="1"/>
  <c r="H85" i="41"/>
  <c r="M76" i="42"/>
  <c r="M138" i="43"/>
  <c r="I128" i="41"/>
  <c r="I132" i="41"/>
  <c r="I79" i="42"/>
  <c r="K53" i="42"/>
  <c r="K79" i="42" s="1"/>
  <c r="J53" i="42"/>
  <c r="J79" i="42" s="1"/>
  <c r="I129" i="41"/>
  <c r="K74" i="43"/>
  <c r="K128" i="43" s="1"/>
  <c r="J133" i="43"/>
  <c r="M133" i="43" s="1"/>
  <c r="O79" i="43"/>
  <c r="O133" i="43" s="1"/>
  <c r="M50" i="42"/>
  <c r="N50" i="42" s="1"/>
  <c r="N76" i="42" s="1"/>
  <c r="I130" i="43"/>
  <c r="M130" i="43" s="1"/>
  <c r="E139" i="41"/>
  <c r="F86" i="41"/>
  <c r="M73" i="42"/>
  <c r="M136" i="41"/>
  <c r="J130" i="41"/>
  <c r="I124" i="41"/>
  <c r="J70" i="41"/>
  <c r="J124" i="41" s="1"/>
  <c r="J74" i="41"/>
  <c r="J128" i="41" s="1"/>
  <c r="M126" i="41"/>
  <c r="I130" i="41"/>
  <c r="M72" i="41"/>
  <c r="N72" i="41" s="1"/>
  <c r="N126" i="41" s="1"/>
  <c r="H122" i="43"/>
  <c r="H139" i="43" s="1"/>
  <c r="M137" i="43"/>
  <c r="M69" i="43"/>
  <c r="N69" i="43" s="1"/>
  <c r="O69" i="43" s="1"/>
  <c r="O123" i="43" s="1"/>
  <c r="R16" i="43"/>
  <c r="S16" i="43" s="1"/>
  <c r="R29" i="43"/>
  <c r="S29" i="43" s="1"/>
  <c r="H85" i="43"/>
  <c r="I68" i="43"/>
  <c r="I122" i="43" s="1"/>
  <c r="R21" i="43"/>
  <c r="S21" i="43" s="1"/>
  <c r="W19" i="43"/>
  <c r="D45" i="43" s="1"/>
  <c r="R18" i="43"/>
  <c r="S18" i="43" s="1"/>
  <c r="R30" i="43"/>
  <c r="S30" i="43" s="1"/>
  <c r="R79" i="43"/>
  <c r="S79" i="43" s="1"/>
  <c r="W26" i="43"/>
  <c r="D52" i="43" s="1"/>
  <c r="P76" i="43"/>
  <c r="P130" i="43" s="1"/>
  <c r="O76" i="43"/>
  <c r="O130" i="43" s="1"/>
  <c r="M83" i="43"/>
  <c r="N83" i="43" s="1"/>
  <c r="K81" i="43"/>
  <c r="K135" i="43" s="1"/>
  <c r="J81" i="43"/>
  <c r="J135" i="43" s="1"/>
  <c r="R17" i="43"/>
  <c r="S17" i="43" s="1"/>
  <c r="M124" i="43"/>
  <c r="R23" i="43"/>
  <c r="S23" i="43" s="1"/>
  <c r="M70" i="43"/>
  <c r="N70" i="43" s="1"/>
  <c r="M14" i="43"/>
  <c r="I31" i="43"/>
  <c r="M71" i="43"/>
  <c r="N71" i="43" s="1"/>
  <c r="J125" i="43"/>
  <c r="M125" i="43" s="1"/>
  <c r="I135" i="43"/>
  <c r="R27" i="43"/>
  <c r="S27" i="43" s="1"/>
  <c r="K80" i="43"/>
  <c r="K134" i="43" s="1"/>
  <c r="J80" i="43"/>
  <c r="J134" i="43" s="1"/>
  <c r="I134" i="43"/>
  <c r="F86" i="43"/>
  <c r="R20" i="43"/>
  <c r="S20" i="43" s="1"/>
  <c r="R28" i="43"/>
  <c r="S28" i="43" s="1"/>
  <c r="M75" i="43"/>
  <c r="N75" i="43" s="1"/>
  <c r="N129" i="43" s="1"/>
  <c r="J129" i="43"/>
  <c r="M129" i="43" s="1"/>
  <c r="R15" i="43"/>
  <c r="S15" i="43" s="1"/>
  <c r="M77" i="43"/>
  <c r="N77" i="43" s="1"/>
  <c r="N131" i="43" s="1"/>
  <c r="K72" i="43"/>
  <c r="K126" i="43" s="1"/>
  <c r="J72" i="43"/>
  <c r="J126" i="43" s="1"/>
  <c r="W24" i="43"/>
  <c r="D50" i="43" s="1"/>
  <c r="W22" i="43"/>
  <c r="D48" i="43" s="1"/>
  <c r="I126" i="43"/>
  <c r="J73" i="43"/>
  <c r="J127" i="43" s="1"/>
  <c r="K73" i="43"/>
  <c r="K127" i="43" s="1"/>
  <c r="I127" i="43"/>
  <c r="M84" i="43"/>
  <c r="N84" i="43" s="1"/>
  <c r="M78" i="43"/>
  <c r="N78" i="43" s="1"/>
  <c r="N133" i="43"/>
  <c r="R133" i="43" s="1"/>
  <c r="R25" i="43"/>
  <c r="S25" i="43" s="1"/>
  <c r="M83" i="41"/>
  <c r="N83" i="41" s="1"/>
  <c r="N137" i="41" s="1"/>
  <c r="K45" i="42"/>
  <c r="K71" i="42" s="1"/>
  <c r="J45" i="42"/>
  <c r="J71" i="42" s="1"/>
  <c r="I71" i="42"/>
  <c r="R29" i="41"/>
  <c r="S29" i="41" s="1"/>
  <c r="K56" i="42"/>
  <c r="K82" i="42" s="1"/>
  <c r="J56" i="42"/>
  <c r="J82" i="42" s="1"/>
  <c r="I82" i="42"/>
  <c r="M82" i="42" s="1"/>
  <c r="J73" i="41"/>
  <c r="J127" i="41" s="1"/>
  <c r="K73" i="41"/>
  <c r="K127" i="41" s="1"/>
  <c r="I127" i="41"/>
  <c r="E87" i="42"/>
  <c r="R24" i="42"/>
  <c r="S24" i="42" s="1"/>
  <c r="M137" i="41"/>
  <c r="R22" i="41"/>
  <c r="S22" i="41" s="1"/>
  <c r="W23" i="41"/>
  <c r="D49" i="41" s="1"/>
  <c r="M84" i="41"/>
  <c r="N84" i="41" s="1"/>
  <c r="N138" i="41" s="1"/>
  <c r="R22" i="42"/>
  <c r="S22" i="42" s="1"/>
  <c r="W26" i="41"/>
  <c r="D52" i="41" s="1"/>
  <c r="W29" i="42"/>
  <c r="X29" i="42" s="1"/>
  <c r="R31" i="42"/>
  <c r="S31" i="42" s="1"/>
  <c r="W17" i="41"/>
  <c r="D43" i="41" s="1"/>
  <c r="AB17" i="42"/>
  <c r="M72" i="42"/>
  <c r="M77" i="42"/>
  <c r="R27" i="41"/>
  <c r="S27" i="41" s="1"/>
  <c r="R19" i="42"/>
  <c r="S19" i="42" s="1"/>
  <c r="N73" i="42"/>
  <c r="W32" i="42"/>
  <c r="X32" i="42" s="1"/>
  <c r="R20" i="41"/>
  <c r="S20" i="41" s="1"/>
  <c r="M31" i="41"/>
  <c r="R18" i="42"/>
  <c r="S18" i="42" s="1"/>
  <c r="M54" i="42"/>
  <c r="N54" i="42" s="1"/>
  <c r="M77" i="41"/>
  <c r="N77" i="41" s="1"/>
  <c r="W28" i="42"/>
  <c r="X28" i="42" s="1"/>
  <c r="R30" i="41"/>
  <c r="S30" i="41" s="1"/>
  <c r="J69" i="41"/>
  <c r="J123" i="41" s="1"/>
  <c r="K69" i="41"/>
  <c r="K123" i="41" s="1"/>
  <c r="R16" i="41"/>
  <c r="S16" i="41" s="1"/>
  <c r="K80" i="41"/>
  <c r="K134" i="41" s="1"/>
  <c r="J80" i="41"/>
  <c r="J134" i="41" s="1"/>
  <c r="I134" i="41"/>
  <c r="M82" i="41"/>
  <c r="N82" i="41" s="1"/>
  <c r="N136" i="41" s="1"/>
  <c r="M81" i="42"/>
  <c r="R15" i="41"/>
  <c r="S15" i="41" s="1"/>
  <c r="N16" i="42"/>
  <c r="M33" i="42"/>
  <c r="I85" i="41"/>
  <c r="K68" i="41"/>
  <c r="J68" i="41"/>
  <c r="I122" i="41"/>
  <c r="R28" i="41"/>
  <c r="S28" i="41" s="1"/>
  <c r="H61" i="42"/>
  <c r="I44" i="42"/>
  <c r="M51" i="42"/>
  <c r="N51" i="42" s="1"/>
  <c r="N77" i="42" s="1"/>
  <c r="J79" i="41"/>
  <c r="J133" i="41" s="1"/>
  <c r="K79" i="41"/>
  <c r="K133" i="41" s="1"/>
  <c r="R24" i="41"/>
  <c r="S24" i="41" s="1"/>
  <c r="M55" i="42"/>
  <c r="N55" i="42" s="1"/>
  <c r="N81" i="42" s="1"/>
  <c r="R30" i="42"/>
  <c r="S30" i="42" s="1"/>
  <c r="R23" i="42"/>
  <c r="S23" i="42" s="1"/>
  <c r="AB25" i="42"/>
  <c r="H122" i="41"/>
  <c r="H139" i="41" s="1"/>
  <c r="R14" i="41"/>
  <c r="N31" i="41"/>
  <c r="J85" i="42"/>
  <c r="M85" i="42" s="1"/>
  <c r="M59" i="42"/>
  <c r="N59" i="42" s="1"/>
  <c r="N85" i="42" s="1"/>
  <c r="J135" i="41"/>
  <c r="M135" i="41" s="1"/>
  <c r="M81" i="41"/>
  <c r="N81" i="41" s="1"/>
  <c r="M57" i="42"/>
  <c r="N57" i="42" s="1"/>
  <c r="M138" i="41"/>
  <c r="W21" i="42"/>
  <c r="X21" i="42" s="1"/>
  <c r="R21" i="41"/>
  <c r="S21" i="41" s="1"/>
  <c r="O47" i="42"/>
  <c r="W19" i="41"/>
  <c r="D45" i="41" s="1"/>
  <c r="R18" i="41"/>
  <c r="S18" i="41" s="1"/>
  <c r="M80" i="42"/>
  <c r="W20" i="42"/>
  <c r="X20" i="42" s="1"/>
  <c r="F87" i="42"/>
  <c r="H70" i="42"/>
  <c r="H87" i="42" s="1"/>
  <c r="R26" i="42"/>
  <c r="S26" i="42" s="1"/>
  <c r="R27" i="42"/>
  <c r="S27" i="42" s="1"/>
  <c r="K60" i="42"/>
  <c r="K86" i="42" s="1"/>
  <c r="J60" i="42"/>
  <c r="J86" i="42" s="1"/>
  <c r="I86" i="42"/>
  <c r="R25" i="41"/>
  <c r="S25" i="41" s="1"/>
  <c r="K71" i="41"/>
  <c r="K125" i="41" s="1"/>
  <c r="J71" i="41"/>
  <c r="J125" i="41" s="1"/>
  <c r="I125" i="41"/>
  <c r="M136" i="43" l="1"/>
  <c r="M132" i="41"/>
  <c r="M76" i="41"/>
  <c r="N76" i="41" s="1"/>
  <c r="N130" i="41" s="1"/>
  <c r="M128" i="41"/>
  <c r="M72" i="43"/>
  <c r="N72" i="43" s="1"/>
  <c r="N126" i="43" s="1"/>
  <c r="M52" i="42"/>
  <c r="N52" i="42" s="1"/>
  <c r="N78" i="42" s="1"/>
  <c r="M129" i="41"/>
  <c r="M74" i="42"/>
  <c r="M134" i="41"/>
  <c r="R130" i="43"/>
  <c r="M128" i="43"/>
  <c r="P46" i="42"/>
  <c r="P72" i="42" s="1"/>
  <c r="O46" i="42"/>
  <c r="O72" i="42" s="1"/>
  <c r="R72" i="42" s="1"/>
  <c r="M78" i="41"/>
  <c r="N78" i="41" s="1"/>
  <c r="N132" i="41" s="1"/>
  <c r="M58" i="42"/>
  <c r="N58" i="42" s="1"/>
  <c r="M48" i="42"/>
  <c r="N48" i="42" s="1"/>
  <c r="O48" i="42" s="1"/>
  <c r="O74" i="42" s="1"/>
  <c r="M74" i="43"/>
  <c r="N74" i="43" s="1"/>
  <c r="N128" i="43" s="1"/>
  <c r="M68" i="41"/>
  <c r="N68" i="41" s="1"/>
  <c r="M123" i="43"/>
  <c r="M84" i="42"/>
  <c r="M124" i="41"/>
  <c r="M70" i="41"/>
  <c r="N70" i="41" s="1"/>
  <c r="N124" i="41" s="1"/>
  <c r="N75" i="42"/>
  <c r="O49" i="42"/>
  <c r="O75" i="42" s="1"/>
  <c r="P49" i="42"/>
  <c r="P75" i="42" s="1"/>
  <c r="M82" i="43"/>
  <c r="N82" i="43" s="1"/>
  <c r="O82" i="43" s="1"/>
  <c r="O136" i="43" s="1"/>
  <c r="P69" i="43"/>
  <c r="P123" i="43" s="1"/>
  <c r="M127" i="41"/>
  <c r="M79" i="42"/>
  <c r="O76" i="41"/>
  <c r="O130" i="41" s="1"/>
  <c r="N123" i="43"/>
  <c r="M130" i="41"/>
  <c r="P76" i="41"/>
  <c r="P130" i="41" s="1"/>
  <c r="P50" i="42"/>
  <c r="P76" i="42" s="1"/>
  <c r="M79" i="41"/>
  <c r="N79" i="41" s="1"/>
  <c r="P79" i="41" s="1"/>
  <c r="P133" i="41" s="1"/>
  <c r="M75" i="41"/>
  <c r="N75" i="41" s="1"/>
  <c r="N129" i="41" s="1"/>
  <c r="O50" i="42"/>
  <c r="O76" i="42" s="1"/>
  <c r="M45" i="42"/>
  <c r="N45" i="42" s="1"/>
  <c r="O45" i="42" s="1"/>
  <c r="M125" i="41"/>
  <c r="M126" i="43"/>
  <c r="R76" i="43"/>
  <c r="S76" i="43" s="1"/>
  <c r="S130" i="43" s="1"/>
  <c r="M53" i="42"/>
  <c r="N53" i="42" s="1"/>
  <c r="P72" i="41"/>
  <c r="P126" i="41" s="1"/>
  <c r="M73" i="41"/>
  <c r="N73" i="41" s="1"/>
  <c r="N127" i="41" s="1"/>
  <c r="M74" i="41"/>
  <c r="N74" i="41" s="1"/>
  <c r="N128" i="41" s="1"/>
  <c r="O72" i="41"/>
  <c r="O126" i="41" s="1"/>
  <c r="M133" i="41"/>
  <c r="M123" i="41"/>
  <c r="M81" i="43"/>
  <c r="N81" i="43" s="1"/>
  <c r="N135" i="43" s="1"/>
  <c r="I139" i="43"/>
  <c r="M127" i="43"/>
  <c r="P82" i="43"/>
  <c r="P136" i="43" s="1"/>
  <c r="O71" i="43"/>
  <c r="O125" i="43" s="1"/>
  <c r="P71" i="43"/>
  <c r="P125" i="43" s="1"/>
  <c r="W18" i="43"/>
  <c r="D44" i="43" s="1"/>
  <c r="M73" i="43"/>
  <c r="N73" i="43" s="1"/>
  <c r="P77" i="43"/>
  <c r="P131" i="43" s="1"/>
  <c r="O77" i="43"/>
  <c r="O131" i="43" s="1"/>
  <c r="M134" i="43"/>
  <c r="H45" i="43"/>
  <c r="I45" i="43" s="1"/>
  <c r="M45" i="43" s="1"/>
  <c r="N45" i="43" s="1"/>
  <c r="R45" i="43" s="1"/>
  <c r="S45" i="43" s="1"/>
  <c r="W45" i="43" s="1"/>
  <c r="W15" i="43"/>
  <c r="D41" i="43" s="1"/>
  <c r="M31" i="43"/>
  <c r="N14" i="43"/>
  <c r="P83" i="43"/>
  <c r="P137" i="43" s="1"/>
  <c r="O83" i="43"/>
  <c r="O137" i="43" s="1"/>
  <c r="P70" i="43"/>
  <c r="P124" i="43" s="1"/>
  <c r="O70" i="43"/>
  <c r="O124" i="43" s="1"/>
  <c r="W21" i="43"/>
  <c r="D47" i="43" s="1"/>
  <c r="M80" i="43"/>
  <c r="N80" i="43" s="1"/>
  <c r="O74" i="43"/>
  <c r="O128" i="43" s="1"/>
  <c r="W23" i="43"/>
  <c r="D49" i="43" s="1"/>
  <c r="O75" i="43"/>
  <c r="O129" i="43" s="1"/>
  <c r="P75" i="43"/>
  <c r="P129" i="43" s="1"/>
  <c r="W27" i="43"/>
  <c r="D53" i="43" s="1"/>
  <c r="H52" i="43"/>
  <c r="I52" i="43" s="1"/>
  <c r="M52" i="43" s="1"/>
  <c r="N52" i="43" s="1"/>
  <c r="R52" i="43" s="1"/>
  <c r="S52" i="43" s="1"/>
  <c r="W52" i="43" s="1"/>
  <c r="W25" i="43"/>
  <c r="D51" i="43" s="1"/>
  <c r="S133" i="43"/>
  <c r="W29" i="43"/>
  <c r="D55" i="43" s="1"/>
  <c r="O72" i="43"/>
  <c r="O126" i="43" s="1"/>
  <c r="P72" i="43"/>
  <c r="P126" i="43" s="1"/>
  <c r="W28" i="43"/>
  <c r="D54" i="43" s="1"/>
  <c r="M135" i="43"/>
  <c r="W17" i="43"/>
  <c r="D43" i="43" s="1"/>
  <c r="U79" i="43"/>
  <c r="U133" i="43" s="1"/>
  <c r="T79" i="43"/>
  <c r="T133" i="43" s="1"/>
  <c r="N137" i="43"/>
  <c r="O78" i="43"/>
  <c r="O132" i="43" s="1"/>
  <c r="P78" i="43"/>
  <c r="P132" i="43" s="1"/>
  <c r="N132" i="43"/>
  <c r="W20" i="43"/>
  <c r="D46" i="43" s="1"/>
  <c r="N125" i="43"/>
  <c r="W30" i="43"/>
  <c r="D56" i="43" s="1"/>
  <c r="W16" i="43"/>
  <c r="D42" i="43" s="1"/>
  <c r="H48" i="43"/>
  <c r="I48" i="43" s="1"/>
  <c r="M48" i="43" s="1"/>
  <c r="N48" i="43" s="1"/>
  <c r="R48" i="43" s="1"/>
  <c r="S48" i="43" s="1"/>
  <c r="W48" i="43" s="1"/>
  <c r="I85" i="43"/>
  <c r="K68" i="43"/>
  <c r="J68" i="43"/>
  <c r="H50" i="43"/>
  <c r="I50" i="43" s="1"/>
  <c r="M50" i="43" s="1"/>
  <c r="N50" i="43" s="1"/>
  <c r="R50" i="43" s="1"/>
  <c r="S50" i="43" s="1"/>
  <c r="W50" i="43" s="1"/>
  <c r="O84" i="43"/>
  <c r="O138" i="43" s="1"/>
  <c r="P84" i="43"/>
  <c r="P138" i="43" s="1"/>
  <c r="N138" i="43"/>
  <c r="N124" i="43"/>
  <c r="AB28" i="42"/>
  <c r="W24" i="41"/>
  <c r="D50" i="41" s="1"/>
  <c r="K85" i="41"/>
  <c r="K122" i="41"/>
  <c r="K139" i="41" s="1"/>
  <c r="M80" i="41"/>
  <c r="N80" i="41" s="1"/>
  <c r="O54" i="42"/>
  <c r="O80" i="42" s="1"/>
  <c r="P54" i="42"/>
  <c r="P80" i="42" s="1"/>
  <c r="M56" i="42"/>
  <c r="N56" i="42" s="1"/>
  <c r="H45" i="41"/>
  <c r="I45" i="41" s="1"/>
  <c r="M45" i="41" s="1"/>
  <c r="N45" i="41" s="1"/>
  <c r="R45" i="41" s="1"/>
  <c r="S45" i="41" s="1"/>
  <c r="W45" i="41" s="1"/>
  <c r="AB32" i="42"/>
  <c r="R16" i="42"/>
  <c r="N33" i="42"/>
  <c r="W16" i="41"/>
  <c r="D42" i="41" s="1"/>
  <c r="H43" i="41"/>
  <c r="I43" i="41" s="1"/>
  <c r="M43" i="41" s="1"/>
  <c r="N43" i="41" s="1"/>
  <c r="R43" i="41" s="1"/>
  <c r="S43" i="41" s="1"/>
  <c r="W43" i="41" s="1"/>
  <c r="M71" i="41"/>
  <c r="N71" i="41" s="1"/>
  <c r="O73" i="42"/>
  <c r="R73" i="42" s="1"/>
  <c r="R47" i="42"/>
  <c r="S47" i="42" s="1"/>
  <c r="S73" i="42" s="1"/>
  <c r="P51" i="42"/>
  <c r="P77" i="42" s="1"/>
  <c r="O51" i="42"/>
  <c r="O77" i="42" s="1"/>
  <c r="W15" i="41"/>
  <c r="D41" i="41" s="1"/>
  <c r="W19" i="42"/>
  <c r="X19" i="42" s="1"/>
  <c r="W25" i="41"/>
  <c r="D51" i="41" s="1"/>
  <c r="W21" i="41"/>
  <c r="D47" i="41" s="1"/>
  <c r="P57" i="42"/>
  <c r="P83" i="42" s="1"/>
  <c r="O57" i="42"/>
  <c r="O83" i="42" s="1"/>
  <c r="N83" i="42"/>
  <c r="W23" i="42"/>
  <c r="X23" i="42" s="1"/>
  <c r="I61" i="42"/>
  <c r="K44" i="42"/>
  <c r="J44" i="42"/>
  <c r="M44" i="42" s="1"/>
  <c r="I70" i="42"/>
  <c r="W27" i="41"/>
  <c r="D53" i="41" s="1"/>
  <c r="P84" i="41"/>
  <c r="P138" i="41" s="1"/>
  <c r="O84" i="41"/>
  <c r="O138" i="41" s="1"/>
  <c r="M71" i="42"/>
  <c r="AB20" i="42"/>
  <c r="W20" i="41"/>
  <c r="D46" i="41" s="1"/>
  <c r="W22" i="42"/>
  <c r="X22" i="42" s="1"/>
  <c r="R31" i="41"/>
  <c r="S14" i="41"/>
  <c r="W26" i="42"/>
  <c r="X26" i="42" s="1"/>
  <c r="W29" i="41"/>
  <c r="D55" i="41" s="1"/>
  <c r="W31" i="42"/>
  <c r="X31" i="42" s="1"/>
  <c r="H49" i="41"/>
  <c r="I49" i="41" s="1"/>
  <c r="M49" i="41" s="1"/>
  <c r="N49" i="41" s="1"/>
  <c r="R49" i="41" s="1"/>
  <c r="S49" i="41" s="1"/>
  <c r="W49" i="41" s="1"/>
  <c r="W28" i="41"/>
  <c r="D54" i="41" s="1"/>
  <c r="W18" i="41"/>
  <c r="D44" i="41" s="1"/>
  <c r="O77" i="41"/>
  <c r="O131" i="41" s="1"/>
  <c r="P77" i="41"/>
  <c r="P131" i="41" s="1"/>
  <c r="N131" i="41"/>
  <c r="N80" i="42"/>
  <c r="W24" i="42"/>
  <c r="X24" i="42" s="1"/>
  <c r="O81" i="41"/>
  <c r="O135" i="41" s="1"/>
  <c r="P81" i="41"/>
  <c r="P135" i="41" s="1"/>
  <c r="M86" i="42"/>
  <c r="M69" i="41"/>
  <c r="N69" i="41" s="1"/>
  <c r="M60" i="42"/>
  <c r="N60" i="42" s="1"/>
  <c r="P59" i="42"/>
  <c r="P85" i="42" s="1"/>
  <c r="O59" i="42"/>
  <c r="O85" i="42" s="1"/>
  <c r="W30" i="42"/>
  <c r="X30" i="42" s="1"/>
  <c r="O82" i="41"/>
  <c r="O136" i="41" s="1"/>
  <c r="P82" i="41"/>
  <c r="P136" i="41" s="1"/>
  <c r="W30" i="41"/>
  <c r="D56" i="41" s="1"/>
  <c r="W18" i="42"/>
  <c r="X18" i="42" s="1"/>
  <c r="AB29" i="42"/>
  <c r="P52" i="42"/>
  <c r="P78" i="42" s="1"/>
  <c r="O52" i="42"/>
  <c r="O78" i="42" s="1"/>
  <c r="O74" i="41"/>
  <c r="O128" i="41" s="1"/>
  <c r="J85" i="41"/>
  <c r="J122" i="41"/>
  <c r="J139" i="41" s="1"/>
  <c r="W27" i="42"/>
  <c r="X27" i="42" s="1"/>
  <c r="N135" i="41"/>
  <c r="N71" i="42"/>
  <c r="AB21" i="42"/>
  <c r="P55" i="42"/>
  <c r="P81" i="42" s="1"/>
  <c r="O55" i="42"/>
  <c r="O81" i="42" s="1"/>
  <c r="I139" i="41"/>
  <c r="H52" i="41"/>
  <c r="I52" i="41" s="1"/>
  <c r="M52" i="41" s="1"/>
  <c r="N52" i="41" s="1"/>
  <c r="R52" i="41" s="1"/>
  <c r="S52" i="41" s="1"/>
  <c r="W52" i="41" s="1"/>
  <c r="W22" i="41"/>
  <c r="D48" i="41" s="1"/>
  <c r="P83" i="41"/>
  <c r="P137" i="41" s="1"/>
  <c r="O83" i="41"/>
  <c r="O137" i="41" s="1"/>
  <c r="R137" i="41" l="1"/>
  <c r="R126" i="43"/>
  <c r="P78" i="41"/>
  <c r="P132" i="41" s="1"/>
  <c r="O78" i="41"/>
  <c r="O132" i="41" s="1"/>
  <c r="N74" i="42"/>
  <c r="R74" i="42" s="1"/>
  <c r="R69" i="43"/>
  <c r="S69" i="43" s="1"/>
  <c r="S123" i="43" s="1"/>
  <c r="P48" i="42"/>
  <c r="P74" i="42" s="1"/>
  <c r="R46" i="42"/>
  <c r="S46" i="42" s="1"/>
  <c r="S72" i="42" s="1"/>
  <c r="N136" i="43"/>
  <c r="R136" i="43" s="1"/>
  <c r="R123" i="43"/>
  <c r="R130" i="41"/>
  <c r="R78" i="42"/>
  <c r="O71" i="42"/>
  <c r="R85" i="42"/>
  <c r="P74" i="43"/>
  <c r="P128" i="43" s="1"/>
  <c r="R128" i="43" s="1"/>
  <c r="R129" i="43"/>
  <c r="U76" i="43"/>
  <c r="U130" i="43" s="1"/>
  <c r="T76" i="43"/>
  <c r="T130" i="43" s="1"/>
  <c r="W130" i="43" s="1"/>
  <c r="P45" i="42"/>
  <c r="P71" i="42" s="1"/>
  <c r="R126" i="41"/>
  <c r="M68" i="43"/>
  <c r="M85" i="43" s="1"/>
  <c r="N133" i="41"/>
  <c r="R75" i="42"/>
  <c r="O73" i="41"/>
  <c r="O127" i="41" s="1"/>
  <c r="R127" i="41" s="1"/>
  <c r="P74" i="41"/>
  <c r="P128" i="41" s="1"/>
  <c r="R128" i="41" s="1"/>
  <c r="O75" i="41"/>
  <c r="O129" i="41" s="1"/>
  <c r="N84" i="42"/>
  <c r="O58" i="42"/>
  <c r="P58" i="42"/>
  <c r="P84" i="42" s="1"/>
  <c r="P75" i="41"/>
  <c r="P129" i="41" s="1"/>
  <c r="O79" i="41"/>
  <c r="O133" i="41" s="1"/>
  <c r="R50" i="42"/>
  <c r="S50" i="42" s="1"/>
  <c r="T50" i="42" s="1"/>
  <c r="T76" i="42" s="1"/>
  <c r="P73" i="41"/>
  <c r="P127" i="41" s="1"/>
  <c r="P70" i="41"/>
  <c r="P124" i="41" s="1"/>
  <c r="R132" i="43"/>
  <c r="O70" i="41"/>
  <c r="O124" i="41" s="1"/>
  <c r="R124" i="41" s="1"/>
  <c r="R131" i="43"/>
  <c r="R76" i="42"/>
  <c r="R49" i="42"/>
  <c r="S49" i="42" s="1"/>
  <c r="N79" i="42"/>
  <c r="O53" i="42"/>
  <c r="O79" i="42" s="1"/>
  <c r="P53" i="42"/>
  <c r="P79" i="42" s="1"/>
  <c r="R59" i="42"/>
  <c r="S59" i="42" s="1"/>
  <c r="S85" i="42" s="1"/>
  <c r="O81" i="43"/>
  <c r="O135" i="43" s="1"/>
  <c r="R76" i="41"/>
  <c r="S76" i="41" s="1"/>
  <c r="S130" i="41" s="1"/>
  <c r="R77" i="42"/>
  <c r="R124" i="43"/>
  <c r="P81" i="43"/>
  <c r="P135" i="43" s="1"/>
  <c r="R81" i="42"/>
  <c r="R77" i="43"/>
  <c r="S77" i="43" s="1"/>
  <c r="S131" i="43" s="1"/>
  <c r="R138" i="41"/>
  <c r="R82" i="41"/>
  <c r="S82" i="41" s="1"/>
  <c r="S136" i="41" s="1"/>
  <c r="R136" i="41"/>
  <c r="R84" i="41"/>
  <c r="S84" i="41" s="1"/>
  <c r="U84" i="41" s="1"/>
  <c r="U138" i="41" s="1"/>
  <c r="R72" i="41"/>
  <c r="S72" i="41" s="1"/>
  <c r="R137" i="43"/>
  <c r="R83" i="43"/>
  <c r="S83" i="43" s="1"/>
  <c r="S137" i="43" s="1"/>
  <c r="R84" i="43"/>
  <c r="S84" i="43" s="1"/>
  <c r="S138" i="43" s="1"/>
  <c r="H55" i="43"/>
  <c r="I55" i="43" s="1"/>
  <c r="M55" i="43" s="1"/>
  <c r="N55" i="43" s="1"/>
  <c r="R55" i="43" s="1"/>
  <c r="S55" i="43" s="1"/>
  <c r="W55" i="43" s="1"/>
  <c r="P80" i="43"/>
  <c r="P134" i="43" s="1"/>
  <c r="O80" i="43"/>
  <c r="O134" i="43" s="1"/>
  <c r="R80" i="43"/>
  <c r="S80" i="43" s="1"/>
  <c r="N134" i="43"/>
  <c r="H53" i="43"/>
  <c r="I53" i="43" s="1"/>
  <c r="M53" i="43" s="1"/>
  <c r="N53" i="43" s="1"/>
  <c r="R53" i="43" s="1"/>
  <c r="S53" i="43" s="1"/>
  <c r="W53" i="43" s="1"/>
  <c r="N31" i="43"/>
  <c r="R14" i="43"/>
  <c r="H44" i="43"/>
  <c r="I44" i="43" s="1"/>
  <c r="M44" i="43" s="1"/>
  <c r="N44" i="43" s="1"/>
  <c r="R44" i="43" s="1"/>
  <c r="S44" i="43" s="1"/>
  <c r="W44" i="43" s="1"/>
  <c r="H47" i="43"/>
  <c r="I47" i="43" s="1"/>
  <c r="M47" i="43" s="1"/>
  <c r="N47" i="43" s="1"/>
  <c r="R47" i="43" s="1"/>
  <c r="S47" i="43" s="1"/>
  <c r="W47" i="43" s="1"/>
  <c r="R138" i="43"/>
  <c r="R78" i="43"/>
  <c r="S78" i="43" s="1"/>
  <c r="R72" i="43"/>
  <c r="S72" i="43" s="1"/>
  <c r="R75" i="43"/>
  <c r="S75" i="43" s="1"/>
  <c r="H41" i="43"/>
  <c r="I41" i="43" s="1"/>
  <c r="M41" i="43" s="1"/>
  <c r="N41" i="43" s="1"/>
  <c r="R41" i="43" s="1"/>
  <c r="S41" i="43" s="1"/>
  <c r="W41" i="43" s="1"/>
  <c r="H42" i="43"/>
  <c r="I42" i="43" s="1"/>
  <c r="M42" i="43" s="1"/>
  <c r="N42" i="43" s="1"/>
  <c r="R42" i="43" s="1"/>
  <c r="S42" i="43" s="1"/>
  <c r="W42" i="43" s="1"/>
  <c r="W79" i="43"/>
  <c r="D106" i="43" s="1"/>
  <c r="D159" i="43" s="1"/>
  <c r="H56" i="43"/>
  <c r="I56" i="43" s="1"/>
  <c r="M56" i="43" s="1"/>
  <c r="N56" i="43" s="1"/>
  <c r="R56" i="43" s="1"/>
  <c r="S56" i="43" s="1"/>
  <c r="W56" i="43" s="1"/>
  <c r="H49" i="43"/>
  <c r="I49" i="43" s="1"/>
  <c r="M49" i="43" s="1"/>
  <c r="N49" i="43" s="1"/>
  <c r="R49" i="43" s="1"/>
  <c r="S49" i="43" s="1"/>
  <c r="W49" i="43" s="1"/>
  <c r="R71" i="43"/>
  <c r="S71" i="43" s="1"/>
  <c r="W133" i="43"/>
  <c r="U69" i="43"/>
  <c r="U123" i="43" s="1"/>
  <c r="T69" i="43"/>
  <c r="T123" i="43" s="1"/>
  <c r="R125" i="43"/>
  <c r="H43" i="43"/>
  <c r="I43" i="43" s="1"/>
  <c r="M43" i="43" s="1"/>
  <c r="N43" i="43" s="1"/>
  <c r="R43" i="43" s="1"/>
  <c r="S43" i="43" s="1"/>
  <c r="W43" i="43" s="1"/>
  <c r="H51" i="43"/>
  <c r="I51" i="43" s="1"/>
  <c r="M51" i="43" s="1"/>
  <c r="N51" i="43" s="1"/>
  <c r="R51" i="43" s="1"/>
  <c r="S51" i="43" s="1"/>
  <c r="W51" i="43" s="1"/>
  <c r="R70" i="43"/>
  <c r="S70" i="43" s="1"/>
  <c r="J85" i="43"/>
  <c r="J122" i="43"/>
  <c r="H46" i="43"/>
  <c r="I46" i="43" s="1"/>
  <c r="M46" i="43" s="1"/>
  <c r="N46" i="43" s="1"/>
  <c r="R46" i="43" s="1"/>
  <c r="S46" i="43" s="1"/>
  <c r="W46" i="43" s="1"/>
  <c r="K85" i="43"/>
  <c r="K122" i="43"/>
  <c r="K139" i="43" s="1"/>
  <c r="H54" i="43"/>
  <c r="I54" i="43" s="1"/>
  <c r="M54" i="43" s="1"/>
  <c r="N54" i="43" s="1"/>
  <c r="R54" i="43" s="1"/>
  <c r="S54" i="43" s="1"/>
  <c r="W54" i="43" s="1"/>
  <c r="P73" i="43"/>
  <c r="P127" i="43" s="1"/>
  <c r="O73" i="43"/>
  <c r="O127" i="43" s="1"/>
  <c r="N127" i="43"/>
  <c r="R82" i="43"/>
  <c r="S82" i="43" s="1"/>
  <c r="R131" i="41"/>
  <c r="H54" i="41"/>
  <c r="I54" i="41" s="1"/>
  <c r="M54" i="41" s="1"/>
  <c r="N54" i="41" s="1"/>
  <c r="R54" i="41" s="1"/>
  <c r="S54" i="41" s="1"/>
  <c r="W54" i="41" s="1"/>
  <c r="AB26" i="42"/>
  <c r="R55" i="42"/>
  <c r="S55" i="42" s="1"/>
  <c r="S31" i="41"/>
  <c r="W14" i="41"/>
  <c r="H53" i="41"/>
  <c r="I53" i="41" s="1"/>
  <c r="M53" i="41" s="1"/>
  <c r="N53" i="41" s="1"/>
  <c r="R53" i="41" s="1"/>
  <c r="S53" i="41" s="1"/>
  <c r="W53" i="41" s="1"/>
  <c r="R51" i="42"/>
  <c r="S51" i="42" s="1"/>
  <c r="P56" i="42"/>
  <c r="P82" i="42" s="1"/>
  <c r="O56" i="42"/>
  <c r="O82" i="42" s="1"/>
  <c r="N82" i="42"/>
  <c r="R83" i="41"/>
  <c r="S83" i="41" s="1"/>
  <c r="R78" i="41"/>
  <c r="S78" i="41" s="1"/>
  <c r="R77" i="41"/>
  <c r="S77" i="41" s="1"/>
  <c r="S16" i="42"/>
  <c r="R33" i="42"/>
  <c r="R54" i="42"/>
  <c r="S54" i="42" s="1"/>
  <c r="I87" i="42"/>
  <c r="H51" i="41"/>
  <c r="I51" i="41" s="1"/>
  <c r="M51" i="41" s="1"/>
  <c r="N51" i="41" s="1"/>
  <c r="R51" i="41" s="1"/>
  <c r="S51" i="41" s="1"/>
  <c r="W51" i="41" s="1"/>
  <c r="P60" i="42"/>
  <c r="P86" i="42" s="1"/>
  <c r="O60" i="42"/>
  <c r="O86" i="42" s="1"/>
  <c r="N86" i="42"/>
  <c r="J61" i="42"/>
  <c r="J70" i="42"/>
  <c r="J87" i="42" s="1"/>
  <c r="P68" i="41"/>
  <c r="N85" i="41"/>
  <c r="O68" i="41"/>
  <c r="R68" i="41" s="1"/>
  <c r="N122" i="41"/>
  <c r="K61" i="42"/>
  <c r="K70" i="42"/>
  <c r="K87" i="42" s="1"/>
  <c r="P80" i="41"/>
  <c r="P134" i="41" s="1"/>
  <c r="O80" i="41"/>
  <c r="O134" i="41" s="1"/>
  <c r="N134" i="41"/>
  <c r="R135" i="41"/>
  <c r="AB23" i="42"/>
  <c r="H41" i="41"/>
  <c r="I41" i="41" s="1"/>
  <c r="M41" i="41" s="1"/>
  <c r="N41" i="41" s="1"/>
  <c r="R41" i="41" s="1"/>
  <c r="S41" i="41" s="1"/>
  <c r="W41" i="41" s="1"/>
  <c r="AB22" i="42"/>
  <c r="U47" i="42"/>
  <c r="U73" i="42" s="1"/>
  <c r="T47" i="42"/>
  <c r="T73" i="42" s="1"/>
  <c r="AB31" i="42"/>
  <c r="H46" i="41"/>
  <c r="I46" i="41" s="1"/>
  <c r="M46" i="41" s="1"/>
  <c r="N46" i="41" s="1"/>
  <c r="R46" i="41" s="1"/>
  <c r="S46" i="41" s="1"/>
  <c r="W46" i="41" s="1"/>
  <c r="H55" i="41"/>
  <c r="I55" i="41" s="1"/>
  <c r="M55" i="41" s="1"/>
  <c r="N55" i="41" s="1"/>
  <c r="R55" i="41" s="1"/>
  <c r="S55" i="41" s="1"/>
  <c r="W55" i="41" s="1"/>
  <c r="M85" i="41"/>
  <c r="M122" i="41"/>
  <c r="M139" i="41" s="1"/>
  <c r="R132" i="41"/>
  <c r="R52" i="42"/>
  <c r="S52" i="42" s="1"/>
  <c r="R80" i="42"/>
  <c r="R83" i="42"/>
  <c r="H42" i="41"/>
  <c r="I42" i="41" s="1"/>
  <c r="M42" i="41" s="1"/>
  <c r="N42" i="41" s="1"/>
  <c r="R42" i="41" s="1"/>
  <c r="S42" i="41" s="1"/>
  <c r="W42" i="41" s="1"/>
  <c r="H50" i="41"/>
  <c r="I50" i="41" s="1"/>
  <c r="M50" i="41" s="1"/>
  <c r="N50" i="41" s="1"/>
  <c r="R50" i="41" s="1"/>
  <c r="S50" i="41" s="1"/>
  <c r="W50" i="41" s="1"/>
  <c r="H47" i="41"/>
  <c r="I47" i="41" s="1"/>
  <c r="M47" i="41" s="1"/>
  <c r="N47" i="41" s="1"/>
  <c r="R47" i="41" s="1"/>
  <c r="S47" i="41" s="1"/>
  <c r="W47" i="41" s="1"/>
  <c r="H48" i="41"/>
  <c r="I48" i="41" s="1"/>
  <c r="M48" i="41" s="1"/>
  <c r="N48" i="41" s="1"/>
  <c r="R48" i="41" s="1"/>
  <c r="S48" i="41" s="1"/>
  <c r="W48" i="41" s="1"/>
  <c r="AB18" i="42"/>
  <c r="H44" i="41"/>
  <c r="I44" i="41" s="1"/>
  <c r="M44" i="41" s="1"/>
  <c r="N44" i="41" s="1"/>
  <c r="R44" i="41" s="1"/>
  <c r="S44" i="41" s="1"/>
  <c r="W44" i="41" s="1"/>
  <c r="M61" i="42"/>
  <c r="N44" i="42"/>
  <c r="H56" i="41"/>
  <c r="I56" i="41" s="1"/>
  <c r="M56" i="41" s="1"/>
  <c r="N56" i="41" s="1"/>
  <c r="R56" i="41" s="1"/>
  <c r="S56" i="41" s="1"/>
  <c r="W56" i="41" s="1"/>
  <c r="R81" i="41"/>
  <c r="S81" i="41" s="1"/>
  <c r="P71" i="41"/>
  <c r="P125" i="41" s="1"/>
  <c r="O71" i="41"/>
  <c r="O125" i="41" s="1"/>
  <c r="N125" i="41"/>
  <c r="O69" i="41"/>
  <c r="O123" i="41" s="1"/>
  <c r="P69" i="41"/>
  <c r="P123" i="41" s="1"/>
  <c r="N123" i="41"/>
  <c r="AB19" i="42"/>
  <c r="AB24" i="42"/>
  <c r="AB27" i="42"/>
  <c r="AB30" i="42"/>
  <c r="R57" i="42"/>
  <c r="S57" i="42" s="1"/>
  <c r="T46" i="42" l="1"/>
  <c r="T72" i="42" s="1"/>
  <c r="T84" i="41"/>
  <c r="T138" i="41" s="1"/>
  <c r="U46" i="42"/>
  <c r="U72" i="42" s="1"/>
  <c r="R48" i="42"/>
  <c r="S48" i="42" s="1"/>
  <c r="W72" i="42"/>
  <c r="R133" i="41"/>
  <c r="U76" i="41"/>
  <c r="U130" i="41" s="1"/>
  <c r="R73" i="41"/>
  <c r="S73" i="41" s="1"/>
  <c r="R74" i="41"/>
  <c r="S74" i="41" s="1"/>
  <c r="S128" i="41" s="1"/>
  <c r="T76" i="41"/>
  <c r="R75" i="41"/>
  <c r="S75" i="41" s="1"/>
  <c r="T75" i="41" s="1"/>
  <c r="T129" i="41" s="1"/>
  <c r="R71" i="42"/>
  <c r="R71" i="41"/>
  <c r="S71" i="41" s="1"/>
  <c r="U71" i="41" s="1"/>
  <c r="U125" i="41" s="1"/>
  <c r="T59" i="42"/>
  <c r="T85" i="42" s="1"/>
  <c r="R129" i="41"/>
  <c r="W76" i="43"/>
  <c r="D103" i="43" s="1"/>
  <c r="F103" i="43" s="1"/>
  <c r="F156" i="43" s="1"/>
  <c r="R74" i="43"/>
  <c r="S74" i="43" s="1"/>
  <c r="U82" i="41"/>
  <c r="U136" i="41" s="1"/>
  <c r="R45" i="42"/>
  <c r="S45" i="42" s="1"/>
  <c r="N68" i="43"/>
  <c r="N122" i="43" s="1"/>
  <c r="N139" i="43" s="1"/>
  <c r="S75" i="42"/>
  <c r="U49" i="42"/>
  <c r="U75" i="42" s="1"/>
  <c r="T49" i="42"/>
  <c r="T75" i="42" s="1"/>
  <c r="T84" i="43"/>
  <c r="T138" i="43" s="1"/>
  <c r="U84" i="43"/>
  <c r="U138" i="43" s="1"/>
  <c r="R70" i="41"/>
  <c r="S70" i="41" s="1"/>
  <c r="S124" i="41" s="1"/>
  <c r="S138" i="41"/>
  <c r="R134" i="43"/>
  <c r="R79" i="41"/>
  <c r="S79" i="41" s="1"/>
  <c r="U79" i="41" s="1"/>
  <c r="U133" i="41" s="1"/>
  <c r="O84" i="42"/>
  <c r="R58" i="42"/>
  <c r="S58" i="42" s="1"/>
  <c r="R84" i="42"/>
  <c r="R135" i="43"/>
  <c r="U50" i="42"/>
  <c r="S76" i="42"/>
  <c r="U59" i="42"/>
  <c r="U85" i="42" s="1"/>
  <c r="R81" i="43"/>
  <c r="S81" i="43" s="1"/>
  <c r="R53" i="42"/>
  <c r="S53" i="42" s="1"/>
  <c r="W73" i="42"/>
  <c r="U77" i="43"/>
  <c r="U131" i="43" s="1"/>
  <c r="T83" i="43"/>
  <c r="T137" i="43" s="1"/>
  <c r="U83" i="43"/>
  <c r="U137" i="43" s="1"/>
  <c r="R79" i="42"/>
  <c r="T77" i="43"/>
  <c r="T131" i="43" s="1"/>
  <c r="M70" i="42"/>
  <c r="M87" i="42" s="1"/>
  <c r="R86" i="42"/>
  <c r="W123" i="43"/>
  <c r="T70" i="41"/>
  <c r="T124" i="41" s="1"/>
  <c r="R134" i="41"/>
  <c r="T82" i="41"/>
  <c r="T136" i="41" s="1"/>
  <c r="W136" i="41" s="1"/>
  <c r="U72" i="41"/>
  <c r="U126" i="41" s="1"/>
  <c r="S126" i="41"/>
  <c r="T72" i="41"/>
  <c r="T126" i="41" s="1"/>
  <c r="R127" i="43"/>
  <c r="T80" i="43"/>
  <c r="T134" i="43" s="1"/>
  <c r="U80" i="43"/>
  <c r="U134" i="43" s="1"/>
  <c r="S134" i="43"/>
  <c r="R31" i="43"/>
  <c r="S14" i="43"/>
  <c r="J139" i="43"/>
  <c r="M122" i="43"/>
  <c r="M139" i="43" s="1"/>
  <c r="R73" i="43"/>
  <c r="S73" i="43" s="1"/>
  <c r="U72" i="43"/>
  <c r="U126" i="43" s="1"/>
  <c r="T72" i="43"/>
  <c r="T126" i="43" s="1"/>
  <c r="S126" i="43"/>
  <c r="U71" i="43"/>
  <c r="U125" i="43" s="1"/>
  <c r="T71" i="43"/>
  <c r="T125" i="43" s="1"/>
  <c r="S125" i="43"/>
  <c r="W125" i="43" s="1"/>
  <c r="U82" i="43"/>
  <c r="U136" i="43" s="1"/>
  <c r="T82" i="43"/>
  <c r="T136" i="43" s="1"/>
  <c r="S136" i="43"/>
  <c r="U70" i="43"/>
  <c r="U124" i="43" s="1"/>
  <c r="T70" i="43"/>
  <c r="T124" i="43" s="1"/>
  <c r="S124" i="43"/>
  <c r="W69" i="43"/>
  <c r="D96" i="43" s="1"/>
  <c r="F106" i="43"/>
  <c r="F159" i="43" s="1"/>
  <c r="E106" i="43"/>
  <c r="E159" i="43" s="1"/>
  <c r="U75" i="43"/>
  <c r="U129" i="43" s="1"/>
  <c r="T75" i="43"/>
  <c r="T129" i="43" s="1"/>
  <c r="S129" i="43"/>
  <c r="U78" i="43"/>
  <c r="U132" i="43" s="1"/>
  <c r="T78" i="43"/>
  <c r="T132" i="43" s="1"/>
  <c r="S132" i="43"/>
  <c r="P68" i="43"/>
  <c r="U75" i="41"/>
  <c r="U129" i="41" s="1"/>
  <c r="S129" i="41"/>
  <c r="U81" i="41"/>
  <c r="U135" i="41" s="1"/>
  <c r="T81" i="41"/>
  <c r="T135" i="41" s="1"/>
  <c r="S135" i="41"/>
  <c r="U54" i="42"/>
  <c r="U80" i="42" s="1"/>
  <c r="T54" i="42"/>
  <c r="T80" i="42" s="1"/>
  <c r="S80" i="42"/>
  <c r="D40" i="41"/>
  <c r="W31" i="41"/>
  <c r="U48" i="42"/>
  <c r="U74" i="42" s="1"/>
  <c r="T48" i="42"/>
  <c r="T74" i="42" s="1"/>
  <c r="S74" i="42"/>
  <c r="W46" i="42"/>
  <c r="X46" i="42" s="1"/>
  <c r="S33" i="42"/>
  <c r="W16" i="42"/>
  <c r="R123" i="41"/>
  <c r="T77" i="41"/>
  <c r="T131" i="41" s="1"/>
  <c r="U77" i="41"/>
  <c r="U131" i="41" s="1"/>
  <c r="S131" i="41"/>
  <c r="R80" i="41"/>
  <c r="S80" i="41" s="1"/>
  <c r="R60" i="42"/>
  <c r="S60" i="42" s="1"/>
  <c r="U78" i="41"/>
  <c r="U132" i="41" s="1"/>
  <c r="T78" i="41"/>
  <c r="T132" i="41" s="1"/>
  <c r="S132" i="41"/>
  <c r="W138" i="41"/>
  <c r="U51" i="42"/>
  <c r="U77" i="42" s="1"/>
  <c r="T51" i="42"/>
  <c r="T77" i="42" s="1"/>
  <c r="S77" i="42"/>
  <c r="R69" i="41"/>
  <c r="S69" i="41" s="1"/>
  <c r="U52" i="42"/>
  <c r="U78" i="42" s="1"/>
  <c r="T52" i="42"/>
  <c r="T78" i="42" s="1"/>
  <c r="S78" i="42"/>
  <c r="W47" i="42"/>
  <c r="X47" i="42" s="1"/>
  <c r="U83" i="41"/>
  <c r="U137" i="41" s="1"/>
  <c r="T83" i="41"/>
  <c r="T137" i="41" s="1"/>
  <c r="S137" i="41"/>
  <c r="T55" i="42"/>
  <c r="T81" i="42" s="1"/>
  <c r="U55" i="42"/>
  <c r="U81" i="42" s="1"/>
  <c r="S81" i="42"/>
  <c r="S68" i="41"/>
  <c r="P85" i="41"/>
  <c r="P122" i="41"/>
  <c r="P139" i="41" s="1"/>
  <c r="N139" i="41"/>
  <c r="R82" i="42"/>
  <c r="U57" i="42"/>
  <c r="U83" i="42" s="1"/>
  <c r="T57" i="42"/>
  <c r="T83" i="42" s="1"/>
  <c r="S83" i="42"/>
  <c r="R125" i="41"/>
  <c r="N61" i="42"/>
  <c r="P44" i="42"/>
  <c r="O44" i="42"/>
  <c r="N70" i="42"/>
  <c r="O85" i="41"/>
  <c r="O122" i="41"/>
  <c r="O139" i="41" s="1"/>
  <c r="R56" i="42"/>
  <c r="S56" i="42" s="1"/>
  <c r="W84" i="41"/>
  <c r="D111" i="41" s="1"/>
  <c r="W132" i="41" l="1"/>
  <c r="W134" i="43"/>
  <c r="U70" i="41"/>
  <c r="U124" i="41" s="1"/>
  <c r="W124" i="41" s="1"/>
  <c r="W138" i="43"/>
  <c r="W126" i="43"/>
  <c r="T130" i="41"/>
  <c r="W130" i="41" s="1"/>
  <c r="W76" i="41"/>
  <c r="D103" i="41" s="1"/>
  <c r="S125" i="41"/>
  <c r="W125" i="41" s="1"/>
  <c r="S127" i="41"/>
  <c r="U73" i="41"/>
  <c r="U127" i="41" s="1"/>
  <c r="T73" i="41"/>
  <c r="T71" i="41"/>
  <c r="T125" i="41" s="1"/>
  <c r="D156" i="43"/>
  <c r="W77" i="42"/>
  <c r="E103" i="43"/>
  <c r="E156" i="43" s="1"/>
  <c r="T74" i="41"/>
  <c r="T128" i="41" s="1"/>
  <c r="W128" i="41" s="1"/>
  <c r="U74" i="41"/>
  <c r="U128" i="41" s="1"/>
  <c r="U45" i="42"/>
  <c r="U71" i="42" s="1"/>
  <c r="S71" i="42"/>
  <c r="T45" i="42"/>
  <c r="T74" i="43"/>
  <c r="U74" i="43"/>
  <c r="U128" i="43" s="1"/>
  <c r="S128" i="43"/>
  <c r="W84" i="43"/>
  <c r="D111" i="43" s="1"/>
  <c r="E111" i="43" s="1"/>
  <c r="E164" i="43" s="1"/>
  <c r="N85" i="43"/>
  <c r="W82" i="41"/>
  <c r="D109" i="41" s="1"/>
  <c r="F109" i="41" s="1"/>
  <c r="F162" i="41" s="1"/>
  <c r="S133" i="41"/>
  <c r="O68" i="43"/>
  <c r="R68" i="43" s="1"/>
  <c r="W85" i="42"/>
  <c r="W131" i="43"/>
  <c r="U76" i="42"/>
  <c r="W76" i="42" s="1"/>
  <c r="W50" i="42"/>
  <c r="X50" i="42" s="1"/>
  <c r="W49" i="42"/>
  <c r="X49" i="42" s="1"/>
  <c r="T79" i="41"/>
  <c r="T133" i="41" s="1"/>
  <c r="S84" i="42"/>
  <c r="U58" i="42"/>
  <c r="U84" i="42" s="1"/>
  <c r="T58" i="42"/>
  <c r="T84" i="42" s="1"/>
  <c r="W84" i="42" s="1"/>
  <c r="W83" i="42"/>
  <c r="W74" i="42"/>
  <c r="W129" i="43"/>
  <c r="W75" i="42"/>
  <c r="W57" i="42"/>
  <c r="X57" i="42" s="1"/>
  <c r="Z57" i="42" s="1"/>
  <c r="Z83" i="42" s="1"/>
  <c r="W59" i="42"/>
  <c r="X59" i="42" s="1"/>
  <c r="Y59" i="42" s="1"/>
  <c r="Y85" i="42" s="1"/>
  <c r="W48" i="42"/>
  <c r="X48" i="42" s="1"/>
  <c r="Z48" i="42" s="1"/>
  <c r="Z74" i="42" s="1"/>
  <c r="W83" i="43"/>
  <c r="D110" i="43" s="1"/>
  <c r="E110" i="43" s="1"/>
  <c r="E163" i="43" s="1"/>
  <c r="W77" i="43"/>
  <c r="D104" i="43" s="1"/>
  <c r="W137" i="43"/>
  <c r="S79" i="42"/>
  <c r="U53" i="42"/>
  <c r="U79" i="42" s="1"/>
  <c r="T53" i="42"/>
  <c r="T79" i="42" s="1"/>
  <c r="W78" i="42"/>
  <c r="W129" i="41"/>
  <c r="S135" i="43"/>
  <c r="U81" i="43"/>
  <c r="U135" i="43" s="1"/>
  <c r="T81" i="43"/>
  <c r="W137" i="41"/>
  <c r="R122" i="41"/>
  <c r="R139" i="41" s="1"/>
  <c r="W70" i="41"/>
  <c r="D97" i="41" s="1"/>
  <c r="F97" i="41" s="1"/>
  <c r="F150" i="41" s="1"/>
  <c r="W72" i="41"/>
  <c r="D99" i="41" s="1"/>
  <c r="F99" i="41" s="1"/>
  <c r="F152" i="41" s="1"/>
  <c r="W131" i="41"/>
  <c r="W126" i="41"/>
  <c r="W81" i="41"/>
  <c r="D108" i="41" s="1"/>
  <c r="F108" i="41" s="1"/>
  <c r="F161" i="41" s="1"/>
  <c r="W78" i="41"/>
  <c r="D105" i="41" s="1"/>
  <c r="E105" i="41" s="1"/>
  <c r="E158" i="41" s="1"/>
  <c r="H106" i="43"/>
  <c r="I106" i="43" s="1"/>
  <c r="J106" i="43" s="1"/>
  <c r="W136" i="43"/>
  <c r="H159" i="43"/>
  <c r="I159" i="43" s="1"/>
  <c r="M159" i="43" s="1"/>
  <c r="N159" i="43" s="1"/>
  <c r="R159" i="43" s="1"/>
  <c r="S159" i="43" s="1"/>
  <c r="W159" i="43" s="1"/>
  <c r="W71" i="43"/>
  <c r="D98" i="43" s="1"/>
  <c r="W132" i="43"/>
  <c r="F96" i="43"/>
  <c r="F149" i="43" s="1"/>
  <c r="E96" i="43"/>
  <c r="E149" i="43" s="1"/>
  <c r="D149" i="43"/>
  <c r="W82" i="43"/>
  <c r="D109" i="43" s="1"/>
  <c r="W72" i="43"/>
  <c r="D99" i="43" s="1"/>
  <c r="W80" i="43"/>
  <c r="D107" i="43" s="1"/>
  <c r="W75" i="43"/>
  <c r="D102" i="43" s="1"/>
  <c r="S31" i="43"/>
  <c r="W14" i="43"/>
  <c r="P85" i="43"/>
  <c r="P122" i="43"/>
  <c r="P139" i="43" s="1"/>
  <c r="W124" i="43"/>
  <c r="W70" i="43"/>
  <c r="D97" i="43" s="1"/>
  <c r="W78" i="43"/>
  <c r="D105" i="43" s="1"/>
  <c r="U73" i="43"/>
  <c r="U127" i="43" s="1"/>
  <c r="T73" i="43"/>
  <c r="T127" i="43" s="1"/>
  <c r="S127" i="43"/>
  <c r="U60" i="42"/>
  <c r="U86" i="42" s="1"/>
  <c r="T60" i="42"/>
  <c r="T86" i="42" s="1"/>
  <c r="S86" i="42"/>
  <c r="E111" i="41"/>
  <c r="E164" i="41" s="1"/>
  <c r="F111" i="41"/>
  <c r="F164" i="41" s="1"/>
  <c r="D164" i="41"/>
  <c r="U68" i="41"/>
  <c r="T68" i="41"/>
  <c r="S85" i="41"/>
  <c r="S122" i="41"/>
  <c r="W83" i="41"/>
  <c r="D110" i="41" s="1"/>
  <c r="W51" i="42"/>
  <c r="X51" i="42" s="1"/>
  <c r="W77" i="41"/>
  <c r="D104" i="41" s="1"/>
  <c r="W80" i="42"/>
  <c r="O61" i="42"/>
  <c r="O70" i="42"/>
  <c r="O87" i="42" s="1"/>
  <c r="P61" i="42"/>
  <c r="P70" i="42"/>
  <c r="P87" i="42" s="1"/>
  <c r="W55" i="42"/>
  <c r="X55" i="42" s="1"/>
  <c r="T69" i="41"/>
  <c r="T123" i="41" s="1"/>
  <c r="U69" i="41"/>
  <c r="U123" i="41" s="1"/>
  <c r="S123" i="41"/>
  <c r="R44" i="42"/>
  <c r="T80" i="41"/>
  <c r="T134" i="41" s="1"/>
  <c r="U80" i="41"/>
  <c r="U134" i="41" s="1"/>
  <c r="S134" i="41"/>
  <c r="X16" i="42"/>
  <c r="W33" i="42"/>
  <c r="U56" i="42"/>
  <c r="U82" i="42" s="1"/>
  <c r="T56" i="42"/>
  <c r="T82" i="42" s="1"/>
  <c r="S82" i="42"/>
  <c r="Z47" i="42"/>
  <c r="Z73" i="42" s="1"/>
  <c r="Y47" i="42"/>
  <c r="Y73" i="42" s="1"/>
  <c r="X73" i="42"/>
  <c r="Z46" i="42"/>
  <c r="Z72" i="42" s="1"/>
  <c r="Y46" i="42"/>
  <c r="Y72" i="42" s="1"/>
  <c r="X72" i="42"/>
  <c r="Y57" i="42"/>
  <c r="Y83" i="42" s="1"/>
  <c r="X83" i="42"/>
  <c r="W54" i="42"/>
  <c r="X54" i="42" s="1"/>
  <c r="H40" i="41"/>
  <c r="D57" i="41"/>
  <c r="R85" i="41"/>
  <c r="W135" i="41"/>
  <c r="N87" i="42"/>
  <c r="W81" i="42"/>
  <c r="W52" i="42"/>
  <c r="X52" i="42" s="1"/>
  <c r="W75" i="41"/>
  <c r="D102" i="41" s="1"/>
  <c r="H156" i="43" l="1"/>
  <c r="I156" i="43" s="1"/>
  <c r="M156" i="43" s="1"/>
  <c r="N156" i="43" s="1"/>
  <c r="R156" i="43" s="1"/>
  <c r="S156" i="43" s="1"/>
  <c r="W156" i="43" s="1"/>
  <c r="H149" i="43"/>
  <c r="I149" i="43" s="1"/>
  <c r="M149" i="43" s="1"/>
  <c r="N149" i="43" s="1"/>
  <c r="R149" i="43" s="1"/>
  <c r="S149" i="43" s="1"/>
  <c r="W149" i="43" s="1"/>
  <c r="W74" i="41"/>
  <c r="D101" i="41" s="1"/>
  <c r="F111" i="43"/>
  <c r="F164" i="43" s="1"/>
  <c r="H103" i="43"/>
  <c r="I103" i="43" s="1"/>
  <c r="Z59" i="42"/>
  <c r="Z85" i="42" s="1"/>
  <c r="AB73" i="42"/>
  <c r="W71" i="41"/>
  <c r="D98" i="41" s="1"/>
  <c r="F98" i="41" s="1"/>
  <c r="F151" i="41" s="1"/>
  <c r="F103" i="41"/>
  <c r="F156" i="41" s="1"/>
  <c r="E103" i="41"/>
  <c r="D156" i="41"/>
  <c r="H111" i="43"/>
  <c r="I111" i="43" s="1"/>
  <c r="T127" i="41"/>
  <c r="W127" i="41" s="1"/>
  <c r="W73" i="41"/>
  <c r="D100" i="41" s="1"/>
  <c r="W79" i="41"/>
  <c r="D106" i="41" s="1"/>
  <c r="F106" i="41" s="1"/>
  <c r="F159" i="41" s="1"/>
  <c r="E99" i="41"/>
  <c r="E152" i="41" s="1"/>
  <c r="O122" i="43"/>
  <c r="R122" i="43" s="1"/>
  <c r="R139" i="43" s="1"/>
  <c r="D162" i="41"/>
  <c r="W133" i="41"/>
  <c r="O85" i="43"/>
  <c r="T128" i="43"/>
  <c r="W128" i="43" s="1"/>
  <c r="W74" i="43"/>
  <c r="D101" i="43" s="1"/>
  <c r="T71" i="42"/>
  <c r="W45" i="42"/>
  <c r="X45" i="42" s="1"/>
  <c r="W71" i="42"/>
  <c r="E109" i="41"/>
  <c r="E162" i="41" s="1"/>
  <c r="H162" i="41" s="1"/>
  <c r="I162" i="41" s="1"/>
  <c r="M162" i="41" s="1"/>
  <c r="N162" i="41" s="1"/>
  <c r="R162" i="41" s="1"/>
  <c r="S162" i="41" s="1"/>
  <c r="W162" i="41" s="1"/>
  <c r="D163" i="43"/>
  <c r="X74" i="42"/>
  <c r="F110" i="43"/>
  <c r="F163" i="43" s="1"/>
  <c r="X85" i="42"/>
  <c r="Y48" i="42"/>
  <c r="Y74" i="42" s="1"/>
  <c r="AB74" i="42" s="1"/>
  <c r="D164" i="43"/>
  <c r="H164" i="43" s="1"/>
  <c r="I164" i="43" s="1"/>
  <c r="M164" i="43" s="1"/>
  <c r="N164" i="43" s="1"/>
  <c r="R164" i="43" s="1"/>
  <c r="S164" i="43" s="1"/>
  <c r="W164" i="43" s="1"/>
  <c r="X76" i="42"/>
  <c r="Y50" i="42"/>
  <c r="Y76" i="42" s="1"/>
  <c r="Z50" i="42"/>
  <c r="Z76" i="42" s="1"/>
  <c r="K106" i="43"/>
  <c r="M106" i="43" s="1"/>
  <c r="N106" i="43" s="1"/>
  <c r="X75" i="42"/>
  <c r="Z49" i="42"/>
  <c r="Z75" i="42" s="1"/>
  <c r="Y49" i="42"/>
  <c r="Y75" i="42" s="1"/>
  <c r="D152" i="41"/>
  <c r="W53" i="42"/>
  <c r="X53" i="42" s="1"/>
  <c r="Y53" i="42" s="1"/>
  <c r="Y79" i="42" s="1"/>
  <c r="W82" i="42"/>
  <c r="W79" i="42"/>
  <c r="W58" i="42"/>
  <c r="X58" i="42" s="1"/>
  <c r="F101" i="41"/>
  <c r="F154" i="41" s="1"/>
  <c r="D154" i="41"/>
  <c r="E101" i="41"/>
  <c r="E154" i="41" s="1"/>
  <c r="D150" i="41"/>
  <c r="D157" i="43"/>
  <c r="E104" i="43"/>
  <c r="F104" i="43"/>
  <c r="F157" i="43" s="1"/>
  <c r="W56" i="42"/>
  <c r="X56" i="42" s="1"/>
  <c r="Z56" i="42" s="1"/>
  <c r="Z82" i="42" s="1"/>
  <c r="T135" i="43"/>
  <c r="W135" i="43" s="1"/>
  <c r="W81" i="43"/>
  <c r="D108" i="43" s="1"/>
  <c r="AB72" i="42"/>
  <c r="E97" i="41"/>
  <c r="E150" i="41" s="1"/>
  <c r="H99" i="41"/>
  <c r="I99" i="41" s="1"/>
  <c r="J99" i="41" s="1"/>
  <c r="W123" i="41"/>
  <c r="D161" i="41"/>
  <c r="E108" i="41"/>
  <c r="E161" i="41" s="1"/>
  <c r="W68" i="41"/>
  <c r="D95" i="41" s="1"/>
  <c r="H164" i="41"/>
  <c r="I164" i="41" s="1"/>
  <c r="M164" i="41" s="1"/>
  <c r="N164" i="41" s="1"/>
  <c r="R164" i="41" s="1"/>
  <c r="S164" i="41" s="1"/>
  <c r="W164" i="41" s="1"/>
  <c r="W80" i="41"/>
  <c r="D107" i="41" s="1"/>
  <c r="F107" i="41" s="1"/>
  <c r="F160" i="41" s="1"/>
  <c r="F105" i="41"/>
  <c r="F158" i="41" s="1"/>
  <c r="D158" i="41"/>
  <c r="W134" i="41"/>
  <c r="W127" i="43"/>
  <c r="E102" i="43"/>
  <c r="E155" i="43" s="1"/>
  <c r="F102" i="43"/>
  <c r="F155" i="43" s="1"/>
  <c r="D155" i="43"/>
  <c r="F107" i="43"/>
  <c r="F160" i="43" s="1"/>
  <c r="E107" i="43"/>
  <c r="E160" i="43" s="1"/>
  <c r="D160" i="43"/>
  <c r="F99" i="43"/>
  <c r="F152" i="43" s="1"/>
  <c r="E99" i="43"/>
  <c r="E152" i="43" s="1"/>
  <c r="D152" i="43"/>
  <c r="W73" i="43"/>
  <c r="D100" i="43" s="1"/>
  <c r="J111" i="43"/>
  <c r="K111" i="43"/>
  <c r="F105" i="43"/>
  <c r="F158" i="43" s="1"/>
  <c r="E105" i="43"/>
  <c r="E158" i="43" s="1"/>
  <c r="D158" i="43"/>
  <c r="H96" i="43"/>
  <c r="I96" i="43" s="1"/>
  <c r="R85" i="43"/>
  <c r="S68" i="43"/>
  <c r="F109" i="43"/>
  <c r="F162" i="43" s="1"/>
  <c r="E109" i="43"/>
  <c r="E162" i="43" s="1"/>
  <c r="D162" i="43"/>
  <c r="F97" i="43"/>
  <c r="F150" i="43" s="1"/>
  <c r="E97" i="43"/>
  <c r="E150" i="43" s="1"/>
  <c r="D150" i="43"/>
  <c r="W31" i="43"/>
  <c r="D40" i="43"/>
  <c r="F98" i="43"/>
  <c r="F151" i="43" s="1"/>
  <c r="E98" i="43"/>
  <c r="E151" i="43" s="1"/>
  <c r="D151" i="43"/>
  <c r="R70" i="42"/>
  <c r="R87" i="42" s="1"/>
  <c r="E106" i="41"/>
  <c r="E159" i="41" s="1"/>
  <c r="D159" i="41"/>
  <c r="R61" i="42"/>
  <c r="S44" i="42"/>
  <c r="T122" i="41"/>
  <c r="T85" i="41"/>
  <c r="U85" i="41"/>
  <c r="U122" i="41"/>
  <c r="U139" i="41" s="1"/>
  <c r="AB83" i="42"/>
  <c r="Y54" i="42"/>
  <c r="Y80" i="42" s="1"/>
  <c r="Z54" i="42"/>
  <c r="Z80" i="42" s="1"/>
  <c r="X80" i="42"/>
  <c r="E104" i="41"/>
  <c r="E157" i="41" s="1"/>
  <c r="F104" i="41"/>
  <c r="F157" i="41" s="1"/>
  <c r="D157" i="41"/>
  <c r="H157" i="41" s="1"/>
  <c r="I157" i="41" s="1"/>
  <c r="M157" i="41" s="1"/>
  <c r="N157" i="41" s="1"/>
  <c r="R157" i="41" s="1"/>
  <c r="S157" i="41" s="1"/>
  <c r="W157" i="41" s="1"/>
  <c r="W86" i="42"/>
  <c r="F102" i="41"/>
  <c r="F155" i="41" s="1"/>
  <c r="E102" i="41"/>
  <c r="E155" i="41" s="1"/>
  <c r="D155" i="41"/>
  <c r="W69" i="41"/>
  <c r="D96" i="41" s="1"/>
  <c r="Y51" i="42"/>
  <c r="Y77" i="42" s="1"/>
  <c r="Z51" i="42"/>
  <c r="Z77" i="42" s="1"/>
  <c r="X77" i="42"/>
  <c r="AB77" i="42" s="1"/>
  <c r="X82" i="42"/>
  <c r="I40" i="41"/>
  <c r="H57" i="41"/>
  <c r="H58" i="41" s="1"/>
  <c r="Z52" i="42"/>
  <c r="Z78" i="42" s="1"/>
  <c r="Y52" i="42"/>
  <c r="Y78" i="42" s="1"/>
  <c r="X78" i="42"/>
  <c r="AB85" i="42"/>
  <c r="Y55" i="42"/>
  <c r="Y81" i="42" s="1"/>
  <c r="Z55" i="42"/>
  <c r="Z81" i="42" s="1"/>
  <c r="X81" i="42"/>
  <c r="F110" i="41"/>
  <c r="F163" i="41" s="1"/>
  <c r="E110" i="41"/>
  <c r="E163" i="41" s="1"/>
  <c r="D163" i="41"/>
  <c r="X33" i="42"/>
  <c r="AB16" i="42"/>
  <c r="AB33" i="42" s="1"/>
  <c r="H111" i="41"/>
  <c r="I111" i="41" s="1"/>
  <c r="S139" i="41"/>
  <c r="W60" i="42"/>
  <c r="X60" i="42" s="1"/>
  <c r="O139" i="43" l="1"/>
  <c r="D151" i="41"/>
  <c r="H110" i="43"/>
  <c r="I110" i="43" s="1"/>
  <c r="J110" i="43" s="1"/>
  <c r="H152" i="41"/>
  <c r="I152" i="41" s="1"/>
  <c r="M152" i="41" s="1"/>
  <c r="N152" i="41" s="1"/>
  <c r="R152" i="41" s="1"/>
  <c r="S152" i="41" s="1"/>
  <c r="W152" i="41" s="1"/>
  <c r="E98" i="41"/>
  <c r="E151" i="41" s="1"/>
  <c r="H151" i="41" s="1"/>
  <c r="I151" i="41" s="1"/>
  <c r="M151" i="41" s="1"/>
  <c r="N151" i="41" s="1"/>
  <c r="R151" i="41" s="1"/>
  <c r="S151" i="41" s="1"/>
  <c r="W151" i="41" s="1"/>
  <c r="K99" i="41"/>
  <c r="H109" i="43"/>
  <c r="I109" i="43" s="1"/>
  <c r="J109" i="43" s="1"/>
  <c r="E156" i="41"/>
  <c r="H156" i="41" s="1"/>
  <c r="I156" i="41" s="1"/>
  <c r="M156" i="41" s="1"/>
  <c r="N156" i="41" s="1"/>
  <c r="R156" i="41" s="1"/>
  <c r="S156" i="41" s="1"/>
  <c r="W156" i="41" s="1"/>
  <c r="H103" i="41"/>
  <c r="I103" i="41" s="1"/>
  <c r="H99" i="43"/>
  <c r="I99" i="43" s="1"/>
  <c r="K99" i="43" s="1"/>
  <c r="T139" i="41"/>
  <c r="F100" i="41"/>
  <c r="F153" i="41" s="1"/>
  <c r="E100" i="41"/>
  <c r="E153" i="41" s="1"/>
  <c r="D153" i="41"/>
  <c r="K103" i="43"/>
  <c r="J103" i="43"/>
  <c r="M103" i="43" s="1"/>
  <c r="N103" i="43" s="1"/>
  <c r="AB81" i="42"/>
  <c r="H163" i="43"/>
  <c r="I163" i="43" s="1"/>
  <c r="M163" i="43" s="1"/>
  <c r="N163" i="43" s="1"/>
  <c r="R163" i="43" s="1"/>
  <c r="S163" i="43" s="1"/>
  <c r="W163" i="43" s="1"/>
  <c r="E101" i="43"/>
  <c r="D154" i="43"/>
  <c r="F101" i="43"/>
  <c r="F154" i="43" s="1"/>
  <c r="H160" i="43"/>
  <c r="I160" i="43" s="1"/>
  <c r="M160" i="43" s="1"/>
  <c r="N160" i="43" s="1"/>
  <c r="R160" i="43" s="1"/>
  <c r="S160" i="43" s="1"/>
  <c r="W160" i="43" s="1"/>
  <c r="H109" i="41"/>
  <c r="I109" i="41" s="1"/>
  <c r="J109" i="41" s="1"/>
  <c r="X71" i="42"/>
  <c r="Z45" i="42"/>
  <c r="Z71" i="42" s="1"/>
  <c r="Y45" i="42"/>
  <c r="Y71" i="42" s="1"/>
  <c r="P106" i="43"/>
  <c r="O106" i="43"/>
  <c r="R106" i="43" s="1"/>
  <c r="S106" i="43" s="1"/>
  <c r="T106" i="43" s="1"/>
  <c r="AB75" i="42"/>
  <c r="H162" i="43"/>
  <c r="I162" i="43" s="1"/>
  <c r="M162" i="43" s="1"/>
  <c r="N162" i="43" s="1"/>
  <c r="R162" i="43" s="1"/>
  <c r="S162" i="43" s="1"/>
  <c r="W162" i="43" s="1"/>
  <c r="H107" i="43"/>
  <c r="I107" i="43" s="1"/>
  <c r="J107" i="43" s="1"/>
  <c r="Z53" i="42"/>
  <c r="Z79" i="42" s="1"/>
  <c r="AB76" i="42"/>
  <c r="X79" i="42"/>
  <c r="Y58" i="42"/>
  <c r="Y84" i="42" s="1"/>
  <c r="X84" i="42"/>
  <c r="Z58" i="42"/>
  <c r="Z84" i="42" s="1"/>
  <c r="Y56" i="42"/>
  <c r="Y82" i="42" s="1"/>
  <c r="AB82" i="42" s="1"/>
  <c r="H97" i="41"/>
  <c r="I97" i="41" s="1"/>
  <c r="J97" i="41" s="1"/>
  <c r="H154" i="41"/>
  <c r="I154" i="41" s="1"/>
  <c r="M154" i="41" s="1"/>
  <c r="N154" i="41" s="1"/>
  <c r="R154" i="41" s="1"/>
  <c r="S154" i="41" s="1"/>
  <c r="W154" i="41" s="1"/>
  <c r="K110" i="43"/>
  <c r="M110" i="43" s="1"/>
  <c r="N110" i="43" s="1"/>
  <c r="H106" i="41"/>
  <c r="I106" i="41" s="1"/>
  <c r="M99" i="41"/>
  <c r="N99" i="41" s="1"/>
  <c r="P99" i="41" s="1"/>
  <c r="H101" i="41"/>
  <c r="I101" i="41" s="1"/>
  <c r="E157" i="43"/>
  <c r="H157" i="43" s="1"/>
  <c r="I157" i="43" s="1"/>
  <c r="M157" i="43" s="1"/>
  <c r="N157" i="43" s="1"/>
  <c r="R157" i="43" s="1"/>
  <c r="S157" i="43" s="1"/>
  <c r="W157" i="43" s="1"/>
  <c r="H104" i="43"/>
  <c r="I104" i="43" s="1"/>
  <c r="H150" i="41"/>
  <c r="I150" i="41" s="1"/>
  <c r="M150" i="41" s="1"/>
  <c r="N150" i="41" s="1"/>
  <c r="R150" i="41" s="1"/>
  <c r="S150" i="41" s="1"/>
  <c r="W150" i="41" s="1"/>
  <c r="H110" i="41"/>
  <c r="I110" i="41" s="1"/>
  <c r="K110" i="41" s="1"/>
  <c r="F108" i="43"/>
  <c r="F161" i="43" s="1"/>
  <c r="E108" i="43"/>
  <c r="D161" i="43"/>
  <c r="H158" i="41"/>
  <c r="I158" i="41" s="1"/>
  <c r="M158" i="41" s="1"/>
  <c r="N158" i="41" s="1"/>
  <c r="R158" i="41" s="1"/>
  <c r="S158" i="41" s="1"/>
  <c r="W158" i="41" s="1"/>
  <c r="H105" i="41"/>
  <c r="I105" i="41" s="1"/>
  <c r="K105" i="41" s="1"/>
  <c r="D160" i="41"/>
  <c r="O99" i="41"/>
  <c r="R99" i="41" s="1"/>
  <c r="S99" i="41" s="1"/>
  <c r="T99" i="41" s="1"/>
  <c r="H161" i="41"/>
  <c r="I161" i="41" s="1"/>
  <c r="M161" i="41" s="1"/>
  <c r="N161" i="41" s="1"/>
  <c r="R161" i="41" s="1"/>
  <c r="S161" i="41" s="1"/>
  <c r="W161" i="41" s="1"/>
  <c r="E107" i="41"/>
  <c r="E160" i="41" s="1"/>
  <c r="H108" i="41"/>
  <c r="I108" i="41" s="1"/>
  <c r="K108" i="41" s="1"/>
  <c r="H159" i="41"/>
  <c r="I159" i="41" s="1"/>
  <c r="M159" i="41" s="1"/>
  <c r="N159" i="41" s="1"/>
  <c r="R159" i="41" s="1"/>
  <c r="S159" i="41" s="1"/>
  <c r="W159" i="41" s="1"/>
  <c r="W85" i="41"/>
  <c r="H163" i="41"/>
  <c r="I163" i="41" s="1"/>
  <c r="M163" i="41" s="1"/>
  <c r="N163" i="41" s="1"/>
  <c r="R163" i="41" s="1"/>
  <c r="S163" i="41" s="1"/>
  <c r="W163" i="41" s="1"/>
  <c r="H151" i="43"/>
  <c r="I151" i="43" s="1"/>
  <c r="M151" i="43" s="1"/>
  <c r="N151" i="43" s="1"/>
  <c r="R151" i="43" s="1"/>
  <c r="S151" i="43" s="1"/>
  <c r="W151" i="43" s="1"/>
  <c r="M111" i="43"/>
  <c r="N111" i="43" s="1"/>
  <c r="P111" i="43" s="1"/>
  <c r="F100" i="43"/>
  <c r="F153" i="43" s="1"/>
  <c r="E100" i="43"/>
  <c r="E153" i="43" s="1"/>
  <c r="D153" i="43"/>
  <c r="H150" i="43"/>
  <c r="I150" i="43" s="1"/>
  <c r="M150" i="43" s="1"/>
  <c r="N150" i="43" s="1"/>
  <c r="R150" i="43" s="1"/>
  <c r="S150" i="43" s="1"/>
  <c r="W150" i="43" s="1"/>
  <c r="K96" i="43"/>
  <c r="J96" i="43"/>
  <c r="M96" i="43" s="1"/>
  <c r="N96" i="43" s="1"/>
  <c r="H102" i="43"/>
  <c r="I102" i="43" s="1"/>
  <c r="H97" i="43"/>
  <c r="I97" i="43" s="1"/>
  <c r="H158" i="43"/>
  <c r="I158" i="43" s="1"/>
  <c r="M158" i="43" s="1"/>
  <c r="N158" i="43" s="1"/>
  <c r="R158" i="43" s="1"/>
  <c r="S158" i="43" s="1"/>
  <c r="W158" i="43" s="1"/>
  <c r="H105" i="43"/>
  <c r="I105" i="43" s="1"/>
  <c r="H152" i="43"/>
  <c r="I152" i="43" s="1"/>
  <c r="M152" i="43" s="1"/>
  <c r="N152" i="43" s="1"/>
  <c r="R152" i="43" s="1"/>
  <c r="S152" i="43" s="1"/>
  <c r="W152" i="43" s="1"/>
  <c r="K107" i="43"/>
  <c r="H98" i="43"/>
  <c r="I98" i="43" s="1"/>
  <c r="S85" i="43"/>
  <c r="T68" i="43"/>
  <c r="U68" i="43"/>
  <c r="S122" i="43"/>
  <c r="J99" i="43"/>
  <c r="D57" i="43"/>
  <c r="H40" i="43"/>
  <c r="H155" i="43"/>
  <c r="I155" i="43" s="1"/>
  <c r="M155" i="43" s="1"/>
  <c r="N155" i="43" s="1"/>
  <c r="R155" i="43" s="1"/>
  <c r="S155" i="43" s="1"/>
  <c r="W155" i="43" s="1"/>
  <c r="D112" i="41"/>
  <c r="E95" i="41"/>
  <c r="F95" i="41"/>
  <c r="D148" i="41"/>
  <c r="K106" i="41"/>
  <c r="J106" i="41"/>
  <c r="Z60" i="42"/>
  <c r="Z86" i="42" s="1"/>
  <c r="Y60" i="42"/>
  <c r="Y86" i="42" s="1"/>
  <c r="X86" i="42"/>
  <c r="I57" i="41"/>
  <c r="M40" i="41"/>
  <c r="H98" i="41"/>
  <c r="I98" i="41" s="1"/>
  <c r="W122" i="41"/>
  <c r="W139" i="41" s="1"/>
  <c r="AB80" i="42"/>
  <c r="U44" i="42"/>
  <c r="S61" i="42"/>
  <c r="T44" i="42"/>
  <c r="S70" i="42"/>
  <c r="F96" i="41"/>
  <c r="F149" i="41" s="1"/>
  <c r="E96" i="41"/>
  <c r="E149" i="41" s="1"/>
  <c r="D149" i="41"/>
  <c r="J111" i="41"/>
  <c r="K111" i="41"/>
  <c r="M111" i="41" s="1"/>
  <c r="N111" i="41" s="1"/>
  <c r="H104" i="41"/>
  <c r="I104" i="41" s="1"/>
  <c r="H155" i="41"/>
  <c r="I155" i="41" s="1"/>
  <c r="M155" i="41" s="1"/>
  <c r="N155" i="41" s="1"/>
  <c r="R155" i="41" s="1"/>
  <c r="S155" i="41" s="1"/>
  <c r="W155" i="41" s="1"/>
  <c r="H102" i="41"/>
  <c r="I102" i="41" s="1"/>
  <c r="AB78" i="42"/>
  <c r="K109" i="43" l="1"/>
  <c r="H153" i="41"/>
  <c r="I153" i="41" s="1"/>
  <c r="M153" i="41" s="1"/>
  <c r="N153" i="41" s="1"/>
  <c r="R153" i="41" s="1"/>
  <c r="S153" i="41" s="1"/>
  <c r="W153" i="41" s="1"/>
  <c r="AB79" i="42"/>
  <c r="J105" i="41"/>
  <c r="M99" i="43"/>
  <c r="N99" i="43" s="1"/>
  <c r="P99" i="43" s="1"/>
  <c r="K109" i="41"/>
  <c r="M109" i="41" s="1"/>
  <c r="N109" i="41" s="1"/>
  <c r="O109" i="41" s="1"/>
  <c r="O103" i="43"/>
  <c r="R103" i="43" s="1"/>
  <c r="S103" i="43" s="1"/>
  <c r="P103" i="43"/>
  <c r="K103" i="41"/>
  <c r="J103" i="41"/>
  <c r="AB71" i="42"/>
  <c r="AB86" i="42"/>
  <c r="H100" i="41"/>
  <c r="I100" i="41" s="1"/>
  <c r="U106" i="43"/>
  <c r="W106" i="43"/>
  <c r="O111" i="43"/>
  <c r="R111" i="43" s="1"/>
  <c r="S111" i="43" s="1"/>
  <c r="T111" i="43" s="1"/>
  <c r="E154" i="43"/>
  <c r="H154" i="43" s="1"/>
  <c r="I154" i="43" s="1"/>
  <c r="M154" i="43" s="1"/>
  <c r="N154" i="43" s="1"/>
  <c r="R154" i="43" s="1"/>
  <c r="S154" i="43" s="1"/>
  <c r="W154" i="43" s="1"/>
  <c r="H101" i="43"/>
  <c r="I101" i="43" s="1"/>
  <c r="K97" i="41"/>
  <c r="M97" i="41" s="1"/>
  <c r="N97" i="41" s="1"/>
  <c r="AB84" i="42"/>
  <c r="P110" i="43"/>
  <c r="O110" i="43"/>
  <c r="M107" i="43"/>
  <c r="N107" i="43" s="1"/>
  <c r="P107" i="43" s="1"/>
  <c r="M109" i="43"/>
  <c r="N109" i="43" s="1"/>
  <c r="P109" i="43" s="1"/>
  <c r="K104" i="43"/>
  <c r="J104" i="43"/>
  <c r="K101" i="41"/>
  <c r="J101" i="41"/>
  <c r="M101" i="41" s="1"/>
  <c r="N101" i="41" s="1"/>
  <c r="J110" i="41"/>
  <c r="M110" i="41" s="1"/>
  <c r="N110" i="41" s="1"/>
  <c r="H160" i="41"/>
  <c r="I160" i="41" s="1"/>
  <c r="M160" i="41" s="1"/>
  <c r="N160" i="41" s="1"/>
  <c r="R160" i="41" s="1"/>
  <c r="S160" i="41" s="1"/>
  <c r="W160" i="41" s="1"/>
  <c r="E161" i="43"/>
  <c r="H161" i="43" s="1"/>
  <c r="I161" i="43" s="1"/>
  <c r="M161" i="43" s="1"/>
  <c r="N161" i="43" s="1"/>
  <c r="R161" i="43" s="1"/>
  <c r="S161" i="43" s="1"/>
  <c r="W161" i="43" s="1"/>
  <c r="H108" i="43"/>
  <c r="I108" i="43" s="1"/>
  <c r="H95" i="41"/>
  <c r="I95" i="41" s="1"/>
  <c r="M105" i="41"/>
  <c r="N105" i="41" s="1"/>
  <c r="P105" i="41" s="1"/>
  <c r="H107" i="41"/>
  <c r="I107" i="41" s="1"/>
  <c r="J107" i="41" s="1"/>
  <c r="U99" i="41"/>
  <c r="W99" i="41" s="1"/>
  <c r="J108" i="41"/>
  <c r="M108" i="41" s="1"/>
  <c r="N108" i="41" s="1"/>
  <c r="H149" i="41"/>
  <c r="I149" i="41" s="1"/>
  <c r="M149" i="41" s="1"/>
  <c r="N149" i="41" s="1"/>
  <c r="R149" i="41" s="1"/>
  <c r="S149" i="41" s="1"/>
  <c r="W149" i="41" s="1"/>
  <c r="M106" i="41"/>
  <c r="N106" i="41" s="1"/>
  <c r="P106" i="41" s="1"/>
  <c r="H96" i="41"/>
  <c r="I96" i="41" s="1"/>
  <c r="K96" i="41" s="1"/>
  <c r="H153" i="43"/>
  <c r="I153" i="43" s="1"/>
  <c r="M153" i="43" s="1"/>
  <c r="N153" i="43" s="1"/>
  <c r="R153" i="43" s="1"/>
  <c r="S153" i="43" s="1"/>
  <c r="W153" i="43" s="1"/>
  <c r="H100" i="43"/>
  <c r="I100" i="43" s="1"/>
  <c r="K100" i="43" s="1"/>
  <c r="O99" i="43"/>
  <c r="O96" i="43"/>
  <c r="P96" i="43"/>
  <c r="O107" i="43"/>
  <c r="K98" i="43"/>
  <c r="J98" i="43"/>
  <c r="S139" i="43"/>
  <c r="K102" i="43"/>
  <c r="J102" i="43"/>
  <c r="M102" i="43" s="1"/>
  <c r="N102" i="43" s="1"/>
  <c r="U85" i="43"/>
  <c r="U122" i="43"/>
  <c r="U139" i="43" s="1"/>
  <c r="J105" i="43"/>
  <c r="K105" i="43"/>
  <c r="T85" i="43"/>
  <c r="T122" i="43"/>
  <c r="T139" i="43" s="1"/>
  <c r="H57" i="43"/>
  <c r="H58" i="43" s="1"/>
  <c r="I40" i="43"/>
  <c r="W68" i="43"/>
  <c r="J97" i="43"/>
  <c r="K97" i="43"/>
  <c r="P111" i="41"/>
  <c r="O111" i="41"/>
  <c r="U61" i="42"/>
  <c r="U70" i="42"/>
  <c r="U87" i="42" s="1"/>
  <c r="O105" i="41"/>
  <c r="E112" i="41"/>
  <c r="E148" i="41"/>
  <c r="E165" i="41" s="1"/>
  <c r="K102" i="41"/>
  <c r="J102" i="41"/>
  <c r="F112" i="41"/>
  <c r="F148" i="41"/>
  <c r="F165" i="41" s="1"/>
  <c r="K104" i="41"/>
  <c r="J104" i="41"/>
  <c r="M104" i="41" s="1"/>
  <c r="N104" i="41" s="1"/>
  <c r="S87" i="42"/>
  <c r="W44" i="42"/>
  <c r="T61" i="42"/>
  <c r="T70" i="42"/>
  <c r="T87" i="42" s="1"/>
  <c r="K98" i="41"/>
  <c r="J98" i="41"/>
  <c r="D165" i="41"/>
  <c r="N40" i="41"/>
  <c r="M57" i="41"/>
  <c r="R99" i="43" l="1"/>
  <c r="S99" i="43" s="1"/>
  <c r="T99" i="43" s="1"/>
  <c r="M104" i="43"/>
  <c r="N104" i="43" s="1"/>
  <c r="R111" i="41"/>
  <c r="S111" i="41" s="1"/>
  <c r="M103" i="41"/>
  <c r="N103" i="41" s="1"/>
  <c r="O103" i="41" s="1"/>
  <c r="R110" i="43"/>
  <c r="S110" i="43" s="1"/>
  <c r="T110" i="43" s="1"/>
  <c r="U103" i="43"/>
  <c r="T103" i="43"/>
  <c r="W103" i="43" s="1"/>
  <c r="K100" i="41"/>
  <c r="J100" i="41"/>
  <c r="M100" i="41" s="1"/>
  <c r="N100" i="41" s="1"/>
  <c r="P100" i="41" s="1"/>
  <c r="M98" i="43"/>
  <c r="N98" i="43" s="1"/>
  <c r="K101" i="43"/>
  <c r="J101" i="43"/>
  <c r="M101" i="43" s="1"/>
  <c r="N101" i="43" s="1"/>
  <c r="U111" i="43"/>
  <c r="U110" i="43"/>
  <c r="W110" i="43" s="1"/>
  <c r="O109" i="43"/>
  <c r="R109" i="43" s="1"/>
  <c r="S109" i="43" s="1"/>
  <c r="T109" i="43" s="1"/>
  <c r="P97" i="41"/>
  <c r="O97" i="41"/>
  <c r="P109" i="41"/>
  <c r="R107" i="43"/>
  <c r="S107" i="43" s="1"/>
  <c r="U107" i="43" s="1"/>
  <c r="P110" i="41"/>
  <c r="O110" i="41"/>
  <c r="R110" i="41" s="1"/>
  <c r="S110" i="41" s="1"/>
  <c r="U110" i="41" s="1"/>
  <c r="O101" i="41"/>
  <c r="P101" i="41"/>
  <c r="P104" i="43"/>
  <c r="O104" i="43"/>
  <c r="W111" i="43"/>
  <c r="M97" i="43"/>
  <c r="N97" i="43" s="1"/>
  <c r="O97" i="43" s="1"/>
  <c r="K108" i="43"/>
  <c r="J108" i="43"/>
  <c r="M108" i="43" s="1"/>
  <c r="N108" i="43" s="1"/>
  <c r="R109" i="41"/>
  <c r="S109" i="41" s="1"/>
  <c r="T109" i="41" s="1"/>
  <c r="R97" i="41"/>
  <c r="S97" i="41" s="1"/>
  <c r="T97" i="41" s="1"/>
  <c r="R105" i="41"/>
  <c r="S105" i="41" s="1"/>
  <c r="T105" i="41" s="1"/>
  <c r="O106" i="41"/>
  <c r="R106" i="41" s="1"/>
  <c r="S106" i="41" s="1"/>
  <c r="T106" i="41" s="1"/>
  <c r="K107" i="41"/>
  <c r="M107" i="41" s="1"/>
  <c r="N107" i="41" s="1"/>
  <c r="P108" i="41"/>
  <c r="O108" i="41"/>
  <c r="J96" i="41"/>
  <c r="M96" i="41" s="1"/>
  <c r="N96" i="41" s="1"/>
  <c r="P96" i="41" s="1"/>
  <c r="H112" i="41"/>
  <c r="H148" i="41"/>
  <c r="H165" i="41" s="1"/>
  <c r="M102" i="41"/>
  <c r="N102" i="41" s="1"/>
  <c r="P102" i="41" s="1"/>
  <c r="M98" i="41"/>
  <c r="N98" i="41" s="1"/>
  <c r="P98" i="41" s="1"/>
  <c r="W122" i="43"/>
  <c r="W139" i="43" s="1"/>
  <c r="J100" i="43"/>
  <c r="M100" i="43" s="1"/>
  <c r="N100" i="43" s="1"/>
  <c r="O100" i="43" s="1"/>
  <c r="M105" i="43"/>
  <c r="N105" i="43" s="1"/>
  <c r="O105" i="43" s="1"/>
  <c r="R96" i="43"/>
  <c r="S96" i="43" s="1"/>
  <c r="U96" i="43" s="1"/>
  <c r="P98" i="43"/>
  <c r="O98" i="43"/>
  <c r="O102" i="43"/>
  <c r="P102" i="43"/>
  <c r="P97" i="43"/>
  <c r="I57" i="43"/>
  <c r="M40" i="43"/>
  <c r="D95" i="43"/>
  <c r="W85" i="43"/>
  <c r="T107" i="43"/>
  <c r="U111" i="41"/>
  <c r="T111" i="41"/>
  <c r="P104" i="41"/>
  <c r="O104" i="41"/>
  <c r="J95" i="41"/>
  <c r="K95" i="41"/>
  <c r="I112" i="41"/>
  <c r="W61" i="42"/>
  <c r="X44" i="42"/>
  <c r="W70" i="42"/>
  <c r="W87" i="42" s="1"/>
  <c r="N57" i="41"/>
  <c r="R40" i="41"/>
  <c r="W99" i="43" l="1"/>
  <c r="U99" i="43"/>
  <c r="O100" i="41"/>
  <c r="R100" i="41" s="1"/>
  <c r="S100" i="41" s="1"/>
  <c r="T100" i="41" s="1"/>
  <c r="R98" i="43"/>
  <c r="S98" i="43" s="1"/>
  <c r="P103" i="41"/>
  <c r="R103" i="41" s="1"/>
  <c r="S103" i="41" s="1"/>
  <c r="U105" i="41"/>
  <c r="W105" i="41" s="1"/>
  <c r="R97" i="43"/>
  <c r="S97" i="43" s="1"/>
  <c r="W107" i="43"/>
  <c r="U109" i="43"/>
  <c r="P101" i="43"/>
  <c r="O101" i="43"/>
  <c r="R101" i="43" s="1"/>
  <c r="S101" i="43" s="1"/>
  <c r="T101" i="43" s="1"/>
  <c r="U106" i="41"/>
  <c r="W106" i="41" s="1"/>
  <c r="T110" i="41"/>
  <c r="W110" i="41" s="1"/>
  <c r="W109" i="43"/>
  <c r="R104" i="43"/>
  <c r="S104" i="43" s="1"/>
  <c r="U104" i="43" s="1"/>
  <c r="P108" i="43"/>
  <c r="O108" i="43"/>
  <c r="R102" i="43"/>
  <c r="S102" i="43" s="1"/>
  <c r="U102" i="43" s="1"/>
  <c r="P100" i="43"/>
  <c r="P105" i="43"/>
  <c r="R105" i="43" s="1"/>
  <c r="S105" i="43" s="1"/>
  <c r="R101" i="41"/>
  <c r="S101" i="41" s="1"/>
  <c r="R100" i="43"/>
  <c r="S100" i="43" s="1"/>
  <c r="T100" i="43" s="1"/>
  <c r="T96" i="43"/>
  <c r="W96" i="43" s="1"/>
  <c r="U109" i="41"/>
  <c r="W109" i="41" s="1"/>
  <c r="O96" i="41"/>
  <c r="R96" i="41" s="1"/>
  <c r="S96" i="41" s="1"/>
  <c r="T96" i="41" s="1"/>
  <c r="U97" i="41"/>
  <c r="W97" i="41" s="1"/>
  <c r="O98" i="41"/>
  <c r="R98" i="41" s="1"/>
  <c r="S98" i="41" s="1"/>
  <c r="T98" i="41" s="1"/>
  <c r="R108" i="41"/>
  <c r="S108" i="41" s="1"/>
  <c r="T108" i="41" s="1"/>
  <c r="O107" i="41"/>
  <c r="P107" i="41"/>
  <c r="K112" i="41"/>
  <c r="J112" i="41"/>
  <c r="I148" i="41"/>
  <c r="M148" i="41" s="1"/>
  <c r="O102" i="41"/>
  <c r="R102" i="41" s="1"/>
  <c r="S102" i="41" s="1"/>
  <c r="U102" i="41" s="1"/>
  <c r="W111" i="41"/>
  <c r="R104" i="41"/>
  <c r="S104" i="41" s="1"/>
  <c r="U104" i="41" s="1"/>
  <c r="T98" i="43"/>
  <c r="U98" i="43"/>
  <c r="M57" i="43"/>
  <c r="N40" i="43"/>
  <c r="F95" i="43"/>
  <c r="E95" i="43"/>
  <c r="H95" i="43" s="1"/>
  <c r="D112" i="43"/>
  <c r="D148" i="43"/>
  <c r="U97" i="43"/>
  <c r="T97" i="43"/>
  <c r="W97" i="43" s="1"/>
  <c r="R57" i="41"/>
  <c r="S40" i="41"/>
  <c r="M95" i="41"/>
  <c r="X61" i="42"/>
  <c r="Z44" i="42"/>
  <c r="Z70" i="42" s="1"/>
  <c r="Z87" i="42" s="1"/>
  <c r="Y44" i="42"/>
  <c r="X70" i="42"/>
  <c r="U101" i="43" l="1"/>
  <c r="W101" i="43" s="1"/>
  <c r="U103" i="41"/>
  <c r="T103" i="41"/>
  <c r="W103" i="41" s="1"/>
  <c r="U100" i="41"/>
  <c r="W100" i="41" s="1"/>
  <c r="W98" i="43"/>
  <c r="T104" i="43"/>
  <c r="W104" i="43" s="1"/>
  <c r="U108" i="41"/>
  <c r="W108" i="41" s="1"/>
  <c r="T102" i="43"/>
  <c r="W102" i="43" s="1"/>
  <c r="U105" i="43"/>
  <c r="T105" i="43"/>
  <c r="U100" i="43"/>
  <c r="W100" i="43" s="1"/>
  <c r="U96" i="41"/>
  <c r="W96" i="41" s="1"/>
  <c r="U101" i="41"/>
  <c r="T101" i="41"/>
  <c r="W101" i="41" s="1"/>
  <c r="R108" i="43"/>
  <c r="S108" i="43" s="1"/>
  <c r="U98" i="41"/>
  <c r="W98" i="41" s="1"/>
  <c r="T104" i="41"/>
  <c r="W104" i="41" s="1"/>
  <c r="T102" i="41"/>
  <c r="W102" i="41" s="1"/>
  <c r="R107" i="41"/>
  <c r="S107" i="41" s="1"/>
  <c r="I165" i="41"/>
  <c r="H112" i="43"/>
  <c r="I95" i="43"/>
  <c r="F112" i="43"/>
  <c r="F148" i="43"/>
  <c r="F165" i="43" s="1"/>
  <c r="R40" i="43"/>
  <c r="N57" i="43"/>
  <c r="D165" i="43"/>
  <c r="E112" i="43"/>
  <c r="E148" i="43"/>
  <c r="E165" i="43" s="1"/>
  <c r="M165" i="41"/>
  <c r="N148" i="41"/>
  <c r="W40" i="41"/>
  <c r="W57" i="41" s="1"/>
  <c r="S57" i="41"/>
  <c r="Y61" i="42"/>
  <c r="Y70" i="42"/>
  <c r="Y87" i="42" s="1"/>
  <c r="M112" i="41"/>
  <c r="N95" i="41"/>
  <c r="X87" i="42"/>
  <c r="AB70" i="42"/>
  <c r="AB87" i="42" s="1"/>
  <c r="W105" i="43" l="1"/>
  <c r="T108" i="43"/>
  <c r="U108" i="43"/>
  <c r="T107" i="41"/>
  <c r="U107" i="41"/>
  <c r="H148" i="43"/>
  <c r="I148" i="43" s="1"/>
  <c r="R57" i="43"/>
  <c r="S40" i="43"/>
  <c r="J95" i="43"/>
  <c r="J112" i="43" s="1"/>
  <c r="I112" i="43"/>
  <c r="K95" i="43"/>
  <c r="K112" i="43" s="1"/>
  <c r="N112" i="41"/>
  <c r="O95" i="41"/>
  <c r="O112" i="41" s="1"/>
  <c r="P95" i="41"/>
  <c r="P112" i="41" s="1"/>
  <c r="N165" i="41"/>
  <c r="R148" i="41"/>
  <c r="M95" i="43" l="1"/>
  <c r="M112" i="43" s="1"/>
  <c r="W108" i="43"/>
  <c r="W107" i="41"/>
  <c r="H165" i="43"/>
  <c r="M148" i="43"/>
  <c r="I165" i="43"/>
  <c r="S57" i="43"/>
  <c r="W40" i="43"/>
  <c r="W57" i="43" s="1"/>
  <c r="S148" i="41"/>
  <c r="R165" i="41"/>
  <c r="R95" i="41"/>
  <c r="N95" i="43" l="1"/>
  <c r="O95" i="43" s="1"/>
  <c r="O112" i="43" s="1"/>
  <c r="N148" i="43"/>
  <c r="M165" i="43"/>
  <c r="S95" i="41"/>
  <c r="R112" i="41"/>
  <c r="S165" i="41"/>
  <c r="W148" i="41"/>
  <c r="W165" i="41" s="1"/>
  <c r="R95" i="43" l="1"/>
  <c r="S95" i="43" s="1"/>
  <c r="P95" i="43"/>
  <c r="P112" i="43" s="1"/>
  <c r="N112" i="43"/>
  <c r="N165" i="43"/>
  <c r="R148" i="43"/>
  <c r="U95" i="41"/>
  <c r="U112" i="41" s="1"/>
  <c r="T95" i="41"/>
  <c r="T112" i="41" s="1"/>
  <c r="S112" i="41"/>
  <c r="R112" i="43" l="1"/>
  <c r="W95" i="41"/>
  <c r="W112" i="41" s="1"/>
  <c r="S148" i="43"/>
  <c r="R165" i="43"/>
  <c r="U95" i="43"/>
  <c r="U112" i="43" s="1"/>
  <c r="T95" i="43"/>
  <c r="T112" i="43" s="1"/>
  <c r="S112" i="43"/>
  <c r="W95" i="43" l="1"/>
  <c r="W112" i="43" s="1"/>
  <c r="W148" i="43"/>
  <c r="W165" i="43" s="1"/>
  <c r="S165" i="43"/>
  <c r="V165" i="40" l="1"/>
  <c r="U165" i="40"/>
  <c r="T165" i="40"/>
  <c r="Q165" i="40"/>
  <c r="P165" i="40"/>
  <c r="O165" i="40"/>
  <c r="L165" i="40"/>
  <c r="K165" i="40"/>
  <c r="J165" i="40"/>
  <c r="G164" i="40"/>
  <c r="G163" i="40"/>
  <c r="G162" i="40"/>
  <c r="G161" i="40"/>
  <c r="G160" i="40"/>
  <c r="G159" i="40"/>
  <c r="G158" i="40"/>
  <c r="G157" i="40"/>
  <c r="G156" i="40"/>
  <c r="G155" i="40"/>
  <c r="G154" i="40"/>
  <c r="G153" i="40"/>
  <c r="G152" i="40"/>
  <c r="G151" i="40"/>
  <c r="G150" i="40"/>
  <c r="G149" i="40"/>
  <c r="B149" i="40"/>
  <c r="B150" i="40" s="1"/>
  <c r="B151" i="40" s="1"/>
  <c r="B152" i="40" s="1"/>
  <c r="B153" i="40" s="1"/>
  <c r="B154" i="40" s="1"/>
  <c r="B155" i="40" s="1"/>
  <c r="B156" i="40" s="1"/>
  <c r="B157" i="40" s="1"/>
  <c r="B158" i="40" s="1"/>
  <c r="B159" i="40" s="1"/>
  <c r="B160" i="40" s="1"/>
  <c r="B161" i="40" s="1"/>
  <c r="B162" i="40" s="1"/>
  <c r="B163" i="40" s="1"/>
  <c r="B164" i="40" s="1"/>
  <c r="G148" i="40"/>
  <c r="V138" i="40"/>
  <c r="Q138" i="40"/>
  <c r="L138" i="40"/>
  <c r="G138" i="40"/>
  <c r="V137" i="40"/>
  <c r="Q137" i="40"/>
  <c r="L137" i="40"/>
  <c r="G137" i="40"/>
  <c r="V136" i="40"/>
  <c r="Q136" i="40"/>
  <c r="L136" i="40"/>
  <c r="G136" i="40"/>
  <c r="V135" i="40"/>
  <c r="Q135" i="40"/>
  <c r="L135" i="40"/>
  <c r="G135" i="40"/>
  <c r="V134" i="40"/>
  <c r="Q134" i="40"/>
  <c r="L134" i="40"/>
  <c r="G134" i="40"/>
  <c r="V133" i="40"/>
  <c r="Q133" i="40"/>
  <c r="L133" i="40"/>
  <c r="G133" i="40"/>
  <c r="V132" i="40"/>
  <c r="Q132" i="40"/>
  <c r="L132" i="40"/>
  <c r="G132" i="40"/>
  <c r="V131" i="40"/>
  <c r="Q131" i="40"/>
  <c r="L131" i="40"/>
  <c r="G131" i="40"/>
  <c r="V130" i="40"/>
  <c r="Q130" i="40"/>
  <c r="L130" i="40"/>
  <c r="G130" i="40"/>
  <c r="V129" i="40"/>
  <c r="Q129" i="40"/>
  <c r="L129" i="40"/>
  <c r="G129" i="40"/>
  <c r="V128" i="40"/>
  <c r="Q128" i="40"/>
  <c r="L128" i="40"/>
  <c r="G128" i="40"/>
  <c r="V127" i="40"/>
  <c r="Q127" i="40"/>
  <c r="L127" i="40"/>
  <c r="G127" i="40"/>
  <c r="V126" i="40"/>
  <c r="Q126" i="40"/>
  <c r="L126" i="40"/>
  <c r="G126" i="40"/>
  <c r="V125" i="40"/>
  <c r="Q125" i="40"/>
  <c r="L125" i="40"/>
  <c r="G125" i="40"/>
  <c r="V124" i="40"/>
  <c r="Q124" i="40"/>
  <c r="L124" i="40"/>
  <c r="G124" i="40"/>
  <c r="V123" i="40"/>
  <c r="Q123" i="40"/>
  <c r="L123" i="40"/>
  <c r="G123" i="40"/>
  <c r="B123" i="40"/>
  <c r="B124" i="40" s="1"/>
  <c r="B125" i="40" s="1"/>
  <c r="B126" i="40" s="1"/>
  <c r="B127" i="40" s="1"/>
  <c r="B128" i="40" s="1"/>
  <c r="B129" i="40" s="1"/>
  <c r="B130" i="40" s="1"/>
  <c r="B131" i="40" s="1"/>
  <c r="B132" i="40" s="1"/>
  <c r="B133" i="40" s="1"/>
  <c r="B134" i="40" s="1"/>
  <c r="B135" i="40" s="1"/>
  <c r="B136" i="40" s="1"/>
  <c r="B137" i="40" s="1"/>
  <c r="B138" i="40" s="1"/>
  <c r="V122" i="40"/>
  <c r="Q122" i="40"/>
  <c r="L122" i="40"/>
  <c r="G122" i="40"/>
  <c r="V112" i="40"/>
  <c r="Q112" i="40"/>
  <c r="L112" i="40"/>
  <c r="G112" i="40"/>
  <c r="A104" i="40"/>
  <c r="B96" i="40"/>
  <c r="B97" i="40" s="1"/>
  <c r="B98" i="40" s="1"/>
  <c r="B99" i="40" s="1"/>
  <c r="B100" i="40" s="1"/>
  <c r="B101" i="40" s="1"/>
  <c r="B102" i="40" s="1"/>
  <c r="B103" i="40" s="1"/>
  <c r="B104" i="40" s="1"/>
  <c r="B105" i="40" s="1"/>
  <c r="B106" i="40" s="1"/>
  <c r="B107" i="40" s="1"/>
  <c r="B108" i="40" s="1"/>
  <c r="B109" i="40" s="1"/>
  <c r="B110" i="40" s="1"/>
  <c r="B111" i="40" s="1"/>
  <c r="J86" i="40"/>
  <c r="O86" i="40" s="1"/>
  <c r="T86" i="40" s="1"/>
  <c r="E113" i="40" s="1"/>
  <c r="J113" i="40" s="1"/>
  <c r="O113" i="40" s="1"/>
  <c r="T113" i="40" s="1"/>
  <c r="V85" i="40"/>
  <c r="Q85" i="40"/>
  <c r="L85" i="40"/>
  <c r="G85" i="40"/>
  <c r="D138" i="40"/>
  <c r="A111" i="40"/>
  <c r="A110" i="40"/>
  <c r="F82" i="40"/>
  <c r="A109" i="40"/>
  <c r="A108" i="40"/>
  <c r="F80" i="40"/>
  <c r="A107" i="40"/>
  <c r="A106" i="40"/>
  <c r="D132" i="40"/>
  <c r="A105" i="40"/>
  <c r="A103" i="40"/>
  <c r="A102" i="40"/>
  <c r="A101" i="40"/>
  <c r="A100" i="40"/>
  <c r="D126" i="40"/>
  <c r="A99" i="40"/>
  <c r="D125" i="40"/>
  <c r="A98" i="40"/>
  <c r="A97" i="40"/>
  <c r="B69" i="40"/>
  <c r="B70" i="40" s="1"/>
  <c r="B71" i="40" s="1"/>
  <c r="B72" i="40" s="1"/>
  <c r="B73" i="40" s="1"/>
  <c r="B74" i="40" s="1"/>
  <c r="B75" i="40" s="1"/>
  <c r="B76" i="40" s="1"/>
  <c r="B77" i="40" s="1"/>
  <c r="B78" i="40" s="1"/>
  <c r="B79" i="40" s="1"/>
  <c r="B80" i="40" s="1"/>
  <c r="B81" i="40" s="1"/>
  <c r="B82" i="40" s="1"/>
  <c r="B83" i="40" s="1"/>
  <c r="B84" i="40" s="1"/>
  <c r="A96" i="40"/>
  <c r="F68" i="40"/>
  <c r="A95" i="40"/>
  <c r="V57" i="40"/>
  <c r="Q57" i="40"/>
  <c r="L57" i="40"/>
  <c r="G57" i="40"/>
  <c r="B41" i="40"/>
  <c r="B42" i="40" s="1"/>
  <c r="B43" i="40" s="1"/>
  <c r="B44" i="40" s="1"/>
  <c r="B45" i="40" s="1"/>
  <c r="B46" i="40" s="1"/>
  <c r="B47" i="40" s="1"/>
  <c r="B48" i="40" s="1"/>
  <c r="B49" i="40" s="1"/>
  <c r="B50" i="40" s="1"/>
  <c r="B51" i="40" s="1"/>
  <c r="B52" i="40" s="1"/>
  <c r="B53" i="40" s="1"/>
  <c r="B54" i="40" s="1"/>
  <c r="B55" i="40" s="1"/>
  <c r="B56" i="40" s="1"/>
  <c r="V31" i="40"/>
  <c r="Q31" i="40"/>
  <c r="L31" i="40"/>
  <c r="G31" i="40"/>
  <c r="H20" i="40"/>
  <c r="I20" i="40" s="1"/>
  <c r="H19" i="40"/>
  <c r="I19" i="40" s="1"/>
  <c r="H16" i="40"/>
  <c r="I16" i="40" s="1"/>
  <c r="M16" i="40" s="1"/>
  <c r="N16" i="40" s="1"/>
  <c r="B15" i="40"/>
  <c r="B16" i="40" s="1"/>
  <c r="B17" i="40" s="1"/>
  <c r="B18" i="40" s="1"/>
  <c r="B19" i="40" s="1"/>
  <c r="B20" i="40" s="1"/>
  <c r="B21" i="40" s="1"/>
  <c r="B22" i="40" s="1"/>
  <c r="B23" i="40" s="1"/>
  <c r="B24" i="40" s="1"/>
  <c r="B25" i="40" s="1"/>
  <c r="B26" i="40" s="1"/>
  <c r="B27" i="40" s="1"/>
  <c r="B28" i="40" s="1"/>
  <c r="B29" i="40" s="1"/>
  <c r="B30" i="40" s="1"/>
  <c r="AA87" i="39"/>
  <c r="V87" i="39"/>
  <c r="Q87" i="39"/>
  <c r="L87" i="39"/>
  <c r="G87" i="39"/>
  <c r="B71" i="39"/>
  <c r="B72" i="39" s="1"/>
  <c r="B73" i="39" s="1"/>
  <c r="B74" i="39" s="1"/>
  <c r="B75" i="39" s="1"/>
  <c r="B76" i="39" s="1"/>
  <c r="B77" i="39" s="1"/>
  <c r="B78" i="39" s="1"/>
  <c r="B79" i="39" s="1"/>
  <c r="B80" i="39" s="1"/>
  <c r="B81" i="39" s="1"/>
  <c r="B82" i="39" s="1"/>
  <c r="B83" i="39" s="1"/>
  <c r="B84" i="39" s="1"/>
  <c r="B85" i="39" s="1"/>
  <c r="B86" i="39" s="1"/>
  <c r="V61" i="39"/>
  <c r="Q61" i="39"/>
  <c r="L61" i="39"/>
  <c r="G61" i="39"/>
  <c r="E59" i="39"/>
  <c r="F58" i="39"/>
  <c r="F55" i="39"/>
  <c r="F53" i="39"/>
  <c r="F51" i="39"/>
  <c r="F50" i="39"/>
  <c r="F49" i="39"/>
  <c r="F47" i="39"/>
  <c r="B45" i="39"/>
  <c r="B46" i="39" s="1"/>
  <c r="B47" i="39" s="1"/>
  <c r="B48" i="39" s="1"/>
  <c r="B49" i="39" s="1"/>
  <c r="B50" i="39" s="1"/>
  <c r="B51" i="39" s="1"/>
  <c r="B52" i="39" s="1"/>
  <c r="B53" i="39" s="1"/>
  <c r="B54" i="39" s="1"/>
  <c r="B55" i="39" s="1"/>
  <c r="B56" i="39" s="1"/>
  <c r="B57" i="39" s="1"/>
  <c r="B58" i="39" s="1"/>
  <c r="B59" i="39" s="1"/>
  <c r="B60" i="39" s="1"/>
  <c r="F44" i="39"/>
  <c r="AA33" i="39"/>
  <c r="V33" i="39"/>
  <c r="Q33" i="39"/>
  <c r="L33" i="39"/>
  <c r="H26" i="39"/>
  <c r="I26" i="39" s="1"/>
  <c r="D75" i="39"/>
  <c r="D74" i="39"/>
  <c r="H19" i="39"/>
  <c r="I19" i="39" s="1"/>
  <c r="B18" i="39"/>
  <c r="B19" i="39" s="1"/>
  <c r="B20" i="39" s="1"/>
  <c r="B21" i="39" s="1"/>
  <c r="B22" i="39" s="1"/>
  <c r="B23" i="39" s="1"/>
  <c r="B24" i="39" s="1"/>
  <c r="B25" i="39" s="1"/>
  <c r="B26" i="39" s="1"/>
  <c r="B27" i="39" s="1"/>
  <c r="B28" i="39" s="1"/>
  <c r="B29" i="39" s="1"/>
  <c r="B30" i="39" s="1"/>
  <c r="B31" i="39" s="1"/>
  <c r="B32" i="39" s="1"/>
  <c r="B17" i="39"/>
  <c r="F70" i="39"/>
  <c r="D70" i="39"/>
  <c r="V165" i="38"/>
  <c r="U165" i="38"/>
  <c r="T165" i="38"/>
  <c r="Q165" i="38"/>
  <c r="P165" i="38"/>
  <c r="O165" i="38"/>
  <c r="L165" i="38"/>
  <c r="K165" i="38"/>
  <c r="J165" i="38"/>
  <c r="G164" i="38"/>
  <c r="G163" i="38"/>
  <c r="G162" i="38"/>
  <c r="G161" i="38"/>
  <c r="G160" i="38"/>
  <c r="G159" i="38"/>
  <c r="G158" i="38"/>
  <c r="G157" i="38"/>
  <c r="G156" i="38"/>
  <c r="G155" i="38"/>
  <c r="G154" i="38"/>
  <c r="G153" i="38"/>
  <c r="G152" i="38"/>
  <c r="G151" i="38"/>
  <c r="G150" i="38"/>
  <c r="G149" i="38"/>
  <c r="B149" i="38"/>
  <c r="B150" i="38" s="1"/>
  <c r="B151" i="38" s="1"/>
  <c r="B152" i="38" s="1"/>
  <c r="B153" i="38" s="1"/>
  <c r="B154" i="38" s="1"/>
  <c r="B155" i="38" s="1"/>
  <c r="B156" i="38" s="1"/>
  <c r="B157" i="38" s="1"/>
  <c r="B158" i="38" s="1"/>
  <c r="B159" i="38" s="1"/>
  <c r="B160" i="38" s="1"/>
  <c r="B161" i="38" s="1"/>
  <c r="B162" i="38" s="1"/>
  <c r="B163" i="38" s="1"/>
  <c r="B164" i="38" s="1"/>
  <c r="G148" i="38"/>
  <c r="V138" i="38"/>
  <c r="Q138" i="38"/>
  <c r="L138" i="38"/>
  <c r="G138" i="38"/>
  <c r="V137" i="38"/>
  <c r="Q137" i="38"/>
  <c r="L137" i="38"/>
  <c r="G137" i="38"/>
  <c r="V136" i="38"/>
  <c r="Q136" i="38"/>
  <c r="L136" i="38"/>
  <c r="G136" i="38"/>
  <c r="V135" i="38"/>
  <c r="Q135" i="38"/>
  <c r="L135" i="38"/>
  <c r="G135" i="38"/>
  <c r="V134" i="38"/>
  <c r="Q134" i="38"/>
  <c r="L134" i="38"/>
  <c r="G134" i="38"/>
  <c r="V133" i="38"/>
  <c r="Q133" i="38"/>
  <c r="L133" i="38"/>
  <c r="G133" i="38"/>
  <c r="V132" i="38"/>
  <c r="Q132" i="38"/>
  <c r="L132" i="38"/>
  <c r="G132" i="38"/>
  <c r="V131" i="38"/>
  <c r="Q131" i="38"/>
  <c r="L131" i="38"/>
  <c r="G131" i="38"/>
  <c r="V130" i="38"/>
  <c r="Q130" i="38"/>
  <c r="L130" i="38"/>
  <c r="G130" i="38"/>
  <c r="V129" i="38"/>
  <c r="Q129" i="38"/>
  <c r="L129" i="38"/>
  <c r="G129" i="38"/>
  <c r="V128" i="38"/>
  <c r="Q128" i="38"/>
  <c r="L128" i="38"/>
  <c r="G128" i="38"/>
  <c r="V127" i="38"/>
  <c r="Q127" i="38"/>
  <c r="L127" i="38"/>
  <c r="G127" i="38"/>
  <c r="V126" i="38"/>
  <c r="Q126" i="38"/>
  <c r="L126" i="38"/>
  <c r="G126" i="38"/>
  <c r="V125" i="38"/>
  <c r="Q125" i="38"/>
  <c r="L125" i="38"/>
  <c r="G125" i="38"/>
  <c r="V124" i="38"/>
  <c r="Q124" i="38"/>
  <c r="L124" i="38"/>
  <c r="G124" i="38"/>
  <c r="B124" i="38"/>
  <c r="B125" i="38" s="1"/>
  <c r="B126" i="38" s="1"/>
  <c r="B127" i="38" s="1"/>
  <c r="B128" i="38" s="1"/>
  <c r="B129" i="38" s="1"/>
  <c r="B130" i="38" s="1"/>
  <c r="B131" i="38" s="1"/>
  <c r="B132" i="38" s="1"/>
  <c r="B133" i="38" s="1"/>
  <c r="B134" i="38" s="1"/>
  <c r="B135" i="38" s="1"/>
  <c r="B136" i="38" s="1"/>
  <c r="B137" i="38" s="1"/>
  <c r="B138" i="38" s="1"/>
  <c r="V123" i="38"/>
  <c r="Q123" i="38"/>
  <c r="L123" i="38"/>
  <c r="G123" i="38"/>
  <c r="B123" i="38"/>
  <c r="V122" i="38"/>
  <c r="Q122" i="38"/>
  <c r="L122" i="38"/>
  <c r="G122" i="38"/>
  <c r="V112" i="38"/>
  <c r="Q112" i="38"/>
  <c r="L112" i="38"/>
  <c r="G112" i="38"/>
  <c r="B96" i="38"/>
  <c r="B97" i="38" s="1"/>
  <c r="B98" i="38" s="1"/>
  <c r="B99" i="38" s="1"/>
  <c r="B100" i="38" s="1"/>
  <c r="B101" i="38" s="1"/>
  <c r="B102" i="38" s="1"/>
  <c r="B103" i="38" s="1"/>
  <c r="B104" i="38" s="1"/>
  <c r="B105" i="38" s="1"/>
  <c r="B106" i="38" s="1"/>
  <c r="B107" i="38" s="1"/>
  <c r="B108" i="38" s="1"/>
  <c r="B109" i="38" s="1"/>
  <c r="B110" i="38" s="1"/>
  <c r="B111" i="38" s="1"/>
  <c r="J86" i="38"/>
  <c r="O86" i="38" s="1"/>
  <c r="T86" i="38" s="1"/>
  <c r="V85" i="38"/>
  <c r="Q85" i="38"/>
  <c r="L85" i="38"/>
  <c r="G85" i="38"/>
  <c r="A111" i="38"/>
  <c r="A110" i="38"/>
  <c r="A109" i="38"/>
  <c r="A108" i="38"/>
  <c r="A107" i="38"/>
  <c r="A106" i="38"/>
  <c r="A105" i="38"/>
  <c r="A104" i="38"/>
  <c r="A103" i="38"/>
  <c r="F75" i="38"/>
  <c r="A102" i="38"/>
  <c r="F74" i="38"/>
  <c r="F128" i="38" s="1"/>
  <c r="A101" i="38"/>
  <c r="A100" i="38"/>
  <c r="A99" i="38"/>
  <c r="A98" i="38"/>
  <c r="A97" i="38"/>
  <c r="B69" i="38"/>
  <c r="B70" i="38" s="1"/>
  <c r="B71" i="38" s="1"/>
  <c r="B72" i="38" s="1"/>
  <c r="B73" i="38" s="1"/>
  <c r="B74" i="38" s="1"/>
  <c r="B75" i="38" s="1"/>
  <c r="B76" i="38" s="1"/>
  <c r="B77" i="38" s="1"/>
  <c r="B78" i="38" s="1"/>
  <c r="B79" i="38" s="1"/>
  <c r="B80" i="38" s="1"/>
  <c r="B81" i="38" s="1"/>
  <c r="B82" i="38" s="1"/>
  <c r="B83" i="38" s="1"/>
  <c r="B84" i="38" s="1"/>
  <c r="A96" i="38"/>
  <c r="F68" i="38"/>
  <c r="A95" i="38"/>
  <c r="V57" i="38"/>
  <c r="Q57" i="38"/>
  <c r="L57" i="38"/>
  <c r="G57" i="38"/>
  <c r="O57" i="38"/>
  <c r="P57" i="38"/>
  <c r="T57" i="38"/>
  <c r="B41" i="38"/>
  <c r="B42" i="38" s="1"/>
  <c r="B43" i="38" s="1"/>
  <c r="B44" i="38" s="1"/>
  <c r="B45" i="38" s="1"/>
  <c r="B46" i="38" s="1"/>
  <c r="B47" i="38" s="1"/>
  <c r="B48" i="38" s="1"/>
  <c r="B49" i="38" s="1"/>
  <c r="B50" i="38" s="1"/>
  <c r="B51" i="38" s="1"/>
  <c r="B52" i="38" s="1"/>
  <c r="B53" i="38" s="1"/>
  <c r="B54" i="38" s="1"/>
  <c r="B55" i="38" s="1"/>
  <c r="B56" i="38" s="1"/>
  <c r="K57" i="38"/>
  <c r="V31" i="38"/>
  <c r="Q31" i="38"/>
  <c r="L31" i="38"/>
  <c r="G31" i="38"/>
  <c r="H28" i="38"/>
  <c r="I28" i="38" s="1"/>
  <c r="M28" i="38" s="1"/>
  <c r="N28" i="38" s="1"/>
  <c r="H27" i="38"/>
  <c r="I27" i="38" s="1"/>
  <c r="H24" i="38"/>
  <c r="I24" i="38" s="1"/>
  <c r="H23" i="38"/>
  <c r="I23" i="38" s="1"/>
  <c r="T31" i="38"/>
  <c r="H17" i="38"/>
  <c r="I17" i="38" s="1"/>
  <c r="P31" i="38"/>
  <c r="K31" i="38"/>
  <c r="H16" i="38"/>
  <c r="I16" i="38" s="1"/>
  <c r="B15" i="38"/>
  <c r="B16" i="38" s="1"/>
  <c r="B17" i="38" s="1"/>
  <c r="B18" i="38" s="1"/>
  <c r="B19" i="38" s="1"/>
  <c r="B20" i="38" s="1"/>
  <c r="B21" i="38" s="1"/>
  <c r="B22" i="38" s="1"/>
  <c r="B23" i="38" s="1"/>
  <c r="B24" i="38" s="1"/>
  <c r="B25" i="38" s="1"/>
  <c r="B26" i="38" s="1"/>
  <c r="B27" i="38" s="1"/>
  <c r="B28" i="38" s="1"/>
  <c r="B29" i="38" s="1"/>
  <c r="B30" i="38" s="1"/>
  <c r="G139" i="40" l="1"/>
  <c r="V139" i="40"/>
  <c r="H30" i="40"/>
  <c r="I30" i="40" s="1"/>
  <c r="M26" i="39"/>
  <c r="N26" i="39" s="1"/>
  <c r="H24" i="39"/>
  <c r="I24" i="39" s="1"/>
  <c r="R26" i="39"/>
  <c r="S26" i="39" s="1"/>
  <c r="F76" i="39"/>
  <c r="D79" i="39"/>
  <c r="F134" i="40"/>
  <c r="E46" i="39"/>
  <c r="E72" i="39" s="1"/>
  <c r="H14" i="40"/>
  <c r="I14" i="40" s="1"/>
  <c r="E81" i="38"/>
  <c r="E135" i="38" s="1"/>
  <c r="F59" i="39"/>
  <c r="H59" i="39" s="1"/>
  <c r="I59" i="39" s="1"/>
  <c r="K59" i="39" s="1"/>
  <c r="K85" i="39" s="1"/>
  <c r="F77" i="38"/>
  <c r="F131" i="38" s="1"/>
  <c r="E51" i="39"/>
  <c r="E77" i="39" s="1"/>
  <c r="D122" i="40"/>
  <c r="H28" i="39"/>
  <c r="I28" i="39" s="1"/>
  <c r="M28" i="39" s="1"/>
  <c r="N28" i="39" s="1"/>
  <c r="D131" i="38"/>
  <c r="E56" i="39"/>
  <c r="E82" i="39" s="1"/>
  <c r="F84" i="40"/>
  <c r="F138" i="40" s="1"/>
  <c r="D72" i="39"/>
  <c r="D86" i="39"/>
  <c r="D82" i="39"/>
  <c r="F79" i="38"/>
  <c r="F133" i="38" s="1"/>
  <c r="H18" i="39"/>
  <c r="I18" i="39" s="1"/>
  <c r="M18" i="39" s="1"/>
  <c r="N18" i="39" s="1"/>
  <c r="R18" i="39" s="1"/>
  <c r="S18" i="39" s="1"/>
  <c r="W18" i="39" s="1"/>
  <c r="X18" i="39" s="1"/>
  <c r="E80" i="38"/>
  <c r="E134" i="38" s="1"/>
  <c r="F46" i="39"/>
  <c r="F72" i="39" s="1"/>
  <c r="O57" i="40"/>
  <c r="D83" i="39"/>
  <c r="D134" i="40"/>
  <c r="E53" i="39"/>
  <c r="E79" i="39" s="1"/>
  <c r="T33" i="39"/>
  <c r="E84" i="40"/>
  <c r="H84" i="40" s="1"/>
  <c r="I84" i="40" s="1"/>
  <c r="I138" i="40" s="1"/>
  <c r="D122" i="38"/>
  <c r="E76" i="38"/>
  <c r="E130" i="38" s="1"/>
  <c r="E77" i="38"/>
  <c r="F122" i="40"/>
  <c r="H16" i="39"/>
  <c r="I16" i="39" s="1"/>
  <c r="J31" i="40"/>
  <c r="H17" i="40"/>
  <c r="I17" i="40" s="1"/>
  <c r="M17" i="40" s="1"/>
  <c r="N17" i="40" s="1"/>
  <c r="F77" i="39"/>
  <c r="F73" i="39"/>
  <c r="H23" i="39"/>
  <c r="I23" i="39" s="1"/>
  <c r="H29" i="39"/>
  <c r="I29" i="39" s="1"/>
  <c r="M29" i="39" s="1"/>
  <c r="N29" i="39" s="1"/>
  <c r="E57" i="40"/>
  <c r="E69" i="38"/>
  <c r="E123" i="38" s="1"/>
  <c r="H20" i="39"/>
  <c r="I20" i="39" s="1"/>
  <c r="M20" i="39" s="1"/>
  <c r="N20" i="39" s="1"/>
  <c r="F85" i="39"/>
  <c r="D134" i="38"/>
  <c r="F81" i="39"/>
  <c r="E44" i="39"/>
  <c r="E70" i="39" s="1"/>
  <c r="R16" i="40"/>
  <c r="S16" i="40" s="1"/>
  <c r="W16" i="40" s="1"/>
  <c r="D42" i="40" s="1"/>
  <c r="F79" i="39"/>
  <c r="D77" i="39"/>
  <c r="F136" i="40"/>
  <c r="D128" i="40"/>
  <c r="F74" i="40"/>
  <c r="F128" i="40" s="1"/>
  <c r="E74" i="40"/>
  <c r="E128" i="40" s="1"/>
  <c r="M20" i="40"/>
  <c r="N20" i="40" s="1"/>
  <c r="T31" i="40"/>
  <c r="F75" i="40"/>
  <c r="F129" i="40" s="1"/>
  <c r="E75" i="40"/>
  <c r="F79" i="40"/>
  <c r="F133" i="40" s="1"/>
  <c r="E79" i="40"/>
  <c r="E133" i="40" s="1"/>
  <c r="D133" i="40"/>
  <c r="U31" i="40"/>
  <c r="E82" i="40"/>
  <c r="H82" i="40" s="1"/>
  <c r="I82" i="40" s="1"/>
  <c r="D136" i="40"/>
  <c r="H28" i="40"/>
  <c r="I28" i="40" s="1"/>
  <c r="M30" i="40"/>
  <c r="N30" i="40" s="1"/>
  <c r="U57" i="40"/>
  <c r="F73" i="40"/>
  <c r="F127" i="40" s="1"/>
  <c r="E73" i="40"/>
  <c r="M19" i="40"/>
  <c r="N19" i="40" s="1"/>
  <c r="Q139" i="40"/>
  <c r="D123" i="40"/>
  <c r="H15" i="40"/>
  <c r="I15" i="40" s="1"/>
  <c r="D31" i="40"/>
  <c r="F71" i="40"/>
  <c r="F125" i="40" s="1"/>
  <c r="F83" i="40"/>
  <c r="F137" i="40" s="1"/>
  <c r="D124" i="40"/>
  <c r="H22" i="40"/>
  <c r="I22" i="40" s="1"/>
  <c r="F76" i="40"/>
  <c r="F130" i="40" s="1"/>
  <c r="E76" i="40"/>
  <c r="D130" i="40"/>
  <c r="T57" i="40"/>
  <c r="E70" i="40"/>
  <c r="H24" i="40"/>
  <c r="I24" i="40" s="1"/>
  <c r="G165" i="40"/>
  <c r="O31" i="40"/>
  <c r="H18" i="40"/>
  <c r="I18" i="40" s="1"/>
  <c r="L139" i="40"/>
  <c r="E68" i="40"/>
  <c r="E122" i="40" s="1"/>
  <c r="D129" i="40"/>
  <c r="H21" i="40"/>
  <c r="I21" i="40" s="1"/>
  <c r="D131" i="40"/>
  <c r="E77" i="40"/>
  <c r="H23" i="40"/>
  <c r="I23" i="40" s="1"/>
  <c r="E31" i="40"/>
  <c r="E71" i="40"/>
  <c r="E125" i="40" s="1"/>
  <c r="E83" i="40"/>
  <c r="E137" i="40" s="1"/>
  <c r="D85" i="40"/>
  <c r="F69" i="40"/>
  <c r="E69" i="40"/>
  <c r="E123" i="40" s="1"/>
  <c r="P31" i="40"/>
  <c r="J57" i="40"/>
  <c r="D137" i="40"/>
  <c r="H29" i="40"/>
  <c r="I29" i="40" s="1"/>
  <c r="P57" i="40"/>
  <c r="F31" i="40"/>
  <c r="F70" i="40"/>
  <c r="F124" i="40" s="1"/>
  <c r="D127" i="40"/>
  <c r="H25" i="40"/>
  <c r="I25" i="40" s="1"/>
  <c r="E80" i="40"/>
  <c r="H26" i="40"/>
  <c r="I26" i="40" s="1"/>
  <c r="K31" i="40"/>
  <c r="K57" i="40"/>
  <c r="E72" i="40"/>
  <c r="F77" i="40"/>
  <c r="F131" i="40" s="1"/>
  <c r="D135" i="40"/>
  <c r="H27" i="40"/>
  <c r="I27" i="40" s="1"/>
  <c r="F57" i="40"/>
  <c r="F72" i="40"/>
  <c r="F126" i="40" s="1"/>
  <c r="F78" i="40"/>
  <c r="F132" i="40" s="1"/>
  <c r="E78" i="40"/>
  <c r="F81" i="40"/>
  <c r="F135" i="40" s="1"/>
  <c r="E81" i="40"/>
  <c r="E135" i="40" s="1"/>
  <c r="R28" i="38"/>
  <c r="S28" i="38" s="1"/>
  <c r="M17" i="38"/>
  <c r="N17" i="38" s="1"/>
  <c r="M24" i="38"/>
  <c r="N24" i="38" s="1"/>
  <c r="F122" i="38"/>
  <c r="D132" i="38"/>
  <c r="D137" i="38"/>
  <c r="H22" i="38"/>
  <c r="I22" i="38" s="1"/>
  <c r="M23" i="38"/>
  <c r="N23" i="38" s="1"/>
  <c r="D136" i="38"/>
  <c r="F84" i="38"/>
  <c r="F138" i="38" s="1"/>
  <c r="E84" i="38"/>
  <c r="E138" i="38" s="1"/>
  <c r="E62" i="39"/>
  <c r="J62" i="39" s="1"/>
  <c r="O62" i="39" s="1"/>
  <c r="T62" i="39" s="1"/>
  <c r="Y62" i="39" s="1"/>
  <c r="E113" i="38"/>
  <c r="J113" i="38" s="1"/>
  <c r="O113" i="38" s="1"/>
  <c r="T113" i="38" s="1"/>
  <c r="Q139" i="38"/>
  <c r="K33" i="39"/>
  <c r="D127" i="38"/>
  <c r="H19" i="38"/>
  <c r="I19" i="38" s="1"/>
  <c r="F72" i="38"/>
  <c r="F126" i="38" s="1"/>
  <c r="F81" i="38"/>
  <c r="F135" i="38" s="1"/>
  <c r="F78" i="38"/>
  <c r="F132" i="38" s="1"/>
  <c r="E78" i="38"/>
  <c r="E132" i="38" s="1"/>
  <c r="D138" i="38"/>
  <c r="H30" i="38"/>
  <c r="I30" i="38" s="1"/>
  <c r="E31" i="38"/>
  <c r="J33" i="39"/>
  <c r="F31" i="38"/>
  <c r="J57" i="38"/>
  <c r="H29" i="38"/>
  <c r="I29" i="38" s="1"/>
  <c r="E82" i="38"/>
  <c r="E136" i="38" s="1"/>
  <c r="L139" i="38"/>
  <c r="D125" i="38"/>
  <c r="F71" i="38"/>
  <c r="F125" i="38" s="1"/>
  <c r="E71" i="38"/>
  <c r="D126" i="38"/>
  <c r="H18" i="38"/>
  <c r="I18" i="38" s="1"/>
  <c r="E72" i="38"/>
  <c r="E83" i="38"/>
  <c r="U31" i="38"/>
  <c r="F83" i="38"/>
  <c r="F137" i="38" s="1"/>
  <c r="H14" i="38"/>
  <c r="H21" i="38"/>
  <c r="I21" i="38" s="1"/>
  <c r="J31" i="38"/>
  <c r="F57" i="38"/>
  <c r="D135" i="38"/>
  <c r="H26" i="38"/>
  <c r="I26" i="38" s="1"/>
  <c r="F80" i="38"/>
  <c r="M16" i="38"/>
  <c r="N16" i="38" s="1"/>
  <c r="M27" i="38"/>
  <c r="N27" i="38" s="1"/>
  <c r="E79" i="38"/>
  <c r="F82" i="38"/>
  <c r="F136" i="38" s="1"/>
  <c r="D130" i="38"/>
  <c r="H15" i="38"/>
  <c r="I15" i="38" s="1"/>
  <c r="D123" i="38"/>
  <c r="U57" i="38"/>
  <c r="D31" i="38"/>
  <c r="F69" i="38"/>
  <c r="F123" i="38" s="1"/>
  <c r="E73" i="38"/>
  <c r="M24" i="39"/>
  <c r="N24" i="39" s="1"/>
  <c r="E68" i="38"/>
  <c r="F73" i="38"/>
  <c r="F127" i="38" s="1"/>
  <c r="G139" i="38"/>
  <c r="E85" i="39"/>
  <c r="F70" i="38"/>
  <c r="F124" i="38" s="1"/>
  <c r="E74" i="38"/>
  <c r="H74" i="38" s="1"/>
  <c r="I74" i="38" s="1"/>
  <c r="D128" i="38"/>
  <c r="H20" i="38"/>
  <c r="I20" i="38" s="1"/>
  <c r="E70" i="38"/>
  <c r="E124" i="38" s="1"/>
  <c r="E75" i="38"/>
  <c r="H75" i="38" s="1"/>
  <c r="I75" i="38" s="1"/>
  <c r="D76" i="39"/>
  <c r="H22" i="39"/>
  <c r="I22" i="39" s="1"/>
  <c r="E50" i="39"/>
  <c r="D84" i="39"/>
  <c r="H30" i="39"/>
  <c r="I30" i="39" s="1"/>
  <c r="E58" i="39"/>
  <c r="D85" i="39"/>
  <c r="H31" i="39"/>
  <c r="I31" i="39" s="1"/>
  <c r="E49" i="39"/>
  <c r="E75" i="39" s="1"/>
  <c r="F76" i="38"/>
  <c r="F130" i="38" s="1"/>
  <c r="M19" i="39"/>
  <c r="N19" i="39" s="1"/>
  <c r="W26" i="39"/>
  <c r="X26" i="39" s="1"/>
  <c r="F54" i="39"/>
  <c r="F80" i="39" s="1"/>
  <c r="E54" i="39"/>
  <c r="E80" i="39" s="1"/>
  <c r="F129" i="38"/>
  <c r="D133" i="38"/>
  <c r="H25" i="38"/>
  <c r="I25" i="38" s="1"/>
  <c r="D85" i="38"/>
  <c r="O33" i="39"/>
  <c r="H17" i="39"/>
  <c r="I17" i="39" s="1"/>
  <c r="H32" i="39"/>
  <c r="I32" i="39" s="1"/>
  <c r="E57" i="38"/>
  <c r="V139" i="38"/>
  <c r="D81" i="39"/>
  <c r="H27" i="39"/>
  <c r="I27" i="39" s="1"/>
  <c r="E55" i="39"/>
  <c r="F48" i="39"/>
  <c r="F74" i="39" s="1"/>
  <c r="E48" i="39"/>
  <c r="E74" i="39" s="1"/>
  <c r="D124" i="38"/>
  <c r="D129" i="38"/>
  <c r="O31" i="38"/>
  <c r="P33" i="39"/>
  <c r="E60" i="39"/>
  <c r="E86" i="39" s="1"/>
  <c r="G165" i="38"/>
  <c r="F52" i="39"/>
  <c r="E52" i="39"/>
  <c r="E78" i="39" s="1"/>
  <c r="F75" i="39"/>
  <c r="H21" i="39"/>
  <c r="I21" i="39" s="1"/>
  <c r="F57" i="39"/>
  <c r="F83" i="39" s="1"/>
  <c r="E57" i="39"/>
  <c r="E83" i="39" s="1"/>
  <c r="H25" i="39"/>
  <c r="I25" i="39" s="1"/>
  <c r="Z33" i="39"/>
  <c r="U33" i="39"/>
  <c r="E47" i="39"/>
  <c r="H47" i="39" s="1"/>
  <c r="I47" i="39" s="1"/>
  <c r="D73" i="39"/>
  <c r="D71" i="39"/>
  <c r="E45" i="39"/>
  <c r="E71" i="39" s="1"/>
  <c r="F45" i="39"/>
  <c r="F71" i="39" s="1"/>
  <c r="D78" i="39"/>
  <c r="F56" i="39"/>
  <c r="F82" i="39" s="1"/>
  <c r="Y33" i="39"/>
  <c r="F60" i="39"/>
  <c r="F86" i="39" s="1"/>
  <c r="F84" i="39"/>
  <c r="D80" i="39"/>
  <c r="H73" i="40" l="1"/>
  <c r="I73" i="40" s="1"/>
  <c r="I127" i="40" s="1"/>
  <c r="H51" i="39"/>
  <c r="I51" i="39" s="1"/>
  <c r="K51" i="39" s="1"/>
  <c r="K77" i="39" s="1"/>
  <c r="H83" i="39"/>
  <c r="H81" i="38"/>
  <c r="I81" i="38" s="1"/>
  <c r="I135" i="38" s="1"/>
  <c r="H75" i="40"/>
  <c r="I75" i="40" s="1"/>
  <c r="K75" i="40" s="1"/>
  <c r="K129" i="40" s="1"/>
  <c r="H77" i="38"/>
  <c r="I77" i="38" s="1"/>
  <c r="I131" i="38" s="1"/>
  <c r="H82" i="39"/>
  <c r="H79" i="38"/>
  <c r="I79" i="38" s="1"/>
  <c r="J79" i="38" s="1"/>
  <c r="J133" i="38" s="1"/>
  <c r="H69" i="38"/>
  <c r="I69" i="38" s="1"/>
  <c r="K69" i="38" s="1"/>
  <c r="K123" i="38" s="1"/>
  <c r="E127" i="40"/>
  <c r="H127" i="40" s="1"/>
  <c r="H72" i="39"/>
  <c r="H70" i="40"/>
  <c r="I70" i="40" s="1"/>
  <c r="K70" i="40" s="1"/>
  <c r="K124" i="40" s="1"/>
  <c r="J59" i="39"/>
  <c r="J85" i="39" s="1"/>
  <c r="H125" i="40"/>
  <c r="H46" i="39"/>
  <c r="I46" i="39" s="1"/>
  <c r="J46" i="39" s="1"/>
  <c r="J72" i="39" s="1"/>
  <c r="H80" i="38"/>
  <c r="I80" i="38" s="1"/>
  <c r="K80" i="38" s="1"/>
  <c r="K134" i="38" s="1"/>
  <c r="H77" i="39"/>
  <c r="I77" i="39"/>
  <c r="E131" i="38"/>
  <c r="H131" i="38" s="1"/>
  <c r="H122" i="40"/>
  <c r="E138" i="40"/>
  <c r="H138" i="40" s="1"/>
  <c r="E136" i="40"/>
  <c r="H136" i="40" s="1"/>
  <c r="H52" i="39"/>
  <c r="I52" i="39" s="1"/>
  <c r="I78" i="39" s="1"/>
  <c r="H48" i="39"/>
  <c r="I48" i="39" s="1"/>
  <c r="I74" i="39" s="1"/>
  <c r="H85" i="39"/>
  <c r="H44" i="39"/>
  <c r="I44" i="39" s="1"/>
  <c r="I70" i="39" s="1"/>
  <c r="M23" i="39"/>
  <c r="N23" i="39" s="1"/>
  <c r="R23" i="39" s="1"/>
  <c r="S23" i="39" s="1"/>
  <c r="H78" i="40"/>
  <c r="I78" i="40" s="1"/>
  <c r="K78" i="40" s="1"/>
  <c r="K132" i="40" s="1"/>
  <c r="H76" i="40"/>
  <c r="I76" i="40" s="1"/>
  <c r="K76" i="40" s="1"/>
  <c r="K130" i="40" s="1"/>
  <c r="E129" i="40"/>
  <c r="H129" i="40" s="1"/>
  <c r="H75" i="39"/>
  <c r="F78" i="39"/>
  <c r="H78" i="39" s="1"/>
  <c r="H79" i="39"/>
  <c r="D87" i="39"/>
  <c r="H45" i="39"/>
  <c r="I45" i="39" s="1"/>
  <c r="K45" i="39" s="1"/>
  <c r="K71" i="39" s="1"/>
  <c r="H86" i="39"/>
  <c r="J51" i="39"/>
  <c r="J77" i="39" s="1"/>
  <c r="H73" i="38"/>
  <c r="I73" i="38" s="1"/>
  <c r="K73" i="38" s="1"/>
  <c r="K127" i="38" s="1"/>
  <c r="E129" i="38"/>
  <c r="H129" i="38" s="1"/>
  <c r="H57" i="39"/>
  <c r="I57" i="39" s="1"/>
  <c r="J57" i="39" s="1"/>
  <c r="J83" i="39" s="1"/>
  <c r="H68" i="40"/>
  <c r="I68" i="40" s="1"/>
  <c r="H53" i="39"/>
  <c r="I53" i="39" s="1"/>
  <c r="K53" i="39" s="1"/>
  <c r="K79" i="39" s="1"/>
  <c r="H83" i="38"/>
  <c r="I83" i="38" s="1"/>
  <c r="K83" i="38" s="1"/>
  <c r="K137" i="38" s="1"/>
  <c r="E133" i="38"/>
  <c r="H133" i="38" s="1"/>
  <c r="H82" i="38"/>
  <c r="I82" i="38" s="1"/>
  <c r="I136" i="38" s="1"/>
  <c r="E128" i="38"/>
  <c r="H128" i="38" s="1"/>
  <c r="H84" i="38"/>
  <c r="I84" i="38" s="1"/>
  <c r="I138" i="38" s="1"/>
  <c r="F134" i="38"/>
  <c r="H134" i="38" s="1"/>
  <c r="H138" i="38"/>
  <c r="F85" i="38"/>
  <c r="F85" i="40"/>
  <c r="E130" i="40"/>
  <c r="H130" i="40" s="1"/>
  <c r="H83" i="40"/>
  <c r="I83" i="40" s="1"/>
  <c r="I137" i="40" s="1"/>
  <c r="E132" i="40"/>
  <c r="H132" i="40" s="1"/>
  <c r="E124" i="40"/>
  <c r="H124" i="40" s="1"/>
  <c r="H71" i="40"/>
  <c r="I71" i="40" s="1"/>
  <c r="J71" i="40" s="1"/>
  <c r="J125" i="40" s="1"/>
  <c r="K71" i="40"/>
  <c r="K125" i="40" s="1"/>
  <c r="H69" i="40"/>
  <c r="I69" i="40" s="1"/>
  <c r="I123" i="40" s="1"/>
  <c r="H72" i="40"/>
  <c r="I72" i="40" s="1"/>
  <c r="H81" i="40"/>
  <c r="I81" i="40" s="1"/>
  <c r="I135" i="40" s="1"/>
  <c r="M23" i="40"/>
  <c r="N23" i="40" s="1"/>
  <c r="H80" i="40"/>
  <c r="I80" i="40" s="1"/>
  <c r="I134" i="40" s="1"/>
  <c r="E134" i="40"/>
  <c r="H134" i="40" s="1"/>
  <c r="R30" i="40"/>
  <c r="S30" i="40" s="1"/>
  <c r="M21" i="40"/>
  <c r="N21" i="40" s="1"/>
  <c r="M18" i="40"/>
  <c r="N18" i="40" s="1"/>
  <c r="I136" i="40"/>
  <c r="M28" i="40"/>
  <c r="N28" i="40" s="1"/>
  <c r="F123" i="40"/>
  <c r="F139" i="40" s="1"/>
  <c r="M15" i="40"/>
  <c r="N15" i="40" s="1"/>
  <c r="R19" i="40"/>
  <c r="S19" i="40" s="1"/>
  <c r="H31" i="40"/>
  <c r="H74" i="40"/>
  <c r="I74" i="40" s="1"/>
  <c r="K82" i="40"/>
  <c r="K136" i="40" s="1"/>
  <c r="J82" i="40"/>
  <c r="J136" i="40" s="1"/>
  <c r="I31" i="40"/>
  <c r="M14" i="40"/>
  <c r="H128" i="40"/>
  <c r="R17" i="40"/>
  <c r="S17" i="40" s="1"/>
  <c r="H133" i="40"/>
  <c r="R20" i="40"/>
  <c r="S20" i="40" s="1"/>
  <c r="M24" i="40"/>
  <c r="N24" i="40" s="1"/>
  <c r="M25" i="40"/>
  <c r="N25" i="40" s="1"/>
  <c r="M27" i="40"/>
  <c r="N27" i="40" s="1"/>
  <c r="H135" i="40"/>
  <c r="M29" i="40"/>
  <c r="N29" i="40" s="1"/>
  <c r="H137" i="40"/>
  <c r="H42" i="40"/>
  <c r="I42" i="40" s="1"/>
  <c r="M42" i="40" s="1"/>
  <c r="N42" i="40" s="1"/>
  <c r="R42" i="40" s="1"/>
  <c r="S42" i="40" s="1"/>
  <c r="W42" i="40" s="1"/>
  <c r="M26" i="40"/>
  <c r="N26" i="40" s="1"/>
  <c r="H77" i="40"/>
  <c r="I77" i="40" s="1"/>
  <c r="E131" i="40"/>
  <c r="H131" i="40" s="1"/>
  <c r="K73" i="40"/>
  <c r="K127" i="40" s="1"/>
  <c r="D139" i="40"/>
  <c r="E85" i="40"/>
  <c r="E126" i="40"/>
  <c r="H126" i="40" s="1"/>
  <c r="M22" i="40"/>
  <c r="N22" i="40" s="1"/>
  <c r="K84" i="40"/>
  <c r="K138" i="40" s="1"/>
  <c r="J84" i="40"/>
  <c r="J138" i="40" s="1"/>
  <c r="H79" i="40"/>
  <c r="I79" i="40" s="1"/>
  <c r="J52" i="39"/>
  <c r="J78" i="39" s="1"/>
  <c r="H123" i="38"/>
  <c r="M15" i="38"/>
  <c r="N15" i="38" s="1"/>
  <c r="J47" i="39"/>
  <c r="J73" i="39" s="1"/>
  <c r="K47" i="39"/>
  <c r="K73" i="39" s="1"/>
  <c r="AB26" i="39"/>
  <c r="D139" i="38"/>
  <c r="E125" i="38"/>
  <c r="H125" i="38" s="1"/>
  <c r="H71" i="38"/>
  <c r="I71" i="38" s="1"/>
  <c r="H78" i="38"/>
  <c r="I78" i="38" s="1"/>
  <c r="H132" i="38"/>
  <c r="W28" i="38"/>
  <c r="D54" i="38" s="1"/>
  <c r="H136" i="38"/>
  <c r="I128" i="38"/>
  <c r="M20" i="38"/>
  <c r="N20" i="38" s="1"/>
  <c r="R23" i="38"/>
  <c r="S23" i="38" s="1"/>
  <c r="M21" i="39"/>
  <c r="N21" i="39" s="1"/>
  <c r="K74" i="38"/>
  <c r="K128" i="38" s="1"/>
  <c r="J74" i="38"/>
  <c r="J128" i="38" s="1"/>
  <c r="H56" i="39"/>
  <c r="I56" i="39" s="1"/>
  <c r="H130" i="38"/>
  <c r="R17" i="38"/>
  <c r="S17" i="38" s="1"/>
  <c r="R20" i="39"/>
  <c r="S20" i="39" s="1"/>
  <c r="H60" i="39"/>
  <c r="I60" i="39" s="1"/>
  <c r="I86" i="39" s="1"/>
  <c r="E137" i="38"/>
  <c r="H137" i="38" s="1"/>
  <c r="I73" i="39"/>
  <c r="E73" i="39"/>
  <c r="H73" i="39" s="1"/>
  <c r="R28" i="39"/>
  <c r="S28" i="39" s="1"/>
  <c r="R24" i="39"/>
  <c r="S24" i="39" s="1"/>
  <c r="M26" i="38"/>
  <c r="N26" i="38" s="1"/>
  <c r="K46" i="39"/>
  <c r="K72" i="39" s="1"/>
  <c r="H74" i="39"/>
  <c r="M25" i="38"/>
  <c r="N25" i="38" s="1"/>
  <c r="R19" i="39"/>
  <c r="S19" i="39" s="1"/>
  <c r="R27" i="38"/>
  <c r="S27" i="38" s="1"/>
  <c r="M16" i="39"/>
  <c r="I33" i="39"/>
  <c r="H76" i="38"/>
  <c r="I76" i="38" s="1"/>
  <c r="I130" i="38" s="1"/>
  <c r="M19" i="38"/>
  <c r="N19" i="38" s="1"/>
  <c r="M25" i="39"/>
  <c r="N25" i="39" s="1"/>
  <c r="E84" i="39"/>
  <c r="H84" i="39" s="1"/>
  <c r="H58" i="39"/>
  <c r="I58" i="39" s="1"/>
  <c r="I84" i="39" s="1"/>
  <c r="H70" i="39"/>
  <c r="M30" i="38"/>
  <c r="N30" i="38" s="1"/>
  <c r="H124" i="38"/>
  <c r="H54" i="39"/>
  <c r="I54" i="39" s="1"/>
  <c r="E61" i="39"/>
  <c r="H31" i="38"/>
  <c r="I14" i="38"/>
  <c r="M29" i="38"/>
  <c r="N29" i="38" s="1"/>
  <c r="H49" i="39"/>
  <c r="I49" i="39" s="1"/>
  <c r="I75" i="39" s="1"/>
  <c r="R16" i="38"/>
  <c r="S16" i="38" s="1"/>
  <c r="R24" i="38"/>
  <c r="S24" i="38" s="1"/>
  <c r="M31" i="39"/>
  <c r="N31" i="39" s="1"/>
  <c r="I85" i="39"/>
  <c r="E76" i="39"/>
  <c r="H76" i="39" s="1"/>
  <c r="H50" i="39"/>
  <c r="I50" i="39" s="1"/>
  <c r="I76" i="39" s="1"/>
  <c r="E126" i="38"/>
  <c r="H126" i="38" s="1"/>
  <c r="H72" i="38"/>
  <c r="I72" i="38" s="1"/>
  <c r="I126" i="38" s="1"/>
  <c r="M22" i="39"/>
  <c r="N22" i="39" s="1"/>
  <c r="M18" i="38"/>
  <c r="N18" i="38" s="1"/>
  <c r="H33" i="39"/>
  <c r="M22" i="38"/>
  <c r="N22" i="38" s="1"/>
  <c r="M32" i="39"/>
  <c r="N32" i="39" s="1"/>
  <c r="F61" i="39"/>
  <c r="M17" i="39"/>
  <c r="N17" i="39" s="1"/>
  <c r="J75" i="38"/>
  <c r="J129" i="38" s="1"/>
  <c r="K75" i="38"/>
  <c r="K129" i="38" s="1"/>
  <c r="M77" i="39"/>
  <c r="M27" i="39"/>
  <c r="N27" i="39" s="1"/>
  <c r="K81" i="38"/>
  <c r="K135" i="38" s="1"/>
  <c r="M30" i="39"/>
  <c r="N30" i="39" s="1"/>
  <c r="H80" i="39"/>
  <c r="R29" i="39"/>
  <c r="S29" i="39" s="1"/>
  <c r="H70" i="38"/>
  <c r="I70" i="38" s="1"/>
  <c r="E85" i="38"/>
  <c r="H68" i="38"/>
  <c r="H135" i="38"/>
  <c r="AB18" i="39"/>
  <c r="E122" i="38"/>
  <c r="E127" i="38"/>
  <c r="H127" i="38" s="1"/>
  <c r="H71" i="39"/>
  <c r="H55" i="39"/>
  <c r="I55" i="39" s="1"/>
  <c r="I81" i="39" s="1"/>
  <c r="E81" i="39"/>
  <c r="H81" i="39" s="1"/>
  <c r="I129" i="38"/>
  <c r="M21" i="38"/>
  <c r="N21" i="38" s="1"/>
  <c r="I123" i="38" l="1"/>
  <c r="I129" i="40"/>
  <c r="J75" i="40"/>
  <c r="J129" i="40" s="1"/>
  <c r="J73" i="40"/>
  <c r="J127" i="40" s="1"/>
  <c r="I72" i="39"/>
  <c r="K52" i="39"/>
  <c r="K78" i="39" s="1"/>
  <c r="I125" i="40"/>
  <c r="I133" i="38"/>
  <c r="M133" i="38" s="1"/>
  <c r="J77" i="38"/>
  <c r="J131" i="38" s="1"/>
  <c r="K79" i="38"/>
  <c r="K133" i="38" s="1"/>
  <c r="K77" i="38"/>
  <c r="K131" i="38" s="1"/>
  <c r="J81" i="38"/>
  <c r="J135" i="38" s="1"/>
  <c r="J70" i="40"/>
  <c r="J124" i="40" s="1"/>
  <c r="M59" i="39"/>
  <c r="N59" i="39" s="1"/>
  <c r="J82" i="38"/>
  <c r="J136" i="38" s="1"/>
  <c r="J84" i="38"/>
  <c r="J138" i="38" s="1"/>
  <c r="I137" i="38"/>
  <c r="J69" i="38"/>
  <c r="J123" i="38" s="1"/>
  <c r="M123" i="38" s="1"/>
  <c r="J45" i="39"/>
  <c r="J71" i="39" s="1"/>
  <c r="J80" i="38"/>
  <c r="J134" i="38" s="1"/>
  <c r="I124" i="40"/>
  <c r="I134" i="38"/>
  <c r="J48" i="39"/>
  <c r="J74" i="39" s="1"/>
  <c r="M74" i="39" s="1"/>
  <c r="I130" i="40"/>
  <c r="K48" i="39"/>
  <c r="K74" i="39" s="1"/>
  <c r="M47" i="39"/>
  <c r="N47" i="39" s="1"/>
  <c r="N73" i="39" s="1"/>
  <c r="J76" i="40"/>
  <c r="J130" i="40" s="1"/>
  <c r="I132" i="40"/>
  <c r="M138" i="40"/>
  <c r="K82" i="38"/>
  <c r="K136" i="38" s="1"/>
  <c r="J78" i="40"/>
  <c r="J132" i="40" s="1"/>
  <c r="K84" i="38"/>
  <c r="K138" i="38" s="1"/>
  <c r="J83" i="38"/>
  <c r="J137" i="38" s="1"/>
  <c r="J73" i="38"/>
  <c r="J127" i="38" s="1"/>
  <c r="I71" i="39"/>
  <c r="M71" i="39" s="1"/>
  <c r="F86" i="38"/>
  <c r="I127" i="38"/>
  <c r="K57" i="39"/>
  <c r="K83" i="39" s="1"/>
  <c r="M73" i="40"/>
  <c r="N73" i="40" s="1"/>
  <c r="N127" i="40" s="1"/>
  <c r="F87" i="39"/>
  <c r="I83" i="39"/>
  <c r="M51" i="39"/>
  <c r="N51" i="39" s="1"/>
  <c r="K83" i="40"/>
  <c r="K137" i="40" s="1"/>
  <c r="J83" i="40"/>
  <c r="J137" i="40" s="1"/>
  <c r="J53" i="39"/>
  <c r="J79" i="39" s="1"/>
  <c r="I79" i="39"/>
  <c r="F86" i="40"/>
  <c r="E87" i="39"/>
  <c r="F139" i="38"/>
  <c r="M75" i="40"/>
  <c r="N75" i="40" s="1"/>
  <c r="P75" i="40" s="1"/>
  <c r="P129" i="40" s="1"/>
  <c r="M79" i="38"/>
  <c r="N79" i="38" s="1"/>
  <c r="O79" i="38" s="1"/>
  <c r="O133" i="38" s="1"/>
  <c r="M74" i="38"/>
  <c r="N74" i="38" s="1"/>
  <c r="N128" i="38" s="1"/>
  <c r="M131" i="38"/>
  <c r="M135" i="38"/>
  <c r="M127" i="40"/>
  <c r="K77" i="40"/>
  <c r="K131" i="40" s="1"/>
  <c r="J77" i="40"/>
  <c r="J131" i="40" s="1"/>
  <c r="W19" i="40"/>
  <c r="D45" i="40" s="1"/>
  <c r="R26" i="40"/>
  <c r="S26" i="40" s="1"/>
  <c r="R27" i="40"/>
  <c r="S27" i="40" s="1"/>
  <c r="M31" i="40"/>
  <c r="N14" i="40"/>
  <c r="R15" i="40"/>
  <c r="S15" i="40" s="1"/>
  <c r="R25" i="40"/>
  <c r="S25" i="40" s="1"/>
  <c r="K80" i="40"/>
  <c r="K134" i="40" s="1"/>
  <c r="J80" i="40"/>
  <c r="J134" i="40" s="1"/>
  <c r="K79" i="40"/>
  <c r="K133" i="40" s="1"/>
  <c r="J79" i="40"/>
  <c r="J133" i="40" s="1"/>
  <c r="I85" i="40"/>
  <c r="K68" i="40"/>
  <c r="J68" i="40"/>
  <c r="I133" i="40"/>
  <c r="I122" i="40"/>
  <c r="R23" i="40"/>
  <c r="S23" i="40" s="1"/>
  <c r="H85" i="40"/>
  <c r="R24" i="40"/>
  <c r="S24" i="40" s="1"/>
  <c r="R28" i="40"/>
  <c r="S28" i="40" s="1"/>
  <c r="I131" i="40"/>
  <c r="E139" i="40"/>
  <c r="M136" i="40"/>
  <c r="K81" i="40"/>
  <c r="K135" i="40" s="1"/>
  <c r="J81" i="40"/>
  <c r="J135" i="40" s="1"/>
  <c r="M84" i="40"/>
  <c r="N84" i="40" s="1"/>
  <c r="W20" i="40"/>
  <c r="D46" i="40" s="1"/>
  <c r="M82" i="40"/>
  <c r="N82" i="40" s="1"/>
  <c r="N136" i="40" s="1"/>
  <c r="R18" i="40"/>
  <c r="S18" i="40" s="1"/>
  <c r="J72" i="40"/>
  <c r="J126" i="40" s="1"/>
  <c r="K72" i="40"/>
  <c r="K126" i="40" s="1"/>
  <c r="R22" i="40"/>
  <c r="S22" i="40" s="1"/>
  <c r="H123" i="40"/>
  <c r="H139" i="40" s="1"/>
  <c r="I126" i="40"/>
  <c r="K69" i="40"/>
  <c r="K123" i="40" s="1"/>
  <c r="J69" i="40"/>
  <c r="J123" i="40" s="1"/>
  <c r="K74" i="40"/>
  <c r="K128" i="40" s="1"/>
  <c r="J74" i="40"/>
  <c r="J128" i="40" s="1"/>
  <c r="I128" i="40"/>
  <c r="R21" i="40"/>
  <c r="S21" i="40" s="1"/>
  <c r="R29" i="40"/>
  <c r="S29" i="40" s="1"/>
  <c r="M129" i="40"/>
  <c r="W17" i="40"/>
  <c r="D43" i="40" s="1"/>
  <c r="M125" i="40"/>
  <c r="W30" i="40"/>
  <c r="D56" i="40" s="1"/>
  <c r="M71" i="40"/>
  <c r="N71" i="40" s="1"/>
  <c r="R18" i="38"/>
  <c r="S18" i="38" s="1"/>
  <c r="I31" i="38"/>
  <c r="M14" i="38"/>
  <c r="R19" i="38"/>
  <c r="S19" i="38" s="1"/>
  <c r="W17" i="38"/>
  <c r="D43" i="38" s="1"/>
  <c r="M77" i="38"/>
  <c r="N77" i="38" s="1"/>
  <c r="W29" i="39"/>
  <c r="X29" i="39" s="1"/>
  <c r="R17" i="39"/>
  <c r="S17" i="39" s="1"/>
  <c r="J76" i="38"/>
  <c r="J130" i="38" s="1"/>
  <c r="K76" i="38"/>
  <c r="K130" i="38" s="1"/>
  <c r="W28" i="39"/>
  <c r="X28" i="39" s="1"/>
  <c r="R21" i="38"/>
  <c r="S21" i="38" s="1"/>
  <c r="K49" i="39"/>
  <c r="K75" i="39" s="1"/>
  <c r="J49" i="39"/>
  <c r="J75" i="39" s="1"/>
  <c r="M75" i="39" s="1"/>
  <c r="R21" i="39"/>
  <c r="S21" i="39" s="1"/>
  <c r="H54" i="38"/>
  <c r="I54" i="38" s="1"/>
  <c r="M54" i="38" s="1"/>
  <c r="N54" i="38" s="1"/>
  <c r="R54" i="38" s="1"/>
  <c r="S54" i="38" s="1"/>
  <c r="W54" i="38" s="1"/>
  <c r="R15" i="38"/>
  <c r="S15" i="38" s="1"/>
  <c r="M33" i="39"/>
  <c r="N16" i="39"/>
  <c r="M73" i="39"/>
  <c r="O59" i="39"/>
  <c r="O85" i="39" s="1"/>
  <c r="P59" i="39"/>
  <c r="P85" i="39" s="1"/>
  <c r="H61" i="39"/>
  <c r="R32" i="39"/>
  <c r="S32" i="39" s="1"/>
  <c r="H87" i="39"/>
  <c r="W27" i="38"/>
  <c r="D53" i="38" s="1"/>
  <c r="R20" i="38"/>
  <c r="S20" i="38" s="1"/>
  <c r="J78" i="38"/>
  <c r="J132" i="38" s="1"/>
  <c r="K78" i="38"/>
  <c r="K132" i="38" s="1"/>
  <c r="I132" i="38"/>
  <c r="W16" i="38"/>
  <c r="D42" i="38" s="1"/>
  <c r="J56" i="39"/>
  <c r="J82" i="39" s="1"/>
  <c r="K56" i="39"/>
  <c r="K82" i="39" s="1"/>
  <c r="I82" i="39"/>
  <c r="R25" i="39"/>
  <c r="S25" i="39" s="1"/>
  <c r="K70" i="38"/>
  <c r="K124" i="38" s="1"/>
  <c r="J70" i="38"/>
  <c r="J124" i="38" s="1"/>
  <c r="I124" i="38"/>
  <c r="W24" i="39"/>
  <c r="X24" i="39" s="1"/>
  <c r="R27" i="39"/>
  <c r="S27" i="39" s="1"/>
  <c r="R22" i="39"/>
  <c r="S22" i="39" s="1"/>
  <c r="J54" i="39"/>
  <c r="J80" i="39" s="1"/>
  <c r="K54" i="39"/>
  <c r="K80" i="39" s="1"/>
  <c r="I80" i="39"/>
  <c r="E139" i="38"/>
  <c r="H122" i="38"/>
  <c r="H139" i="38" s="1"/>
  <c r="K72" i="38"/>
  <c r="K126" i="38" s="1"/>
  <c r="J72" i="38"/>
  <c r="J126" i="38" s="1"/>
  <c r="M129" i="38"/>
  <c r="R30" i="38"/>
  <c r="S30" i="38" s="1"/>
  <c r="M72" i="39"/>
  <c r="W23" i="38"/>
  <c r="D49" i="38" s="1"/>
  <c r="I61" i="39"/>
  <c r="K44" i="39"/>
  <c r="J44" i="39"/>
  <c r="K50" i="39"/>
  <c r="K76" i="39" s="1"/>
  <c r="J50" i="39"/>
  <c r="J76" i="39" s="1"/>
  <c r="M76" i="39" s="1"/>
  <c r="M46" i="39"/>
  <c r="N46" i="39" s="1"/>
  <c r="R26" i="38"/>
  <c r="S26" i="38" s="1"/>
  <c r="J60" i="39"/>
  <c r="J86" i="39" s="1"/>
  <c r="K60" i="39"/>
  <c r="K86" i="39" s="1"/>
  <c r="M128" i="38"/>
  <c r="K71" i="38"/>
  <c r="K125" i="38" s="1"/>
  <c r="J71" i="38"/>
  <c r="J125" i="38" s="1"/>
  <c r="I125" i="38"/>
  <c r="M78" i="39"/>
  <c r="J55" i="39"/>
  <c r="J81" i="39" s="1"/>
  <c r="K55" i="39"/>
  <c r="K81" i="39" s="1"/>
  <c r="R30" i="39"/>
  <c r="S30" i="39" s="1"/>
  <c r="R22" i="38"/>
  <c r="S22" i="38" s="1"/>
  <c r="M85" i="39"/>
  <c r="J58" i="39"/>
  <c r="J84" i="39" s="1"/>
  <c r="K58" i="39"/>
  <c r="K84" i="39" s="1"/>
  <c r="W23" i="39"/>
  <c r="X23" i="39" s="1"/>
  <c r="R25" i="38"/>
  <c r="S25" i="38" s="1"/>
  <c r="R31" i="39"/>
  <c r="S31" i="39" s="1"/>
  <c r="N85" i="39"/>
  <c r="H85" i="38"/>
  <c r="I68" i="38"/>
  <c r="I122" i="38" s="1"/>
  <c r="M75" i="38"/>
  <c r="N75" i="38" s="1"/>
  <c r="N129" i="38" s="1"/>
  <c r="W24" i="38"/>
  <c r="D50" i="38" s="1"/>
  <c r="R29" i="38"/>
  <c r="S29" i="38" s="1"/>
  <c r="W19" i="39"/>
  <c r="X19" i="39" s="1"/>
  <c r="W20" i="39"/>
  <c r="X20" i="39" s="1"/>
  <c r="M52" i="39"/>
  <c r="N52" i="39" s="1"/>
  <c r="M136" i="38" l="1"/>
  <c r="M70" i="40"/>
  <c r="N70" i="40" s="1"/>
  <c r="M83" i="39"/>
  <c r="M124" i="40"/>
  <c r="M132" i="40"/>
  <c r="M138" i="38"/>
  <c r="N133" i="38"/>
  <c r="R133" i="38" s="1"/>
  <c r="M126" i="38"/>
  <c r="M80" i="38"/>
  <c r="N80" i="38" s="1"/>
  <c r="P80" i="38" s="1"/>
  <c r="P134" i="38" s="1"/>
  <c r="P79" i="38"/>
  <c r="P133" i="38" s="1"/>
  <c r="M81" i="38"/>
  <c r="N81" i="38" s="1"/>
  <c r="P81" i="38" s="1"/>
  <c r="P135" i="38" s="1"/>
  <c r="M134" i="38"/>
  <c r="M137" i="38"/>
  <c r="M82" i="38"/>
  <c r="N82" i="38" s="1"/>
  <c r="O82" i="38" s="1"/>
  <c r="O136" i="38" s="1"/>
  <c r="M73" i="38"/>
  <c r="N73" i="38" s="1"/>
  <c r="P73" i="38" s="1"/>
  <c r="P127" i="38" s="1"/>
  <c r="M83" i="38"/>
  <c r="N83" i="38" s="1"/>
  <c r="N137" i="38" s="1"/>
  <c r="M53" i="39"/>
  <c r="N53" i="39" s="1"/>
  <c r="P53" i="39" s="1"/>
  <c r="P79" i="39" s="1"/>
  <c r="M48" i="39"/>
  <c r="N48" i="39" s="1"/>
  <c r="N74" i="39" s="1"/>
  <c r="M130" i="40"/>
  <c r="M124" i="38"/>
  <c r="M69" i="38"/>
  <c r="N69" i="38" s="1"/>
  <c r="N123" i="38" s="1"/>
  <c r="M78" i="40"/>
  <c r="N78" i="40" s="1"/>
  <c r="N132" i="40" s="1"/>
  <c r="M45" i="39"/>
  <c r="N45" i="39" s="1"/>
  <c r="N71" i="39" s="1"/>
  <c r="M127" i="38"/>
  <c r="M79" i="39"/>
  <c r="M76" i="40"/>
  <c r="N76" i="40" s="1"/>
  <c r="O47" i="39"/>
  <c r="O73" i="39" s="1"/>
  <c r="P47" i="39"/>
  <c r="P73" i="39" s="1"/>
  <c r="M55" i="39"/>
  <c r="N55" i="39" s="1"/>
  <c r="M84" i="38"/>
  <c r="N84" i="38" s="1"/>
  <c r="M49" i="39"/>
  <c r="N49" i="39" s="1"/>
  <c r="N75" i="39" s="1"/>
  <c r="N79" i="39"/>
  <c r="P73" i="40"/>
  <c r="P127" i="40" s="1"/>
  <c r="O73" i="40"/>
  <c r="O127" i="40" s="1"/>
  <c r="R127" i="40" s="1"/>
  <c r="M84" i="39"/>
  <c r="M132" i="38"/>
  <c r="R79" i="38"/>
  <c r="S79" i="38" s="1"/>
  <c r="T79" i="38" s="1"/>
  <c r="T133" i="38" s="1"/>
  <c r="M137" i="40"/>
  <c r="I87" i="39"/>
  <c r="R47" i="39"/>
  <c r="S47" i="39" s="1"/>
  <c r="S73" i="39" s="1"/>
  <c r="M83" i="40"/>
  <c r="N83" i="40" s="1"/>
  <c r="N137" i="40" s="1"/>
  <c r="O48" i="39"/>
  <c r="O74" i="39" s="1"/>
  <c r="P48" i="39"/>
  <c r="P74" i="39" s="1"/>
  <c r="M57" i="39"/>
  <c r="N57" i="39" s="1"/>
  <c r="O53" i="39"/>
  <c r="O79" i="39" s="1"/>
  <c r="N129" i="40"/>
  <c r="M81" i="39"/>
  <c r="M135" i="40"/>
  <c r="P51" i="39"/>
  <c r="P77" i="39" s="1"/>
  <c r="O51" i="39"/>
  <c r="N77" i="39"/>
  <c r="O74" i="38"/>
  <c r="O128" i="38" s="1"/>
  <c r="O75" i="40"/>
  <c r="O129" i="40" s="1"/>
  <c r="P74" i="38"/>
  <c r="P128" i="38" s="1"/>
  <c r="M128" i="40"/>
  <c r="M86" i="39"/>
  <c r="M80" i="39"/>
  <c r="M134" i="40"/>
  <c r="M130" i="38"/>
  <c r="M123" i="40"/>
  <c r="M81" i="40"/>
  <c r="N81" i="40" s="1"/>
  <c r="O81" i="40" s="1"/>
  <c r="O135" i="40" s="1"/>
  <c r="M126" i="40"/>
  <c r="H46" i="40"/>
  <c r="I46" i="40" s="1"/>
  <c r="M46" i="40" s="1"/>
  <c r="N46" i="40" s="1"/>
  <c r="R46" i="40" s="1"/>
  <c r="S46" i="40" s="1"/>
  <c r="W46" i="40" s="1"/>
  <c r="W29" i="40"/>
  <c r="D55" i="40" s="1"/>
  <c r="O84" i="40"/>
  <c r="O138" i="40" s="1"/>
  <c r="P84" i="40"/>
  <c r="P138" i="40" s="1"/>
  <c r="N138" i="40"/>
  <c r="W24" i="40"/>
  <c r="D50" i="40" s="1"/>
  <c r="M77" i="40"/>
  <c r="N77" i="40" s="1"/>
  <c r="W21" i="40"/>
  <c r="D47" i="40" s="1"/>
  <c r="W22" i="40"/>
  <c r="D48" i="40" s="1"/>
  <c r="M79" i="40"/>
  <c r="N79" i="40" s="1"/>
  <c r="H56" i="40"/>
  <c r="I56" i="40" s="1"/>
  <c r="M56" i="40" s="1"/>
  <c r="N56" i="40" s="1"/>
  <c r="R56" i="40" s="1"/>
  <c r="S56" i="40" s="1"/>
  <c r="W56" i="40" s="1"/>
  <c r="O70" i="40"/>
  <c r="O124" i="40" s="1"/>
  <c r="P70" i="40"/>
  <c r="P124" i="40" s="1"/>
  <c r="N124" i="40"/>
  <c r="W23" i="40"/>
  <c r="D49" i="40" s="1"/>
  <c r="M80" i="40"/>
  <c r="N80" i="40" s="1"/>
  <c r="M72" i="40"/>
  <c r="N72" i="40" s="1"/>
  <c r="I139" i="40"/>
  <c r="W27" i="40"/>
  <c r="D53" i="40" s="1"/>
  <c r="H43" i="40"/>
  <c r="I43" i="40" s="1"/>
  <c r="M43" i="40" s="1"/>
  <c r="N43" i="40" s="1"/>
  <c r="R43" i="40" s="1"/>
  <c r="S43" i="40" s="1"/>
  <c r="W43" i="40" s="1"/>
  <c r="M74" i="40"/>
  <c r="N74" i="40" s="1"/>
  <c r="M133" i="40"/>
  <c r="W25" i="40"/>
  <c r="D51" i="40" s="1"/>
  <c r="W26" i="40"/>
  <c r="D52" i="40" s="1"/>
  <c r="W18" i="40"/>
  <c r="D44" i="40" s="1"/>
  <c r="J85" i="40"/>
  <c r="J122" i="40"/>
  <c r="J139" i="40" s="1"/>
  <c r="M69" i="40"/>
  <c r="N69" i="40" s="1"/>
  <c r="K85" i="40"/>
  <c r="K122" i="40"/>
  <c r="K139" i="40" s="1"/>
  <c r="H45" i="40"/>
  <c r="I45" i="40" s="1"/>
  <c r="M45" i="40" s="1"/>
  <c r="N45" i="40" s="1"/>
  <c r="R45" i="40" s="1"/>
  <c r="S45" i="40" s="1"/>
  <c r="W45" i="40" s="1"/>
  <c r="P71" i="40"/>
  <c r="P125" i="40" s="1"/>
  <c r="O71" i="40"/>
  <c r="O125" i="40" s="1"/>
  <c r="N125" i="40"/>
  <c r="P82" i="40"/>
  <c r="P136" i="40" s="1"/>
  <c r="O82" i="40"/>
  <c r="O136" i="40" s="1"/>
  <c r="M131" i="40"/>
  <c r="M68" i="40"/>
  <c r="W15" i="40"/>
  <c r="D41" i="40" s="1"/>
  <c r="W28" i="40"/>
  <c r="D54" i="40" s="1"/>
  <c r="N31" i="40"/>
  <c r="R14" i="40"/>
  <c r="I139" i="38"/>
  <c r="O52" i="39"/>
  <c r="O78" i="39" s="1"/>
  <c r="P52" i="39"/>
  <c r="P78" i="39" s="1"/>
  <c r="N78" i="39"/>
  <c r="W30" i="39"/>
  <c r="X30" i="39" s="1"/>
  <c r="M71" i="38"/>
  <c r="N71" i="38" s="1"/>
  <c r="W21" i="38"/>
  <c r="D47" i="38" s="1"/>
  <c r="W25" i="38"/>
  <c r="D51" i="38" s="1"/>
  <c r="AB24" i="39"/>
  <c r="O55" i="39"/>
  <c r="O81" i="39" s="1"/>
  <c r="P55" i="39"/>
  <c r="P81" i="39" s="1"/>
  <c r="M50" i="39"/>
  <c r="N50" i="39" s="1"/>
  <c r="AB28" i="39"/>
  <c r="AB23" i="39"/>
  <c r="W26" i="38"/>
  <c r="D52" i="38" s="1"/>
  <c r="K61" i="39"/>
  <c r="K70" i="39"/>
  <c r="K87" i="39" s="1"/>
  <c r="W22" i="39"/>
  <c r="X22" i="39" s="1"/>
  <c r="M70" i="38"/>
  <c r="N70" i="38" s="1"/>
  <c r="H43" i="38"/>
  <c r="I43" i="38" s="1"/>
  <c r="M43" i="38" s="1"/>
  <c r="N43" i="38" s="1"/>
  <c r="R43" i="38" s="1"/>
  <c r="S43" i="38" s="1"/>
  <c r="W43" i="38" s="1"/>
  <c r="N134" i="38"/>
  <c r="M72" i="38"/>
  <c r="N72" i="38" s="1"/>
  <c r="W20" i="38"/>
  <c r="D46" i="38" s="1"/>
  <c r="R59" i="39"/>
  <c r="S59" i="39" s="1"/>
  <c r="S85" i="39" s="1"/>
  <c r="W15" i="38"/>
  <c r="D41" i="38" s="1"/>
  <c r="M76" i="38"/>
  <c r="N76" i="38" s="1"/>
  <c r="W27" i="39"/>
  <c r="X27" i="39" s="1"/>
  <c r="W19" i="38"/>
  <c r="D45" i="38" s="1"/>
  <c r="W17" i="39"/>
  <c r="X17" i="39" s="1"/>
  <c r="H42" i="38"/>
  <c r="I42" i="38" s="1"/>
  <c r="M42" i="38" s="1"/>
  <c r="N42" i="38" s="1"/>
  <c r="R42" i="38" s="1"/>
  <c r="S42" i="38" s="1"/>
  <c r="W42" i="38" s="1"/>
  <c r="W32" i="39"/>
  <c r="X32" i="39" s="1"/>
  <c r="AB20" i="39"/>
  <c r="W30" i="38"/>
  <c r="D56" i="38" s="1"/>
  <c r="M60" i="39"/>
  <c r="N60" i="39" s="1"/>
  <c r="M54" i="39"/>
  <c r="N54" i="39" s="1"/>
  <c r="W21" i="39"/>
  <c r="X21" i="39" s="1"/>
  <c r="AB29" i="39"/>
  <c r="AB19" i="39"/>
  <c r="J61" i="39"/>
  <c r="J70" i="39"/>
  <c r="M78" i="38"/>
  <c r="N78" i="38" s="1"/>
  <c r="O77" i="38"/>
  <c r="O131" i="38" s="1"/>
  <c r="P77" i="38"/>
  <c r="P131" i="38" s="1"/>
  <c r="N131" i="38"/>
  <c r="M31" i="38"/>
  <c r="N14" i="38"/>
  <c r="R85" i="39"/>
  <c r="M44" i="39"/>
  <c r="W25" i="39"/>
  <c r="X25" i="39" s="1"/>
  <c r="W29" i="38"/>
  <c r="D55" i="38" s="1"/>
  <c r="W31" i="39"/>
  <c r="X31" i="39" s="1"/>
  <c r="M58" i="39"/>
  <c r="N58" i="39" s="1"/>
  <c r="H49" i="38"/>
  <c r="I49" i="38" s="1"/>
  <c r="M49" i="38" s="1"/>
  <c r="N49" i="38" s="1"/>
  <c r="R49" i="38" s="1"/>
  <c r="S49" i="38" s="1"/>
  <c r="W49" i="38" s="1"/>
  <c r="N81" i="39"/>
  <c r="M82" i="39"/>
  <c r="R16" i="39"/>
  <c r="N33" i="39"/>
  <c r="W18" i="38"/>
  <c r="D44" i="38" s="1"/>
  <c r="K68" i="38"/>
  <c r="J68" i="38"/>
  <c r="I85" i="38"/>
  <c r="H50" i="38"/>
  <c r="I50" i="38" s="1"/>
  <c r="M50" i="38" s="1"/>
  <c r="N50" i="38" s="1"/>
  <c r="R50" i="38" s="1"/>
  <c r="S50" i="38" s="1"/>
  <c r="W50" i="38" s="1"/>
  <c r="M125" i="38"/>
  <c r="H53" i="38"/>
  <c r="I53" i="38" s="1"/>
  <c r="M53" i="38" s="1"/>
  <c r="N53" i="38" s="1"/>
  <c r="R53" i="38" s="1"/>
  <c r="S53" i="38" s="1"/>
  <c r="W53" i="38" s="1"/>
  <c r="O75" i="38"/>
  <c r="O129" i="38" s="1"/>
  <c r="P75" i="38"/>
  <c r="P129" i="38" s="1"/>
  <c r="W22" i="38"/>
  <c r="D48" i="38" s="1"/>
  <c r="O46" i="39"/>
  <c r="O72" i="39" s="1"/>
  <c r="P46" i="39"/>
  <c r="P72" i="39" s="1"/>
  <c r="N72" i="39"/>
  <c r="M56" i="39"/>
  <c r="N56" i="39" s="1"/>
  <c r="R138" i="40" l="1"/>
  <c r="O49" i="39"/>
  <c r="O75" i="39" s="1"/>
  <c r="R75" i="40"/>
  <c r="S75" i="40" s="1"/>
  <c r="T75" i="40" s="1"/>
  <c r="T129" i="40" s="1"/>
  <c r="P78" i="40"/>
  <c r="P132" i="40" s="1"/>
  <c r="O78" i="40"/>
  <c r="O132" i="40" s="1"/>
  <c r="R132" i="40" s="1"/>
  <c r="P83" i="38"/>
  <c r="P137" i="38" s="1"/>
  <c r="N136" i="38"/>
  <c r="N135" i="38"/>
  <c r="O80" i="38"/>
  <c r="O134" i="38" s="1"/>
  <c r="R134" i="38" s="1"/>
  <c r="O83" i="38"/>
  <c r="O137" i="38" s="1"/>
  <c r="P82" i="38"/>
  <c r="P136" i="38" s="1"/>
  <c r="O81" i="38"/>
  <c r="O135" i="38" s="1"/>
  <c r="P69" i="38"/>
  <c r="P123" i="38" s="1"/>
  <c r="O73" i="38"/>
  <c r="O127" i="38" s="1"/>
  <c r="N127" i="38"/>
  <c r="R127" i="38" s="1"/>
  <c r="R80" i="38"/>
  <c r="S80" i="38" s="1"/>
  <c r="S134" i="38" s="1"/>
  <c r="O45" i="39"/>
  <c r="O71" i="39" s="1"/>
  <c r="P45" i="39"/>
  <c r="P71" i="39" s="1"/>
  <c r="O69" i="38"/>
  <c r="O123" i="38" s="1"/>
  <c r="P49" i="39"/>
  <c r="P75" i="39" s="1"/>
  <c r="R75" i="39" s="1"/>
  <c r="O84" i="38"/>
  <c r="O138" i="38" s="1"/>
  <c r="N138" i="38"/>
  <c r="R73" i="39"/>
  <c r="P76" i="40"/>
  <c r="P130" i="40" s="1"/>
  <c r="O76" i="40"/>
  <c r="N130" i="40"/>
  <c r="P81" i="40"/>
  <c r="P135" i="40" s="1"/>
  <c r="R73" i="40"/>
  <c r="S73" i="40" s="1"/>
  <c r="T73" i="40" s="1"/>
  <c r="T127" i="40" s="1"/>
  <c r="R129" i="40"/>
  <c r="R124" i="40"/>
  <c r="R79" i="39"/>
  <c r="P84" i="38"/>
  <c r="P138" i="38" s="1"/>
  <c r="R71" i="39"/>
  <c r="R131" i="38"/>
  <c r="R77" i="38"/>
  <c r="S77" i="38" s="1"/>
  <c r="U77" i="38" s="1"/>
  <c r="U131" i="38" s="1"/>
  <c r="R48" i="39"/>
  <c r="S48" i="39" s="1"/>
  <c r="S74" i="39" s="1"/>
  <c r="M68" i="38"/>
  <c r="M85" i="38" s="1"/>
  <c r="U79" i="38"/>
  <c r="U133" i="38" s="1"/>
  <c r="S133" i="38"/>
  <c r="W133" i="38" s="1"/>
  <c r="R128" i="38"/>
  <c r="R74" i="38"/>
  <c r="S74" i="38" s="1"/>
  <c r="T74" i="38" s="1"/>
  <c r="T128" i="38" s="1"/>
  <c r="R45" i="39"/>
  <c r="S45" i="39" s="1"/>
  <c r="S71" i="39" s="1"/>
  <c r="R136" i="40"/>
  <c r="R78" i="40"/>
  <c r="S78" i="40" s="1"/>
  <c r="S132" i="40" s="1"/>
  <c r="O77" i="39"/>
  <c r="R77" i="39" s="1"/>
  <c r="R51" i="39"/>
  <c r="S51" i="39" s="1"/>
  <c r="U47" i="39"/>
  <c r="U73" i="39" s="1"/>
  <c r="N83" i="39"/>
  <c r="O57" i="39"/>
  <c r="O83" i="39" s="1"/>
  <c r="P57" i="39"/>
  <c r="P83" i="39" s="1"/>
  <c r="R74" i="39"/>
  <c r="T47" i="39"/>
  <c r="T73" i="39" s="1"/>
  <c r="O83" i="40"/>
  <c r="O137" i="40" s="1"/>
  <c r="R53" i="39"/>
  <c r="S53" i="39" s="1"/>
  <c r="S79" i="39" s="1"/>
  <c r="P83" i="40"/>
  <c r="P137" i="40" s="1"/>
  <c r="R129" i="38"/>
  <c r="R70" i="40"/>
  <c r="S70" i="40" s="1"/>
  <c r="T70" i="40" s="1"/>
  <c r="T124" i="40" s="1"/>
  <c r="M122" i="40"/>
  <c r="M139" i="40" s="1"/>
  <c r="N135" i="40"/>
  <c r="H44" i="40"/>
  <c r="I44" i="40" s="1"/>
  <c r="M44" i="40" s="1"/>
  <c r="N44" i="40" s="1"/>
  <c r="R44" i="40" s="1"/>
  <c r="S44" i="40" s="1"/>
  <c r="W44" i="40" s="1"/>
  <c r="N68" i="40"/>
  <c r="M85" i="40"/>
  <c r="H50" i="40"/>
  <c r="I50" i="40" s="1"/>
  <c r="M50" i="40" s="1"/>
  <c r="N50" i="40" s="1"/>
  <c r="R50" i="40" s="1"/>
  <c r="S50" i="40" s="1"/>
  <c r="W50" i="40" s="1"/>
  <c r="P72" i="40"/>
  <c r="P126" i="40" s="1"/>
  <c r="O72" i="40"/>
  <c r="O126" i="40" s="1"/>
  <c r="N126" i="40"/>
  <c r="H52" i="40"/>
  <c r="I52" i="40" s="1"/>
  <c r="M52" i="40" s="1"/>
  <c r="N52" i="40" s="1"/>
  <c r="R52" i="40" s="1"/>
  <c r="S52" i="40" s="1"/>
  <c r="W52" i="40" s="1"/>
  <c r="H51" i="40"/>
  <c r="I51" i="40" s="1"/>
  <c r="M51" i="40" s="1"/>
  <c r="N51" i="40" s="1"/>
  <c r="R51" i="40" s="1"/>
  <c r="S51" i="40" s="1"/>
  <c r="W51" i="40" s="1"/>
  <c r="P80" i="40"/>
  <c r="P134" i="40" s="1"/>
  <c r="O80" i="40"/>
  <c r="O134" i="40" s="1"/>
  <c r="N134" i="40"/>
  <c r="S14" i="40"/>
  <c r="R31" i="40"/>
  <c r="R82" i="40"/>
  <c r="S82" i="40" s="1"/>
  <c r="H49" i="40"/>
  <c r="I49" i="40" s="1"/>
  <c r="M49" i="40" s="1"/>
  <c r="N49" i="40" s="1"/>
  <c r="R49" i="40" s="1"/>
  <c r="S49" i="40" s="1"/>
  <c r="W49" i="40" s="1"/>
  <c r="R84" i="40"/>
  <c r="S84" i="40" s="1"/>
  <c r="P69" i="40"/>
  <c r="P123" i="40" s="1"/>
  <c r="O69" i="40"/>
  <c r="O123" i="40" s="1"/>
  <c r="N123" i="40"/>
  <c r="O74" i="40"/>
  <c r="O128" i="40" s="1"/>
  <c r="P74" i="40"/>
  <c r="P128" i="40" s="1"/>
  <c r="N128" i="40"/>
  <c r="U73" i="40"/>
  <c r="U127" i="40" s="1"/>
  <c r="S127" i="40"/>
  <c r="H54" i="40"/>
  <c r="I54" i="40" s="1"/>
  <c r="M54" i="40" s="1"/>
  <c r="N54" i="40" s="1"/>
  <c r="R54" i="40" s="1"/>
  <c r="S54" i="40" s="1"/>
  <c r="W54" i="40" s="1"/>
  <c r="R125" i="40"/>
  <c r="H48" i="40"/>
  <c r="I48" i="40" s="1"/>
  <c r="M48" i="40" s="1"/>
  <c r="N48" i="40" s="1"/>
  <c r="R48" i="40" s="1"/>
  <c r="S48" i="40" s="1"/>
  <c r="W48" i="40" s="1"/>
  <c r="H55" i="40"/>
  <c r="I55" i="40" s="1"/>
  <c r="M55" i="40" s="1"/>
  <c r="N55" i="40" s="1"/>
  <c r="R55" i="40" s="1"/>
  <c r="S55" i="40" s="1"/>
  <c r="W55" i="40" s="1"/>
  <c r="P79" i="40"/>
  <c r="P133" i="40" s="1"/>
  <c r="O79" i="40"/>
  <c r="O133" i="40" s="1"/>
  <c r="N133" i="40"/>
  <c r="R71" i="40"/>
  <c r="S71" i="40" s="1"/>
  <c r="H47" i="40"/>
  <c r="I47" i="40" s="1"/>
  <c r="M47" i="40" s="1"/>
  <c r="N47" i="40" s="1"/>
  <c r="R47" i="40" s="1"/>
  <c r="S47" i="40" s="1"/>
  <c r="W47" i="40" s="1"/>
  <c r="H41" i="40"/>
  <c r="I41" i="40" s="1"/>
  <c r="M41" i="40" s="1"/>
  <c r="N41" i="40" s="1"/>
  <c r="R41" i="40" s="1"/>
  <c r="S41" i="40" s="1"/>
  <c r="W41" i="40" s="1"/>
  <c r="H53" i="40"/>
  <c r="I53" i="40" s="1"/>
  <c r="M53" i="40" s="1"/>
  <c r="N53" i="40" s="1"/>
  <c r="R53" i="40" s="1"/>
  <c r="S53" i="40" s="1"/>
  <c r="W53" i="40" s="1"/>
  <c r="O77" i="40"/>
  <c r="O131" i="40" s="1"/>
  <c r="P77" i="40"/>
  <c r="P131" i="40" s="1"/>
  <c r="N131" i="40"/>
  <c r="H48" i="38"/>
  <c r="I48" i="38" s="1"/>
  <c r="M48" i="38" s="1"/>
  <c r="N48" i="38" s="1"/>
  <c r="R48" i="38" s="1"/>
  <c r="S48" i="38" s="1"/>
  <c r="W48" i="38" s="1"/>
  <c r="O50" i="39"/>
  <c r="O76" i="39" s="1"/>
  <c r="P50" i="39"/>
  <c r="P76" i="39" s="1"/>
  <c r="R50" i="39"/>
  <c r="S50" i="39" s="1"/>
  <c r="N76" i="39"/>
  <c r="R81" i="38"/>
  <c r="S81" i="38" s="1"/>
  <c r="R81" i="39"/>
  <c r="O54" i="39"/>
  <c r="O80" i="39" s="1"/>
  <c r="P54" i="39"/>
  <c r="P80" i="39" s="1"/>
  <c r="N80" i="39"/>
  <c r="H52" i="38"/>
  <c r="I52" i="38" s="1"/>
  <c r="M52" i="38" s="1"/>
  <c r="N52" i="38" s="1"/>
  <c r="R52" i="38" s="1"/>
  <c r="S52" i="38" s="1"/>
  <c r="W52" i="38" s="1"/>
  <c r="R55" i="39"/>
  <c r="S55" i="39" s="1"/>
  <c r="O71" i="38"/>
  <c r="O125" i="38" s="1"/>
  <c r="P71" i="38"/>
  <c r="P125" i="38" s="1"/>
  <c r="N125" i="38"/>
  <c r="R14" i="38"/>
  <c r="N31" i="38"/>
  <c r="H56" i="38"/>
  <c r="I56" i="38" s="1"/>
  <c r="M56" i="38" s="1"/>
  <c r="N56" i="38" s="1"/>
  <c r="R56" i="38" s="1"/>
  <c r="S56" i="38" s="1"/>
  <c r="W56" i="38" s="1"/>
  <c r="R52" i="39"/>
  <c r="S52" i="39" s="1"/>
  <c r="R33" i="39"/>
  <c r="S16" i="39"/>
  <c r="H41" i="38"/>
  <c r="I41" i="38" s="1"/>
  <c r="M41" i="38" s="1"/>
  <c r="N41" i="38" s="1"/>
  <c r="R41" i="38" s="1"/>
  <c r="S41" i="38" s="1"/>
  <c r="W41" i="38" s="1"/>
  <c r="U59" i="39"/>
  <c r="U85" i="39" s="1"/>
  <c r="T59" i="39"/>
  <c r="T85" i="39" s="1"/>
  <c r="AB32" i="39"/>
  <c r="H46" i="38"/>
  <c r="I46" i="38" s="1"/>
  <c r="M46" i="38" s="1"/>
  <c r="N46" i="38" s="1"/>
  <c r="R46" i="38" s="1"/>
  <c r="S46" i="38" s="1"/>
  <c r="W46" i="38" s="1"/>
  <c r="J85" i="38"/>
  <c r="J122" i="38"/>
  <c r="H55" i="38"/>
  <c r="I55" i="38" s="1"/>
  <c r="M55" i="38" s="1"/>
  <c r="N55" i="38" s="1"/>
  <c r="R55" i="38" s="1"/>
  <c r="S55" i="38" s="1"/>
  <c r="W55" i="38" s="1"/>
  <c r="H45" i="38"/>
  <c r="I45" i="38" s="1"/>
  <c r="M45" i="38" s="1"/>
  <c r="N45" i="38" s="1"/>
  <c r="R45" i="38" s="1"/>
  <c r="S45" i="38" s="1"/>
  <c r="W45" i="38" s="1"/>
  <c r="K85" i="38"/>
  <c r="K122" i="38"/>
  <c r="K139" i="38" s="1"/>
  <c r="AB25" i="39"/>
  <c r="P78" i="38"/>
  <c r="P132" i="38" s="1"/>
  <c r="O78" i="38"/>
  <c r="O132" i="38" s="1"/>
  <c r="N132" i="38"/>
  <c r="P72" i="38"/>
  <c r="P126" i="38" s="1"/>
  <c r="O72" i="38"/>
  <c r="O126" i="38" s="1"/>
  <c r="N126" i="38"/>
  <c r="P60" i="39"/>
  <c r="P86" i="39" s="1"/>
  <c r="O60" i="39"/>
  <c r="O86" i="39" s="1"/>
  <c r="N86" i="39"/>
  <c r="AB27" i="39"/>
  <c r="AB30" i="39"/>
  <c r="H51" i="38"/>
  <c r="I51" i="38" s="1"/>
  <c r="M51" i="38" s="1"/>
  <c r="N51" i="38" s="1"/>
  <c r="R51" i="38" s="1"/>
  <c r="S51" i="38" s="1"/>
  <c r="W51" i="38" s="1"/>
  <c r="R46" i="39"/>
  <c r="S46" i="39" s="1"/>
  <c r="P70" i="38"/>
  <c r="P124" i="38" s="1"/>
  <c r="O70" i="38"/>
  <c r="O124" i="38" s="1"/>
  <c r="N124" i="38"/>
  <c r="AB31" i="39"/>
  <c r="AB22" i="39"/>
  <c r="H47" i="38"/>
  <c r="I47" i="38" s="1"/>
  <c r="M47" i="38" s="1"/>
  <c r="N47" i="38" s="1"/>
  <c r="R47" i="38" s="1"/>
  <c r="S47" i="38" s="1"/>
  <c r="W47" i="38" s="1"/>
  <c r="R75" i="38"/>
  <c r="S75" i="38" s="1"/>
  <c r="AB21" i="39"/>
  <c r="P56" i="39"/>
  <c r="P82" i="39" s="1"/>
  <c r="O56" i="39"/>
  <c r="O82" i="39" s="1"/>
  <c r="N82" i="39"/>
  <c r="R82" i="39" s="1"/>
  <c r="H44" i="38"/>
  <c r="I44" i="38" s="1"/>
  <c r="M44" i="38" s="1"/>
  <c r="N44" i="38" s="1"/>
  <c r="R44" i="38" s="1"/>
  <c r="S44" i="38" s="1"/>
  <c r="W44" i="38" s="1"/>
  <c r="M61" i="39"/>
  <c r="N44" i="39"/>
  <c r="AB17" i="39"/>
  <c r="R72" i="39"/>
  <c r="P76" i="38"/>
  <c r="P130" i="38" s="1"/>
  <c r="O76" i="38"/>
  <c r="O130" i="38" s="1"/>
  <c r="N130" i="38"/>
  <c r="R78" i="39"/>
  <c r="O58" i="39"/>
  <c r="O84" i="39" s="1"/>
  <c r="P58" i="39"/>
  <c r="P84" i="39" s="1"/>
  <c r="N84" i="39"/>
  <c r="R84" i="39" s="1"/>
  <c r="J87" i="39"/>
  <c r="M70" i="39"/>
  <c r="M87" i="39" s="1"/>
  <c r="R49" i="39"/>
  <c r="S49" i="39" s="1"/>
  <c r="R135" i="38" l="1"/>
  <c r="R136" i="38"/>
  <c r="R137" i="38"/>
  <c r="S129" i="40"/>
  <c r="U75" i="40"/>
  <c r="U129" i="40" s="1"/>
  <c r="W129" i="40" s="1"/>
  <c r="R135" i="40"/>
  <c r="R81" i="40"/>
  <c r="S81" i="40" s="1"/>
  <c r="U81" i="40" s="1"/>
  <c r="U135" i="40" s="1"/>
  <c r="R83" i="38"/>
  <c r="S83" i="38" s="1"/>
  <c r="U83" i="38" s="1"/>
  <c r="U137" i="38" s="1"/>
  <c r="N68" i="38"/>
  <c r="N122" i="38" s="1"/>
  <c r="R123" i="38"/>
  <c r="R73" i="38"/>
  <c r="S73" i="38" s="1"/>
  <c r="R82" i="38"/>
  <c r="S82" i="38" s="1"/>
  <c r="T82" i="38" s="1"/>
  <c r="T136" i="38" s="1"/>
  <c r="T80" i="38"/>
  <c r="T134" i="38" s="1"/>
  <c r="U80" i="38"/>
  <c r="U134" i="38" s="1"/>
  <c r="R69" i="38"/>
  <c r="S69" i="38" s="1"/>
  <c r="U69" i="38" s="1"/>
  <c r="U123" i="38" s="1"/>
  <c r="T77" i="38"/>
  <c r="T131" i="38" s="1"/>
  <c r="R80" i="39"/>
  <c r="R138" i="38"/>
  <c r="S131" i="38"/>
  <c r="T48" i="39"/>
  <c r="T74" i="39" s="1"/>
  <c r="W74" i="39" s="1"/>
  <c r="W127" i="40"/>
  <c r="O130" i="40"/>
  <c r="R130" i="40" s="1"/>
  <c r="R76" i="40"/>
  <c r="S76" i="40" s="1"/>
  <c r="R84" i="38"/>
  <c r="S84" i="38" s="1"/>
  <c r="U84" i="38" s="1"/>
  <c r="U138" i="38" s="1"/>
  <c r="R126" i="40"/>
  <c r="S128" i="38"/>
  <c r="U48" i="39"/>
  <c r="U74" i="39" s="1"/>
  <c r="U74" i="38"/>
  <c r="U128" i="38" s="1"/>
  <c r="S124" i="40"/>
  <c r="W85" i="39"/>
  <c r="U70" i="40"/>
  <c r="U124" i="40" s="1"/>
  <c r="W73" i="39"/>
  <c r="T53" i="39"/>
  <c r="T79" i="39" s="1"/>
  <c r="W47" i="39"/>
  <c r="X47" i="39" s="1"/>
  <c r="X73" i="39" s="1"/>
  <c r="U45" i="39"/>
  <c r="U71" i="39" s="1"/>
  <c r="R126" i="38"/>
  <c r="R134" i="40"/>
  <c r="U53" i="39"/>
  <c r="U79" i="39" s="1"/>
  <c r="T45" i="39"/>
  <c r="T71" i="39" s="1"/>
  <c r="R83" i="40"/>
  <c r="S83" i="40" s="1"/>
  <c r="T83" i="40" s="1"/>
  <c r="T137" i="40" s="1"/>
  <c r="R76" i="38"/>
  <c r="S76" i="38" s="1"/>
  <c r="S130" i="38" s="1"/>
  <c r="W79" i="38"/>
  <c r="D106" i="38" s="1"/>
  <c r="D159" i="38" s="1"/>
  <c r="R57" i="39"/>
  <c r="S57" i="39" s="1"/>
  <c r="R56" i="39"/>
  <c r="S56" i="39" s="1"/>
  <c r="U56" i="39" s="1"/>
  <c r="U82" i="39" s="1"/>
  <c r="R133" i="40"/>
  <c r="W73" i="40"/>
  <c r="D100" i="40" s="1"/>
  <c r="F100" i="40" s="1"/>
  <c r="F153" i="40" s="1"/>
  <c r="R83" i="39"/>
  <c r="R137" i="40"/>
  <c r="T78" i="40"/>
  <c r="T132" i="40" s="1"/>
  <c r="U78" i="40"/>
  <c r="U132" i="40" s="1"/>
  <c r="R76" i="39"/>
  <c r="R128" i="40"/>
  <c r="W48" i="39"/>
  <c r="X48" i="39" s="1"/>
  <c r="S77" i="39"/>
  <c r="U51" i="39"/>
  <c r="U77" i="39" s="1"/>
  <c r="T51" i="39"/>
  <c r="R124" i="38"/>
  <c r="R130" i="38"/>
  <c r="R123" i="40"/>
  <c r="S135" i="40"/>
  <c r="R74" i="40"/>
  <c r="S74" i="40" s="1"/>
  <c r="W75" i="40"/>
  <c r="D102" i="40" s="1"/>
  <c r="S31" i="40"/>
  <c r="W14" i="40"/>
  <c r="R72" i="40"/>
  <c r="S72" i="40" s="1"/>
  <c r="R79" i="40"/>
  <c r="S79" i="40" s="1"/>
  <c r="R131" i="40"/>
  <c r="U84" i="40"/>
  <c r="U138" i="40" s="1"/>
  <c r="T84" i="40"/>
  <c r="T138" i="40" s="1"/>
  <c r="S138" i="40"/>
  <c r="R80" i="40"/>
  <c r="S80" i="40" s="1"/>
  <c r="O68" i="40"/>
  <c r="P68" i="40"/>
  <c r="N85" i="40"/>
  <c r="N122" i="40"/>
  <c r="R77" i="40"/>
  <c r="S77" i="40" s="1"/>
  <c r="U82" i="40"/>
  <c r="U136" i="40" s="1"/>
  <c r="T82" i="40"/>
  <c r="T136" i="40" s="1"/>
  <c r="S136" i="40"/>
  <c r="R69" i="40"/>
  <c r="S69" i="40" s="1"/>
  <c r="U71" i="40"/>
  <c r="U125" i="40" s="1"/>
  <c r="T71" i="40"/>
  <c r="T125" i="40" s="1"/>
  <c r="S125" i="40"/>
  <c r="R72" i="38"/>
  <c r="S72" i="38" s="1"/>
  <c r="W59" i="39"/>
  <c r="X59" i="39" s="1"/>
  <c r="R70" i="38"/>
  <c r="S70" i="38" s="1"/>
  <c r="R132" i="38"/>
  <c r="J139" i="38"/>
  <c r="M122" i="38"/>
  <c r="M139" i="38" s="1"/>
  <c r="N139" i="38"/>
  <c r="U75" i="38"/>
  <c r="U129" i="38" s="1"/>
  <c r="T75" i="38"/>
  <c r="T129" i="38" s="1"/>
  <c r="S129" i="38"/>
  <c r="O44" i="39"/>
  <c r="P44" i="39"/>
  <c r="N61" i="39"/>
  <c r="N70" i="39"/>
  <c r="U50" i="39"/>
  <c r="U76" i="39" s="1"/>
  <c r="T50" i="39"/>
  <c r="T76" i="39" s="1"/>
  <c r="S76" i="39"/>
  <c r="Y47" i="39"/>
  <c r="Y73" i="39" s="1"/>
  <c r="Z47" i="39"/>
  <c r="Z73" i="39" s="1"/>
  <c r="R60" i="39"/>
  <c r="S60" i="39" s="1"/>
  <c r="R58" i="39"/>
  <c r="S58" i="39" s="1"/>
  <c r="U49" i="39"/>
  <c r="U75" i="39" s="1"/>
  <c r="T49" i="39"/>
  <c r="T75" i="39" s="1"/>
  <c r="S75" i="39"/>
  <c r="N85" i="38"/>
  <c r="P68" i="38"/>
  <c r="O68" i="38"/>
  <c r="R54" i="39"/>
  <c r="S54" i="39" s="1"/>
  <c r="R71" i="38"/>
  <c r="S71" i="38" s="1"/>
  <c r="U55" i="39"/>
  <c r="U81" i="39" s="1"/>
  <c r="T55" i="39"/>
  <c r="T81" i="39" s="1"/>
  <c r="S81" i="39"/>
  <c r="U82" i="38"/>
  <c r="U136" i="38" s="1"/>
  <c r="R78" i="38"/>
  <c r="S78" i="38" s="1"/>
  <c r="S14" i="38"/>
  <c r="R31" i="38"/>
  <c r="S33" i="39"/>
  <c r="W16" i="39"/>
  <c r="U52" i="39"/>
  <c r="U78" i="39" s="1"/>
  <c r="T52" i="39"/>
  <c r="T78" i="39" s="1"/>
  <c r="S78" i="39"/>
  <c r="U46" i="39"/>
  <c r="U72" i="39" s="1"/>
  <c r="T46" i="39"/>
  <c r="T72" i="39" s="1"/>
  <c r="S72" i="39"/>
  <c r="R86" i="39"/>
  <c r="R125" i="38"/>
  <c r="U81" i="38"/>
  <c r="U135" i="38" s="1"/>
  <c r="T81" i="38"/>
  <c r="T135" i="38" s="1"/>
  <c r="S135" i="38"/>
  <c r="S137" i="38" l="1"/>
  <c r="T81" i="40"/>
  <c r="T135" i="40" s="1"/>
  <c r="T83" i="38"/>
  <c r="T137" i="38" s="1"/>
  <c r="W77" i="38"/>
  <c r="D104" i="38" s="1"/>
  <c r="W78" i="39"/>
  <c r="W131" i="38"/>
  <c r="W81" i="39"/>
  <c r="AB73" i="39"/>
  <c r="S123" i="38"/>
  <c r="W134" i="38"/>
  <c r="T69" i="38"/>
  <c r="T123" i="38" s="1"/>
  <c r="W123" i="38" s="1"/>
  <c r="S127" i="38"/>
  <c r="T73" i="38"/>
  <c r="U73" i="38"/>
  <c r="U127" i="38" s="1"/>
  <c r="S136" i="38"/>
  <c r="W136" i="38" s="1"/>
  <c r="W80" i="38"/>
  <c r="D107" i="38" s="1"/>
  <c r="E107" i="38" s="1"/>
  <c r="E160" i="38" s="1"/>
  <c r="W124" i="40"/>
  <c r="W75" i="39"/>
  <c r="W128" i="38"/>
  <c r="S138" i="38"/>
  <c r="T84" i="38"/>
  <c r="T76" i="40"/>
  <c r="S130" i="40"/>
  <c r="U76" i="40"/>
  <c r="U130" i="40" s="1"/>
  <c r="W74" i="38"/>
  <c r="D101" i="38" s="1"/>
  <c r="D154" i="38" s="1"/>
  <c r="W72" i="39"/>
  <c r="D153" i="40"/>
  <c r="W70" i="40"/>
  <c r="D97" i="40" s="1"/>
  <c r="F97" i="40" s="1"/>
  <c r="F150" i="40" s="1"/>
  <c r="W71" i="39"/>
  <c r="W45" i="39"/>
  <c r="X45" i="39" s="1"/>
  <c r="X71" i="39" s="1"/>
  <c r="R44" i="39"/>
  <c r="S44" i="39" s="1"/>
  <c r="U83" i="40"/>
  <c r="U137" i="40" s="1"/>
  <c r="W79" i="39"/>
  <c r="S82" i="39"/>
  <c r="R68" i="40"/>
  <c r="R85" i="40" s="1"/>
  <c r="T76" i="38"/>
  <c r="T130" i="38" s="1"/>
  <c r="W53" i="39"/>
  <c r="X53" i="39" s="1"/>
  <c r="Y53" i="39" s="1"/>
  <c r="Y79" i="39" s="1"/>
  <c r="E100" i="40"/>
  <c r="E153" i="40" s="1"/>
  <c r="W78" i="40"/>
  <c r="D105" i="40" s="1"/>
  <c r="F105" i="40" s="1"/>
  <c r="F158" i="40" s="1"/>
  <c r="W132" i="40"/>
  <c r="U76" i="38"/>
  <c r="U130" i="38" s="1"/>
  <c r="S137" i="40"/>
  <c r="E106" i="38"/>
  <c r="E159" i="38" s="1"/>
  <c r="F106" i="38"/>
  <c r="F159" i="38" s="1"/>
  <c r="W76" i="39"/>
  <c r="W138" i="40"/>
  <c r="T56" i="39"/>
  <c r="T82" i="39" s="1"/>
  <c r="T77" i="39"/>
  <c r="W77" i="39" s="1"/>
  <c r="W51" i="39"/>
  <c r="X51" i="39" s="1"/>
  <c r="T57" i="39"/>
  <c r="T83" i="39" s="1"/>
  <c r="U57" i="39"/>
  <c r="U83" i="39" s="1"/>
  <c r="S83" i="39"/>
  <c r="W55" i="39"/>
  <c r="X55" i="39" s="1"/>
  <c r="Z55" i="39" s="1"/>
  <c r="Z81" i="39" s="1"/>
  <c r="X74" i="39"/>
  <c r="Y48" i="39"/>
  <c r="Y74" i="39" s="1"/>
  <c r="Z48" i="39"/>
  <c r="Z74" i="39" s="1"/>
  <c r="W83" i="38"/>
  <c r="D110" i="38" s="1"/>
  <c r="E110" i="38" s="1"/>
  <c r="E163" i="38" s="1"/>
  <c r="W81" i="38"/>
  <c r="D108" i="38" s="1"/>
  <c r="E108" i="38" s="1"/>
  <c r="E161" i="38" s="1"/>
  <c r="W82" i="38"/>
  <c r="D109" i="38" s="1"/>
  <c r="F109" i="38" s="1"/>
  <c r="F162" i="38" s="1"/>
  <c r="W137" i="38"/>
  <c r="W125" i="40"/>
  <c r="U79" i="40"/>
  <c r="U133" i="40" s="1"/>
  <c r="T79" i="40"/>
  <c r="T133" i="40" s="1"/>
  <c r="S133" i="40"/>
  <c r="W82" i="40"/>
  <c r="D109" i="40" s="1"/>
  <c r="U72" i="40"/>
  <c r="U126" i="40" s="1"/>
  <c r="T72" i="40"/>
  <c r="T126" i="40" s="1"/>
  <c r="S126" i="40"/>
  <c r="D40" i="40"/>
  <c r="W31" i="40"/>
  <c r="F102" i="40"/>
  <c r="F155" i="40" s="1"/>
  <c r="E102" i="40"/>
  <c r="E155" i="40" s="1"/>
  <c r="D155" i="40"/>
  <c r="W71" i="40"/>
  <c r="D98" i="40" s="1"/>
  <c r="U74" i="40"/>
  <c r="U128" i="40" s="1"/>
  <c r="T74" i="40"/>
  <c r="T128" i="40" s="1"/>
  <c r="S128" i="40"/>
  <c r="U69" i="40"/>
  <c r="U123" i="40" s="1"/>
  <c r="T69" i="40"/>
  <c r="T123" i="40" s="1"/>
  <c r="S123" i="40"/>
  <c r="N139" i="40"/>
  <c r="W135" i="40"/>
  <c r="W84" i="40"/>
  <c r="D111" i="40" s="1"/>
  <c r="W81" i="40"/>
  <c r="D108" i="40" s="1"/>
  <c r="W136" i="40"/>
  <c r="P85" i="40"/>
  <c r="P122" i="40"/>
  <c r="P139" i="40" s="1"/>
  <c r="T77" i="40"/>
  <c r="T131" i="40" s="1"/>
  <c r="U77" i="40"/>
  <c r="U131" i="40" s="1"/>
  <c r="S131" i="40"/>
  <c r="T80" i="40"/>
  <c r="T134" i="40" s="1"/>
  <c r="U80" i="40"/>
  <c r="U134" i="40" s="1"/>
  <c r="S134" i="40"/>
  <c r="O85" i="40"/>
  <c r="O122" i="40"/>
  <c r="O139" i="40" s="1"/>
  <c r="W14" i="38"/>
  <c r="S31" i="38"/>
  <c r="O85" i="38"/>
  <c r="O122" i="38"/>
  <c r="U70" i="38"/>
  <c r="U124" i="38" s="1"/>
  <c r="T70" i="38"/>
  <c r="T124" i="38" s="1"/>
  <c r="S124" i="38"/>
  <c r="U78" i="38"/>
  <c r="U132" i="38" s="1"/>
  <c r="T78" i="38"/>
  <c r="T132" i="38" s="1"/>
  <c r="S132" i="38"/>
  <c r="U71" i="38"/>
  <c r="U125" i="38" s="1"/>
  <c r="T71" i="38"/>
  <c r="T125" i="38" s="1"/>
  <c r="S125" i="38"/>
  <c r="P85" i="38"/>
  <c r="P122" i="38"/>
  <c r="P139" i="38" s="1"/>
  <c r="W129" i="38"/>
  <c r="Y45" i="39"/>
  <c r="Y71" i="39" s="1"/>
  <c r="Z45" i="39"/>
  <c r="Z71" i="39" s="1"/>
  <c r="R68" i="38"/>
  <c r="W75" i="38"/>
  <c r="D102" i="38" s="1"/>
  <c r="Z59" i="39"/>
  <c r="Z85" i="39" s="1"/>
  <c r="Y59" i="39"/>
  <c r="Y85" i="39" s="1"/>
  <c r="X85" i="39"/>
  <c r="W69" i="38"/>
  <c r="D96" i="38" s="1"/>
  <c r="U72" i="38"/>
  <c r="U126" i="38" s="1"/>
  <c r="T72" i="38"/>
  <c r="T126" i="38" s="1"/>
  <c r="S126" i="38"/>
  <c r="W46" i="39"/>
  <c r="X46" i="39" s="1"/>
  <c r="W52" i="39"/>
  <c r="X52" i="39" s="1"/>
  <c r="W49" i="39"/>
  <c r="X49" i="39" s="1"/>
  <c r="E104" i="38"/>
  <c r="E157" i="38" s="1"/>
  <c r="F104" i="38"/>
  <c r="F157" i="38" s="1"/>
  <c r="D157" i="38"/>
  <c r="F101" i="38"/>
  <c r="F154" i="38" s="1"/>
  <c r="E101" i="38"/>
  <c r="E154" i="38" s="1"/>
  <c r="N87" i="39"/>
  <c r="W50" i="39"/>
  <c r="X50" i="39" s="1"/>
  <c r="W33" i="39"/>
  <c r="X16" i="39"/>
  <c r="W135" i="38"/>
  <c r="U58" i="39"/>
  <c r="U84" i="39" s="1"/>
  <c r="T58" i="39"/>
  <c r="T84" i="39" s="1"/>
  <c r="S84" i="39"/>
  <c r="P61" i="39"/>
  <c r="P70" i="39"/>
  <c r="P87" i="39" s="1"/>
  <c r="T54" i="39"/>
  <c r="T80" i="39" s="1"/>
  <c r="U54" i="39"/>
  <c r="U80" i="39" s="1"/>
  <c r="S80" i="39"/>
  <c r="U60" i="39"/>
  <c r="U86" i="39" s="1"/>
  <c r="T60" i="39"/>
  <c r="T86" i="39" s="1"/>
  <c r="S86" i="39"/>
  <c r="W86" i="39" s="1"/>
  <c r="O70" i="39"/>
  <c r="O87" i="39" s="1"/>
  <c r="O61" i="39"/>
  <c r="R61" i="39" l="1"/>
  <c r="H153" i="40"/>
  <c r="I153" i="40" s="1"/>
  <c r="M153" i="40" s="1"/>
  <c r="N153" i="40" s="1"/>
  <c r="R153" i="40" s="1"/>
  <c r="S153" i="40" s="1"/>
  <c r="W153" i="40" s="1"/>
  <c r="W83" i="40"/>
  <c r="D110" i="40" s="1"/>
  <c r="W132" i="38"/>
  <c r="F107" i="38"/>
  <c r="F160" i="38" s="1"/>
  <c r="T127" i="38"/>
  <c r="W127" i="38" s="1"/>
  <c r="W73" i="38"/>
  <c r="D100" i="38" s="1"/>
  <c r="D160" i="38"/>
  <c r="H160" i="38" s="1"/>
  <c r="I160" i="38" s="1"/>
  <c r="M160" i="38" s="1"/>
  <c r="N160" i="38" s="1"/>
  <c r="R160" i="38" s="1"/>
  <c r="S160" i="38" s="1"/>
  <c r="W160" i="38" s="1"/>
  <c r="AB71" i="39"/>
  <c r="E97" i="40"/>
  <c r="E150" i="40" s="1"/>
  <c r="W82" i="39"/>
  <c r="T130" i="40"/>
  <c r="W130" i="40" s="1"/>
  <c r="W76" i="40"/>
  <c r="D103" i="40" s="1"/>
  <c r="T138" i="38"/>
  <c r="W138" i="38" s="1"/>
  <c r="W84" i="38"/>
  <c r="D111" i="38" s="1"/>
  <c r="D150" i="40"/>
  <c r="D162" i="38"/>
  <c r="W57" i="39"/>
  <c r="X57" i="39" s="1"/>
  <c r="Z57" i="39" s="1"/>
  <c r="Z83" i="39" s="1"/>
  <c r="E109" i="38"/>
  <c r="E162" i="38" s="1"/>
  <c r="H100" i="40"/>
  <c r="I100" i="40" s="1"/>
  <c r="J100" i="40" s="1"/>
  <c r="W83" i="39"/>
  <c r="X79" i="39"/>
  <c r="S68" i="40"/>
  <c r="T68" i="40" s="1"/>
  <c r="Z53" i="39"/>
  <c r="Z79" i="39" s="1"/>
  <c r="W56" i="39"/>
  <c r="X56" i="39" s="1"/>
  <c r="X82" i="39" s="1"/>
  <c r="Y55" i="39"/>
  <c r="Y81" i="39" s="1"/>
  <c r="W130" i="38"/>
  <c r="W137" i="40"/>
  <c r="W126" i="40"/>
  <c r="H106" i="38"/>
  <c r="I106" i="38" s="1"/>
  <c r="W126" i="38"/>
  <c r="W76" i="38"/>
  <c r="D103" i="38" s="1"/>
  <c r="E103" i="38" s="1"/>
  <c r="H159" i="38"/>
  <c r="I159" i="38" s="1"/>
  <c r="M159" i="38" s="1"/>
  <c r="N159" i="38" s="1"/>
  <c r="R159" i="38" s="1"/>
  <c r="S159" i="38" s="1"/>
  <c r="W159" i="38" s="1"/>
  <c r="D158" i="40"/>
  <c r="W84" i="39"/>
  <c r="E105" i="40"/>
  <c r="E158" i="40" s="1"/>
  <c r="W58" i="39"/>
  <c r="X58" i="39" s="1"/>
  <c r="Z58" i="39" s="1"/>
  <c r="Z84" i="39" s="1"/>
  <c r="AB74" i="39"/>
  <c r="R70" i="39"/>
  <c r="R87" i="39" s="1"/>
  <c r="AB85" i="39"/>
  <c r="W133" i="40"/>
  <c r="Z51" i="39"/>
  <c r="Z77" i="39" s="1"/>
  <c r="Y51" i="39"/>
  <c r="Y77" i="39" s="1"/>
  <c r="X77" i="39"/>
  <c r="X81" i="39"/>
  <c r="W123" i="40"/>
  <c r="D163" i="38"/>
  <c r="F110" i="38"/>
  <c r="F163" i="38" s="1"/>
  <c r="W124" i="38"/>
  <c r="H101" i="38"/>
  <c r="I101" i="38" s="1"/>
  <c r="K101" i="38" s="1"/>
  <c r="H157" i="38"/>
  <c r="I157" i="38" s="1"/>
  <c r="M157" i="38" s="1"/>
  <c r="N157" i="38" s="1"/>
  <c r="R157" i="38" s="1"/>
  <c r="S157" i="38" s="1"/>
  <c r="W157" i="38" s="1"/>
  <c r="D161" i="38"/>
  <c r="F108" i="38"/>
  <c r="F161" i="38" s="1"/>
  <c r="W128" i="40"/>
  <c r="W74" i="40"/>
  <c r="D101" i="40" s="1"/>
  <c r="E101" i="40" s="1"/>
  <c r="E154" i="40" s="1"/>
  <c r="H155" i="40"/>
  <c r="I155" i="40" s="1"/>
  <c r="M155" i="40" s="1"/>
  <c r="N155" i="40" s="1"/>
  <c r="R155" i="40" s="1"/>
  <c r="S155" i="40" s="1"/>
  <c r="W155" i="40" s="1"/>
  <c r="W134" i="40"/>
  <c r="W80" i="40"/>
  <c r="D107" i="40" s="1"/>
  <c r="E107" i="40" s="1"/>
  <c r="E160" i="40" s="1"/>
  <c r="E98" i="40"/>
  <c r="E151" i="40" s="1"/>
  <c r="F98" i="40"/>
  <c r="F151" i="40" s="1"/>
  <c r="D151" i="40"/>
  <c r="W131" i="40"/>
  <c r="F111" i="40"/>
  <c r="F164" i="40" s="1"/>
  <c r="E111" i="40"/>
  <c r="E164" i="40" s="1"/>
  <c r="D164" i="40"/>
  <c r="W79" i="40"/>
  <c r="D106" i="40" s="1"/>
  <c r="W69" i="40"/>
  <c r="D96" i="40" s="1"/>
  <c r="W72" i="40"/>
  <c r="D99" i="40" s="1"/>
  <c r="F109" i="40"/>
  <c r="F162" i="40" s="1"/>
  <c r="E109" i="40"/>
  <c r="E162" i="40" s="1"/>
  <c r="D162" i="40"/>
  <c r="F110" i="40"/>
  <c r="F163" i="40" s="1"/>
  <c r="E110" i="40"/>
  <c r="E163" i="40" s="1"/>
  <c r="D163" i="40"/>
  <c r="E108" i="40"/>
  <c r="E161" i="40" s="1"/>
  <c r="F108" i="40"/>
  <c r="F161" i="40" s="1"/>
  <c r="D161" i="40"/>
  <c r="H102" i="40"/>
  <c r="I102" i="40" s="1"/>
  <c r="W77" i="40"/>
  <c r="D104" i="40" s="1"/>
  <c r="R122" i="40"/>
  <c r="R139" i="40" s="1"/>
  <c r="D57" i="40"/>
  <c r="H40" i="40"/>
  <c r="K100" i="40"/>
  <c r="E102" i="38"/>
  <c r="E155" i="38" s="1"/>
  <c r="F102" i="38"/>
  <c r="F155" i="38" s="1"/>
  <c r="D155" i="38"/>
  <c r="O139" i="38"/>
  <c r="R122" i="38"/>
  <c r="R139" i="38" s="1"/>
  <c r="W54" i="39"/>
  <c r="X54" i="39" s="1"/>
  <c r="H154" i="38"/>
  <c r="I154" i="38" s="1"/>
  <c r="M154" i="38" s="1"/>
  <c r="N154" i="38" s="1"/>
  <c r="R154" i="38" s="1"/>
  <c r="S154" i="38" s="1"/>
  <c r="W154" i="38" s="1"/>
  <c r="U44" i="39"/>
  <c r="T44" i="39"/>
  <c r="S61" i="39"/>
  <c r="S70" i="39"/>
  <c r="W71" i="38"/>
  <c r="D98" i="38" s="1"/>
  <c r="H107" i="38"/>
  <c r="I107" i="38" s="1"/>
  <c r="D40" i="38"/>
  <c r="W31" i="38"/>
  <c r="AB16" i="39"/>
  <c r="AB33" i="39" s="1"/>
  <c r="X33" i="39"/>
  <c r="H104" i="38"/>
  <c r="I104" i="38" s="1"/>
  <c r="E96" i="38"/>
  <c r="E149" i="38" s="1"/>
  <c r="F96" i="38"/>
  <c r="F149" i="38" s="1"/>
  <c r="D149" i="38"/>
  <c r="Z49" i="39"/>
  <c r="Z75" i="39" s="1"/>
  <c r="Y49" i="39"/>
  <c r="Y75" i="39" s="1"/>
  <c r="X75" i="39"/>
  <c r="W72" i="38"/>
  <c r="D99" i="38" s="1"/>
  <c r="W60" i="39"/>
  <c r="X60" i="39" s="1"/>
  <c r="Y52" i="39"/>
  <c r="Y78" i="39" s="1"/>
  <c r="Z52" i="39"/>
  <c r="Z78" i="39" s="1"/>
  <c r="X78" i="39"/>
  <c r="Z56" i="39"/>
  <c r="Z82" i="39" s="1"/>
  <c r="Y56" i="39"/>
  <c r="Y82" i="39" s="1"/>
  <c r="R85" i="38"/>
  <c r="S68" i="38"/>
  <c r="W78" i="38"/>
  <c r="D105" i="38" s="1"/>
  <c r="W80" i="39"/>
  <c r="Z50" i="39"/>
  <c r="Z76" i="39" s="1"/>
  <c r="Y50" i="39"/>
  <c r="Y76" i="39" s="1"/>
  <c r="X76" i="39"/>
  <c r="Y46" i="39"/>
  <c r="Y72" i="39" s="1"/>
  <c r="Z46" i="39"/>
  <c r="Z72" i="39" s="1"/>
  <c r="X72" i="39"/>
  <c r="W125" i="38"/>
  <c r="W70" i="38"/>
  <c r="D97" i="38" s="1"/>
  <c r="W44" i="39" l="1"/>
  <c r="H162" i="38"/>
  <c r="I162" i="38" s="1"/>
  <c r="M162" i="38" s="1"/>
  <c r="N162" i="38" s="1"/>
  <c r="R162" i="38" s="1"/>
  <c r="S162" i="38" s="1"/>
  <c r="W162" i="38" s="1"/>
  <c r="AB76" i="39"/>
  <c r="AB79" i="39"/>
  <c r="H97" i="40"/>
  <c r="I97" i="40" s="1"/>
  <c r="K97" i="40" s="1"/>
  <c r="H150" i="40"/>
  <c r="I150" i="40" s="1"/>
  <c r="M150" i="40" s="1"/>
  <c r="N150" i="40" s="1"/>
  <c r="R150" i="40" s="1"/>
  <c r="S150" i="40" s="1"/>
  <c r="W150" i="40" s="1"/>
  <c r="S85" i="40"/>
  <c r="D153" i="38"/>
  <c r="F100" i="38"/>
  <c r="F153" i="38" s="1"/>
  <c r="E100" i="38"/>
  <c r="U68" i="40"/>
  <c r="W68" i="40" s="1"/>
  <c r="D95" i="40" s="1"/>
  <c r="H105" i="40"/>
  <c r="I105" i="40" s="1"/>
  <c r="K105" i="40" s="1"/>
  <c r="J97" i="40"/>
  <c r="M97" i="40" s="1"/>
  <c r="N97" i="40" s="1"/>
  <c r="P97" i="40" s="1"/>
  <c r="AB77" i="39"/>
  <c r="X83" i="39"/>
  <c r="AB83" i="39" s="1"/>
  <c r="AB82" i="39"/>
  <c r="D164" i="38"/>
  <c r="F111" i="38"/>
  <c r="F164" i="38" s="1"/>
  <c r="E111" i="38"/>
  <c r="F103" i="40"/>
  <c r="F156" i="40" s="1"/>
  <c r="E103" i="40"/>
  <c r="D156" i="40"/>
  <c r="Y57" i="39"/>
  <c r="Y83" i="39" s="1"/>
  <c r="H109" i="38"/>
  <c r="I109" i="38" s="1"/>
  <c r="K109" i="38" s="1"/>
  <c r="S122" i="40"/>
  <c r="S139" i="40" s="1"/>
  <c r="AB81" i="39"/>
  <c r="H163" i="38"/>
  <c r="I163" i="38" s="1"/>
  <c r="M163" i="38" s="1"/>
  <c r="N163" i="38" s="1"/>
  <c r="R163" i="38" s="1"/>
  <c r="S163" i="38" s="1"/>
  <c r="W163" i="38" s="1"/>
  <c r="X84" i="39"/>
  <c r="D156" i="38"/>
  <c r="H158" i="40"/>
  <c r="I158" i="40" s="1"/>
  <c r="M158" i="40" s="1"/>
  <c r="N158" i="40" s="1"/>
  <c r="R158" i="40" s="1"/>
  <c r="S158" i="40" s="1"/>
  <c r="W158" i="40" s="1"/>
  <c r="F103" i="38"/>
  <c r="F156" i="38" s="1"/>
  <c r="Y58" i="39"/>
  <c r="Y84" i="39" s="1"/>
  <c r="AB84" i="39" s="1"/>
  <c r="F101" i="40"/>
  <c r="F154" i="40" s="1"/>
  <c r="D160" i="40"/>
  <c r="E156" i="38"/>
  <c r="H110" i="38"/>
  <c r="I110" i="38" s="1"/>
  <c r="K110" i="38" s="1"/>
  <c r="AB72" i="39"/>
  <c r="AB75" i="39"/>
  <c r="J105" i="40"/>
  <c r="M105" i="40" s="1"/>
  <c r="N105" i="40" s="1"/>
  <c r="P105" i="40" s="1"/>
  <c r="K106" i="38"/>
  <c r="J106" i="38"/>
  <c r="D154" i="40"/>
  <c r="H108" i="38"/>
  <c r="I108" i="38" s="1"/>
  <c r="K108" i="38" s="1"/>
  <c r="H155" i="38"/>
  <c r="I155" i="38" s="1"/>
  <c r="M155" i="38" s="1"/>
  <c r="N155" i="38" s="1"/>
  <c r="R155" i="38" s="1"/>
  <c r="S155" i="38" s="1"/>
  <c r="W155" i="38" s="1"/>
  <c r="H149" i="38"/>
  <c r="I149" i="38" s="1"/>
  <c r="M149" i="38" s="1"/>
  <c r="N149" i="38" s="1"/>
  <c r="R149" i="38" s="1"/>
  <c r="S149" i="38" s="1"/>
  <c r="W149" i="38" s="1"/>
  <c r="J101" i="38"/>
  <c r="M101" i="38" s="1"/>
  <c r="N101" i="38" s="1"/>
  <c r="H161" i="38"/>
  <c r="I161" i="38" s="1"/>
  <c r="M161" i="38" s="1"/>
  <c r="N161" i="38" s="1"/>
  <c r="R161" i="38" s="1"/>
  <c r="S161" i="38" s="1"/>
  <c r="W161" i="38" s="1"/>
  <c r="M100" i="40"/>
  <c r="N100" i="40" s="1"/>
  <c r="P100" i="40" s="1"/>
  <c r="F107" i="40"/>
  <c r="F160" i="40" s="1"/>
  <c r="H109" i="40"/>
  <c r="I109" i="40" s="1"/>
  <c r="J109" i="40" s="1"/>
  <c r="H164" i="40"/>
  <c r="I164" i="40" s="1"/>
  <c r="M164" i="40" s="1"/>
  <c r="N164" i="40" s="1"/>
  <c r="R164" i="40" s="1"/>
  <c r="S164" i="40" s="1"/>
  <c r="W164" i="40" s="1"/>
  <c r="H162" i="40"/>
  <c r="I162" i="40" s="1"/>
  <c r="M162" i="40" s="1"/>
  <c r="N162" i="40" s="1"/>
  <c r="R162" i="40" s="1"/>
  <c r="S162" i="40" s="1"/>
  <c r="W162" i="40" s="1"/>
  <c r="H163" i="40"/>
  <c r="I163" i="40" s="1"/>
  <c r="M163" i="40" s="1"/>
  <c r="N163" i="40" s="1"/>
  <c r="R163" i="40" s="1"/>
  <c r="S163" i="40" s="1"/>
  <c r="W163" i="40" s="1"/>
  <c r="H111" i="40"/>
  <c r="I111" i="40" s="1"/>
  <c r="J111" i="40" s="1"/>
  <c r="F99" i="40"/>
  <c r="F152" i="40" s="1"/>
  <c r="E99" i="40"/>
  <c r="E152" i="40" s="1"/>
  <c r="D152" i="40"/>
  <c r="F96" i="40"/>
  <c r="F149" i="40" s="1"/>
  <c r="E96" i="40"/>
  <c r="E149" i="40" s="1"/>
  <c r="D149" i="40"/>
  <c r="K102" i="40"/>
  <c r="J102" i="40"/>
  <c r="H151" i="40"/>
  <c r="I151" i="40" s="1"/>
  <c r="M151" i="40" s="1"/>
  <c r="N151" i="40" s="1"/>
  <c r="R151" i="40" s="1"/>
  <c r="S151" i="40" s="1"/>
  <c r="W151" i="40" s="1"/>
  <c r="H110" i="40"/>
  <c r="I110" i="40" s="1"/>
  <c r="I40" i="40"/>
  <c r="H57" i="40"/>
  <c r="H161" i="40"/>
  <c r="I161" i="40" s="1"/>
  <c r="M161" i="40" s="1"/>
  <c r="N161" i="40" s="1"/>
  <c r="R161" i="40" s="1"/>
  <c r="S161" i="40" s="1"/>
  <c r="W161" i="40" s="1"/>
  <c r="E104" i="40"/>
  <c r="E157" i="40" s="1"/>
  <c r="F104" i="40"/>
  <c r="F157" i="40" s="1"/>
  <c r="D157" i="40"/>
  <c r="F106" i="40"/>
  <c r="F159" i="40" s="1"/>
  <c r="E106" i="40"/>
  <c r="E159" i="40" s="1"/>
  <c r="D159" i="40"/>
  <c r="T85" i="40"/>
  <c r="T122" i="40"/>
  <c r="T139" i="40" s="1"/>
  <c r="H108" i="40"/>
  <c r="I108" i="40" s="1"/>
  <c r="H98" i="40"/>
  <c r="I98" i="40" s="1"/>
  <c r="K107" i="38"/>
  <c r="J107" i="38"/>
  <c r="U61" i="39"/>
  <c r="U70" i="39"/>
  <c r="U87" i="39" s="1"/>
  <c r="F105" i="38"/>
  <c r="F158" i="38" s="1"/>
  <c r="E105" i="38"/>
  <c r="E158" i="38" s="1"/>
  <c r="D158" i="38"/>
  <c r="Z54" i="39"/>
  <c r="Z80" i="39" s="1"/>
  <c r="Y54" i="39"/>
  <c r="Y80" i="39" s="1"/>
  <c r="X80" i="39"/>
  <c r="S85" i="38"/>
  <c r="U68" i="38"/>
  <c r="T68" i="38"/>
  <c r="S122" i="38"/>
  <c r="E97" i="38"/>
  <c r="E150" i="38" s="1"/>
  <c r="F97" i="38"/>
  <c r="F150" i="38" s="1"/>
  <c r="D150" i="38"/>
  <c r="Z60" i="39"/>
  <c r="Z86" i="39" s="1"/>
  <c r="Y60" i="39"/>
  <c r="Y86" i="39" s="1"/>
  <c r="X86" i="39"/>
  <c r="E99" i="38"/>
  <c r="E152" i="38" s="1"/>
  <c r="F99" i="38"/>
  <c r="F152" i="38" s="1"/>
  <c r="D152" i="38"/>
  <c r="F98" i="38"/>
  <c r="F151" i="38" s="1"/>
  <c r="E98" i="38"/>
  <c r="E151" i="38" s="1"/>
  <c r="D151" i="38"/>
  <c r="H40" i="38"/>
  <c r="D57" i="38"/>
  <c r="W61" i="39"/>
  <c r="X44" i="39"/>
  <c r="H102" i="38"/>
  <c r="I102" i="38" s="1"/>
  <c r="T61" i="39"/>
  <c r="T70" i="39"/>
  <c r="T87" i="39" s="1"/>
  <c r="AB78" i="39"/>
  <c r="H96" i="38"/>
  <c r="I96" i="38" s="1"/>
  <c r="S87" i="39"/>
  <c r="K104" i="38"/>
  <c r="J104" i="38"/>
  <c r="M104" i="38" s="1"/>
  <c r="N104" i="38" s="1"/>
  <c r="H99" i="40" l="1"/>
  <c r="I99" i="40" s="1"/>
  <c r="AB80" i="39"/>
  <c r="U122" i="40"/>
  <c r="U139" i="40" s="1"/>
  <c r="H101" i="40"/>
  <c r="I101" i="40" s="1"/>
  <c r="K101" i="40" s="1"/>
  <c r="U85" i="40"/>
  <c r="E153" i="38"/>
  <c r="H153" i="38" s="1"/>
  <c r="I153" i="38" s="1"/>
  <c r="M153" i="38" s="1"/>
  <c r="N153" i="38" s="1"/>
  <c r="R153" i="38" s="1"/>
  <c r="S153" i="38" s="1"/>
  <c r="W153" i="38" s="1"/>
  <c r="H100" i="38"/>
  <c r="I100" i="38" s="1"/>
  <c r="H103" i="38"/>
  <c r="I103" i="38" s="1"/>
  <c r="K103" i="38" s="1"/>
  <c r="W85" i="40"/>
  <c r="M106" i="38"/>
  <c r="N106" i="38" s="1"/>
  <c r="E164" i="38"/>
  <c r="H111" i="38"/>
  <c r="I111" i="38" s="1"/>
  <c r="J109" i="38"/>
  <c r="M109" i="38" s="1"/>
  <c r="N109" i="38" s="1"/>
  <c r="O109" i="38" s="1"/>
  <c r="H164" i="38"/>
  <c r="I164" i="38" s="1"/>
  <c r="M164" i="38" s="1"/>
  <c r="N164" i="38" s="1"/>
  <c r="R164" i="38" s="1"/>
  <c r="S164" i="38" s="1"/>
  <c r="W164" i="38" s="1"/>
  <c r="E156" i="40"/>
  <c r="H156" i="40" s="1"/>
  <c r="I156" i="40" s="1"/>
  <c r="M156" i="40" s="1"/>
  <c r="N156" i="40" s="1"/>
  <c r="R156" i="40" s="1"/>
  <c r="S156" i="40" s="1"/>
  <c r="W156" i="40" s="1"/>
  <c r="H103" i="40"/>
  <c r="I103" i="40" s="1"/>
  <c r="H156" i="38"/>
  <c r="I156" i="38" s="1"/>
  <c r="M156" i="38" s="1"/>
  <c r="N156" i="38" s="1"/>
  <c r="R156" i="38" s="1"/>
  <c r="S156" i="38" s="1"/>
  <c r="W156" i="38" s="1"/>
  <c r="O97" i="40"/>
  <c r="R97" i="40" s="1"/>
  <c r="S97" i="40" s="1"/>
  <c r="AB86" i="39"/>
  <c r="J108" i="38"/>
  <c r="M108" i="38" s="1"/>
  <c r="N108" i="38" s="1"/>
  <c r="P108" i="38" s="1"/>
  <c r="H160" i="40"/>
  <c r="I160" i="40" s="1"/>
  <c r="M160" i="40" s="1"/>
  <c r="N160" i="40" s="1"/>
  <c r="R160" i="40" s="1"/>
  <c r="S160" i="40" s="1"/>
  <c r="W160" i="40" s="1"/>
  <c r="H154" i="40"/>
  <c r="I154" i="40" s="1"/>
  <c r="M154" i="40" s="1"/>
  <c r="N154" i="40" s="1"/>
  <c r="R154" i="40" s="1"/>
  <c r="S154" i="40" s="1"/>
  <c r="W154" i="40" s="1"/>
  <c r="O106" i="38"/>
  <c r="P106" i="38"/>
  <c r="O105" i="40"/>
  <c r="R105" i="40" s="1"/>
  <c r="S105" i="40" s="1"/>
  <c r="T105" i="40" s="1"/>
  <c r="K109" i="40"/>
  <c r="M109" i="40" s="1"/>
  <c r="N109" i="40" s="1"/>
  <c r="H150" i="38"/>
  <c r="I150" i="38" s="1"/>
  <c r="M150" i="38" s="1"/>
  <c r="N150" i="38" s="1"/>
  <c r="R150" i="38" s="1"/>
  <c r="S150" i="38" s="1"/>
  <c r="W150" i="38" s="1"/>
  <c r="J110" i="38"/>
  <c r="M110" i="38" s="1"/>
  <c r="N110" i="38" s="1"/>
  <c r="P110" i="38" s="1"/>
  <c r="H159" i="40"/>
  <c r="I159" i="40" s="1"/>
  <c r="M159" i="40" s="1"/>
  <c r="N159" i="40" s="1"/>
  <c r="R159" i="40" s="1"/>
  <c r="S159" i="40" s="1"/>
  <c r="W159" i="40" s="1"/>
  <c r="H152" i="40"/>
  <c r="I152" i="40" s="1"/>
  <c r="M152" i="40" s="1"/>
  <c r="N152" i="40" s="1"/>
  <c r="R152" i="40" s="1"/>
  <c r="S152" i="40" s="1"/>
  <c r="W152" i="40" s="1"/>
  <c r="O100" i="40"/>
  <c r="R100" i="40" s="1"/>
  <c r="S100" i="40" s="1"/>
  <c r="T100" i="40" s="1"/>
  <c r="H107" i="40"/>
  <c r="I107" i="40" s="1"/>
  <c r="J107" i="40" s="1"/>
  <c r="M102" i="40"/>
  <c r="N102" i="40" s="1"/>
  <c r="P102" i="40" s="1"/>
  <c r="H158" i="38"/>
  <c r="I158" i="38" s="1"/>
  <c r="M158" i="38" s="1"/>
  <c r="N158" i="38" s="1"/>
  <c r="R158" i="38" s="1"/>
  <c r="S158" i="38" s="1"/>
  <c r="W158" i="38" s="1"/>
  <c r="H151" i="38"/>
  <c r="I151" i="38" s="1"/>
  <c r="M151" i="38" s="1"/>
  <c r="N151" i="38" s="1"/>
  <c r="R151" i="38" s="1"/>
  <c r="S151" i="38" s="1"/>
  <c r="W151" i="38" s="1"/>
  <c r="H105" i="38"/>
  <c r="I105" i="38" s="1"/>
  <c r="K105" i="38" s="1"/>
  <c r="M107" i="38"/>
  <c r="N107" i="38" s="1"/>
  <c r="P107" i="38" s="1"/>
  <c r="P101" i="38"/>
  <c r="O101" i="38"/>
  <c r="H98" i="38"/>
  <c r="I98" i="38" s="1"/>
  <c r="K98" i="38" s="1"/>
  <c r="K111" i="40"/>
  <c r="M111" i="40" s="1"/>
  <c r="N111" i="40" s="1"/>
  <c r="H104" i="40"/>
  <c r="I104" i="40" s="1"/>
  <c r="H96" i="40"/>
  <c r="I96" i="40" s="1"/>
  <c r="K98" i="40"/>
  <c r="J98" i="40"/>
  <c r="M98" i="40" s="1"/>
  <c r="N98" i="40" s="1"/>
  <c r="K107" i="40"/>
  <c r="W122" i="40"/>
  <c r="W139" i="40" s="1"/>
  <c r="K108" i="40"/>
  <c r="J108" i="40"/>
  <c r="F95" i="40"/>
  <c r="E95" i="40"/>
  <c r="D112" i="40"/>
  <c r="D148" i="40"/>
  <c r="K99" i="40"/>
  <c r="J99" i="40"/>
  <c r="H106" i="40"/>
  <c r="I106" i="40" s="1"/>
  <c r="I57" i="40"/>
  <c r="M40" i="40"/>
  <c r="H149" i="40"/>
  <c r="I149" i="40" s="1"/>
  <c r="M149" i="40" s="1"/>
  <c r="N149" i="40" s="1"/>
  <c r="R149" i="40" s="1"/>
  <c r="S149" i="40" s="1"/>
  <c r="W149" i="40" s="1"/>
  <c r="H157" i="40"/>
  <c r="I157" i="40" s="1"/>
  <c r="M157" i="40" s="1"/>
  <c r="N157" i="40" s="1"/>
  <c r="R157" i="40" s="1"/>
  <c r="S157" i="40" s="1"/>
  <c r="W157" i="40" s="1"/>
  <c r="K110" i="40"/>
  <c r="J110" i="40"/>
  <c r="U85" i="38"/>
  <c r="U122" i="38"/>
  <c r="U139" i="38" s="1"/>
  <c r="W70" i="39"/>
  <c r="W87" i="39" s="1"/>
  <c r="K96" i="38"/>
  <c r="J96" i="38"/>
  <c r="H99" i="38"/>
  <c r="I99" i="38" s="1"/>
  <c r="W68" i="38"/>
  <c r="X61" i="39"/>
  <c r="Z44" i="39"/>
  <c r="Z70" i="39" s="1"/>
  <c r="Z87" i="39" s="1"/>
  <c r="Y44" i="39"/>
  <c r="Y70" i="39" s="1"/>
  <c r="Y87" i="39" s="1"/>
  <c r="X70" i="39"/>
  <c r="P104" i="38"/>
  <c r="O104" i="38"/>
  <c r="I40" i="38"/>
  <c r="H57" i="38"/>
  <c r="H97" i="38"/>
  <c r="I97" i="38" s="1"/>
  <c r="J102" i="38"/>
  <c r="K102" i="38"/>
  <c r="S139" i="38"/>
  <c r="H152" i="38"/>
  <c r="I152" i="38" s="1"/>
  <c r="M152" i="38" s="1"/>
  <c r="N152" i="38" s="1"/>
  <c r="R152" i="38" s="1"/>
  <c r="S152" i="38" s="1"/>
  <c r="W152" i="38" s="1"/>
  <c r="T85" i="38"/>
  <c r="T122" i="38"/>
  <c r="T139" i="38" s="1"/>
  <c r="J103" i="38" l="1"/>
  <c r="M103" i="38" s="1"/>
  <c r="N103" i="38" s="1"/>
  <c r="P103" i="38" s="1"/>
  <c r="J101" i="40"/>
  <c r="M101" i="40" s="1"/>
  <c r="N101" i="40" s="1"/>
  <c r="O101" i="40" s="1"/>
  <c r="O102" i="40"/>
  <c r="R104" i="38"/>
  <c r="S104" i="38" s="1"/>
  <c r="R106" i="38"/>
  <c r="S106" i="38" s="1"/>
  <c r="T106" i="38" s="1"/>
  <c r="K100" i="38"/>
  <c r="J100" i="38"/>
  <c r="M110" i="40"/>
  <c r="N110" i="40" s="1"/>
  <c r="P110" i="40" s="1"/>
  <c r="U105" i="40"/>
  <c r="W105" i="40" s="1"/>
  <c r="M107" i="40"/>
  <c r="N107" i="40" s="1"/>
  <c r="O107" i="40" s="1"/>
  <c r="M96" i="38"/>
  <c r="N96" i="38" s="1"/>
  <c r="P96" i="38" s="1"/>
  <c r="U97" i="40"/>
  <c r="T97" i="40"/>
  <c r="W97" i="40" s="1"/>
  <c r="K103" i="40"/>
  <c r="J103" i="40"/>
  <c r="K111" i="38"/>
  <c r="J111" i="38"/>
  <c r="R102" i="40"/>
  <c r="S102" i="40" s="1"/>
  <c r="U102" i="40" s="1"/>
  <c r="H95" i="40"/>
  <c r="I95" i="40" s="1"/>
  <c r="O110" i="38"/>
  <c r="R110" i="38" s="1"/>
  <c r="S110" i="38" s="1"/>
  <c r="T110" i="38" s="1"/>
  <c r="P101" i="40"/>
  <c r="R101" i="40" s="1"/>
  <c r="S101" i="40" s="1"/>
  <c r="O109" i="40"/>
  <c r="P109" i="40"/>
  <c r="U100" i="40"/>
  <c r="W100" i="40" s="1"/>
  <c r="O103" i="38"/>
  <c r="R103" i="38" s="1"/>
  <c r="S103" i="38" s="1"/>
  <c r="T103" i="38" s="1"/>
  <c r="M108" i="40"/>
  <c r="N108" i="40" s="1"/>
  <c r="P108" i="40" s="1"/>
  <c r="O107" i="38"/>
  <c r="R107" i="38" s="1"/>
  <c r="S107" i="38" s="1"/>
  <c r="U107" i="38" s="1"/>
  <c r="J105" i="38"/>
  <c r="M105" i="38" s="1"/>
  <c r="N105" i="38" s="1"/>
  <c r="O105" i="38" s="1"/>
  <c r="M99" i="40"/>
  <c r="N99" i="40" s="1"/>
  <c r="P99" i="40" s="1"/>
  <c r="R101" i="38"/>
  <c r="S101" i="38" s="1"/>
  <c r="U101" i="38" s="1"/>
  <c r="P109" i="38"/>
  <c r="R109" i="38" s="1"/>
  <c r="S109" i="38" s="1"/>
  <c r="U109" i="38" s="1"/>
  <c r="O108" i="38"/>
  <c r="R108" i="38" s="1"/>
  <c r="S108" i="38" s="1"/>
  <c r="T108" i="38" s="1"/>
  <c r="J98" i="38"/>
  <c r="M98" i="38" s="1"/>
  <c r="N98" i="38" s="1"/>
  <c r="P98" i="38" s="1"/>
  <c r="M102" i="38"/>
  <c r="N102" i="38" s="1"/>
  <c r="P102" i="38" s="1"/>
  <c r="P111" i="40"/>
  <c r="O111" i="40"/>
  <c r="P98" i="40"/>
  <c r="O98" i="40"/>
  <c r="M57" i="40"/>
  <c r="N40" i="40"/>
  <c r="E112" i="40"/>
  <c r="E148" i="40"/>
  <c r="E165" i="40" s="1"/>
  <c r="F148" i="40"/>
  <c r="F165" i="40" s="1"/>
  <c r="F112" i="40"/>
  <c r="K104" i="40"/>
  <c r="J104" i="40"/>
  <c r="K106" i="40"/>
  <c r="J106" i="40"/>
  <c r="D165" i="40"/>
  <c r="K96" i="40"/>
  <c r="J96" i="40"/>
  <c r="U104" i="38"/>
  <c r="T104" i="38"/>
  <c r="AB70" i="39"/>
  <c r="AB87" i="39" s="1"/>
  <c r="X87" i="39"/>
  <c r="K97" i="38"/>
  <c r="J97" i="38"/>
  <c r="I57" i="38"/>
  <c r="M40" i="38"/>
  <c r="W122" i="38"/>
  <c r="W139" i="38" s="1"/>
  <c r="D95" i="38"/>
  <c r="W85" i="38"/>
  <c r="K99" i="38"/>
  <c r="J99" i="38"/>
  <c r="M111" i="38" l="1"/>
  <c r="N111" i="38" s="1"/>
  <c r="O111" i="38" s="1"/>
  <c r="M106" i="40"/>
  <c r="N106" i="40" s="1"/>
  <c r="R111" i="40"/>
  <c r="S111" i="40" s="1"/>
  <c r="T111" i="40" s="1"/>
  <c r="P107" i="40"/>
  <c r="O110" i="40"/>
  <c r="R110" i="40" s="1"/>
  <c r="S110" i="40" s="1"/>
  <c r="T110" i="40" s="1"/>
  <c r="O96" i="38"/>
  <c r="R96" i="38" s="1"/>
  <c r="S96" i="38" s="1"/>
  <c r="U96" i="38" s="1"/>
  <c r="M100" i="38"/>
  <c r="N100" i="38" s="1"/>
  <c r="O100" i="38" s="1"/>
  <c r="U106" i="38"/>
  <c r="W106" i="38" s="1"/>
  <c r="U103" i="38"/>
  <c r="T102" i="40"/>
  <c r="W102" i="40" s="1"/>
  <c r="R107" i="40"/>
  <c r="S107" i="40" s="1"/>
  <c r="U107" i="40" s="1"/>
  <c r="O98" i="38"/>
  <c r="R98" i="38" s="1"/>
  <c r="S98" i="38" s="1"/>
  <c r="T98" i="38" s="1"/>
  <c r="H112" i="40"/>
  <c r="P111" i="38"/>
  <c r="R111" i="38" s="1"/>
  <c r="S111" i="38" s="1"/>
  <c r="T111" i="38" s="1"/>
  <c r="T101" i="38"/>
  <c r="W101" i="38" s="1"/>
  <c r="M103" i="40"/>
  <c r="N103" i="40" s="1"/>
  <c r="P105" i="38"/>
  <c r="R105" i="38" s="1"/>
  <c r="S105" i="38" s="1"/>
  <c r="T105" i="38" s="1"/>
  <c r="M104" i="40"/>
  <c r="N104" i="40" s="1"/>
  <c r="P104" i="40" s="1"/>
  <c r="T101" i="40"/>
  <c r="U101" i="40"/>
  <c r="O108" i="40"/>
  <c r="R108" i="40" s="1"/>
  <c r="S108" i="40" s="1"/>
  <c r="W104" i="38"/>
  <c r="M96" i="40"/>
  <c r="N96" i="40" s="1"/>
  <c r="P96" i="40" s="1"/>
  <c r="T107" i="38"/>
  <c r="W107" i="38" s="1"/>
  <c r="O99" i="40"/>
  <c r="R99" i="40" s="1"/>
  <c r="S99" i="40" s="1"/>
  <c r="T99" i="40" s="1"/>
  <c r="R109" i="40"/>
  <c r="S109" i="40" s="1"/>
  <c r="M99" i="38"/>
  <c r="N99" i="38" s="1"/>
  <c r="O99" i="38" s="1"/>
  <c r="R98" i="40"/>
  <c r="S98" i="40" s="1"/>
  <c r="U98" i="40" s="1"/>
  <c r="T109" i="38"/>
  <c r="W109" i="38" s="1"/>
  <c r="U110" i="38"/>
  <c r="W110" i="38" s="1"/>
  <c r="O102" i="38"/>
  <c r="R102" i="38" s="1"/>
  <c r="S102" i="38" s="1"/>
  <c r="T102" i="38" s="1"/>
  <c r="M97" i="38"/>
  <c r="N97" i="38" s="1"/>
  <c r="O97" i="38" s="1"/>
  <c r="U108" i="38"/>
  <c r="W108" i="38" s="1"/>
  <c r="W103" i="38"/>
  <c r="U110" i="40"/>
  <c r="P106" i="40"/>
  <c r="O106" i="40"/>
  <c r="R40" i="40"/>
  <c r="N57" i="40"/>
  <c r="H148" i="40"/>
  <c r="K95" i="40"/>
  <c r="K112" i="40" s="1"/>
  <c r="J95" i="40"/>
  <c r="J112" i="40" s="1"/>
  <c r="I112" i="40"/>
  <c r="F95" i="38"/>
  <c r="E95" i="38"/>
  <c r="D112" i="38"/>
  <c r="D148" i="38"/>
  <c r="N40" i="38"/>
  <c r="M57" i="38"/>
  <c r="W110" i="40" l="1"/>
  <c r="P100" i="38"/>
  <c r="U111" i="40"/>
  <c r="T107" i="40"/>
  <c r="W107" i="40" s="1"/>
  <c r="U111" i="38"/>
  <c r="W111" i="38" s="1"/>
  <c r="R100" i="38"/>
  <c r="S100" i="38" s="1"/>
  <c r="P99" i="38"/>
  <c r="R99" i="38" s="1"/>
  <c r="S99" i="38" s="1"/>
  <c r="T99" i="38" s="1"/>
  <c r="W111" i="40"/>
  <c r="O96" i="40"/>
  <c r="R96" i="40" s="1"/>
  <c r="S96" i="40" s="1"/>
  <c r="U96" i="40" s="1"/>
  <c r="O103" i="40"/>
  <c r="P103" i="40"/>
  <c r="R103" i="40"/>
  <c r="S103" i="40" s="1"/>
  <c r="O104" i="40"/>
  <c r="R104" i="40" s="1"/>
  <c r="S104" i="40" s="1"/>
  <c r="P97" i="38"/>
  <c r="R97" i="38" s="1"/>
  <c r="S97" i="38" s="1"/>
  <c r="U97" i="38" s="1"/>
  <c r="T108" i="40"/>
  <c r="U108" i="40"/>
  <c r="U99" i="40"/>
  <c r="W99" i="40" s="1"/>
  <c r="T98" i="40"/>
  <c r="W98" i="40" s="1"/>
  <c r="T96" i="38"/>
  <c r="W96" i="38" s="1"/>
  <c r="W101" i="40"/>
  <c r="U109" i="40"/>
  <c r="T109" i="40"/>
  <c r="U98" i="38"/>
  <c r="W98" i="38" s="1"/>
  <c r="U102" i="38"/>
  <c r="H95" i="38"/>
  <c r="I95" i="38" s="1"/>
  <c r="R106" i="40"/>
  <c r="S106" i="40" s="1"/>
  <c r="T106" i="40" s="1"/>
  <c r="W102" i="38"/>
  <c r="U105" i="38"/>
  <c r="W105" i="38" s="1"/>
  <c r="M95" i="40"/>
  <c r="I148" i="40"/>
  <c r="H165" i="40"/>
  <c r="S40" i="40"/>
  <c r="R57" i="40"/>
  <c r="D165" i="38"/>
  <c r="R40" i="38"/>
  <c r="N57" i="38"/>
  <c r="E112" i="38"/>
  <c r="E148" i="38"/>
  <c r="E165" i="38" s="1"/>
  <c r="F112" i="38"/>
  <c r="F148" i="38"/>
  <c r="F165" i="38" s="1"/>
  <c r="W108" i="40" l="1"/>
  <c r="U99" i="38"/>
  <c r="U100" i="38"/>
  <c r="T100" i="38"/>
  <c r="T104" i="40"/>
  <c r="W104" i="40" s="1"/>
  <c r="U104" i="40"/>
  <c r="W109" i="40"/>
  <c r="U103" i="40"/>
  <c r="T103" i="40"/>
  <c r="W99" i="38"/>
  <c r="T96" i="40"/>
  <c r="W96" i="40" s="1"/>
  <c r="H112" i="38"/>
  <c r="U106" i="40"/>
  <c r="W106" i="40" s="1"/>
  <c r="H148" i="38"/>
  <c r="I148" i="38" s="1"/>
  <c r="T97" i="38"/>
  <c r="W97" i="38" s="1"/>
  <c r="M148" i="40"/>
  <c r="I165" i="40"/>
  <c r="M112" i="40"/>
  <c r="N95" i="40"/>
  <c r="W40" i="40"/>
  <c r="W57" i="40" s="1"/>
  <c r="S57" i="40"/>
  <c r="R57" i="38"/>
  <c r="S40" i="38"/>
  <c r="K95" i="38"/>
  <c r="K112" i="38" s="1"/>
  <c r="I112" i="38"/>
  <c r="J95" i="38"/>
  <c r="J112" i="38" s="1"/>
  <c r="W103" i="40" l="1"/>
  <c r="W100" i="38"/>
  <c r="H165" i="38"/>
  <c r="N112" i="40"/>
  <c r="P95" i="40"/>
  <c r="P112" i="40" s="1"/>
  <c r="O95" i="40"/>
  <c r="O112" i="40" s="1"/>
  <c r="N148" i="40"/>
  <c r="M165" i="40"/>
  <c r="M95" i="38"/>
  <c r="S57" i="38"/>
  <c r="W40" i="38"/>
  <c r="W57" i="38" s="1"/>
  <c r="I165" i="38"/>
  <c r="M148" i="38"/>
  <c r="R95" i="40" l="1"/>
  <c r="N165" i="40"/>
  <c r="R148" i="40"/>
  <c r="M165" i="38"/>
  <c r="N148" i="38"/>
  <c r="N95" i="38"/>
  <c r="M112" i="38"/>
  <c r="R165" i="40" l="1"/>
  <c r="S148" i="40"/>
  <c r="S95" i="40"/>
  <c r="R112" i="40"/>
  <c r="N165" i="38"/>
  <c r="R148" i="38"/>
  <c r="N112" i="38"/>
  <c r="O95" i="38"/>
  <c r="O112" i="38" s="1"/>
  <c r="P95" i="38"/>
  <c r="P112" i="38" s="1"/>
  <c r="R95" i="38" l="1"/>
  <c r="R112" i="38" s="1"/>
  <c r="U95" i="40"/>
  <c r="U112" i="40" s="1"/>
  <c r="T95" i="40"/>
  <c r="T112" i="40" s="1"/>
  <c r="S112" i="40"/>
  <c r="S165" i="40"/>
  <c r="W148" i="40"/>
  <c r="W165" i="40" s="1"/>
  <c r="S148" i="38"/>
  <c r="R165" i="38"/>
  <c r="W95" i="40" l="1"/>
  <c r="W112" i="40" s="1"/>
  <c r="S95" i="38"/>
  <c r="U95" i="38" s="1"/>
  <c r="U112" i="38" s="1"/>
  <c r="W148" i="38"/>
  <c r="W165" i="38" s="1"/>
  <c r="S165" i="38"/>
  <c r="S112" i="38" l="1"/>
  <c r="T95" i="38"/>
  <c r="T112" i="38" s="1"/>
  <c r="W95" i="38" l="1"/>
  <c r="W112" i="38" s="1"/>
  <c r="V165" i="37"/>
  <c r="U165" i="37"/>
  <c r="T165" i="37"/>
  <c r="Q165" i="37"/>
  <c r="P165" i="37"/>
  <c r="O165" i="37"/>
  <c r="L165" i="37"/>
  <c r="K165" i="37"/>
  <c r="J165" i="37"/>
  <c r="G164" i="37"/>
  <c r="G163" i="37"/>
  <c r="G162" i="37"/>
  <c r="G161" i="37"/>
  <c r="G160" i="37"/>
  <c r="G159" i="37"/>
  <c r="G158" i="37"/>
  <c r="G157" i="37"/>
  <c r="G156" i="37"/>
  <c r="G155" i="37"/>
  <c r="G154" i="37"/>
  <c r="G153" i="37"/>
  <c r="G152" i="37"/>
  <c r="G151" i="37"/>
  <c r="G150" i="37"/>
  <c r="G149" i="37"/>
  <c r="B149" i="37"/>
  <c r="B150" i="37" s="1"/>
  <c r="B151" i="37" s="1"/>
  <c r="B152" i="37" s="1"/>
  <c r="B153" i="37" s="1"/>
  <c r="B154" i="37" s="1"/>
  <c r="B155" i="37" s="1"/>
  <c r="B156" i="37" s="1"/>
  <c r="B157" i="37" s="1"/>
  <c r="B158" i="37" s="1"/>
  <c r="B159" i="37" s="1"/>
  <c r="B160" i="37" s="1"/>
  <c r="B161" i="37" s="1"/>
  <c r="B162" i="37" s="1"/>
  <c r="B163" i="37" s="1"/>
  <c r="B164" i="37" s="1"/>
  <c r="G148" i="37"/>
  <c r="V138" i="37"/>
  <c r="Q138" i="37"/>
  <c r="L138" i="37"/>
  <c r="G138" i="37"/>
  <c r="V137" i="37"/>
  <c r="Q137" i="37"/>
  <c r="L137" i="37"/>
  <c r="G137" i="37"/>
  <c r="V136" i="37"/>
  <c r="Q136" i="37"/>
  <c r="L136" i="37"/>
  <c r="G136" i="37"/>
  <c r="V135" i="37"/>
  <c r="Q135" i="37"/>
  <c r="L135" i="37"/>
  <c r="G135" i="37"/>
  <c r="V134" i="37"/>
  <c r="Q134" i="37"/>
  <c r="L134" i="37"/>
  <c r="G134" i="37"/>
  <c r="V133" i="37"/>
  <c r="Q133" i="37"/>
  <c r="L133" i="37"/>
  <c r="G133" i="37"/>
  <c r="V132" i="37"/>
  <c r="Q132" i="37"/>
  <c r="L132" i="37"/>
  <c r="G132" i="37"/>
  <c r="V131" i="37"/>
  <c r="Q131" i="37"/>
  <c r="L131" i="37"/>
  <c r="G131" i="37"/>
  <c r="V130" i="37"/>
  <c r="Q130" i="37"/>
  <c r="L130" i="37"/>
  <c r="G130" i="37"/>
  <c r="V129" i="37"/>
  <c r="Q129" i="37"/>
  <c r="L129" i="37"/>
  <c r="G129" i="37"/>
  <c r="V128" i="37"/>
  <c r="Q128" i="37"/>
  <c r="L128" i="37"/>
  <c r="G128" i="37"/>
  <c r="V127" i="37"/>
  <c r="Q127" i="37"/>
  <c r="L127" i="37"/>
  <c r="G127" i="37"/>
  <c r="V126" i="37"/>
  <c r="Q126" i="37"/>
  <c r="L126" i="37"/>
  <c r="G126" i="37"/>
  <c r="V125" i="37"/>
  <c r="Q125" i="37"/>
  <c r="L125" i="37"/>
  <c r="G125" i="37"/>
  <c r="V124" i="37"/>
  <c r="Q124" i="37"/>
  <c r="L124" i="37"/>
  <c r="G124" i="37"/>
  <c r="V123" i="37"/>
  <c r="Q123" i="37"/>
  <c r="L123" i="37"/>
  <c r="G123" i="37"/>
  <c r="B123" i="37"/>
  <c r="B124" i="37" s="1"/>
  <c r="B125" i="37" s="1"/>
  <c r="B126" i="37" s="1"/>
  <c r="B127" i="37" s="1"/>
  <c r="B128" i="37" s="1"/>
  <c r="B129" i="37" s="1"/>
  <c r="B130" i="37" s="1"/>
  <c r="B131" i="37" s="1"/>
  <c r="B132" i="37" s="1"/>
  <c r="B133" i="37" s="1"/>
  <c r="B134" i="37" s="1"/>
  <c r="B135" i="37" s="1"/>
  <c r="B136" i="37" s="1"/>
  <c r="B137" i="37" s="1"/>
  <c r="B138" i="37" s="1"/>
  <c r="V122" i="37"/>
  <c r="Q122" i="37"/>
  <c r="L122" i="37"/>
  <c r="G122" i="37"/>
  <c r="V112" i="37"/>
  <c r="Q112" i="37"/>
  <c r="L112" i="37"/>
  <c r="G112" i="37"/>
  <c r="B96" i="37"/>
  <c r="B97" i="37" s="1"/>
  <c r="B98" i="37" s="1"/>
  <c r="B99" i="37" s="1"/>
  <c r="B100" i="37" s="1"/>
  <c r="B101" i="37" s="1"/>
  <c r="B102" i="37" s="1"/>
  <c r="B103" i="37" s="1"/>
  <c r="B104" i="37" s="1"/>
  <c r="B105" i="37" s="1"/>
  <c r="B106" i="37" s="1"/>
  <c r="B107" i="37" s="1"/>
  <c r="B108" i="37" s="1"/>
  <c r="B109" i="37" s="1"/>
  <c r="B110" i="37" s="1"/>
  <c r="B111" i="37" s="1"/>
  <c r="J86" i="37"/>
  <c r="O86" i="37" s="1"/>
  <c r="T86" i="37" s="1"/>
  <c r="E113" i="37" s="1"/>
  <c r="J113" i="37" s="1"/>
  <c r="O113" i="37" s="1"/>
  <c r="T113" i="37" s="1"/>
  <c r="V85" i="37"/>
  <c r="Q85" i="37"/>
  <c r="L85" i="37"/>
  <c r="G85" i="37"/>
  <c r="D138" i="37"/>
  <c r="A111" i="37"/>
  <c r="F83" i="37"/>
  <c r="A110" i="37"/>
  <c r="A109" i="37"/>
  <c r="F81" i="37"/>
  <c r="A108" i="37"/>
  <c r="F80" i="37"/>
  <c r="A107" i="37"/>
  <c r="A106" i="37"/>
  <c r="D132" i="37"/>
  <c r="A105" i="37"/>
  <c r="A104" i="37"/>
  <c r="F76" i="37"/>
  <c r="A103" i="37"/>
  <c r="A102" i="37"/>
  <c r="A101" i="37"/>
  <c r="A100" i="37"/>
  <c r="D126" i="37"/>
  <c r="A99" i="37"/>
  <c r="A98" i="37"/>
  <c r="A97" i="37"/>
  <c r="D123" i="37"/>
  <c r="B69" i="37"/>
  <c r="B70" i="37" s="1"/>
  <c r="B71" i="37" s="1"/>
  <c r="B72" i="37" s="1"/>
  <c r="B73" i="37" s="1"/>
  <c r="B74" i="37" s="1"/>
  <c r="B75" i="37" s="1"/>
  <c r="B76" i="37" s="1"/>
  <c r="B77" i="37" s="1"/>
  <c r="B78" i="37" s="1"/>
  <c r="B79" i="37" s="1"/>
  <c r="B80" i="37" s="1"/>
  <c r="B81" i="37" s="1"/>
  <c r="B82" i="37" s="1"/>
  <c r="B83" i="37" s="1"/>
  <c r="B84" i="37" s="1"/>
  <c r="A96" i="37"/>
  <c r="F68" i="37"/>
  <c r="A95" i="37"/>
  <c r="V57" i="37"/>
  <c r="Q57" i="37"/>
  <c r="L57" i="37"/>
  <c r="G57" i="37"/>
  <c r="B44" i="37"/>
  <c r="B45" i="37" s="1"/>
  <c r="B46" i="37" s="1"/>
  <c r="B47" i="37" s="1"/>
  <c r="B48" i="37" s="1"/>
  <c r="B49" i="37" s="1"/>
  <c r="B50" i="37" s="1"/>
  <c r="B51" i="37" s="1"/>
  <c r="B52" i="37" s="1"/>
  <c r="B53" i="37" s="1"/>
  <c r="B54" i="37" s="1"/>
  <c r="B55" i="37" s="1"/>
  <c r="B56" i="37" s="1"/>
  <c r="B41" i="37"/>
  <c r="B42" i="37" s="1"/>
  <c r="B43" i="37" s="1"/>
  <c r="V31" i="37"/>
  <c r="Q31" i="37"/>
  <c r="L31" i="37"/>
  <c r="G31" i="37"/>
  <c r="H29" i="37"/>
  <c r="I29" i="37" s="1"/>
  <c r="H24" i="37"/>
  <c r="I24" i="37" s="1"/>
  <c r="H21" i="37"/>
  <c r="I21" i="37" s="1"/>
  <c r="H17" i="37"/>
  <c r="I17" i="37" s="1"/>
  <c r="B15" i="37"/>
  <c r="B16" i="37" s="1"/>
  <c r="B17" i="37" s="1"/>
  <c r="B18" i="37" s="1"/>
  <c r="B19" i="37" s="1"/>
  <c r="B20" i="37" s="1"/>
  <c r="B21" i="37" s="1"/>
  <c r="B22" i="37" s="1"/>
  <c r="B23" i="37" s="1"/>
  <c r="B24" i="37" s="1"/>
  <c r="B25" i="37" s="1"/>
  <c r="B26" i="37" s="1"/>
  <c r="B27" i="37" s="1"/>
  <c r="B28" i="37" s="1"/>
  <c r="B29" i="37" s="1"/>
  <c r="B30" i="37" s="1"/>
  <c r="AA87" i="35"/>
  <c r="V87" i="35"/>
  <c r="Q87" i="35"/>
  <c r="L87" i="35"/>
  <c r="G87" i="35"/>
  <c r="B71" i="35"/>
  <c r="B72" i="35" s="1"/>
  <c r="B73" i="35" s="1"/>
  <c r="B74" i="35" s="1"/>
  <c r="B75" i="35" s="1"/>
  <c r="B76" i="35" s="1"/>
  <c r="B77" i="35" s="1"/>
  <c r="B78" i="35" s="1"/>
  <c r="B79" i="35" s="1"/>
  <c r="B80" i="35" s="1"/>
  <c r="B81" i="35" s="1"/>
  <c r="B82" i="35" s="1"/>
  <c r="B83" i="35" s="1"/>
  <c r="B84" i="35" s="1"/>
  <c r="B85" i="35" s="1"/>
  <c r="B86" i="35" s="1"/>
  <c r="V61" i="35"/>
  <c r="Q61" i="35"/>
  <c r="L61" i="35"/>
  <c r="G61" i="35"/>
  <c r="F60" i="35"/>
  <c r="F56" i="35"/>
  <c r="F48" i="35"/>
  <c r="B48" i="35"/>
  <c r="B49" i="35" s="1"/>
  <c r="B50" i="35" s="1"/>
  <c r="B51" i="35" s="1"/>
  <c r="B52" i="35" s="1"/>
  <c r="B53" i="35" s="1"/>
  <c r="B54" i="35" s="1"/>
  <c r="B55" i="35" s="1"/>
  <c r="B56" i="35" s="1"/>
  <c r="B57" i="35" s="1"/>
  <c r="B58" i="35" s="1"/>
  <c r="B59" i="35" s="1"/>
  <c r="B60" i="35" s="1"/>
  <c r="F46" i="35"/>
  <c r="F45" i="35"/>
  <c r="B45" i="35"/>
  <c r="B46" i="35" s="1"/>
  <c r="B47" i="35" s="1"/>
  <c r="F44" i="35"/>
  <c r="AA33" i="35"/>
  <c r="V33" i="35"/>
  <c r="Q33" i="35"/>
  <c r="L33" i="35"/>
  <c r="D78" i="35"/>
  <c r="D74" i="35"/>
  <c r="B17" i="35"/>
  <c r="B18" i="35" s="1"/>
  <c r="B19" i="35" s="1"/>
  <c r="B20" i="35" s="1"/>
  <c r="B21" i="35" s="1"/>
  <c r="B22" i="35" s="1"/>
  <c r="B23" i="35" s="1"/>
  <c r="B24" i="35" s="1"/>
  <c r="B25" i="35" s="1"/>
  <c r="B26" i="35" s="1"/>
  <c r="B27" i="35" s="1"/>
  <c r="B28" i="35" s="1"/>
  <c r="B29" i="35" s="1"/>
  <c r="B30" i="35" s="1"/>
  <c r="B31" i="35" s="1"/>
  <c r="B32" i="35" s="1"/>
  <c r="D70" i="35"/>
  <c r="V165" i="34"/>
  <c r="U165" i="34"/>
  <c r="T165" i="34"/>
  <c r="Q165" i="34"/>
  <c r="P165" i="34"/>
  <c r="O165" i="34"/>
  <c r="L165" i="34"/>
  <c r="K165" i="34"/>
  <c r="J165" i="34"/>
  <c r="G164" i="34"/>
  <c r="G163" i="34"/>
  <c r="G162" i="34"/>
  <c r="G161" i="34"/>
  <c r="G160" i="34"/>
  <c r="G159" i="34"/>
  <c r="G158" i="34"/>
  <c r="G157" i="34"/>
  <c r="G156" i="34"/>
  <c r="G155" i="34"/>
  <c r="G154" i="34"/>
  <c r="G165" i="34" s="1"/>
  <c r="G153" i="34"/>
  <c r="G152" i="34"/>
  <c r="G151" i="34"/>
  <c r="G150" i="34"/>
  <c r="G149" i="34"/>
  <c r="B149" i="34"/>
  <c r="B150" i="34" s="1"/>
  <c r="B151" i="34" s="1"/>
  <c r="B152" i="34" s="1"/>
  <c r="B153" i="34" s="1"/>
  <c r="B154" i="34" s="1"/>
  <c r="B155" i="34" s="1"/>
  <c r="B156" i="34" s="1"/>
  <c r="B157" i="34" s="1"/>
  <c r="B158" i="34" s="1"/>
  <c r="B159" i="34" s="1"/>
  <c r="B160" i="34" s="1"/>
  <c r="B161" i="34" s="1"/>
  <c r="B162" i="34" s="1"/>
  <c r="B163" i="34" s="1"/>
  <c r="B164" i="34" s="1"/>
  <c r="G148" i="34"/>
  <c r="Q139" i="34"/>
  <c r="V138" i="34"/>
  <c r="Q138" i="34"/>
  <c r="L138" i="34"/>
  <c r="G138" i="34"/>
  <c r="V137" i="34"/>
  <c r="Q137" i="34"/>
  <c r="L137" i="34"/>
  <c r="G137" i="34"/>
  <c r="V136" i="34"/>
  <c r="Q136" i="34"/>
  <c r="L136" i="34"/>
  <c r="G136" i="34"/>
  <c r="V135" i="34"/>
  <c r="Q135" i="34"/>
  <c r="L135" i="34"/>
  <c r="G135" i="34"/>
  <c r="V134" i="34"/>
  <c r="Q134" i="34"/>
  <c r="L134" i="34"/>
  <c r="G134" i="34"/>
  <c r="V133" i="34"/>
  <c r="Q133" i="34"/>
  <c r="L133" i="34"/>
  <c r="G133" i="34"/>
  <c r="V132" i="34"/>
  <c r="Q132" i="34"/>
  <c r="L132" i="34"/>
  <c r="G132" i="34"/>
  <c r="V131" i="34"/>
  <c r="Q131" i="34"/>
  <c r="L131" i="34"/>
  <c r="G131" i="34"/>
  <c r="V130" i="34"/>
  <c r="Q130" i="34"/>
  <c r="L130" i="34"/>
  <c r="G130" i="34"/>
  <c r="V129" i="34"/>
  <c r="Q129" i="34"/>
  <c r="L129" i="34"/>
  <c r="G129" i="34"/>
  <c r="V128" i="34"/>
  <c r="Q128" i="34"/>
  <c r="L128" i="34"/>
  <c r="G128" i="34"/>
  <c r="V127" i="34"/>
  <c r="Q127" i="34"/>
  <c r="L127" i="34"/>
  <c r="G127" i="34"/>
  <c r="V126" i="34"/>
  <c r="Q126" i="34"/>
  <c r="L126" i="34"/>
  <c r="G126" i="34"/>
  <c r="V125" i="34"/>
  <c r="Q125" i="34"/>
  <c r="L125" i="34"/>
  <c r="G125" i="34"/>
  <c r="V124" i="34"/>
  <c r="Q124" i="34"/>
  <c r="L124" i="34"/>
  <c r="G124" i="34"/>
  <c r="V123" i="34"/>
  <c r="Q123" i="34"/>
  <c r="L123" i="34"/>
  <c r="G123" i="34"/>
  <c r="B123" i="34"/>
  <c r="B124" i="34" s="1"/>
  <c r="B125" i="34" s="1"/>
  <c r="B126" i="34" s="1"/>
  <c r="B127" i="34" s="1"/>
  <c r="B128" i="34" s="1"/>
  <c r="B129" i="34" s="1"/>
  <c r="B130" i="34" s="1"/>
  <c r="B131" i="34" s="1"/>
  <c r="B132" i="34" s="1"/>
  <c r="B133" i="34" s="1"/>
  <c r="B134" i="34" s="1"/>
  <c r="B135" i="34" s="1"/>
  <c r="B136" i="34" s="1"/>
  <c r="B137" i="34" s="1"/>
  <c r="B138" i="34" s="1"/>
  <c r="V122" i="34"/>
  <c r="Q122" i="34"/>
  <c r="L122" i="34"/>
  <c r="G122" i="34"/>
  <c r="V112" i="34"/>
  <c r="Q112" i="34"/>
  <c r="L112" i="34"/>
  <c r="G112" i="34"/>
  <c r="B96" i="34"/>
  <c r="B97" i="34" s="1"/>
  <c r="B98" i="34" s="1"/>
  <c r="B99" i="34" s="1"/>
  <c r="B100" i="34" s="1"/>
  <c r="B101" i="34" s="1"/>
  <c r="B102" i="34" s="1"/>
  <c r="B103" i="34" s="1"/>
  <c r="B104" i="34" s="1"/>
  <c r="B105" i="34" s="1"/>
  <c r="B106" i="34" s="1"/>
  <c r="B107" i="34" s="1"/>
  <c r="B108" i="34" s="1"/>
  <c r="B109" i="34" s="1"/>
  <c r="B110" i="34" s="1"/>
  <c r="B111" i="34" s="1"/>
  <c r="J86" i="34"/>
  <c r="O86" i="34" s="1"/>
  <c r="T86" i="34" s="1"/>
  <c r="V85" i="34"/>
  <c r="Q85" i="34"/>
  <c r="L85" i="34"/>
  <c r="G85" i="34"/>
  <c r="A111" i="34"/>
  <c r="A110" i="34"/>
  <c r="A109" i="34"/>
  <c r="A108" i="34"/>
  <c r="F80" i="34"/>
  <c r="A107" i="34"/>
  <c r="A106" i="34"/>
  <c r="A105" i="34"/>
  <c r="A104" i="34"/>
  <c r="F76" i="34"/>
  <c r="F130" i="34" s="1"/>
  <c r="A103" i="34"/>
  <c r="F75" i="34"/>
  <c r="A102" i="34"/>
  <c r="F74" i="34"/>
  <c r="F128" i="34" s="1"/>
  <c r="A101" i="34"/>
  <c r="A100" i="34"/>
  <c r="A99" i="34"/>
  <c r="A98" i="34"/>
  <c r="A97" i="34"/>
  <c r="B69" i="34"/>
  <c r="B70" i="34" s="1"/>
  <c r="B71" i="34" s="1"/>
  <c r="B72" i="34" s="1"/>
  <c r="B73" i="34" s="1"/>
  <c r="B74" i="34" s="1"/>
  <c r="B75" i="34" s="1"/>
  <c r="B76" i="34" s="1"/>
  <c r="B77" i="34" s="1"/>
  <c r="B78" i="34" s="1"/>
  <c r="B79" i="34" s="1"/>
  <c r="B80" i="34" s="1"/>
  <c r="B81" i="34" s="1"/>
  <c r="B82" i="34" s="1"/>
  <c r="B83" i="34" s="1"/>
  <c r="B84" i="34" s="1"/>
  <c r="A96" i="34"/>
  <c r="A95" i="34"/>
  <c r="V57" i="34"/>
  <c r="Q57" i="34"/>
  <c r="P57" i="34"/>
  <c r="O57" i="34"/>
  <c r="L57" i="34"/>
  <c r="G57" i="34"/>
  <c r="B41" i="34"/>
  <c r="B42" i="34" s="1"/>
  <c r="B43" i="34" s="1"/>
  <c r="B44" i="34" s="1"/>
  <c r="B45" i="34" s="1"/>
  <c r="B46" i="34" s="1"/>
  <c r="B47" i="34" s="1"/>
  <c r="B48" i="34" s="1"/>
  <c r="B49" i="34" s="1"/>
  <c r="B50" i="34" s="1"/>
  <c r="B51" i="34" s="1"/>
  <c r="B52" i="34" s="1"/>
  <c r="B53" i="34" s="1"/>
  <c r="B54" i="34" s="1"/>
  <c r="B55" i="34" s="1"/>
  <c r="B56" i="34" s="1"/>
  <c r="K57" i="34"/>
  <c r="J57" i="34"/>
  <c r="V31" i="34"/>
  <c r="Q31" i="34"/>
  <c r="L31" i="34"/>
  <c r="G31" i="34"/>
  <c r="H30" i="34"/>
  <c r="I30" i="34" s="1"/>
  <c r="H29" i="34"/>
  <c r="I29" i="34" s="1"/>
  <c r="H28" i="34"/>
  <c r="I28" i="34" s="1"/>
  <c r="M28" i="34" s="1"/>
  <c r="N28" i="34" s="1"/>
  <c r="H27" i="34"/>
  <c r="I27" i="34" s="1"/>
  <c r="H23" i="34"/>
  <c r="I23" i="34" s="1"/>
  <c r="M23" i="34" s="1"/>
  <c r="N23" i="34" s="1"/>
  <c r="H20" i="34"/>
  <c r="I20" i="34" s="1"/>
  <c r="F31" i="34"/>
  <c r="H16" i="34"/>
  <c r="I16" i="34" s="1"/>
  <c r="F69" i="34"/>
  <c r="F123" i="34" s="1"/>
  <c r="B15" i="34"/>
  <c r="B16" i="34" s="1"/>
  <c r="B17" i="34" s="1"/>
  <c r="B18" i="34" s="1"/>
  <c r="B19" i="34" s="1"/>
  <c r="B20" i="34" s="1"/>
  <c r="B21" i="34" s="1"/>
  <c r="B22" i="34" s="1"/>
  <c r="B23" i="34" s="1"/>
  <c r="B24" i="34" s="1"/>
  <c r="B25" i="34" s="1"/>
  <c r="B26" i="34" s="1"/>
  <c r="B27" i="34" s="1"/>
  <c r="B28" i="34" s="1"/>
  <c r="B29" i="34" s="1"/>
  <c r="B30" i="34" s="1"/>
  <c r="G139" i="37" l="1"/>
  <c r="H19" i="35"/>
  <c r="I19" i="35" s="1"/>
  <c r="D75" i="35"/>
  <c r="H18" i="37"/>
  <c r="I18" i="37" s="1"/>
  <c r="H17" i="35"/>
  <c r="I17" i="35" s="1"/>
  <c r="M17" i="35" s="1"/>
  <c r="N17" i="35" s="1"/>
  <c r="R17" i="35" s="1"/>
  <c r="S17" i="35" s="1"/>
  <c r="W17" i="35" s="1"/>
  <c r="X17" i="35" s="1"/>
  <c r="E80" i="37"/>
  <c r="E134" i="37" s="1"/>
  <c r="E76" i="37"/>
  <c r="H76" i="37" s="1"/>
  <c r="I76" i="37" s="1"/>
  <c r="K76" i="37" s="1"/>
  <c r="K130" i="37" s="1"/>
  <c r="D130" i="37"/>
  <c r="E83" i="34"/>
  <c r="E137" i="34" s="1"/>
  <c r="F82" i="35"/>
  <c r="K57" i="37"/>
  <c r="M24" i="37"/>
  <c r="N24" i="37" s="1"/>
  <c r="R24" i="37" s="1"/>
  <c r="S24" i="37" s="1"/>
  <c r="F73" i="34"/>
  <c r="F127" i="34" s="1"/>
  <c r="F82" i="37"/>
  <c r="F136" i="37" s="1"/>
  <c r="H21" i="35"/>
  <c r="I21" i="35" s="1"/>
  <c r="M21" i="35" s="1"/>
  <c r="N21" i="35" s="1"/>
  <c r="D85" i="35"/>
  <c r="F79" i="37"/>
  <c r="F133" i="37" s="1"/>
  <c r="D123" i="34"/>
  <c r="D84" i="35"/>
  <c r="D135" i="34"/>
  <c r="E57" i="35"/>
  <c r="E83" i="35" s="1"/>
  <c r="D127" i="34"/>
  <c r="E70" i="34"/>
  <c r="E124" i="34" s="1"/>
  <c r="E81" i="34"/>
  <c r="E135" i="34" s="1"/>
  <c r="D76" i="35"/>
  <c r="D137" i="37"/>
  <c r="E78" i="34"/>
  <c r="E132" i="34" s="1"/>
  <c r="H24" i="35"/>
  <c r="I24" i="35" s="1"/>
  <c r="M24" i="35" s="1"/>
  <c r="N24" i="35" s="1"/>
  <c r="D72" i="35"/>
  <c r="H23" i="35"/>
  <c r="I23" i="35" s="1"/>
  <c r="E68" i="37"/>
  <c r="H68" i="37" s="1"/>
  <c r="I68" i="37" s="1"/>
  <c r="F74" i="35"/>
  <c r="F78" i="34"/>
  <c r="H22" i="37"/>
  <c r="I22" i="37" s="1"/>
  <c r="M22" i="37" s="1"/>
  <c r="N22" i="37" s="1"/>
  <c r="F130" i="37"/>
  <c r="E73" i="34"/>
  <c r="E127" i="34" s="1"/>
  <c r="D71" i="35"/>
  <c r="E81" i="37"/>
  <c r="H81" i="37" s="1"/>
  <c r="I81" i="37" s="1"/>
  <c r="K81" i="37" s="1"/>
  <c r="K135" i="37" s="1"/>
  <c r="E76" i="34"/>
  <c r="H76" i="34" s="1"/>
  <c r="I76" i="34" s="1"/>
  <c r="K76" i="34" s="1"/>
  <c r="K130" i="34" s="1"/>
  <c r="F70" i="35"/>
  <c r="E45" i="35"/>
  <c r="E71" i="35" s="1"/>
  <c r="D73" i="35"/>
  <c r="D85" i="37"/>
  <c r="D133" i="37"/>
  <c r="D82" i="35"/>
  <c r="E46" i="35"/>
  <c r="E72" i="35" s="1"/>
  <c r="F81" i="34"/>
  <c r="F135" i="34" s="1"/>
  <c r="F86" i="35"/>
  <c r="D83" i="35"/>
  <c r="E50" i="35"/>
  <c r="E76" i="35" s="1"/>
  <c r="D136" i="37"/>
  <c r="F71" i="34"/>
  <c r="F125" i="34" s="1"/>
  <c r="H29" i="35"/>
  <c r="I29" i="35" s="1"/>
  <c r="M29" i="35" s="1"/>
  <c r="N29" i="35" s="1"/>
  <c r="R29" i="35" s="1"/>
  <c r="S29" i="35" s="1"/>
  <c r="W29" i="35" s="1"/>
  <c r="X29" i="35" s="1"/>
  <c r="F137" i="37"/>
  <c r="D134" i="37"/>
  <c r="F50" i="35"/>
  <c r="H28" i="35"/>
  <c r="I28" i="35" s="1"/>
  <c r="M28" i="35" s="1"/>
  <c r="N28" i="35" s="1"/>
  <c r="R28" i="35" s="1"/>
  <c r="S28" i="35" s="1"/>
  <c r="E44" i="35"/>
  <c r="E70" i="35" s="1"/>
  <c r="F57" i="35"/>
  <c r="F83" i="35" s="1"/>
  <c r="D122" i="37"/>
  <c r="H20" i="37"/>
  <c r="I20" i="37" s="1"/>
  <c r="M20" i="37" s="1"/>
  <c r="N20" i="37" s="1"/>
  <c r="R20" i="37" s="1"/>
  <c r="S20" i="37" s="1"/>
  <c r="U57" i="37"/>
  <c r="J57" i="37"/>
  <c r="H80" i="37"/>
  <c r="I80" i="37" s="1"/>
  <c r="M18" i="37"/>
  <c r="N18" i="37" s="1"/>
  <c r="E57" i="37"/>
  <c r="F57" i="37"/>
  <c r="M21" i="37"/>
  <c r="N21" i="37" s="1"/>
  <c r="K31" i="37"/>
  <c r="M17" i="37"/>
  <c r="N17" i="37" s="1"/>
  <c r="O31" i="37"/>
  <c r="L139" i="37"/>
  <c r="D31" i="37"/>
  <c r="F70" i="37"/>
  <c r="F124" i="37" s="1"/>
  <c r="D128" i="37"/>
  <c r="F74" i="37"/>
  <c r="F128" i="37" s="1"/>
  <c r="E31" i="37"/>
  <c r="E70" i="37"/>
  <c r="F72" i="37"/>
  <c r="F126" i="37" s="1"/>
  <c r="E72" i="37"/>
  <c r="E74" i="37"/>
  <c r="E128" i="37" s="1"/>
  <c r="F78" i="37"/>
  <c r="F132" i="37" s="1"/>
  <c r="E78" i="37"/>
  <c r="E132" i="37" s="1"/>
  <c r="U31" i="37"/>
  <c r="D131" i="37"/>
  <c r="H23" i="37"/>
  <c r="I23" i="37" s="1"/>
  <c r="F77" i="37"/>
  <c r="F131" i="37" s="1"/>
  <c r="F31" i="37"/>
  <c r="H30" i="37"/>
  <c r="I30" i="37" s="1"/>
  <c r="V139" i="37"/>
  <c r="D124" i="37"/>
  <c r="D127" i="37"/>
  <c r="H19" i="37"/>
  <c r="I19" i="37" s="1"/>
  <c r="F135" i="37"/>
  <c r="H27" i="37"/>
  <c r="I27" i="37" s="1"/>
  <c r="F134" i="37"/>
  <c r="P31" i="37"/>
  <c r="O57" i="37"/>
  <c r="F84" i="37"/>
  <c r="F138" i="37" s="1"/>
  <c r="E84" i="37"/>
  <c r="H84" i="37" s="1"/>
  <c r="I84" i="37" s="1"/>
  <c r="F122" i="37"/>
  <c r="H26" i="37"/>
  <c r="I26" i="37" s="1"/>
  <c r="M29" i="37"/>
  <c r="N29" i="37" s="1"/>
  <c r="P57" i="37"/>
  <c r="F75" i="37"/>
  <c r="F129" i="37" s="1"/>
  <c r="H14" i="37"/>
  <c r="H15" i="37"/>
  <c r="I15" i="37" s="1"/>
  <c r="T57" i="37"/>
  <c r="F71" i="37"/>
  <c r="F125" i="37" s="1"/>
  <c r="E71" i="37"/>
  <c r="E125" i="37" s="1"/>
  <c r="E73" i="37"/>
  <c r="F73" i="37"/>
  <c r="F127" i="37" s="1"/>
  <c r="E75" i="37"/>
  <c r="E129" i="37" s="1"/>
  <c r="E77" i="37"/>
  <c r="E131" i="37" s="1"/>
  <c r="D129" i="37"/>
  <c r="J31" i="37"/>
  <c r="E83" i="37"/>
  <c r="E137" i="37" s="1"/>
  <c r="H16" i="37"/>
  <c r="I16" i="37" s="1"/>
  <c r="H28" i="37"/>
  <c r="I28" i="37" s="1"/>
  <c r="G165" i="37"/>
  <c r="E82" i="37"/>
  <c r="T31" i="37"/>
  <c r="H25" i="37"/>
  <c r="I25" i="37" s="1"/>
  <c r="D125" i="37"/>
  <c r="D135" i="37"/>
  <c r="F69" i="37"/>
  <c r="F123" i="37" s="1"/>
  <c r="E69" i="37"/>
  <c r="E79" i="37"/>
  <c r="Q139" i="37"/>
  <c r="M29" i="34"/>
  <c r="N29" i="34" s="1"/>
  <c r="R28" i="34"/>
  <c r="S28" i="34" s="1"/>
  <c r="E62" i="35"/>
  <c r="J62" i="35" s="1"/>
  <c r="O62" i="35" s="1"/>
  <c r="T62" i="35" s="1"/>
  <c r="Y62" i="35" s="1"/>
  <c r="E113" i="34"/>
  <c r="J113" i="34" s="1"/>
  <c r="O113" i="34" s="1"/>
  <c r="T113" i="34" s="1"/>
  <c r="M20" i="34"/>
  <c r="N20" i="34" s="1"/>
  <c r="M23" i="35"/>
  <c r="N23" i="35" s="1"/>
  <c r="O33" i="35"/>
  <c r="D137" i="34"/>
  <c r="F129" i="34"/>
  <c r="H26" i="34"/>
  <c r="I26" i="34" s="1"/>
  <c r="F82" i="34"/>
  <c r="F136" i="34" s="1"/>
  <c r="L139" i="34"/>
  <c r="M19" i="35"/>
  <c r="N19" i="35" s="1"/>
  <c r="H18" i="34"/>
  <c r="I18" i="34" s="1"/>
  <c r="D126" i="34"/>
  <c r="O31" i="34"/>
  <c r="J31" i="34"/>
  <c r="M16" i="34"/>
  <c r="N16" i="34" s="1"/>
  <c r="F83" i="34"/>
  <c r="F137" i="34" s="1"/>
  <c r="D80" i="35"/>
  <c r="E54" i="35"/>
  <c r="E80" i="35" s="1"/>
  <c r="H31" i="35"/>
  <c r="I31" i="35" s="1"/>
  <c r="F51" i="35"/>
  <c r="F77" i="35" s="1"/>
  <c r="E51" i="35"/>
  <c r="E77" i="35" s="1"/>
  <c r="F54" i="35"/>
  <c r="F80" i="35" s="1"/>
  <c r="D132" i="34"/>
  <c r="D31" i="34"/>
  <c r="H14" i="34"/>
  <c r="H25" i="34"/>
  <c r="I25" i="34" s="1"/>
  <c r="D133" i="34"/>
  <c r="D129" i="34"/>
  <c r="V139" i="34"/>
  <c r="D138" i="34"/>
  <c r="E31" i="34"/>
  <c r="H17" i="34"/>
  <c r="I17" i="34" s="1"/>
  <c r="D128" i="34"/>
  <c r="E74" i="34"/>
  <c r="H74" i="34" s="1"/>
  <c r="I74" i="34" s="1"/>
  <c r="I128" i="34" s="1"/>
  <c r="R23" i="34"/>
  <c r="S23" i="34" s="1"/>
  <c r="D85" i="34"/>
  <c r="K31" i="34"/>
  <c r="F77" i="34"/>
  <c r="F131" i="34" s="1"/>
  <c r="E77" i="34"/>
  <c r="E131" i="34" s="1"/>
  <c r="D131" i="34"/>
  <c r="D134" i="34"/>
  <c r="D130" i="34"/>
  <c r="H22" i="34"/>
  <c r="I22" i="34" s="1"/>
  <c r="E80" i="34"/>
  <c r="H80" i="34" s="1"/>
  <c r="I80" i="34" s="1"/>
  <c r="G139" i="34"/>
  <c r="H21" i="34"/>
  <c r="I21" i="34" s="1"/>
  <c r="H24" i="34"/>
  <c r="I24" i="34" s="1"/>
  <c r="F134" i="34"/>
  <c r="T31" i="34"/>
  <c r="E82" i="34"/>
  <c r="E136" i="34" s="1"/>
  <c r="U31" i="34"/>
  <c r="E75" i="34"/>
  <c r="E129" i="34" s="1"/>
  <c r="D77" i="35"/>
  <c r="M30" i="34"/>
  <c r="N30" i="34" s="1"/>
  <c r="P31" i="34"/>
  <c r="D125" i="34"/>
  <c r="E71" i="34"/>
  <c r="M27" i="34"/>
  <c r="N27" i="34" s="1"/>
  <c r="Y33" i="35"/>
  <c r="D86" i="35"/>
  <c r="H32" i="35"/>
  <c r="I32" i="35" s="1"/>
  <c r="F55" i="35"/>
  <c r="E55" i="35"/>
  <c r="E81" i="35" s="1"/>
  <c r="D79" i="35"/>
  <c r="E53" i="35"/>
  <c r="E79" i="35" s="1"/>
  <c r="F53" i="35"/>
  <c r="F79" i="35" s="1"/>
  <c r="U57" i="34"/>
  <c r="E68" i="34"/>
  <c r="E122" i="34" s="1"/>
  <c r="E57" i="34"/>
  <c r="F68" i="34"/>
  <c r="E69" i="34"/>
  <c r="K33" i="35"/>
  <c r="E60" i="35"/>
  <c r="H60" i="35" s="1"/>
  <c r="I60" i="35" s="1"/>
  <c r="F71" i="35"/>
  <c r="H27" i="35"/>
  <c r="I27" i="35" s="1"/>
  <c r="D81" i="35"/>
  <c r="T57" i="34"/>
  <c r="H15" i="34"/>
  <c r="I15" i="34" s="1"/>
  <c r="H19" i="34"/>
  <c r="I19" i="34" s="1"/>
  <c r="D136" i="34"/>
  <c r="F70" i="34"/>
  <c r="F124" i="34" s="1"/>
  <c r="E48" i="35"/>
  <c r="E74" i="35" s="1"/>
  <c r="H20" i="35"/>
  <c r="I20" i="35" s="1"/>
  <c r="F57" i="34"/>
  <c r="E72" i="34"/>
  <c r="E126" i="34" s="1"/>
  <c r="E84" i="34"/>
  <c r="E138" i="34" s="1"/>
  <c r="J33" i="35"/>
  <c r="P33" i="35"/>
  <c r="D124" i="34"/>
  <c r="F72" i="34"/>
  <c r="F126" i="34" s="1"/>
  <c r="E79" i="34"/>
  <c r="E133" i="34" s="1"/>
  <c r="F84" i="34"/>
  <c r="F138" i="34" s="1"/>
  <c r="D122" i="34"/>
  <c r="E58" i="35"/>
  <c r="E84" i="35" s="1"/>
  <c r="F79" i="34"/>
  <c r="F133" i="34" s="1"/>
  <c r="Z33" i="35"/>
  <c r="F52" i="35"/>
  <c r="F78" i="35" s="1"/>
  <c r="F58" i="35"/>
  <c r="F84" i="35" s="1"/>
  <c r="T33" i="35"/>
  <c r="E52" i="35"/>
  <c r="E78" i="35" s="1"/>
  <c r="H16" i="35"/>
  <c r="H25" i="35"/>
  <c r="I25" i="35" s="1"/>
  <c r="E49" i="35"/>
  <c r="E75" i="35" s="1"/>
  <c r="E56" i="35"/>
  <c r="H56" i="35" s="1"/>
  <c r="I56" i="35" s="1"/>
  <c r="F72" i="35"/>
  <c r="F49" i="35"/>
  <c r="F75" i="35" s="1"/>
  <c r="U33" i="35"/>
  <c r="F47" i="35"/>
  <c r="F73" i="35" s="1"/>
  <c r="E47" i="35"/>
  <c r="F59" i="35"/>
  <c r="F85" i="35" s="1"/>
  <c r="E59" i="35"/>
  <c r="H18" i="35"/>
  <c r="I18" i="35" s="1"/>
  <c r="H22" i="35"/>
  <c r="I22" i="35" s="1"/>
  <c r="H26" i="35"/>
  <c r="I26" i="35" s="1"/>
  <c r="H30" i="35"/>
  <c r="I30" i="35" s="1"/>
  <c r="E130" i="37" l="1"/>
  <c r="H72" i="37"/>
  <c r="I72" i="37" s="1"/>
  <c r="H134" i="37"/>
  <c r="H55" i="35"/>
  <c r="I55" i="35" s="1"/>
  <c r="K55" i="35" s="1"/>
  <c r="K81" i="35" s="1"/>
  <c r="H71" i="35"/>
  <c r="H51" i="35"/>
  <c r="I51" i="35" s="1"/>
  <c r="F81" i="35"/>
  <c r="H81" i="35" s="1"/>
  <c r="H78" i="34"/>
  <c r="I78" i="34" s="1"/>
  <c r="I132" i="34" s="1"/>
  <c r="H82" i="37"/>
  <c r="I82" i="37" s="1"/>
  <c r="I136" i="37" s="1"/>
  <c r="E135" i="37"/>
  <c r="H135" i="37" s="1"/>
  <c r="H57" i="35"/>
  <c r="I57" i="35" s="1"/>
  <c r="J57" i="35" s="1"/>
  <c r="J83" i="35" s="1"/>
  <c r="H44" i="35"/>
  <c r="I44" i="35" s="1"/>
  <c r="K44" i="35" s="1"/>
  <c r="K70" i="35" s="1"/>
  <c r="H73" i="34"/>
  <c r="I73" i="34" s="1"/>
  <c r="I127" i="34" s="1"/>
  <c r="H50" i="35"/>
  <c r="I50" i="35" s="1"/>
  <c r="K50" i="35" s="1"/>
  <c r="K76" i="35" s="1"/>
  <c r="H79" i="37"/>
  <c r="I79" i="37" s="1"/>
  <c r="J79" i="37" s="1"/>
  <c r="J133" i="37" s="1"/>
  <c r="H132" i="37"/>
  <c r="H135" i="34"/>
  <c r="H81" i="34"/>
  <c r="I81" i="34" s="1"/>
  <c r="J81" i="34" s="1"/>
  <c r="J135" i="34" s="1"/>
  <c r="H70" i="35"/>
  <c r="H83" i="35"/>
  <c r="H130" i="37"/>
  <c r="H71" i="34"/>
  <c r="I71" i="34" s="1"/>
  <c r="K71" i="34" s="1"/>
  <c r="K125" i="34" s="1"/>
  <c r="H59" i="35"/>
  <c r="I59" i="35" s="1"/>
  <c r="K59" i="35" s="1"/>
  <c r="K85" i="35" s="1"/>
  <c r="H74" i="35"/>
  <c r="E130" i="34"/>
  <c r="H130" i="34" s="1"/>
  <c r="F132" i="34"/>
  <c r="H132" i="34" s="1"/>
  <c r="H83" i="37"/>
  <c r="I83" i="37" s="1"/>
  <c r="K83" i="37" s="1"/>
  <c r="K137" i="37" s="1"/>
  <c r="E125" i="34"/>
  <c r="H125" i="34" s="1"/>
  <c r="F76" i="35"/>
  <c r="H76" i="35" s="1"/>
  <c r="E128" i="34"/>
  <c r="H128" i="34" s="1"/>
  <c r="E122" i="37"/>
  <c r="H122" i="37" s="1"/>
  <c r="H72" i="35"/>
  <c r="H131" i="34"/>
  <c r="H84" i="34"/>
  <c r="I84" i="34" s="1"/>
  <c r="I138" i="34" s="1"/>
  <c r="J76" i="37"/>
  <c r="J130" i="37" s="1"/>
  <c r="F61" i="35"/>
  <c r="H45" i="35"/>
  <c r="H48" i="35"/>
  <c r="I48" i="35" s="1"/>
  <c r="J48" i="35" s="1"/>
  <c r="J74" i="35" s="1"/>
  <c r="H84" i="35"/>
  <c r="H78" i="35"/>
  <c r="H46" i="35"/>
  <c r="I46" i="35" s="1"/>
  <c r="K46" i="35" s="1"/>
  <c r="K72" i="35" s="1"/>
  <c r="H137" i="37"/>
  <c r="H77" i="37"/>
  <c r="I77" i="37" s="1"/>
  <c r="J77" i="37" s="1"/>
  <c r="J131" i="37" s="1"/>
  <c r="I130" i="37"/>
  <c r="H75" i="35"/>
  <c r="H54" i="35"/>
  <c r="I54" i="35" s="1"/>
  <c r="K54" i="35" s="1"/>
  <c r="K80" i="35" s="1"/>
  <c r="E85" i="35"/>
  <c r="H85" i="35" s="1"/>
  <c r="H53" i="35"/>
  <c r="I53" i="35" s="1"/>
  <c r="J53" i="35" s="1"/>
  <c r="J79" i="35" s="1"/>
  <c r="J80" i="37"/>
  <c r="J134" i="37" s="1"/>
  <c r="H70" i="37"/>
  <c r="I70" i="37" s="1"/>
  <c r="I124" i="37" s="1"/>
  <c r="K80" i="37"/>
  <c r="K134" i="37" s="1"/>
  <c r="F85" i="37"/>
  <c r="H73" i="37"/>
  <c r="I73" i="37" s="1"/>
  <c r="K73" i="37" s="1"/>
  <c r="K127" i="37" s="1"/>
  <c r="H75" i="37"/>
  <c r="I75" i="37" s="1"/>
  <c r="I129" i="37" s="1"/>
  <c r="H131" i="37"/>
  <c r="H74" i="37"/>
  <c r="I74" i="37" s="1"/>
  <c r="K74" i="37" s="1"/>
  <c r="K128" i="37" s="1"/>
  <c r="F85" i="34"/>
  <c r="H127" i="34"/>
  <c r="K72" i="37"/>
  <c r="K126" i="37" s="1"/>
  <c r="J72" i="37"/>
  <c r="J126" i="37" s="1"/>
  <c r="I126" i="37"/>
  <c r="J84" i="37"/>
  <c r="J138" i="37" s="1"/>
  <c r="K84" i="37"/>
  <c r="K138" i="37" s="1"/>
  <c r="M15" i="37"/>
  <c r="N15" i="37" s="1"/>
  <c r="F139" i="37"/>
  <c r="E127" i="37"/>
  <c r="H127" i="37" s="1"/>
  <c r="D139" i="37"/>
  <c r="R21" i="37"/>
  <c r="S21" i="37" s="1"/>
  <c r="R17" i="37"/>
  <c r="S17" i="37" s="1"/>
  <c r="H31" i="37"/>
  <c r="I14" i="37"/>
  <c r="E124" i="37"/>
  <c r="H124" i="37" s="1"/>
  <c r="I138" i="37"/>
  <c r="M30" i="37"/>
  <c r="N30" i="37" s="1"/>
  <c r="E138" i="37"/>
  <c r="H138" i="37" s="1"/>
  <c r="K68" i="37"/>
  <c r="H69" i="37"/>
  <c r="H71" i="37"/>
  <c r="I71" i="37" s="1"/>
  <c r="H128" i="37"/>
  <c r="R22" i="37"/>
  <c r="S22" i="37" s="1"/>
  <c r="M28" i="37"/>
  <c r="N28" i="37" s="1"/>
  <c r="E136" i="37"/>
  <c r="H136" i="37" s="1"/>
  <c r="E133" i="37"/>
  <c r="H133" i="37" s="1"/>
  <c r="H129" i="37"/>
  <c r="I135" i="37"/>
  <c r="M27" i="37"/>
  <c r="N27" i="37" s="1"/>
  <c r="H78" i="37"/>
  <c r="I78" i="37" s="1"/>
  <c r="R18" i="37"/>
  <c r="S18" i="37" s="1"/>
  <c r="E85" i="37"/>
  <c r="H125" i="37"/>
  <c r="M16" i="37"/>
  <c r="N16" i="37" s="1"/>
  <c r="R29" i="37"/>
  <c r="S29" i="37" s="1"/>
  <c r="W20" i="37"/>
  <c r="D46" i="37" s="1"/>
  <c r="M25" i="37"/>
  <c r="N25" i="37" s="1"/>
  <c r="M19" i="37"/>
  <c r="N19" i="37" s="1"/>
  <c r="W24" i="37"/>
  <c r="D50" i="37" s="1"/>
  <c r="I134" i="37"/>
  <c r="M26" i="37"/>
  <c r="N26" i="37" s="1"/>
  <c r="J81" i="37"/>
  <c r="E123" i="37"/>
  <c r="H123" i="37" s="1"/>
  <c r="E126" i="37"/>
  <c r="H126" i="37" s="1"/>
  <c r="M23" i="37"/>
  <c r="N23" i="37" s="1"/>
  <c r="K80" i="34"/>
  <c r="K134" i="34" s="1"/>
  <c r="J80" i="34"/>
  <c r="J134" i="34" s="1"/>
  <c r="H69" i="34"/>
  <c r="I69" i="34" s="1"/>
  <c r="I123" i="34" s="1"/>
  <c r="E123" i="34"/>
  <c r="H123" i="34" s="1"/>
  <c r="W28" i="34"/>
  <c r="D54" i="34" s="1"/>
  <c r="H136" i="34"/>
  <c r="M22" i="34"/>
  <c r="N22" i="34" s="1"/>
  <c r="I130" i="34"/>
  <c r="F122" i="34"/>
  <c r="M30" i="35"/>
  <c r="N30" i="35" s="1"/>
  <c r="J76" i="34"/>
  <c r="W23" i="34"/>
  <c r="D49" i="34" s="1"/>
  <c r="K51" i="35"/>
  <c r="K77" i="35" s="1"/>
  <c r="J51" i="35"/>
  <c r="J77" i="35" s="1"/>
  <c r="H83" i="34"/>
  <c r="I83" i="34" s="1"/>
  <c r="M21" i="34"/>
  <c r="N21" i="34" s="1"/>
  <c r="H31" i="34"/>
  <c r="I14" i="34"/>
  <c r="M18" i="35"/>
  <c r="N18" i="35" s="1"/>
  <c r="M19" i="34"/>
  <c r="N19" i="34" s="1"/>
  <c r="H77" i="35"/>
  <c r="H58" i="35"/>
  <c r="I58" i="35" s="1"/>
  <c r="M20" i="35"/>
  <c r="N20" i="35" s="1"/>
  <c r="H68" i="34"/>
  <c r="H77" i="34"/>
  <c r="I77" i="34" s="1"/>
  <c r="M15" i="34"/>
  <c r="N15" i="34" s="1"/>
  <c r="J55" i="35"/>
  <c r="J81" i="35" s="1"/>
  <c r="H126" i="34"/>
  <c r="R29" i="34"/>
  <c r="S29" i="34" s="1"/>
  <c r="H129" i="34"/>
  <c r="H80" i="35"/>
  <c r="M18" i="34"/>
  <c r="N18" i="34" s="1"/>
  <c r="E134" i="34"/>
  <c r="H134" i="34" s="1"/>
  <c r="I77" i="35"/>
  <c r="J56" i="35"/>
  <c r="J82" i="35" s="1"/>
  <c r="K56" i="35"/>
  <c r="K82" i="35" s="1"/>
  <c r="I82" i="35"/>
  <c r="AB29" i="35"/>
  <c r="AB17" i="35"/>
  <c r="M17" i="34"/>
  <c r="N17" i="34" s="1"/>
  <c r="M32" i="35"/>
  <c r="N32" i="35" s="1"/>
  <c r="I86" i="35"/>
  <c r="R27" i="34"/>
  <c r="S27" i="34" s="1"/>
  <c r="H133" i="34"/>
  <c r="R16" i="34"/>
  <c r="S16" i="34" s="1"/>
  <c r="R24" i="35"/>
  <c r="S24" i="35" s="1"/>
  <c r="R20" i="34"/>
  <c r="S20" i="34" s="1"/>
  <c r="M26" i="35"/>
  <c r="N26" i="35" s="1"/>
  <c r="H124" i="34"/>
  <c r="M27" i="35"/>
  <c r="N27" i="35" s="1"/>
  <c r="I81" i="35"/>
  <c r="E82" i="35"/>
  <c r="H82" i="35" s="1"/>
  <c r="D87" i="35"/>
  <c r="M25" i="34"/>
  <c r="N25" i="34" s="1"/>
  <c r="R19" i="35"/>
  <c r="S19" i="35" s="1"/>
  <c r="M22" i="35"/>
  <c r="N22" i="35" s="1"/>
  <c r="J74" i="34"/>
  <c r="J128" i="34" s="1"/>
  <c r="K74" i="34"/>
  <c r="K128" i="34" s="1"/>
  <c r="E61" i="35"/>
  <c r="J60" i="35"/>
  <c r="J86" i="35" s="1"/>
  <c r="K60" i="35"/>
  <c r="K86" i="35" s="1"/>
  <c r="H82" i="34"/>
  <c r="I82" i="34" s="1"/>
  <c r="M25" i="35"/>
  <c r="N25" i="35" s="1"/>
  <c r="D139" i="34"/>
  <c r="R21" i="35"/>
  <c r="S21" i="35" s="1"/>
  <c r="M24" i="34"/>
  <c r="N24" i="34" s="1"/>
  <c r="M31" i="35"/>
  <c r="N31" i="35" s="1"/>
  <c r="W28" i="35"/>
  <c r="X28" i="35" s="1"/>
  <c r="E86" i="35"/>
  <c r="H86" i="35" s="1"/>
  <c r="H138" i="34"/>
  <c r="H79" i="34"/>
  <c r="I79" i="34" s="1"/>
  <c r="J50" i="35"/>
  <c r="H52" i="35"/>
  <c r="I52" i="35" s="1"/>
  <c r="I134" i="34"/>
  <c r="M26" i="34"/>
  <c r="N26" i="34" s="1"/>
  <c r="H137" i="34"/>
  <c r="H47" i="35"/>
  <c r="I47" i="35" s="1"/>
  <c r="E73" i="35"/>
  <c r="H33" i="35"/>
  <c r="I16" i="35"/>
  <c r="H49" i="35"/>
  <c r="I49" i="35" s="1"/>
  <c r="H70" i="34"/>
  <c r="I70" i="34" s="1"/>
  <c r="E85" i="34"/>
  <c r="R30" i="34"/>
  <c r="S30" i="34" s="1"/>
  <c r="H72" i="34"/>
  <c r="I72" i="34" s="1"/>
  <c r="I126" i="34" s="1"/>
  <c r="I45" i="35"/>
  <c r="H75" i="34"/>
  <c r="I75" i="34" s="1"/>
  <c r="R23" i="35"/>
  <c r="S23" i="35" s="1"/>
  <c r="H79" i="35"/>
  <c r="J78" i="34" l="1"/>
  <c r="J132" i="34" s="1"/>
  <c r="K78" i="34"/>
  <c r="K132" i="34" s="1"/>
  <c r="J71" i="34"/>
  <c r="J125" i="34" s="1"/>
  <c r="J82" i="37"/>
  <c r="J136" i="37" s="1"/>
  <c r="K82" i="37"/>
  <c r="K136" i="37" s="1"/>
  <c r="I79" i="35"/>
  <c r="I125" i="34"/>
  <c r="M125" i="34" s="1"/>
  <c r="K73" i="34"/>
  <c r="K127" i="34" s="1"/>
  <c r="K57" i="35"/>
  <c r="K83" i="35" s="1"/>
  <c r="J73" i="34"/>
  <c r="J127" i="34" s="1"/>
  <c r="I83" i="35"/>
  <c r="M83" i="35" s="1"/>
  <c r="I85" i="35"/>
  <c r="J84" i="34"/>
  <c r="J138" i="34" s="1"/>
  <c r="I76" i="35"/>
  <c r="F86" i="37"/>
  <c r="I74" i="35"/>
  <c r="J46" i="35"/>
  <c r="J72" i="35" s="1"/>
  <c r="F87" i="35"/>
  <c r="M78" i="34"/>
  <c r="N78" i="34" s="1"/>
  <c r="N132" i="34" s="1"/>
  <c r="I135" i="34"/>
  <c r="K53" i="35"/>
  <c r="K79" i="35" s="1"/>
  <c r="I133" i="37"/>
  <c r="K79" i="37"/>
  <c r="K133" i="37" s="1"/>
  <c r="M57" i="35"/>
  <c r="N57" i="35" s="1"/>
  <c r="P57" i="35" s="1"/>
  <c r="P83" i="35" s="1"/>
  <c r="I80" i="35"/>
  <c r="K81" i="34"/>
  <c r="K135" i="34" s="1"/>
  <c r="M80" i="37"/>
  <c r="N80" i="37" s="1"/>
  <c r="O80" i="37" s="1"/>
  <c r="O134" i="37" s="1"/>
  <c r="M130" i="37"/>
  <c r="K84" i="34"/>
  <c r="K138" i="34" s="1"/>
  <c r="J83" i="37"/>
  <c r="J137" i="37" s="1"/>
  <c r="I127" i="37"/>
  <c r="M76" i="37"/>
  <c r="N76" i="37" s="1"/>
  <c r="P76" i="37" s="1"/>
  <c r="P130" i="37" s="1"/>
  <c r="I72" i="35"/>
  <c r="M132" i="34"/>
  <c r="I137" i="37"/>
  <c r="J75" i="37"/>
  <c r="J129" i="37" s="1"/>
  <c r="F86" i="34"/>
  <c r="F139" i="34"/>
  <c r="J54" i="35"/>
  <c r="J80" i="35" s="1"/>
  <c r="J59" i="35"/>
  <c r="J85" i="35" s="1"/>
  <c r="I131" i="37"/>
  <c r="K70" i="37"/>
  <c r="K124" i="37" s="1"/>
  <c r="M128" i="34"/>
  <c r="J70" i="37"/>
  <c r="J124" i="37" s="1"/>
  <c r="K77" i="37"/>
  <c r="K131" i="37" s="1"/>
  <c r="M60" i="35"/>
  <c r="N60" i="35" s="1"/>
  <c r="P60" i="35" s="1"/>
  <c r="P86" i="35" s="1"/>
  <c r="K48" i="35"/>
  <c r="K74" i="35" s="1"/>
  <c r="K75" i="37"/>
  <c r="M77" i="35"/>
  <c r="M134" i="37"/>
  <c r="I128" i="37"/>
  <c r="M126" i="37"/>
  <c r="J74" i="37"/>
  <c r="J128" i="37" s="1"/>
  <c r="J73" i="37"/>
  <c r="J127" i="37" s="1"/>
  <c r="M127" i="37" s="1"/>
  <c r="E139" i="34"/>
  <c r="R23" i="37"/>
  <c r="S23" i="37" s="1"/>
  <c r="W18" i="37"/>
  <c r="D44" i="37" s="1"/>
  <c r="W21" i="37"/>
  <c r="D47" i="37" s="1"/>
  <c r="H46" i="37"/>
  <c r="I46" i="37" s="1"/>
  <c r="M46" i="37" s="1"/>
  <c r="N46" i="37" s="1"/>
  <c r="R46" i="37" s="1"/>
  <c r="S46" i="37" s="1"/>
  <c r="W46" i="37" s="1"/>
  <c r="R28" i="37"/>
  <c r="S28" i="37" s="1"/>
  <c r="I122" i="37"/>
  <c r="I31" i="37"/>
  <c r="M14" i="37"/>
  <c r="K78" i="37"/>
  <c r="K132" i="37" s="1"/>
  <c r="J78" i="37"/>
  <c r="J132" i="37" s="1"/>
  <c r="I132" i="37"/>
  <c r="J135" i="37"/>
  <c r="M135" i="37" s="1"/>
  <c r="M81" i="37"/>
  <c r="N81" i="37" s="1"/>
  <c r="N135" i="37" s="1"/>
  <c r="W29" i="37"/>
  <c r="D55" i="37" s="1"/>
  <c r="R27" i="37"/>
  <c r="S27" i="37" s="1"/>
  <c r="W22" i="37"/>
  <c r="D48" i="37" s="1"/>
  <c r="K71" i="37"/>
  <c r="K125" i="37" s="1"/>
  <c r="J71" i="37"/>
  <c r="J125" i="37" s="1"/>
  <c r="I125" i="37"/>
  <c r="M84" i="37"/>
  <c r="N84" i="37" s="1"/>
  <c r="N138" i="37" s="1"/>
  <c r="I69" i="37"/>
  <c r="H85" i="37"/>
  <c r="R26" i="37"/>
  <c r="S26" i="37" s="1"/>
  <c r="H139" i="37"/>
  <c r="K122" i="37"/>
  <c r="W17" i="37"/>
  <c r="D43" i="37" s="1"/>
  <c r="H50" i="37"/>
  <c r="I50" i="37" s="1"/>
  <c r="M50" i="37" s="1"/>
  <c r="N50" i="37" s="1"/>
  <c r="R50" i="37" s="1"/>
  <c r="S50" i="37" s="1"/>
  <c r="W50" i="37" s="1"/>
  <c r="R15" i="37"/>
  <c r="S15" i="37" s="1"/>
  <c r="R16" i="37"/>
  <c r="S16" i="37" s="1"/>
  <c r="J68" i="37"/>
  <c r="M72" i="37"/>
  <c r="N72" i="37" s="1"/>
  <c r="R19" i="37"/>
  <c r="S19" i="37" s="1"/>
  <c r="R30" i="37"/>
  <c r="S30" i="37" s="1"/>
  <c r="R25" i="37"/>
  <c r="S25" i="37" s="1"/>
  <c r="E139" i="37"/>
  <c r="M138" i="37"/>
  <c r="M50" i="35"/>
  <c r="N50" i="35" s="1"/>
  <c r="N76" i="35" s="1"/>
  <c r="J76" i="35"/>
  <c r="R32" i="35"/>
  <c r="S32" i="35" s="1"/>
  <c r="M55" i="35"/>
  <c r="N55" i="35" s="1"/>
  <c r="J83" i="34"/>
  <c r="J137" i="34" s="1"/>
  <c r="K83" i="34"/>
  <c r="K137" i="34" s="1"/>
  <c r="I137" i="34"/>
  <c r="W21" i="35"/>
  <c r="X21" i="35" s="1"/>
  <c r="M71" i="34"/>
  <c r="N71" i="34" s="1"/>
  <c r="N125" i="34" s="1"/>
  <c r="M53" i="35"/>
  <c r="N53" i="35" s="1"/>
  <c r="N79" i="35" s="1"/>
  <c r="R19" i="34"/>
  <c r="S19" i="34" s="1"/>
  <c r="M51" i="35"/>
  <c r="N51" i="35" s="1"/>
  <c r="R26" i="35"/>
  <c r="S26" i="35" s="1"/>
  <c r="I31" i="34"/>
  <c r="M14" i="34"/>
  <c r="K82" i="34"/>
  <c r="K136" i="34" s="1"/>
  <c r="J82" i="34"/>
  <c r="J136" i="34" s="1"/>
  <c r="I136" i="34"/>
  <c r="W20" i="34"/>
  <c r="D46" i="34" s="1"/>
  <c r="R20" i="35"/>
  <c r="S20" i="35" s="1"/>
  <c r="H54" i="34"/>
  <c r="I54" i="34" s="1"/>
  <c r="M54" i="34" s="1"/>
  <c r="N54" i="34" s="1"/>
  <c r="R54" i="34" s="1"/>
  <c r="S54" i="34" s="1"/>
  <c r="W54" i="34" s="1"/>
  <c r="K70" i="34"/>
  <c r="K124" i="34" s="1"/>
  <c r="J70" i="34"/>
  <c r="J124" i="34" s="1"/>
  <c r="I124" i="34"/>
  <c r="R22" i="34"/>
  <c r="S22" i="34" s="1"/>
  <c r="J49" i="35"/>
  <c r="J75" i="35" s="1"/>
  <c r="K49" i="35"/>
  <c r="K75" i="35" s="1"/>
  <c r="I75" i="35"/>
  <c r="M81" i="35"/>
  <c r="I33" i="35"/>
  <c r="M16" i="35"/>
  <c r="I70" i="35"/>
  <c r="J44" i="35"/>
  <c r="H122" i="34"/>
  <c r="H139" i="34" s="1"/>
  <c r="R18" i="34"/>
  <c r="S18" i="34" s="1"/>
  <c r="W23" i="35"/>
  <c r="X23" i="35" s="1"/>
  <c r="R25" i="35"/>
  <c r="S25" i="35" s="1"/>
  <c r="I68" i="34"/>
  <c r="H85" i="34"/>
  <c r="H49" i="34"/>
  <c r="I49" i="34" s="1"/>
  <c r="M49" i="34" s="1"/>
  <c r="N49" i="34" s="1"/>
  <c r="R49" i="34" s="1"/>
  <c r="S49" i="34" s="1"/>
  <c r="W49" i="34" s="1"/>
  <c r="K75" i="34"/>
  <c r="K129" i="34" s="1"/>
  <c r="J75" i="34"/>
  <c r="J129" i="34" s="1"/>
  <c r="J130" i="34"/>
  <c r="M130" i="34" s="1"/>
  <c r="M76" i="34"/>
  <c r="N76" i="34" s="1"/>
  <c r="N130" i="34" s="1"/>
  <c r="R26" i="34"/>
  <c r="S26" i="34" s="1"/>
  <c r="W29" i="34"/>
  <c r="D55" i="34" s="1"/>
  <c r="R21" i="34"/>
  <c r="S21" i="34" s="1"/>
  <c r="R31" i="35"/>
  <c r="S31" i="35" s="1"/>
  <c r="R25" i="34"/>
  <c r="S25" i="34" s="1"/>
  <c r="W24" i="35"/>
  <c r="X24" i="35" s="1"/>
  <c r="J58" i="35"/>
  <c r="J84" i="35" s="1"/>
  <c r="K58" i="35"/>
  <c r="K84" i="35" s="1"/>
  <c r="R30" i="35"/>
  <c r="S30" i="35" s="1"/>
  <c r="W16" i="34"/>
  <c r="D42" i="34" s="1"/>
  <c r="K79" i="34"/>
  <c r="K133" i="34" s="1"/>
  <c r="J79" i="34"/>
  <c r="J133" i="34" s="1"/>
  <c r="R17" i="34"/>
  <c r="S17" i="34" s="1"/>
  <c r="W27" i="34"/>
  <c r="D53" i="34" s="1"/>
  <c r="AB28" i="35"/>
  <c r="R27" i="35"/>
  <c r="S27" i="35" s="1"/>
  <c r="R15" i="34"/>
  <c r="S15" i="34" s="1"/>
  <c r="M74" i="34"/>
  <c r="N74" i="34" s="1"/>
  <c r="J77" i="34"/>
  <c r="J131" i="34" s="1"/>
  <c r="K77" i="34"/>
  <c r="K131" i="34" s="1"/>
  <c r="I131" i="34"/>
  <c r="R18" i="35"/>
  <c r="S18" i="35" s="1"/>
  <c r="M80" i="34"/>
  <c r="N80" i="34" s="1"/>
  <c r="E87" i="35"/>
  <c r="H73" i="35"/>
  <c r="H87" i="35" s="1"/>
  <c r="K47" i="35"/>
  <c r="K73" i="35" s="1"/>
  <c r="J47" i="35"/>
  <c r="J73" i="35" s="1"/>
  <c r="I73" i="35"/>
  <c r="M79" i="35"/>
  <c r="R22" i="35"/>
  <c r="S22" i="35" s="1"/>
  <c r="H61" i="35"/>
  <c r="J45" i="35"/>
  <c r="J71" i="35" s="1"/>
  <c r="K45" i="35"/>
  <c r="I71" i="35"/>
  <c r="I61" i="35"/>
  <c r="W19" i="35"/>
  <c r="X19" i="35" s="1"/>
  <c r="P78" i="34"/>
  <c r="P132" i="34" s="1"/>
  <c r="O78" i="34"/>
  <c r="O132" i="34" s="1"/>
  <c r="K72" i="34"/>
  <c r="K126" i="34" s="1"/>
  <c r="J72" i="34"/>
  <c r="J126" i="34" s="1"/>
  <c r="M134" i="34"/>
  <c r="M56" i="35"/>
  <c r="N56" i="35" s="1"/>
  <c r="I129" i="34"/>
  <c r="W30" i="34"/>
  <c r="D56" i="34" s="1"/>
  <c r="J52" i="35"/>
  <c r="J78" i="35" s="1"/>
  <c r="K52" i="35"/>
  <c r="K78" i="35" s="1"/>
  <c r="I78" i="35"/>
  <c r="R24" i="34"/>
  <c r="S24" i="34" s="1"/>
  <c r="I133" i="34"/>
  <c r="M86" i="35"/>
  <c r="M82" i="35"/>
  <c r="I84" i="35"/>
  <c r="K69" i="34"/>
  <c r="K123" i="34" s="1"/>
  <c r="J69" i="34"/>
  <c r="J123" i="34" s="1"/>
  <c r="N130" i="37" l="1"/>
  <c r="M138" i="34"/>
  <c r="M85" i="35"/>
  <c r="M137" i="37"/>
  <c r="M83" i="37"/>
  <c r="N83" i="37" s="1"/>
  <c r="P83" i="37" s="1"/>
  <c r="P137" i="37" s="1"/>
  <c r="M127" i="34"/>
  <c r="M136" i="37"/>
  <c r="M82" i="37"/>
  <c r="N82" i="37" s="1"/>
  <c r="N136" i="37" s="1"/>
  <c r="M124" i="37"/>
  <c r="M73" i="34"/>
  <c r="N73" i="34" s="1"/>
  <c r="N127" i="34" s="1"/>
  <c r="O60" i="35"/>
  <c r="O86" i="35" s="1"/>
  <c r="M136" i="34"/>
  <c r="M82" i="34"/>
  <c r="N82" i="34" s="1"/>
  <c r="P82" i="34" s="1"/>
  <c r="P136" i="34" s="1"/>
  <c r="M73" i="35"/>
  <c r="M128" i="37"/>
  <c r="M74" i="35"/>
  <c r="M46" i="35"/>
  <c r="N46" i="35" s="1"/>
  <c r="O46" i="35" s="1"/>
  <c r="O72" i="35" s="1"/>
  <c r="M80" i="35"/>
  <c r="M124" i="34"/>
  <c r="M72" i="35"/>
  <c r="N134" i="37"/>
  <c r="M84" i="34"/>
  <c r="N84" i="34" s="1"/>
  <c r="P84" i="34" s="1"/>
  <c r="P138" i="34" s="1"/>
  <c r="M135" i="34"/>
  <c r="P80" i="37"/>
  <c r="P134" i="37" s="1"/>
  <c r="N86" i="35"/>
  <c r="M76" i="35"/>
  <c r="M54" i="35"/>
  <c r="N54" i="35" s="1"/>
  <c r="N80" i="35" s="1"/>
  <c r="M123" i="34"/>
  <c r="M81" i="34"/>
  <c r="N81" i="34" s="1"/>
  <c r="N135" i="34" s="1"/>
  <c r="N83" i="35"/>
  <c r="M77" i="37"/>
  <c r="N77" i="37" s="1"/>
  <c r="N131" i="37" s="1"/>
  <c r="M133" i="37"/>
  <c r="M59" i="35"/>
  <c r="N59" i="35" s="1"/>
  <c r="P59" i="35" s="1"/>
  <c r="P85" i="35" s="1"/>
  <c r="O57" i="35"/>
  <c r="O83" i="35" s="1"/>
  <c r="M79" i="37"/>
  <c r="N79" i="37" s="1"/>
  <c r="N133" i="37" s="1"/>
  <c r="O76" i="37"/>
  <c r="O130" i="37" s="1"/>
  <c r="R130" i="37" s="1"/>
  <c r="M131" i="37"/>
  <c r="M48" i="35"/>
  <c r="N48" i="35" s="1"/>
  <c r="N74" i="35" s="1"/>
  <c r="M74" i="37"/>
  <c r="N74" i="37" s="1"/>
  <c r="N128" i="37" s="1"/>
  <c r="M70" i="37"/>
  <c r="N70" i="37" s="1"/>
  <c r="N124" i="37" s="1"/>
  <c r="K129" i="37"/>
  <c r="M129" i="37" s="1"/>
  <c r="M75" i="37"/>
  <c r="N75" i="37" s="1"/>
  <c r="M73" i="37"/>
  <c r="N73" i="37" s="1"/>
  <c r="N127" i="37" s="1"/>
  <c r="M72" i="34"/>
  <c r="N72" i="34" s="1"/>
  <c r="P72" i="34" s="1"/>
  <c r="P126" i="34" s="1"/>
  <c r="M126" i="34"/>
  <c r="M131" i="34"/>
  <c r="M49" i="35"/>
  <c r="N49" i="35" s="1"/>
  <c r="N75" i="35" s="1"/>
  <c r="R76" i="37"/>
  <c r="S76" i="37" s="1"/>
  <c r="S130" i="37" s="1"/>
  <c r="M132" i="37"/>
  <c r="M78" i="37"/>
  <c r="N78" i="37" s="1"/>
  <c r="P78" i="37" s="1"/>
  <c r="P132" i="37" s="1"/>
  <c r="M133" i="34"/>
  <c r="M70" i="34"/>
  <c r="N70" i="34" s="1"/>
  <c r="O70" i="34" s="1"/>
  <c r="O124" i="34" s="1"/>
  <c r="M129" i="34"/>
  <c r="H43" i="37"/>
  <c r="I43" i="37" s="1"/>
  <c r="M43" i="37" s="1"/>
  <c r="N43" i="37" s="1"/>
  <c r="R43" i="37" s="1"/>
  <c r="S43" i="37" s="1"/>
  <c r="W43" i="37" s="1"/>
  <c r="O83" i="37"/>
  <c r="O137" i="37" s="1"/>
  <c r="N137" i="37"/>
  <c r="P72" i="37"/>
  <c r="P126" i="37" s="1"/>
  <c r="O72" i="37"/>
  <c r="O126" i="37" s="1"/>
  <c r="N126" i="37"/>
  <c r="M71" i="37"/>
  <c r="N71" i="37" s="1"/>
  <c r="O82" i="37"/>
  <c r="O136" i="37" s="1"/>
  <c r="J122" i="37"/>
  <c r="M68" i="37"/>
  <c r="W16" i="37"/>
  <c r="D42" i="37" s="1"/>
  <c r="H48" i="37"/>
  <c r="I48" i="37" s="1"/>
  <c r="M48" i="37" s="1"/>
  <c r="N48" i="37" s="1"/>
  <c r="R48" i="37" s="1"/>
  <c r="S48" i="37" s="1"/>
  <c r="W48" i="37" s="1"/>
  <c r="H47" i="37"/>
  <c r="I47" i="37" s="1"/>
  <c r="M47" i="37" s="1"/>
  <c r="N47" i="37" s="1"/>
  <c r="R47" i="37" s="1"/>
  <c r="S47" i="37" s="1"/>
  <c r="W47" i="37" s="1"/>
  <c r="W30" i="37"/>
  <c r="D56" i="37" s="1"/>
  <c r="W26" i="37"/>
  <c r="D52" i="37" s="1"/>
  <c r="W27" i="37"/>
  <c r="D53" i="37" s="1"/>
  <c r="W15" i="37"/>
  <c r="D41" i="37" s="1"/>
  <c r="W19" i="37"/>
  <c r="D45" i="37" s="1"/>
  <c r="J69" i="37"/>
  <c r="J123" i="37" s="1"/>
  <c r="K69" i="37"/>
  <c r="I85" i="37"/>
  <c r="I123" i="37"/>
  <c r="H55" i="37"/>
  <c r="I55" i="37" s="1"/>
  <c r="M55" i="37" s="1"/>
  <c r="N55" i="37" s="1"/>
  <c r="R55" i="37" s="1"/>
  <c r="S55" i="37" s="1"/>
  <c r="W55" i="37" s="1"/>
  <c r="N14" i="37"/>
  <c r="M31" i="37"/>
  <c r="H44" i="37"/>
  <c r="I44" i="37" s="1"/>
  <c r="M44" i="37" s="1"/>
  <c r="N44" i="37" s="1"/>
  <c r="R44" i="37" s="1"/>
  <c r="S44" i="37" s="1"/>
  <c r="W44" i="37" s="1"/>
  <c r="O81" i="37"/>
  <c r="O135" i="37" s="1"/>
  <c r="P81" i="37"/>
  <c r="P135" i="37" s="1"/>
  <c r="O84" i="37"/>
  <c r="O138" i="37" s="1"/>
  <c r="P84" i="37"/>
  <c r="P138" i="37" s="1"/>
  <c r="W23" i="37"/>
  <c r="D49" i="37" s="1"/>
  <c r="W25" i="37"/>
  <c r="D51" i="37" s="1"/>
  <c r="M125" i="37"/>
  <c r="W28" i="37"/>
  <c r="D54" i="37" s="1"/>
  <c r="W31" i="35"/>
  <c r="X31" i="35" s="1"/>
  <c r="M52" i="35"/>
  <c r="N52" i="35" s="1"/>
  <c r="W20" i="35"/>
  <c r="X20" i="35" s="1"/>
  <c r="J61" i="35"/>
  <c r="M44" i="35"/>
  <c r="J70" i="35"/>
  <c r="J87" i="35" s="1"/>
  <c r="H53" i="34"/>
  <c r="I53" i="34" s="1"/>
  <c r="M53" i="34" s="1"/>
  <c r="N53" i="34" s="1"/>
  <c r="R53" i="34" s="1"/>
  <c r="S53" i="34" s="1"/>
  <c r="W53" i="34" s="1"/>
  <c r="H46" i="34"/>
  <c r="I46" i="34" s="1"/>
  <c r="M46" i="34" s="1"/>
  <c r="N46" i="34" s="1"/>
  <c r="R46" i="34" s="1"/>
  <c r="S46" i="34" s="1"/>
  <c r="W46" i="34" s="1"/>
  <c r="W26" i="34"/>
  <c r="D52" i="34" s="1"/>
  <c r="W19" i="34"/>
  <c r="D45" i="34" s="1"/>
  <c r="O73" i="34"/>
  <c r="O127" i="34" s="1"/>
  <c r="P73" i="34"/>
  <c r="P127" i="34" s="1"/>
  <c r="W32" i="35"/>
  <c r="X32" i="35" s="1"/>
  <c r="P80" i="34"/>
  <c r="P134" i="34" s="1"/>
  <c r="O80" i="34"/>
  <c r="O134" i="34" s="1"/>
  <c r="N72" i="35"/>
  <c r="W22" i="35"/>
  <c r="X22" i="35" s="1"/>
  <c r="W21" i="34"/>
  <c r="D47" i="34" s="1"/>
  <c r="H56" i="34"/>
  <c r="I56" i="34" s="1"/>
  <c r="M56" i="34" s="1"/>
  <c r="N56" i="34" s="1"/>
  <c r="R56" i="34" s="1"/>
  <c r="S56" i="34" s="1"/>
  <c r="W56" i="34" s="1"/>
  <c r="H55" i="34"/>
  <c r="I55" i="34" s="1"/>
  <c r="M55" i="34" s="1"/>
  <c r="N55" i="34" s="1"/>
  <c r="R55" i="34" s="1"/>
  <c r="S55" i="34" s="1"/>
  <c r="W55" i="34" s="1"/>
  <c r="W26" i="35"/>
  <c r="X26" i="35" s="1"/>
  <c r="M69" i="34"/>
  <c r="N69" i="34" s="1"/>
  <c r="K68" i="34"/>
  <c r="J68" i="34"/>
  <c r="I85" i="34"/>
  <c r="M84" i="35"/>
  <c r="W17" i="34"/>
  <c r="D43" i="34" s="1"/>
  <c r="P56" i="35"/>
  <c r="P82" i="35" s="1"/>
  <c r="O56" i="35"/>
  <c r="O82" i="35" s="1"/>
  <c r="N82" i="35"/>
  <c r="N134" i="34"/>
  <c r="P74" i="34"/>
  <c r="P128" i="34" s="1"/>
  <c r="O74" i="34"/>
  <c r="O128" i="34" s="1"/>
  <c r="N128" i="34"/>
  <c r="P76" i="34"/>
  <c r="P130" i="34" s="1"/>
  <c r="O76" i="34"/>
  <c r="O130" i="34" s="1"/>
  <c r="P53" i="35"/>
  <c r="P79" i="35" s="1"/>
  <c r="O53" i="35"/>
  <c r="O79" i="35" s="1"/>
  <c r="K71" i="35"/>
  <c r="K87" i="35" s="1"/>
  <c r="K61" i="35"/>
  <c r="W15" i="34"/>
  <c r="D41" i="34" s="1"/>
  <c r="AB24" i="35"/>
  <c r="P71" i="34"/>
  <c r="P125" i="34" s="1"/>
  <c r="O71" i="34"/>
  <c r="O125" i="34" s="1"/>
  <c r="W24" i="34"/>
  <c r="D50" i="34" s="1"/>
  <c r="M79" i="34"/>
  <c r="N79" i="34" s="1"/>
  <c r="W25" i="34"/>
  <c r="D51" i="34" s="1"/>
  <c r="AB23" i="35"/>
  <c r="M75" i="35"/>
  <c r="R60" i="35"/>
  <c r="S60" i="35" s="1"/>
  <c r="S86" i="35" s="1"/>
  <c r="R86" i="35"/>
  <c r="H42" i="34"/>
  <c r="I42" i="34" s="1"/>
  <c r="M42" i="34" s="1"/>
  <c r="N42" i="34" s="1"/>
  <c r="R42" i="34" s="1"/>
  <c r="S42" i="34" s="1"/>
  <c r="W42" i="34" s="1"/>
  <c r="W22" i="34"/>
  <c r="D48" i="34" s="1"/>
  <c r="W18" i="35"/>
  <c r="X18" i="35" s="1"/>
  <c r="M83" i="34"/>
  <c r="N83" i="34" s="1"/>
  <c r="AB19" i="35"/>
  <c r="W30" i="35"/>
  <c r="X30" i="35" s="1"/>
  <c r="I87" i="35"/>
  <c r="P55" i="35"/>
  <c r="P81" i="35" s="1"/>
  <c r="O55" i="35"/>
  <c r="O81" i="35" s="1"/>
  <c r="M33" i="35"/>
  <c r="N16" i="35"/>
  <c r="P51" i="35"/>
  <c r="P77" i="35" s="1"/>
  <c r="O51" i="35"/>
  <c r="O77" i="35" s="1"/>
  <c r="N77" i="35"/>
  <c r="M77" i="34"/>
  <c r="N77" i="34" s="1"/>
  <c r="M58" i="35"/>
  <c r="N58" i="35" s="1"/>
  <c r="W25" i="35"/>
  <c r="X25" i="35" s="1"/>
  <c r="M47" i="35"/>
  <c r="N47" i="35" s="1"/>
  <c r="R132" i="34"/>
  <c r="M45" i="35"/>
  <c r="N45" i="35" s="1"/>
  <c r="N81" i="35"/>
  <c r="W18" i="34"/>
  <c r="D44" i="34" s="1"/>
  <c r="M31" i="34"/>
  <c r="N14" i="34"/>
  <c r="AB21" i="35"/>
  <c r="M78" i="35"/>
  <c r="R78" i="34"/>
  <c r="S78" i="34" s="1"/>
  <c r="W27" i="35"/>
  <c r="X27" i="35" s="1"/>
  <c r="M75" i="34"/>
  <c r="N75" i="34" s="1"/>
  <c r="N126" i="34"/>
  <c r="I122" i="34"/>
  <c r="M137" i="34"/>
  <c r="P50" i="35"/>
  <c r="P76" i="35" s="1"/>
  <c r="O50" i="35"/>
  <c r="O76" i="35" s="1"/>
  <c r="P82" i="37" l="1"/>
  <c r="P136" i="37" s="1"/>
  <c r="P48" i="35"/>
  <c r="P74" i="35" s="1"/>
  <c r="R74" i="35" s="1"/>
  <c r="O48" i="35"/>
  <c r="O74" i="35" s="1"/>
  <c r="R80" i="37"/>
  <c r="S80" i="37" s="1"/>
  <c r="S134" i="37" s="1"/>
  <c r="O82" i="34"/>
  <c r="O136" i="34" s="1"/>
  <c r="N136" i="34"/>
  <c r="P46" i="35"/>
  <c r="P72" i="35" s="1"/>
  <c r="R72" i="35" s="1"/>
  <c r="P81" i="34"/>
  <c r="P135" i="34" s="1"/>
  <c r="O77" i="37"/>
  <c r="O131" i="37" s="1"/>
  <c r="P70" i="34"/>
  <c r="P124" i="34" s="1"/>
  <c r="O81" i="34"/>
  <c r="O135" i="34" s="1"/>
  <c r="R134" i="37"/>
  <c r="P77" i="37"/>
  <c r="P131" i="37" s="1"/>
  <c r="N85" i="35"/>
  <c r="N138" i="34"/>
  <c r="R138" i="34" s="1"/>
  <c r="R82" i="35"/>
  <c r="R77" i="35"/>
  <c r="O84" i="34"/>
  <c r="O138" i="34" s="1"/>
  <c r="O72" i="34"/>
  <c r="O126" i="34" s="1"/>
  <c r="O49" i="35"/>
  <c r="O75" i="35" s="1"/>
  <c r="O79" i="37"/>
  <c r="O133" i="37" s="1"/>
  <c r="P49" i="35"/>
  <c r="P75" i="35" s="1"/>
  <c r="O59" i="35"/>
  <c r="O85" i="35" s="1"/>
  <c r="M71" i="35"/>
  <c r="O54" i="35"/>
  <c r="O80" i="35" s="1"/>
  <c r="R57" i="35"/>
  <c r="S57" i="35" s="1"/>
  <c r="T57" i="35" s="1"/>
  <c r="T83" i="35" s="1"/>
  <c r="P54" i="35"/>
  <c r="P80" i="35" s="1"/>
  <c r="U76" i="37"/>
  <c r="U130" i="37" s="1"/>
  <c r="P79" i="37"/>
  <c r="P133" i="37" s="1"/>
  <c r="R126" i="37"/>
  <c r="R83" i="35"/>
  <c r="T76" i="37"/>
  <c r="P73" i="37"/>
  <c r="P127" i="37" s="1"/>
  <c r="O74" i="37"/>
  <c r="O128" i="37" s="1"/>
  <c r="R134" i="34"/>
  <c r="P74" i="37"/>
  <c r="P128" i="37" s="1"/>
  <c r="O73" i="37"/>
  <c r="O127" i="37" s="1"/>
  <c r="O75" i="37"/>
  <c r="O129" i="37" s="1"/>
  <c r="P75" i="37"/>
  <c r="P129" i="37" s="1"/>
  <c r="N129" i="37"/>
  <c r="R79" i="35"/>
  <c r="R136" i="37"/>
  <c r="U80" i="37"/>
  <c r="U134" i="37" s="1"/>
  <c r="R138" i="37"/>
  <c r="R48" i="35"/>
  <c r="S48" i="35" s="1"/>
  <c r="T48" i="35" s="1"/>
  <c r="T74" i="35" s="1"/>
  <c r="O70" i="37"/>
  <c r="O124" i="37" s="1"/>
  <c r="P70" i="37"/>
  <c r="P124" i="37" s="1"/>
  <c r="R76" i="35"/>
  <c r="R56" i="35"/>
  <c r="S56" i="35" s="1"/>
  <c r="U56" i="35" s="1"/>
  <c r="U82" i="35" s="1"/>
  <c r="N124" i="34"/>
  <c r="R82" i="37"/>
  <c r="S82" i="37" s="1"/>
  <c r="U82" i="37" s="1"/>
  <c r="U136" i="37" s="1"/>
  <c r="N132" i="37"/>
  <c r="O78" i="37"/>
  <c r="O132" i="37" s="1"/>
  <c r="R135" i="37"/>
  <c r="R128" i="34"/>
  <c r="R136" i="34"/>
  <c r="R130" i="34"/>
  <c r="R125" i="34"/>
  <c r="H54" i="37"/>
  <c r="I54" i="37" s="1"/>
  <c r="M54" i="37" s="1"/>
  <c r="N54" i="37" s="1"/>
  <c r="R54" i="37" s="1"/>
  <c r="S54" i="37" s="1"/>
  <c r="W54" i="37" s="1"/>
  <c r="R84" i="37"/>
  <c r="S84" i="37" s="1"/>
  <c r="H41" i="37"/>
  <c r="I41" i="37" s="1"/>
  <c r="M41" i="37" s="1"/>
  <c r="N41" i="37" s="1"/>
  <c r="R41" i="37" s="1"/>
  <c r="S41" i="37" s="1"/>
  <c r="W41" i="37" s="1"/>
  <c r="O71" i="37"/>
  <c r="O125" i="37" s="1"/>
  <c r="P71" i="37"/>
  <c r="P125" i="37" s="1"/>
  <c r="N125" i="37"/>
  <c r="H56" i="37"/>
  <c r="I56" i="37" s="1"/>
  <c r="M56" i="37" s="1"/>
  <c r="N56" i="37" s="1"/>
  <c r="R56" i="37" s="1"/>
  <c r="S56" i="37" s="1"/>
  <c r="W56" i="37" s="1"/>
  <c r="K123" i="37"/>
  <c r="K139" i="37" s="1"/>
  <c r="K85" i="37"/>
  <c r="R81" i="37"/>
  <c r="S81" i="37" s="1"/>
  <c r="M69" i="37"/>
  <c r="N69" i="37" s="1"/>
  <c r="H51" i="37"/>
  <c r="I51" i="37" s="1"/>
  <c r="M51" i="37" s="1"/>
  <c r="N51" i="37" s="1"/>
  <c r="R51" i="37" s="1"/>
  <c r="S51" i="37" s="1"/>
  <c r="W51" i="37" s="1"/>
  <c r="H53" i="37"/>
  <c r="I53" i="37" s="1"/>
  <c r="M53" i="37" s="1"/>
  <c r="N53" i="37" s="1"/>
  <c r="R53" i="37" s="1"/>
  <c r="S53" i="37" s="1"/>
  <c r="W53" i="37" s="1"/>
  <c r="R72" i="37"/>
  <c r="S72" i="37" s="1"/>
  <c r="N68" i="37"/>
  <c r="H49" i="37"/>
  <c r="I49" i="37" s="1"/>
  <c r="M49" i="37" s="1"/>
  <c r="N49" i="37" s="1"/>
  <c r="R49" i="37" s="1"/>
  <c r="S49" i="37" s="1"/>
  <c r="W49" i="37" s="1"/>
  <c r="H42" i="37"/>
  <c r="I42" i="37" s="1"/>
  <c r="M42" i="37" s="1"/>
  <c r="N42" i="37" s="1"/>
  <c r="R42" i="37" s="1"/>
  <c r="S42" i="37" s="1"/>
  <c r="W42" i="37" s="1"/>
  <c r="J139" i="37"/>
  <c r="J85" i="37"/>
  <c r="I139" i="37"/>
  <c r="N31" i="37"/>
  <c r="R14" i="37"/>
  <c r="H45" i="37"/>
  <c r="I45" i="37" s="1"/>
  <c r="M45" i="37" s="1"/>
  <c r="N45" i="37" s="1"/>
  <c r="R45" i="37" s="1"/>
  <c r="S45" i="37" s="1"/>
  <c r="W45" i="37" s="1"/>
  <c r="R137" i="37"/>
  <c r="R131" i="37"/>
  <c r="M122" i="37"/>
  <c r="H52" i="37"/>
  <c r="I52" i="37" s="1"/>
  <c r="M52" i="37" s="1"/>
  <c r="N52" i="37" s="1"/>
  <c r="R52" i="37" s="1"/>
  <c r="S52" i="37" s="1"/>
  <c r="W52" i="37" s="1"/>
  <c r="R83" i="37"/>
  <c r="S83" i="37" s="1"/>
  <c r="AB25" i="35"/>
  <c r="H43" i="34"/>
  <c r="I43" i="34" s="1"/>
  <c r="M43" i="34" s="1"/>
  <c r="N43" i="34" s="1"/>
  <c r="R43" i="34" s="1"/>
  <c r="S43" i="34" s="1"/>
  <c r="W43" i="34" s="1"/>
  <c r="I139" i="34"/>
  <c r="R14" i="34"/>
  <c r="N31" i="34"/>
  <c r="M70" i="35"/>
  <c r="R74" i="34"/>
  <c r="S74" i="34" s="1"/>
  <c r="H52" i="34"/>
  <c r="I52" i="34" s="1"/>
  <c r="M52" i="34" s="1"/>
  <c r="N52" i="34" s="1"/>
  <c r="R52" i="34" s="1"/>
  <c r="S52" i="34" s="1"/>
  <c r="W52" i="34" s="1"/>
  <c r="H47" i="34"/>
  <c r="I47" i="34" s="1"/>
  <c r="M47" i="34" s="1"/>
  <c r="N47" i="34" s="1"/>
  <c r="R47" i="34" s="1"/>
  <c r="S47" i="34" s="1"/>
  <c r="W47" i="34" s="1"/>
  <c r="P52" i="35"/>
  <c r="P78" i="35" s="1"/>
  <c r="O52" i="35"/>
  <c r="O78" i="35" s="1"/>
  <c r="N78" i="35"/>
  <c r="U78" i="34"/>
  <c r="U132" i="34" s="1"/>
  <c r="T78" i="34"/>
  <c r="T132" i="34" s="1"/>
  <c r="P69" i="34"/>
  <c r="P123" i="34" s="1"/>
  <c r="O69" i="34"/>
  <c r="O123" i="34" s="1"/>
  <c r="N123" i="34"/>
  <c r="R50" i="35"/>
  <c r="S50" i="35" s="1"/>
  <c r="R76" i="34"/>
  <c r="S76" i="34" s="1"/>
  <c r="R55" i="35"/>
  <c r="S55" i="35" s="1"/>
  <c r="U60" i="35"/>
  <c r="U86" i="35" s="1"/>
  <c r="T60" i="35"/>
  <c r="T86" i="35" s="1"/>
  <c r="AB26" i="35"/>
  <c r="R126" i="34"/>
  <c r="P77" i="34"/>
  <c r="P131" i="34" s="1"/>
  <c r="O77" i="34"/>
  <c r="O131" i="34" s="1"/>
  <c r="N131" i="34"/>
  <c r="M61" i="35"/>
  <c r="N44" i="35"/>
  <c r="P75" i="34"/>
  <c r="P129" i="34" s="1"/>
  <c r="O75" i="34"/>
  <c r="O129" i="34" s="1"/>
  <c r="N129" i="34"/>
  <c r="H48" i="34"/>
  <c r="I48" i="34" s="1"/>
  <c r="M48" i="34" s="1"/>
  <c r="N48" i="34" s="1"/>
  <c r="R48" i="34" s="1"/>
  <c r="S48" i="34" s="1"/>
  <c r="W48" i="34" s="1"/>
  <c r="AB30" i="35"/>
  <c r="AB27" i="35"/>
  <c r="R70" i="34"/>
  <c r="S70" i="34" s="1"/>
  <c r="R46" i="35"/>
  <c r="S46" i="35" s="1"/>
  <c r="AB20" i="35"/>
  <c r="R82" i="34"/>
  <c r="S82" i="34" s="1"/>
  <c r="R51" i="35"/>
  <c r="S51" i="35" s="1"/>
  <c r="P79" i="34"/>
  <c r="P133" i="34" s="1"/>
  <c r="O79" i="34"/>
  <c r="O133" i="34" s="1"/>
  <c r="N133" i="34"/>
  <c r="N33" i="35"/>
  <c r="R16" i="35"/>
  <c r="P83" i="34"/>
  <c r="P137" i="34" s="1"/>
  <c r="O83" i="34"/>
  <c r="O137" i="34" s="1"/>
  <c r="N137" i="34"/>
  <c r="H50" i="34"/>
  <c r="I50" i="34" s="1"/>
  <c r="M50" i="34" s="1"/>
  <c r="N50" i="34" s="1"/>
  <c r="R50" i="34" s="1"/>
  <c r="S50" i="34" s="1"/>
  <c r="W50" i="34" s="1"/>
  <c r="J85" i="34"/>
  <c r="J122" i="34"/>
  <c r="J139" i="34" s="1"/>
  <c r="AB31" i="35"/>
  <c r="H44" i="34"/>
  <c r="I44" i="34" s="1"/>
  <c r="M44" i="34" s="1"/>
  <c r="N44" i="34" s="1"/>
  <c r="R44" i="34" s="1"/>
  <c r="S44" i="34" s="1"/>
  <c r="W44" i="34" s="1"/>
  <c r="P47" i="35"/>
  <c r="P73" i="35" s="1"/>
  <c r="O47" i="35"/>
  <c r="O73" i="35" s="1"/>
  <c r="N73" i="35"/>
  <c r="S132" i="34"/>
  <c r="R53" i="35"/>
  <c r="S53" i="35" s="1"/>
  <c r="K85" i="34"/>
  <c r="K122" i="34"/>
  <c r="K139" i="34" s="1"/>
  <c r="R80" i="34"/>
  <c r="S80" i="34" s="1"/>
  <c r="P45" i="35"/>
  <c r="P71" i="35" s="1"/>
  <c r="O45" i="35"/>
  <c r="O71" i="35" s="1"/>
  <c r="N71" i="35"/>
  <c r="AB18" i="35"/>
  <c r="S82" i="35"/>
  <c r="R71" i="34"/>
  <c r="S71" i="34" s="1"/>
  <c r="R73" i="34"/>
  <c r="S73" i="34" s="1"/>
  <c r="P58" i="35"/>
  <c r="P84" i="35" s="1"/>
  <c r="O58" i="35"/>
  <c r="O84" i="35" s="1"/>
  <c r="N84" i="35"/>
  <c r="H41" i="34"/>
  <c r="I41" i="34" s="1"/>
  <c r="M41" i="34" s="1"/>
  <c r="N41" i="34" s="1"/>
  <c r="R41" i="34" s="1"/>
  <c r="S41" i="34" s="1"/>
  <c r="W41" i="34" s="1"/>
  <c r="H45" i="34"/>
  <c r="I45" i="34" s="1"/>
  <c r="M45" i="34" s="1"/>
  <c r="N45" i="34" s="1"/>
  <c r="R45" i="34" s="1"/>
  <c r="S45" i="34" s="1"/>
  <c r="W45" i="34" s="1"/>
  <c r="H51" i="34"/>
  <c r="I51" i="34" s="1"/>
  <c r="M51" i="34" s="1"/>
  <c r="N51" i="34" s="1"/>
  <c r="R51" i="34" s="1"/>
  <c r="S51" i="34" s="1"/>
  <c r="W51" i="34" s="1"/>
  <c r="R81" i="35"/>
  <c r="R127" i="34"/>
  <c r="M68" i="34"/>
  <c r="AB22" i="35"/>
  <c r="AB32" i="35"/>
  <c r="T80" i="37" l="1"/>
  <c r="T134" i="37" s="1"/>
  <c r="R135" i="34"/>
  <c r="R81" i="34"/>
  <c r="S81" i="34" s="1"/>
  <c r="R84" i="34"/>
  <c r="S84" i="34" s="1"/>
  <c r="U84" i="34" s="1"/>
  <c r="U138" i="34" s="1"/>
  <c r="W134" i="37"/>
  <c r="R85" i="35"/>
  <c r="R75" i="35"/>
  <c r="U57" i="35"/>
  <c r="U83" i="35" s="1"/>
  <c r="R133" i="37"/>
  <c r="R54" i="35"/>
  <c r="S54" i="35" s="1"/>
  <c r="R73" i="35"/>
  <c r="R77" i="37"/>
  <c r="S77" i="37" s="1"/>
  <c r="T77" i="37" s="1"/>
  <c r="T131" i="37" s="1"/>
  <c r="R124" i="34"/>
  <c r="R59" i="35"/>
  <c r="S59" i="35" s="1"/>
  <c r="U59" i="35" s="1"/>
  <c r="U85" i="35" s="1"/>
  <c r="R71" i="35"/>
  <c r="R127" i="37"/>
  <c r="R72" i="34"/>
  <c r="S72" i="34" s="1"/>
  <c r="R128" i="37"/>
  <c r="S74" i="35"/>
  <c r="R80" i="35"/>
  <c r="R49" i="35"/>
  <c r="S49" i="35" s="1"/>
  <c r="U49" i="35" s="1"/>
  <c r="U75" i="35" s="1"/>
  <c r="M87" i="35"/>
  <c r="R74" i="37"/>
  <c r="S74" i="37" s="1"/>
  <c r="T74" i="37" s="1"/>
  <c r="T128" i="37" s="1"/>
  <c r="S83" i="35"/>
  <c r="W83" i="35" s="1"/>
  <c r="R73" i="37"/>
  <c r="S73" i="37" s="1"/>
  <c r="U73" i="37" s="1"/>
  <c r="U127" i="37" s="1"/>
  <c r="S136" i="37"/>
  <c r="T130" i="37"/>
  <c r="W130" i="37" s="1"/>
  <c r="W76" i="37"/>
  <c r="D103" i="37" s="1"/>
  <c r="R79" i="37"/>
  <c r="S79" i="37" s="1"/>
  <c r="U79" i="37" s="1"/>
  <c r="U133" i="37" s="1"/>
  <c r="R70" i="37"/>
  <c r="S70" i="37" s="1"/>
  <c r="T82" i="37"/>
  <c r="T136" i="37" s="1"/>
  <c r="R84" i="35"/>
  <c r="U48" i="35"/>
  <c r="U74" i="35" s="1"/>
  <c r="W74" i="35" s="1"/>
  <c r="S135" i="34"/>
  <c r="U81" i="34"/>
  <c r="U135" i="34" s="1"/>
  <c r="T81" i="34"/>
  <c r="T135" i="34" s="1"/>
  <c r="W80" i="37"/>
  <c r="D107" i="37" s="1"/>
  <c r="D160" i="37" s="1"/>
  <c r="R129" i="37"/>
  <c r="W86" i="35"/>
  <c r="R78" i="35"/>
  <c r="R75" i="37"/>
  <c r="S75" i="37" s="1"/>
  <c r="R124" i="37"/>
  <c r="T56" i="35"/>
  <c r="T82" i="35" s="1"/>
  <c r="W82" i="35" s="1"/>
  <c r="R78" i="37"/>
  <c r="S78" i="37" s="1"/>
  <c r="S132" i="37" s="1"/>
  <c r="M85" i="37"/>
  <c r="R132" i="37"/>
  <c r="R137" i="34"/>
  <c r="R131" i="34"/>
  <c r="R123" i="34"/>
  <c r="U84" i="37"/>
  <c r="U138" i="37" s="1"/>
  <c r="T84" i="37"/>
  <c r="T138" i="37" s="1"/>
  <c r="S138" i="37"/>
  <c r="U83" i="37"/>
  <c r="U137" i="37" s="1"/>
  <c r="T83" i="37"/>
  <c r="T137" i="37" s="1"/>
  <c r="S137" i="37"/>
  <c r="P69" i="37"/>
  <c r="P123" i="37" s="1"/>
  <c r="O69" i="37"/>
  <c r="O123" i="37" s="1"/>
  <c r="N123" i="37"/>
  <c r="U81" i="37"/>
  <c r="U135" i="37" s="1"/>
  <c r="T81" i="37"/>
  <c r="T135" i="37" s="1"/>
  <c r="S135" i="37"/>
  <c r="U72" i="37"/>
  <c r="U126" i="37" s="1"/>
  <c r="T72" i="37"/>
  <c r="T126" i="37" s="1"/>
  <c r="S126" i="37"/>
  <c r="M123" i="37"/>
  <c r="M139" i="37" s="1"/>
  <c r="S14" i="37"/>
  <c r="R31" i="37"/>
  <c r="O68" i="37"/>
  <c r="N85" i="37"/>
  <c r="P68" i="37"/>
  <c r="R125" i="37"/>
  <c r="N122" i="37"/>
  <c r="U77" i="37"/>
  <c r="U131" i="37" s="1"/>
  <c r="R71" i="37"/>
  <c r="S71" i="37" s="1"/>
  <c r="W78" i="34"/>
  <c r="D105" i="34" s="1"/>
  <c r="R52" i="35"/>
  <c r="S52" i="35" s="1"/>
  <c r="N68" i="34"/>
  <c r="M85" i="34"/>
  <c r="R47" i="35"/>
  <c r="S47" i="35" s="1"/>
  <c r="R83" i="34"/>
  <c r="S83" i="34" s="1"/>
  <c r="U46" i="35"/>
  <c r="U72" i="35" s="1"/>
  <c r="T46" i="35"/>
  <c r="T72" i="35" s="1"/>
  <c r="S72" i="35"/>
  <c r="N61" i="35"/>
  <c r="P44" i="35"/>
  <c r="O44" i="35"/>
  <c r="R44" i="35" s="1"/>
  <c r="U76" i="34"/>
  <c r="U130" i="34" s="1"/>
  <c r="T76" i="34"/>
  <c r="T130" i="34" s="1"/>
  <c r="S130" i="34"/>
  <c r="U50" i="35"/>
  <c r="U76" i="35" s="1"/>
  <c r="T50" i="35"/>
  <c r="T76" i="35" s="1"/>
  <c r="S76" i="35"/>
  <c r="R45" i="35"/>
  <c r="S45" i="35" s="1"/>
  <c r="S16" i="35"/>
  <c r="R33" i="35"/>
  <c r="U70" i="34"/>
  <c r="U124" i="34" s="1"/>
  <c r="T70" i="34"/>
  <c r="T124" i="34" s="1"/>
  <c r="S124" i="34"/>
  <c r="R129" i="34"/>
  <c r="U74" i="34"/>
  <c r="U128" i="34" s="1"/>
  <c r="T74" i="34"/>
  <c r="T128" i="34" s="1"/>
  <c r="S128" i="34"/>
  <c r="U53" i="35"/>
  <c r="U79" i="35" s="1"/>
  <c r="T53" i="35"/>
  <c r="T79" i="35" s="1"/>
  <c r="S79" i="35"/>
  <c r="U55" i="35"/>
  <c r="U81" i="35" s="1"/>
  <c r="T55" i="35"/>
  <c r="T81" i="35" s="1"/>
  <c r="S81" i="35"/>
  <c r="W81" i="35" s="1"/>
  <c r="W132" i="34"/>
  <c r="R79" i="34"/>
  <c r="S79" i="34" s="1"/>
  <c r="U54" i="35"/>
  <c r="U80" i="35" s="1"/>
  <c r="T54" i="35"/>
  <c r="T80" i="35" s="1"/>
  <c r="S80" i="35"/>
  <c r="U51" i="35"/>
  <c r="U77" i="35" s="1"/>
  <c r="T51" i="35"/>
  <c r="T77" i="35" s="1"/>
  <c r="S77" i="35"/>
  <c r="U82" i="34"/>
  <c r="U136" i="34" s="1"/>
  <c r="T82" i="34"/>
  <c r="T136" i="34" s="1"/>
  <c r="S136" i="34"/>
  <c r="S14" i="34"/>
  <c r="R31" i="34"/>
  <c r="U72" i="34"/>
  <c r="U126" i="34" s="1"/>
  <c r="T72" i="34"/>
  <c r="T126" i="34" s="1"/>
  <c r="S126" i="34"/>
  <c r="M122" i="34"/>
  <c r="M139" i="34" s="1"/>
  <c r="R77" i="34"/>
  <c r="S77" i="34" s="1"/>
  <c r="R58" i="35"/>
  <c r="S58" i="35" s="1"/>
  <c r="R75" i="34"/>
  <c r="S75" i="34" s="1"/>
  <c r="T73" i="34"/>
  <c r="T127" i="34" s="1"/>
  <c r="U73" i="34"/>
  <c r="U127" i="34" s="1"/>
  <c r="S127" i="34"/>
  <c r="U80" i="34"/>
  <c r="U134" i="34" s="1"/>
  <c r="T80" i="34"/>
  <c r="T134" i="34" s="1"/>
  <c r="S134" i="34"/>
  <c r="N70" i="35"/>
  <c r="R69" i="34"/>
  <c r="S69" i="34" s="1"/>
  <c r="T84" i="34"/>
  <c r="T138" i="34" s="1"/>
  <c r="U71" i="34"/>
  <c r="U125" i="34" s="1"/>
  <c r="T71" i="34"/>
  <c r="T125" i="34" s="1"/>
  <c r="S125" i="34"/>
  <c r="R133" i="34"/>
  <c r="W60" i="35"/>
  <c r="X60" i="35" s="1"/>
  <c r="S138" i="34" l="1"/>
  <c r="W55" i="35"/>
  <c r="X55" i="35" s="1"/>
  <c r="W82" i="37"/>
  <c r="D109" i="37" s="1"/>
  <c r="S85" i="35"/>
  <c r="T59" i="35"/>
  <c r="T85" i="35" s="1"/>
  <c r="S131" i="37"/>
  <c r="W131" i="37" s="1"/>
  <c r="W57" i="35"/>
  <c r="X57" i="35" s="1"/>
  <c r="W53" i="35"/>
  <c r="X53" i="35" s="1"/>
  <c r="Y53" i="35" s="1"/>
  <c r="Y79" i="35" s="1"/>
  <c r="S75" i="35"/>
  <c r="T49" i="35"/>
  <c r="T75" i="35" s="1"/>
  <c r="T73" i="37"/>
  <c r="T127" i="37" s="1"/>
  <c r="S128" i="37"/>
  <c r="U74" i="37"/>
  <c r="U128" i="37" s="1"/>
  <c r="S133" i="37"/>
  <c r="T79" i="37"/>
  <c r="T133" i="37" s="1"/>
  <c r="W135" i="37"/>
  <c r="S127" i="37"/>
  <c r="W136" i="37"/>
  <c r="D156" i="37"/>
  <c r="F103" i="37"/>
  <c r="F156" i="37" s="1"/>
  <c r="E103" i="37"/>
  <c r="W74" i="34"/>
  <c r="D101" i="34" s="1"/>
  <c r="E101" i="34" s="1"/>
  <c r="E154" i="34" s="1"/>
  <c r="W48" i="35"/>
  <c r="X48" i="35" s="1"/>
  <c r="X74" i="35" s="1"/>
  <c r="W138" i="37"/>
  <c r="W76" i="35"/>
  <c r="W84" i="37"/>
  <c r="D111" i="37" s="1"/>
  <c r="F111" i="37" s="1"/>
  <c r="F164" i="37" s="1"/>
  <c r="F107" i="37"/>
  <c r="F160" i="37" s="1"/>
  <c r="W80" i="35"/>
  <c r="T70" i="37"/>
  <c r="U70" i="37"/>
  <c r="U124" i="37" s="1"/>
  <c r="S124" i="37"/>
  <c r="W56" i="35"/>
  <c r="X56" i="35" s="1"/>
  <c r="W135" i="34"/>
  <c r="T78" i="37"/>
  <c r="T132" i="37" s="1"/>
  <c r="U78" i="37"/>
  <c r="U132" i="37" s="1"/>
  <c r="W128" i="34"/>
  <c r="R123" i="37"/>
  <c r="E107" i="37"/>
  <c r="E160" i="37" s="1"/>
  <c r="W81" i="34"/>
  <c r="D108" i="34" s="1"/>
  <c r="W125" i="34"/>
  <c r="W124" i="34"/>
  <c r="W138" i="34"/>
  <c r="W136" i="34"/>
  <c r="S129" i="37"/>
  <c r="U75" i="37"/>
  <c r="U129" i="37" s="1"/>
  <c r="T75" i="37"/>
  <c r="W75" i="35"/>
  <c r="W72" i="35"/>
  <c r="W137" i="37"/>
  <c r="W134" i="34"/>
  <c r="W130" i="34"/>
  <c r="W14" i="37"/>
  <c r="S31" i="37"/>
  <c r="N139" i="37"/>
  <c r="W72" i="37"/>
  <c r="D99" i="37" s="1"/>
  <c r="F109" i="37"/>
  <c r="F162" i="37" s="1"/>
  <c r="E109" i="37"/>
  <c r="E162" i="37" s="1"/>
  <c r="D162" i="37"/>
  <c r="P85" i="37"/>
  <c r="P122" i="37"/>
  <c r="P139" i="37" s="1"/>
  <c r="W83" i="37"/>
  <c r="D110" i="37" s="1"/>
  <c r="R68" i="37"/>
  <c r="T71" i="37"/>
  <c r="T125" i="37" s="1"/>
  <c r="U71" i="37"/>
  <c r="U125" i="37" s="1"/>
  <c r="S125" i="37"/>
  <c r="O85" i="37"/>
  <c r="O122" i="37"/>
  <c r="O139" i="37" s="1"/>
  <c r="W81" i="37"/>
  <c r="D108" i="37" s="1"/>
  <c r="W77" i="37"/>
  <c r="D104" i="37" s="1"/>
  <c r="W126" i="37"/>
  <c r="R69" i="37"/>
  <c r="S69" i="37" s="1"/>
  <c r="U47" i="35"/>
  <c r="U73" i="35" s="1"/>
  <c r="T47" i="35"/>
  <c r="T73" i="35" s="1"/>
  <c r="S73" i="35"/>
  <c r="U45" i="35"/>
  <c r="U71" i="35" s="1"/>
  <c r="T45" i="35"/>
  <c r="T71" i="35" s="1"/>
  <c r="S71" i="35"/>
  <c r="W72" i="34"/>
  <c r="D99" i="34" s="1"/>
  <c r="T69" i="34"/>
  <c r="T123" i="34" s="1"/>
  <c r="U69" i="34"/>
  <c r="U123" i="34" s="1"/>
  <c r="S123" i="34"/>
  <c r="W14" i="34"/>
  <c r="S31" i="34"/>
  <c r="W54" i="35"/>
  <c r="X54" i="35" s="1"/>
  <c r="W50" i="35"/>
  <c r="X50" i="35" s="1"/>
  <c r="N87" i="35"/>
  <c r="U79" i="34"/>
  <c r="U133" i="34" s="1"/>
  <c r="T79" i="34"/>
  <c r="T133" i="34" s="1"/>
  <c r="S133" i="34"/>
  <c r="U83" i="34"/>
  <c r="U137" i="34" s="1"/>
  <c r="T83" i="34"/>
  <c r="T137" i="34" s="1"/>
  <c r="S137" i="34"/>
  <c r="U58" i="35"/>
  <c r="U84" i="35" s="1"/>
  <c r="T58" i="35"/>
  <c r="T84" i="35" s="1"/>
  <c r="S84" i="35"/>
  <c r="W76" i="34"/>
  <c r="D103" i="34" s="1"/>
  <c r="W127" i="34"/>
  <c r="W51" i="35"/>
  <c r="X51" i="35" s="1"/>
  <c r="O61" i="35"/>
  <c r="O70" i="35"/>
  <c r="O87" i="35" s="1"/>
  <c r="U52" i="35"/>
  <c r="U78" i="35" s="1"/>
  <c r="T52" i="35"/>
  <c r="T78" i="35" s="1"/>
  <c r="S78" i="35"/>
  <c r="S44" i="35"/>
  <c r="S70" i="35" s="1"/>
  <c r="R61" i="35"/>
  <c r="W84" i="34"/>
  <c r="D111" i="34" s="1"/>
  <c r="W46" i="35"/>
  <c r="X46" i="35" s="1"/>
  <c r="Y60" i="35"/>
  <c r="Y86" i="35" s="1"/>
  <c r="Z60" i="35"/>
  <c r="Z86" i="35" s="1"/>
  <c r="X86" i="35"/>
  <c r="U75" i="34"/>
  <c r="U129" i="34" s="1"/>
  <c r="T75" i="34"/>
  <c r="T129" i="34" s="1"/>
  <c r="S129" i="34"/>
  <c r="W82" i="34"/>
  <c r="D109" i="34" s="1"/>
  <c r="Z55" i="35"/>
  <c r="Z81" i="35" s="1"/>
  <c r="Y55" i="35"/>
  <c r="Y81" i="35" s="1"/>
  <c r="X81" i="35"/>
  <c r="W80" i="34"/>
  <c r="D107" i="34" s="1"/>
  <c r="T77" i="34"/>
  <c r="T131" i="34" s="1"/>
  <c r="U77" i="34"/>
  <c r="U131" i="34" s="1"/>
  <c r="S131" i="34"/>
  <c r="W77" i="35"/>
  <c r="W70" i="34"/>
  <c r="D97" i="34" s="1"/>
  <c r="N85" i="34"/>
  <c r="O68" i="34"/>
  <c r="P68" i="34"/>
  <c r="N122" i="34"/>
  <c r="W71" i="34"/>
  <c r="D98" i="34" s="1"/>
  <c r="W73" i="34"/>
  <c r="D100" i="34" s="1"/>
  <c r="W126" i="34"/>
  <c r="W79" i="35"/>
  <c r="S33" i="35"/>
  <c r="W16" i="35"/>
  <c r="P61" i="35"/>
  <c r="P70" i="35"/>
  <c r="P87" i="35" s="1"/>
  <c r="F105" i="34"/>
  <c r="F158" i="34" s="1"/>
  <c r="E105" i="34"/>
  <c r="E158" i="34" s="1"/>
  <c r="D158" i="34"/>
  <c r="W59" i="35" l="1"/>
  <c r="X59" i="35" s="1"/>
  <c r="Y59" i="35" s="1"/>
  <c r="Y85" i="35" s="1"/>
  <c r="W74" i="37"/>
  <c r="D101" i="37" s="1"/>
  <c r="W128" i="37"/>
  <c r="X83" i="35"/>
  <c r="Y57" i="35"/>
  <c r="Y83" i="35" s="1"/>
  <c r="Z57" i="35"/>
  <c r="Z83" i="35" s="1"/>
  <c r="X79" i="35"/>
  <c r="W133" i="37"/>
  <c r="Z53" i="35"/>
  <c r="Z79" i="35" s="1"/>
  <c r="AB79" i="35" s="1"/>
  <c r="W73" i="37"/>
  <c r="D100" i="37" s="1"/>
  <c r="F100" i="37" s="1"/>
  <c r="F153" i="37" s="1"/>
  <c r="W127" i="37"/>
  <c r="W85" i="35"/>
  <c r="W84" i="35"/>
  <c r="W49" i="35"/>
  <c r="X49" i="35" s="1"/>
  <c r="W78" i="35"/>
  <c r="Z48" i="35"/>
  <c r="Z74" i="35" s="1"/>
  <c r="Y48" i="35"/>
  <c r="Y74" i="35" s="1"/>
  <c r="AB74" i="35" s="1"/>
  <c r="W79" i="37"/>
  <c r="D106" i="37" s="1"/>
  <c r="E106" i="37" s="1"/>
  <c r="E159" i="37" s="1"/>
  <c r="H109" i="37"/>
  <c r="I109" i="37" s="1"/>
  <c r="K109" i="37" s="1"/>
  <c r="H107" i="37"/>
  <c r="I107" i="37" s="1"/>
  <c r="K107" i="37" s="1"/>
  <c r="D154" i="34"/>
  <c r="E156" i="37"/>
  <c r="H156" i="37" s="1"/>
  <c r="I156" i="37" s="1"/>
  <c r="M156" i="37" s="1"/>
  <c r="N156" i="37" s="1"/>
  <c r="R156" i="37" s="1"/>
  <c r="S156" i="37" s="1"/>
  <c r="W156" i="37" s="1"/>
  <c r="H103" i="37"/>
  <c r="I103" i="37" s="1"/>
  <c r="F101" i="34"/>
  <c r="F154" i="34" s="1"/>
  <c r="D164" i="37"/>
  <c r="E111" i="37"/>
  <c r="E164" i="37" s="1"/>
  <c r="W132" i="37"/>
  <c r="W47" i="35"/>
  <c r="X47" i="35" s="1"/>
  <c r="Y47" i="35" s="1"/>
  <c r="Y73" i="35" s="1"/>
  <c r="W129" i="34"/>
  <c r="T124" i="37"/>
  <c r="W124" i="37" s="1"/>
  <c r="W70" i="37"/>
  <c r="D97" i="37" s="1"/>
  <c r="F108" i="34"/>
  <c r="F161" i="34" s="1"/>
  <c r="E108" i="34"/>
  <c r="D161" i="34"/>
  <c r="Y56" i="35"/>
  <c r="Y82" i="35" s="1"/>
  <c r="Z56" i="35"/>
  <c r="Z82" i="35" s="1"/>
  <c r="X82" i="35"/>
  <c r="W78" i="37"/>
  <c r="D105" i="37" s="1"/>
  <c r="D158" i="37" s="1"/>
  <c r="W45" i="35"/>
  <c r="X45" i="35" s="1"/>
  <c r="Y45" i="35" s="1"/>
  <c r="Y71" i="35" s="1"/>
  <c r="H160" i="37"/>
  <c r="I160" i="37" s="1"/>
  <c r="M160" i="37" s="1"/>
  <c r="N160" i="37" s="1"/>
  <c r="R160" i="37" s="1"/>
  <c r="S160" i="37" s="1"/>
  <c r="W160" i="37" s="1"/>
  <c r="W52" i="35"/>
  <c r="X52" i="35" s="1"/>
  <c r="Z52" i="35" s="1"/>
  <c r="Z78" i="35" s="1"/>
  <c r="W137" i="34"/>
  <c r="W71" i="35"/>
  <c r="T129" i="37"/>
  <c r="W129" i="37" s="1"/>
  <c r="W75" i="37"/>
  <c r="D102" i="37" s="1"/>
  <c r="W73" i="35"/>
  <c r="R122" i="37"/>
  <c r="R139" i="37" s="1"/>
  <c r="W131" i="34"/>
  <c r="W69" i="34"/>
  <c r="D96" i="34" s="1"/>
  <c r="D149" i="34" s="1"/>
  <c r="U69" i="37"/>
  <c r="U123" i="37" s="1"/>
  <c r="T69" i="37"/>
  <c r="T123" i="37" s="1"/>
  <c r="S123" i="37"/>
  <c r="F108" i="37"/>
  <c r="F161" i="37" s="1"/>
  <c r="E108" i="37"/>
  <c r="E161" i="37" s="1"/>
  <c r="D161" i="37"/>
  <c r="S68" i="37"/>
  <c r="R85" i="37"/>
  <c r="D40" i="37"/>
  <c r="W31" i="37"/>
  <c r="F99" i="37"/>
  <c r="F152" i="37" s="1"/>
  <c r="E99" i="37"/>
  <c r="E152" i="37" s="1"/>
  <c r="D152" i="37"/>
  <c r="E110" i="37"/>
  <c r="E163" i="37" s="1"/>
  <c r="F110" i="37"/>
  <c r="F163" i="37" s="1"/>
  <c r="D163" i="37"/>
  <c r="F104" i="37"/>
  <c r="F157" i="37" s="1"/>
  <c r="E104" i="37"/>
  <c r="E157" i="37" s="1"/>
  <c r="D157" i="37"/>
  <c r="W125" i="37"/>
  <c r="W71" i="37"/>
  <c r="D98" i="37" s="1"/>
  <c r="F101" i="37"/>
  <c r="F154" i="37" s="1"/>
  <c r="E101" i="37"/>
  <c r="E154" i="37" s="1"/>
  <c r="D154" i="37"/>
  <c r="H162" i="37"/>
  <c r="I162" i="37" s="1"/>
  <c r="M162" i="37" s="1"/>
  <c r="N162" i="37" s="1"/>
  <c r="R162" i="37" s="1"/>
  <c r="S162" i="37" s="1"/>
  <c r="W162" i="37" s="1"/>
  <c r="Y51" i="35"/>
  <c r="Y77" i="35" s="1"/>
  <c r="Z51" i="35"/>
  <c r="Z77" i="35" s="1"/>
  <c r="X77" i="35"/>
  <c r="W83" i="34"/>
  <c r="D110" i="34" s="1"/>
  <c r="W31" i="34"/>
  <c r="D40" i="34"/>
  <c r="F99" i="34"/>
  <c r="F152" i="34" s="1"/>
  <c r="E99" i="34"/>
  <c r="E152" i="34" s="1"/>
  <c r="D152" i="34"/>
  <c r="O85" i="34"/>
  <c r="O122" i="34"/>
  <c r="O139" i="34" s="1"/>
  <c r="Z46" i="35"/>
  <c r="Z72" i="35" s="1"/>
  <c r="Y46" i="35"/>
  <c r="Y72" i="35" s="1"/>
  <c r="X72" i="35"/>
  <c r="X16" i="35"/>
  <c r="W33" i="35"/>
  <c r="F97" i="34"/>
  <c r="F150" i="34" s="1"/>
  <c r="E97" i="34"/>
  <c r="E150" i="34" s="1"/>
  <c r="D150" i="34"/>
  <c r="S87" i="35"/>
  <c r="U44" i="35"/>
  <c r="T44" i="35"/>
  <c r="S61" i="35"/>
  <c r="Z50" i="35"/>
  <c r="Z76" i="35" s="1"/>
  <c r="Y50" i="35"/>
  <c r="Y76" i="35" s="1"/>
  <c r="X76" i="35"/>
  <c r="AB76" i="35" s="1"/>
  <c r="W58" i="35"/>
  <c r="X58" i="35" s="1"/>
  <c r="Y54" i="35"/>
  <c r="Y80" i="35" s="1"/>
  <c r="Z54" i="35"/>
  <c r="Z80" i="35" s="1"/>
  <c r="X80" i="35"/>
  <c r="W77" i="34"/>
  <c r="D104" i="34" s="1"/>
  <c r="F100" i="34"/>
  <c r="F153" i="34" s="1"/>
  <c r="E100" i="34"/>
  <c r="E153" i="34" s="1"/>
  <c r="D153" i="34"/>
  <c r="H158" i="34"/>
  <c r="I158" i="34" s="1"/>
  <c r="M158" i="34" s="1"/>
  <c r="N158" i="34" s="1"/>
  <c r="R158" i="34" s="1"/>
  <c r="S158" i="34" s="1"/>
  <c r="W158" i="34" s="1"/>
  <c r="F98" i="34"/>
  <c r="F151" i="34" s="1"/>
  <c r="E98" i="34"/>
  <c r="E151" i="34" s="1"/>
  <c r="D151" i="34"/>
  <c r="F107" i="34"/>
  <c r="F160" i="34" s="1"/>
  <c r="E107" i="34"/>
  <c r="E160" i="34" s="1"/>
  <c r="D160" i="34"/>
  <c r="W75" i="34"/>
  <c r="D102" i="34" s="1"/>
  <c r="W79" i="34"/>
  <c r="D106" i="34" s="1"/>
  <c r="P122" i="34"/>
  <c r="P139" i="34" s="1"/>
  <c r="P85" i="34"/>
  <c r="F96" i="34"/>
  <c r="F149" i="34" s="1"/>
  <c r="E96" i="34"/>
  <c r="E149" i="34" s="1"/>
  <c r="F109" i="34"/>
  <c r="F162" i="34" s="1"/>
  <c r="E109" i="34"/>
  <c r="E162" i="34" s="1"/>
  <c r="D162" i="34"/>
  <c r="E111" i="34"/>
  <c r="E164" i="34" s="1"/>
  <c r="F111" i="34"/>
  <c r="F164" i="34" s="1"/>
  <c r="D164" i="34"/>
  <c r="F103" i="34"/>
  <c r="F156" i="34" s="1"/>
  <c r="E103" i="34"/>
  <c r="E156" i="34" s="1"/>
  <c r="D156" i="34"/>
  <c r="R70" i="35"/>
  <c r="R87" i="35" s="1"/>
  <c r="N139" i="34"/>
  <c r="AB81" i="35"/>
  <c r="AB86" i="35"/>
  <c r="W123" i="34"/>
  <c r="H105" i="34"/>
  <c r="I105" i="34" s="1"/>
  <c r="R68" i="34"/>
  <c r="W133" i="34"/>
  <c r="Y52" i="35" l="1"/>
  <c r="Y78" i="35" s="1"/>
  <c r="Z59" i="35"/>
  <c r="Z85" i="35" s="1"/>
  <c r="X85" i="35"/>
  <c r="H163" i="37"/>
  <c r="I163" i="37" s="1"/>
  <c r="M163" i="37" s="1"/>
  <c r="N163" i="37" s="1"/>
  <c r="R163" i="37" s="1"/>
  <c r="S163" i="37" s="1"/>
  <c r="W163" i="37" s="1"/>
  <c r="D153" i="37"/>
  <c r="E100" i="37"/>
  <c r="E153" i="37" s="1"/>
  <c r="AB83" i="35"/>
  <c r="H104" i="37"/>
  <c r="I104" i="37" s="1"/>
  <c r="J104" i="37" s="1"/>
  <c r="J109" i="37"/>
  <c r="X78" i="35"/>
  <c r="J107" i="37"/>
  <c r="M107" i="37" s="1"/>
  <c r="N107" i="37" s="1"/>
  <c r="O107" i="37" s="1"/>
  <c r="H154" i="34"/>
  <c r="I154" i="34" s="1"/>
  <c r="M154" i="34" s="1"/>
  <c r="N154" i="34" s="1"/>
  <c r="R154" i="34" s="1"/>
  <c r="S154" i="34" s="1"/>
  <c r="W154" i="34" s="1"/>
  <c r="D159" i="37"/>
  <c r="AB82" i="35"/>
  <c r="H164" i="37"/>
  <c r="I164" i="37" s="1"/>
  <c r="M164" i="37" s="1"/>
  <c r="N164" i="37" s="1"/>
  <c r="R164" i="37" s="1"/>
  <c r="S164" i="37" s="1"/>
  <c r="W164" i="37" s="1"/>
  <c r="X75" i="35"/>
  <c r="Z49" i="35"/>
  <c r="Z75" i="35" s="1"/>
  <c r="Y49" i="35"/>
  <c r="Y75" i="35" s="1"/>
  <c r="F106" i="37"/>
  <c r="F159" i="37" s="1"/>
  <c r="H101" i="34"/>
  <c r="I101" i="34" s="1"/>
  <c r="K101" i="34" s="1"/>
  <c r="Z47" i="35"/>
  <c r="Z73" i="35" s="1"/>
  <c r="W44" i="35"/>
  <c r="X44" i="35" s="1"/>
  <c r="X70" i="35" s="1"/>
  <c r="H154" i="37"/>
  <c r="I154" i="37" s="1"/>
  <c r="M154" i="37" s="1"/>
  <c r="N154" i="37" s="1"/>
  <c r="R154" i="37" s="1"/>
  <c r="S154" i="37" s="1"/>
  <c r="W154" i="37" s="1"/>
  <c r="K103" i="37"/>
  <c r="J103" i="37"/>
  <c r="M103" i="37" s="1"/>
  <c r="N103" i="37" s="1"/>
  <c r="X73" i="35"/>
  <c r="H111" i="37"/>
  <c r="I111" i="37" s="1"/>
  <c r="H157" i="37"/>
  <c r="I157" i="37" s="1"/>
  <c r="M157" i="37" s="1"/>
  <c r="N157" i="37" s="1"/>
  <c r="R157" i="37" s="1"/>
  <c r="S157" i="37" s="1"/>
  <c r="W157" i="37" s="1"/>
  <c r="F105" i="37"/>
  <c r="F158" i="37" s="1"/>
  <c r="E161" i="34"/>
  <c r="H161" i="34" s="1"/>
  <c r="I161" i="34" s="1"/>
  <c r="M161" i="34" s="1"/>
  <c r="N161" i="34" s="1"/>
  <c r="R161" i="34" s="1"/>
  <c r="S161" i="34" s="1"/>
  <c r="W161" i="34" s="1"/>
  <c r="H108" i="34"/>
  <c r="I108" i="34" s="1"/>
  <c r="E105" i="37"/>
  <c r="E158" i="37" s="1"/>
  <c r="AB72" i="35"/>
  <c r="F97" i="37"/>
  <c r="F150" i="37" s="1"/>
  <c r="D150" i="37"/>
  <c r="E97" i="37"/>
  <c r="AB85" i="35"/>
  <c r="X71" i="35"/>
  <c r="Z45" i="35"/>
  <c r="Z71" i="35" s="1"/>
  <c r="H160" i="34"/>
  <c r="I160" i="34" s="1"/>
  <c r="M160" i="34" s="1"/>
  <c r="N160" i="34" s="1"/>
  <c r="R160" i="34" s="1"/>
  <c r="S160" i="34" s="1"/>
  <c r="W160" i="34" s="1"/>
  <c r="E102" i="37"/>
  <c r="E155" i="37" s="1"/>
  <c r="F102" i="37"/>
  <c r="F155" i="37" s="1"/>
  <c r="D155" i="37"/>
  <c r="H162" i="34"/>
  <c r="I162" i="34" s="1"/>
  <c r="M162" i="34" s="1"/>
  <c r="N162" i="34" s="1"/>
  <c r="R162" i="34" s="1"/>
  <c r="S162" i="34" s="1"/>
  <c r="W162" i="34" s="1"/>
  <c r="H153" i="37"/>
  <c r="I153" i="37" s="1"/>
  <c r="M153" i="37" s="1"/>
  <c r="N153" i="37" s="1"/>
  <c r="R153" i="37" s="1"/>
  <c r="S153" i="37" s="1"/>
  <c r="W153" i="37" s="1"/>
  <c r="H101" i="37"/>
  <c r="I101" i="37" s="1"/>
  <c r="K101" i="37" s="1"/>
  <c r="W123" i="37"/>
  <c r="M109" i="37"/>
  <c r="N109" i="37" s="1"/>
  <c r="O109" i="37" s="1"/>
  <c r="H149" i="34"/>
  <c r="I149" i="34" s="1"/>
  <c r="M149" i="34" s="1"/>
  <c r="N149" i="34" s="1"/>
  <c r="R149" i="34" s="1"/>
  <c r="S149" i="34" s="1"/>
  <c r="W149" i="34" s="1"/>
  <c r="H156" i="34"/>
  <c r="I156" i="34" s="1"/>
  <c r="M156" i="34" s="1"/>
  <c r="N156" i="34" s="1"/>
  <c r="R156" i="34" s="1"/>
  <c r="S156" i="34" s="1"/>
  <c r="W156" i="34" s="1"/>
  <c r="H150" i="34"/>
  <c r="I150" i="34" s="1"/>
  <c r="M150" i="34" s="1"/>
  <c r="N150" i="34" s="1"/>
  <c r="R150" i="34" s="1"/>
  <c r="S150" i="34" s="1"/>
  <c r="W150" i="34" s="1"/>
  <c r="H152" i="34"/>
  <c r="I152" i="34" s="1"/>
  <c r="M152" i="34" s="1"/>
  <c r="N152" i="34" s="1"/>
  <c r="R152" i="34" s="1"/>
  <c r="S152" i="34" s="1"/>
  <c r="W152" i="34" s="1"/>
  <c r="H164" i="34"/>
  <c r="I164" i="34" s="1"/>
  <c r="M164" i="34" s="1"/>
  <c r="N164" i="34" s="1"/>
  <c r="R164" i="34" s="1"/>
  <c r="S164" i="34" s="1"/>
  <c r="W164" i="34" s="1"/>
  <c r="D57" i="37"/>
  <c r="H40" i="37"/>
  <c r="S85" i="37"/>
  <c r="U68" i="37"/>
  <c r="T68" i="37"/>
  <c r="S122" i="37"/>
  <c r="W69" i="37"/>
  <c r="D96" i="37" s="1"/>
  <c r="H106" i="37"/>
  <c r="I106" i="37" s="1"/>
  <c r="H110" i="37"/>
  <c r="I110" i="37" s="1"/>
  <c r="H152" i="37"/>
  <c r="I152" i="37" s="1"/>
  <c r="M152" i="37" s="1"/>
  <c r="N152" i="37" s="1"/>
  <c r="R152" i="37" s="1"/>
  <c r="S152" i="37" s="1"/>
  <c r="W152" i="37" s="1"/>
  <c r="H161" i="37"/>
  <c r="I161" i="37" s="1"/>
  <c r="M161" i="37" s="1"/>
  <c r="N161" i="37" s="1"/>
  <c r="R161" i="37" s="1"/>
  <c r="S161" i="37" s="1"/>
  <c r="W161" i="37" s="1"/>
  <c r="F98" i="37"/>
  <c r="F151" i="37" s="1"/>
  <c r="E98" i="37"/>
  <c r="E151" i="37" s="1"/>
  <c r="D151" i="37"/>
  <c r="H108" i="37"/>
  <c r="I108" i="37" s="1"/>
  <c r="H99" i="37"/>
  <c r="I99" i="37" s="1"/>
  <c r="F102" i="34"/>
  <c r="F155" i="34" s="1"/>
  <c r="E102" i="34"/>
  <c r="E155" i="34" s="1"/>
  <c r="D155" i="34"/>
  <c r="H100" i="34"/>
  <c r="I100" i="34" s="1"/>
  <c r="F104" i="34"/>
  <c r="F157" i="34" s="1"/>
  <c r="E104" i="34"/>
  <c r="E157" i="34" s="1"/>
  <c r="D157" i="34"/>
  <c r="H99" i="34"/>
  <c r="I99" i="34" s="1"/>
  <c r="R85" i="34"/>
  <c r="S68" i="34"/>
  <c r="H107" i="34"/>
  <c r="I107" i="34" s="1"/>
  <c r="H40" i="34"/>
  <c r="D57" i="34"/>
  <c r="K105" i="34"/>
  <c r="J105" i="34"/>
  <c r="H151" i="34"/>
  <c r="I151" i="34" s="1"/>
  <c r="M151" i="34" s="1"/>
  <c r="N151" i="34" s="1"/>
  <c r="R151" i="34" s="1"/>
  <c r="S151" i="34" s="1"/>
  <c r="W151" i="34" s="1"/>
  <c r="H111" i="34"/>
  <c r="I111" i="34" s="1"/>
  <c r="H96" i="34"/>
  <c r="I96" i="34" s="1"/>
  <c r="AB80" i="35"/>
  <c r="AB16" i="35"/>
  <c r="AB33" i="35" s="1"/>
  <c r="X33" i="35"/>
  <c r="F110" i="34"/>
  <c r="F163" i="34" s="1"/>
  <c r="E110" i="34"/>
  <c r="E163" i="34" s="1"/>
  <c r="D163" i="34"/>
  <c r="H98" i="34"/>
  <c r="I98" i="34" s="1"/>
  <c r="AB77" i="35"/>
  <c r="H109" i="34"/>
  <c r="I109" i="34" s="1"/>
  <c r="H103" i="34"/>
  <c r="I103" i="34" s="1"/>
  <c r="H97" i="34"/>
  <c r="I97" i="34" s="1"/>
  <c r="F106" i="34"/>
  <c r="F159" i="34" s="1"/>
  <c r="E106" i="34"/>
  <c r="E159" i="34" s="1"/>
  <c r="D159" i="34"/>
  <c r="Z58" i="35"/>
  <c r="Z84" i="35" s="1"/>
  <c r="Y58" i="35"/>
  <c r="Y84" i="35" s="1"/>
  <c r="X84" i="35"/>
  <c r="T61" i="35"/>
  <c r="T70" i="35"/>
  <c r="R122" i="34"/>
  <c r="R139" i="34" s="1"/>
  <c r="H153" i="34"/>
  <c r="I153" i="34" s="1"/>
  <c r="M153" i="34" s="1"/>
  <c r="N153" i="34" s="1"/>
  <c r="R153" i="34" s="1"/>
  <c r="S153" i="34" s="1"/>
  <c r="W153" i="34" s="1"/>
  <c r="AB78" i="35"/>
  <c r="U61" i="35"/>
  <c r="U70" i="35"/>
  <c r="U87" i="35" s="1"/>
  <c r="W61" i="35" l="1"/>
  <c r="J101" i="34"/>
  <c r="K104" i="37"/>
  <c r="M104" i="37" s="1"/>
  <c r="N104" i="37" s="1"/>
  <c r="P104" i="37" s="1"/>
  <c r="H100" i="37"/>
  <c r="I100" i="37" s="1"/>
  <c r="J100" i="37" s="1"/>
  <c r="M105" i="34"/>
  <c r="N105" i="34" s="1"/>
  <c r="H159" i="37"/>
  <c r="I159" i="37" s="1"/>
  <c r="M159" i="37" s="1"/>
  <c r="N159" i="37" s="1"/>
  <c r="R159" i="37" s="1"/>
  <c r="S159" i="37" s="1"/>
  <c r="W159" i="37" s="1"/>
  <c r="AB73" i="35"/>
  <c r="P107" i="37"/>
  <c r="R107" i="37" s="1"/>
  <c r="S107" i="37" s="1"/>
  <c r="AB75" i="35"/>
  <c r="H102" i="37"/>
  <c r="I102" i="37" s="1"/>
  <c r="J102" i="37" s="1"/>
  <c r="AB84" i="35"/>
  <c r="H105" i="37"/>
  <c r="I105" i="37" s="1"/>
  <c r="J105" i="37" s="1"/>
  <c r="AB71" i="35"/>
  <c r="O103" i="37"/>
  <c r="P103" i="37"/>
  <c r="H155" i="37"/>
  <c r="I155" i="37" s="1"/>
  <c r="M155" i="37" s="1"/>
  <c r="N155" i="37" s="1"/>
  <c r="R155" i="37" s="1"/>
  <c r="S155" i="37" s="1"/>
  <c r="W155" i="37" s="1"/>
  <c r="K111" i="37"/>
  <c r="J111" i="37"/>
  <c r="H158" i="37"/>
  <c r="I158" i="37" s="1"/>
  <c r="M158" i="37" s="1"/>
  <c r="N158" i="37" s="1"/>
  <c r="R158" i="37" s="1"/>
  <c r="S158" i="37" s="1"/>
  <c r="W158" i="37" s="1"/>
  <c r="J108" i="34"/>
  <c r="K108" i="34"/>
  <c r="E150" i="37"/>
  <c r="H150" i="37" s="1"/>
  <c r="I150" i="37" s="1"/>
  <c r="M150" i="37" s="1"/>
  <c r="N150" i="37" s="1"/>
  <c r="R150" i="37" s="1"/>
  <c r="S150" i="37" s="1"/>
  <c r="W150" i="37" s="1"/>
  <c r="H97" i="37"/>
  <c r="I97" i="37" s="1"/>
  <c r="P109" i="37"/>
  <c r="R109" i="37" s="1"/>
  <c r="S109" i="37" s="1"/>
  <c r="H155" i="34"/>
  <c r="I155" i="34" s="1"/>
  <c r="M155" i="34" s="1"/>
  <c r="N155" i="34" s="1"/>
  <c r="R155" i="34" s="1"/>
  <c r="S155" i="34" s="1"/>
  <c r="W155" i="34" s="1"/>
  <c r="J101" i="37"/>
  <c r="M101" i="37" s="1"/>
  <c r="N101" i="37" s="1"/>
  <c r="O101" i="37" s="1"/>
  <c r="K102" i="37"/>
  <c r="M102" i="37" s="1"/>
  <c r="N102" i="37" s="1"/>
  <c r="P102" i="37" s="1"/>
  <c r="H151" i="37"/>
  <c r="I151" i="37" s="1"/>
  <c r="M151" i="37" s="1"/>
  <c r="N151" i="37" s="1"/>
  <c r="R151" i="37" s="1"/>
  <c r="S151" i="37" s="1"/>
  <c r="W151" i="37" s="1"/>
  <c r="H159" i="34"/>
  <c r="I159" i="34" s="1"/>
  <c r="M159" i="34" s="1"/>
  <c r="N159" i="34" s="1"/>
  <c r="R159" i="34" s="1"/>
  <c r="S159" i="34" s="1"/>
  <c r="W159" i="34" s="1"/>
  <c r="H110" i="34"/>
  <c r="I110" i="34" s="1"/>
  <c r="J110" i="34" s="1"/>
  <c r="H106" i="34"/>
  <c r="I106" i="34" s="1"/>
  <c r="J106" i="34" s="1"/>
  <c r="M101" i="34"/>
  <c r="N101" i="34" s="1"/>
  <c r="P101" i="34" s="1"/>
  <c r="F96" i="37"/>
  <c r="F149" i="37" s="1"/>
  <c r="E96" i="37"/>
  <c r="E149" i="37" s="1"/>
  <c r="D149" i="37"/>
  <c r="H149" i="37" s="1"/>
  <c r="I149" i="37" s="1"/>
  <c r="M149" i="37" s="1"/>
  <c r="N149" i="37" s="1"/>
  <c r="R149" i="37" s="1"/>
  <c r="S149" i="37" s="1"/>
  <c r="W149" i="37" s="1"/>
  <c r="T85" i="37"/>
  <c r="T122" i="37"/>
  <c r="T139" i="37" s="1"/>
  <c r="U85" i="37"/>
  <c r="U122" i="37"/>
  <c r="U139" i="37" s="1"/>
  <c r="W68" i="37"/>
  <c r="H57" i="37"/>
  <c r="I40" i="37"/>
  <c r="J110" i="37"/>
  <c r="K110" i="37"/>
  <c r="J99" i="37"/>
  <c r="K99" i="37"/>
  <c r="M99" i="37" s="1"/>
  <c r="N99" i="37" s="1"/>
  <c r="K100" i="37"/>
  <c r="J106" i="37"/>
  <c r="K106" i="37"/>
  <c r="S139" i="37"/>
  <c r="H98" i="37"/>
  <c r="I98" i="37" s="1"/>
  <c r="J108" i="37"/>
  <c r="K108" i="37"/>
  <c r="O105" i="34"/>
  <c r="P105" i="34"/>
  <c r="K99" i="34"/>
  <c r="J99" i="34"/>
  <c r="H163" i="34"/>
  <c r="I163" i="34" s="1"/>
  <c r="M163" i="34" s="1"/>
  <c r="N163" i="34" s="1"/>
  <c r="R163" i="34" s="1"/>
  <c r="S163" i="34" s="1"/>
  <c r="W163" i="34" s="1"/>
  <c r="H157" i="34"/>
  <c r="I157" i="34" s="1"/>
  <c r="M157" i="34" s="1"/>
  <c r="N157" i="34" s="1"/>
  <c r="R157" i="34" s="1"/>
  <c r="S157" i="34" s="1"/>
  <c r="W157" i="34" s="1"/>
  <c r="H57" i="34"/>
  <c r="I40" i="34"/>
  <c r="K103" i="34"/>
  <c r="J103" i="34"/>
  <c r="H104" i="34"/>
  <c r="I104" i="34" s="1"/>
  <c r="X87" i="35"/>
  <c r="K100" i="34"/>
  <c r="J100" i="34"/>
  <c r="T87" i="35"/>
  <c r="W70" i="35"/>
  <c r="W87" i="35" s="1"/>
  <c r="K97" i="34"/>
  <c r="J97" i="34"/>
  <c r="K109" i="34"/>
  <c r="J109" i="34"/>
  <c r="K96" i="34"/>
  <c r="J96" i="34"/>
  <c r="K107" i="34"/>
  <c r="J107" i="34"/>
  <c r="H102" i="34"/>
  <c r="I102" i="34" s="1"/>
  <c r="K111" i="34"/>
  <c r="J111" i="34"/>
  <c r="T68" i="34"/>
  <c r="S85" i="34"/>
  <c r="U68" i="34"/>
  <c r="S122" i="34"/>
  <c r="K98" i="34"/>
  <c r="J98" i="34"/>
  <c r="Y44" i="35"/>
  <c r="Y70" i="35" s="1"/>
  <c r="Y87" i="35" s="1"/>
  <c r="Z44" i="35"/>
  <c r="Z70" i="35" s="1"/>
  <c r="Z87" i="35" s="1"/>
  <c r="X61" i="35"/>
  <c r="U107" i="37" l="1"/>
  <c r="T107" i="37"/>
  <c r="K105" i="37"/>
  <c r="M105" i="37" s="1"/>
  <c r="N105" i="37" s="1"/>
  <c r="M111" i="37"/>
  <c r="N111" i="37" s="1"/>
  <c r="O111" i="37" s="1"/>
  <c r="R103" i="37"/>
  <c r="S103" i="37" s="1"/>
  <c r="T103" i="37" s="1"/>
  <c r="W103" i="37" s="1"/>
  <c r="M108" i="34"/>
  <c r="N108" i="34" s="1"/>
  <c r="P108" i="34" s="1"/>
  <c r="P111" i="37"/>
  <c r="R111" i="37" s="1"/>
  <c r="S111" i="37" s="1"/>
  <c r="U111" i="37" s="1"/>
  <c r="U103" i="37"/>
  <c r="U109" i="37"/>
  <c r="T109" i="37"/>
  <c r="K106" i="34"/>
  <c r="M106" i="34" s="1"/>
  <c r="N106" i="34" s="1"/>
  <c r="P106" i="34" s="1"/>
  <c r="K97" i="37"/>
  <c r="J97" i="37"/>
  <c r="M97" i="37" s="1"/>
  <c r="N97" i="37" s="1"/>
  <c r="K110" i="34"/>
  <c r="M110" i="34" s="1"/>
  <c r="N110" i="34" s="1"/>
  <c r="P110" i="34" s="1"/>
  <c r="P101" i="37"/>
  <c r="R101" i="37" s="1"/>
  <c r="S101" i="37" s="1"/>
  <c r="U101" i="37" s="1"/>
  <c r="M100" i="34"/>
  <c r="N100" i="34" s="1"/>
  <c r="O100" i="34" s="1"/>
  <c r="W107" i="37"/>
  <c r="M110" i="37"/>
  <c r="N110" i="37" s="1"/>
  <c r="O110" i="37" s="1"/>
  <c r="M106" i="37"/>
  <c r="N106" i="37" s="1"/>
  <c r="P106" i="37" s="1"/>
  <c r="M100" i="37"/>
  <c r="N100" i="37" s="1"/>
  <c r="O100" i="37" s="1"/>
  <c r="O104" i="37"/>
  <c r="R104" i="37" s="1"/>
  <c r="S104" i="37" s="1"/>
  <c r="U104" i="37" s="1"/>
  <c r="M97" i="34"/>
  <c r="N97" i="34" s="1"/>
  <c r="P97" i="34" s="1"/>
  <c r="H96" i="37"/>
  <c r="I96" i="37" s="1"/>
  <c r="K96" i="37" s="1"/>
  <c r="O102" i="37"/>
  <c r="R102" i="37" s="1"/>
  <c r="S102" i="37" s="1"/>
  <c r="T102" i="37" s="1"/>
  <c r="M108" i="37"/>
  <c r="N108" i="37" s="1"/>
  <c r="O108" i="37" s="1"/>
  <c r="R105" i="34"/>
  <c r="S105" i="34" s="1"/>
  <c r="T105" i="34" s="1"/>
  <c r="O101" i="34"/>
  <c r="M107" i="34"/>
  <c r="N107" i="34" s="1"/>
  <c r="P107" i="34" s="1"/>
  <c r="M99" i="34"/>
  <c r="N99" i="34" s="1"/>
  <c r="O99" i="34" s="1"/>
  <c r="R101" i="34"/>
  <c r="S101" i="34" s="1"/>
  <c r="U101" i="34" s="1"/>
  <c r="M96" i="34"/>
  <c r="N96" i="34" s="1"/>
  <c r="P96" i="34" s="1"/>
  <c r="W68" i="34"/>
  <c r="W85" i="34" s="1"/>
  <c r="M111" i="34"/>
  <c r="N111" i="34" s="1"/>
  <c r="P111" i="34" s="1"/>
  <c r="M98" i="34"/>
  <c r="N98" i="34" s="1"/>
  <c r="P98" i="34" s="1"/>
  <c r="M109" i="34"/>
  <c r="N109" i="34" s="1"/>
  <c r="P109" i="34" s="1"/>
  <c r="M103" i="34"/>
  <c r="N103" i="34" s="1"/>
  <c r="O103" i="34" s="1"/>
  <c r="P99" i="37"/>
  <c r="O99" i="37"/>
  <c r="J98" i="37"/>
  <c r="K98" i="37"/>
  <c r="W122" i="37"/>
  <c r="W139" i="37" s="1"/>
  <c r="I57" i="37"/>
  <c r="M40" i="37"/>
  <c r="W85" i="37"/>
  <c r="D95" i="37"/>
  <c r="S139" i="34"/>
  <c r="U85" i="34"/>
  <c r="U122" i="34"/>
  <c r="U139" i="34" s="1"/>
  <c r="K102" i="34"/>
  <c r="J102" i="34"/>
  <c r="I57" i="34"/>
  <c r="M40" i="34"/>
  <c r="AB70" i="35"/>
  <c r="AB87" i="35" s="1"/>
  <c r="T85" i="34"/>
  <c r="T122" i="34"/>
  <c r="T139" i="34" s="1"/>
  <c r="K104" i="34"/>
  <c r="J104" i="34"/>
  <c r="O105" i="37" l="1"/>
  <c r="P105" i="37"/>
  <c r="O108" i="34"/>
  <c r="T111" i="37"/>
  <c r="W111" i="37" s="1"/>
  <c r="R99" i="37"/>
  <c r="S99" i="37" s="1"/>
  <c r="U99" i="37" s="1"/>
  <c r="P110" i="37"/>
  <c r="R110" i="37" s="1"/>
  <c r="S110" i="37" s="1"/>
  <c r="U110" i="37" s="1"/>
  <c r="O106" i="37"/>
  <c r="R106" i="37" s="1"/>
  <c r="S106" i="37" s="1"/>
  <c r="O107" i="34"/>
  <c r="R107" i="34" s="1"/>
  <c r="S107" i="34" s="1"/>
  <c r="T107" i="34" s="1"/>
  <c r="M98" i="37"/>
  <c r="N98" i="37" s="1"/>
  <c r="P98" i="37" s="1"/>
  <c r="P108" i="37"/>
  <c r="R108" i="37" s="1"/>
  <c r="S108" i="37" s="1"/>
  <c r="P97" i="37"/>
  <c r="O97" i="37"/>
  <c r="P100" i="34"/>
  <c r="R100" i="34" s="1"/>
  <c r="S100" i="34" s="1"/>
  <c r="U100" i="34" s="1"/>
  <c r="T104" i="37"/>
  <c r="W104" i="37" s="1"/>
  <c r="T101" i="37"/>
  <c r="W101" i="37" s="1"/>
  <c r="O97" i="34"/>
  <c r="R97" i="34" s="1"/>
  <c r="S97" i="34" s="1"/>
  <c r="U97" i="34" s="1"/>
  <c r="R108" i="34"/>
  <c r="S108" i="34" s="1"/>
  <c r="P100" i="37"/>
  <c r="R100" i="37" s="1"/>
  <c r="S100" i="37" s="1"/>
  <c r="J96" i="37"/>
  <c r="M96" i="37" s="1"/>
  <c r="N96" i="37" s="1"/>
  <c r="O96" i="37" s="1"/>
  <c r="W109" i="37"/>
  <c r="U102" i="37"/>
  <c r="W102" i="37" s="1"/>
  <c r="U105" i="34"/>
  <c r="W105" i="34" s="1"/>
  <c r="O96" i="34"/>
  <c r="R96" i="34" s="1"/>
  <c r="S96" i="34" s="1"/>
  <c r="U96" i="34" s="1"/>
  <c r="D95" i="34"/>
  <c r="D148" i="34" s="1"/>
  <c r="T101" i="34"/>
  <c r="W101" i="34" s="1"/>
  <c r="P99" i="34"/>
  <c r="R99" i="34" s="1"/>
  <c r="S99" i="34" s="1"/>
  <c r="O106" i="34"/>
  <c r="R106" i="34" s="1"/>
  <c r="S106" i="34" s="1"/>
  <c r="O110" i="34"/>
  <c r="R110" i="34" s="1"/>
  <c r="S110" i="34" s="1"/>
  <c r="T110" i="34" s="1"/>
  <c r="O109" i="34"/>
  <c r="R109" i="34" s="1"/>
  <c r="S109" i="34" s="1"/>
  <c r="T109" i="34" s="1"/>
  <c r="O98" i="34"/>
  <c r="R98" i="34" s="1"/>
  <c r="S98" i="34" s="1"/>
  <c r="O111" i="34"/>
  <c r="R111" i="34" s="1"/>
  <c r="S111" i="34" s="1"/>
  <c r="U111" i="34" s="1"/>
  <c r="M102" i="34"/>
  <c r="N102" i="34" s="1"/>
  <c r="P102" i="34" s="1"/>
  <c r="P103" i="34"/>
  <c r="R103" i="34" s="1"/>
  <c r="S103" i="34" s="1"/>
  <c r="T103" i="34" s="1"/>
  <c r="M104" i="34"/>
  <c r="N104" i="34" s="1"/>
  <c r="P104" i="34" s="1"/>
  <c r="F95" i="37"/>
  <c r="E95" i="37"/>
  <c r="D112" i="37"/>
  <c r="D148" i="37"/>
  <c r="M57" i="37"/>
  <c r="N40" i="37"/>
  <c r="W122" i="34"/>
  <c r="W139" i="34" s="1"/>
  <c r="N40" i="34"/>
  <c r="M57" i="34"/>
  <c r="U106" i="37" l="1"/>
  <c r="T106" i="37"/>
  <c r="W106" i="37" s="1"/>
  <c r="T99" i="37"/>
  <c r="W99" i="37" s="1"/>
  <c r="R105" i="37"/>
  <c r="S105" i="37" s="1"/>
  <c r="T110" i="37"/>
  <c r="W110" i="37" s="1"/>
  <c r="U107" i="34"/>
  <c r="W107" i="34" s="1"/>
  <c r="R97" i="37"/>
  <c r="S97" i="37" s="1"/>
  <c r="T97" i="37" s="1"/>
  <c r="O104" i="34"/>
  <c r="R104" i="34" s="1"/>
  <c r="S104" i="34" s="1"/>
  <c r="U104" i="34" s="1"/>
  <c r="T96" i="34"/>
  <c r="W96" i="34" s="1"/>
  <c r="P96" i="37"/>
  <c r="R96" i="37" s="1"/>
  <c r="S96" i="37" s="1"/>
  <c r="U96" i="37" s="1"/>
  <c r="O98" i="37"/>
  <c r="R98" i="37" s="1"/>
  <c r="S98" i="37" s="1"/>
  <c r="U98" i="37" s="1"/>
  <c r="U100" i="37"/>
  <c r="T100" i="37"/>
  <c r="W100" i="37" s="1"/>
  <c r="U108" i="37"/>
  <c r="T108" i="37"/>
  <c r="U108" i="34"/>
  <c r="T108" i="34"/>
  <c r="W108" i="34" s="1"/>
  <c r="D112" i="34"/>
  <c r="E95" i="34"/>
  <c r="E112" i="34" s="1"/>
  <c r="F95" i="34"/>
  <c r="F148" i="34" s="1"/>
  <c r="F165" i="34" s="1"/>
  <c r="H95" i="37"/>
  <c r="I95" i="37" s="1"/>
  <c r="U99" i="34"/>
  <c r="T99" i="34"/>
  <c r="T100" i="34"/>
  <c r="W100" i="34" s="1"/>
  <c r="T106" i="34"/>
  <c r="U106" i="34"/>
  <c r="T98" i="34"/>
  <c r="U98" i="34"/>
  <c r="U103" i="34"/>
  <c r="W103" i="34" s="1"/>
  <c r="O102" i="34"/>
  <c r="R102" i="34" s="1"/>
  <c r="S102" i="34" s="1"/>
  <c r="U102" i="34" s="1"/>
  <c r="T111" i="34"/>
  <c r="W111" i="34" s="1"/>
  <c r="U109" i="34"/>
  <c r="W109" i="34" s="1"/>
  <c r="T97" i="34"/>
  <c r="W97" i="34" s="1"/>
  <c r="U110" i="34"/>
  <c r="W110" i="34" s="1"/>
  <c r="D165" i="37"/>
  <c r="E112" i="37"/>
  <c r="E148" i="37"/>
  <c r="E165" i="37" s="1"/>
  <c r="R40" i="37"/>
  <c r="N57" i="37"/>
  <c r="F112" i="37"/>
  <c r="F148" i="37"/>
  <c r="F165" i="37" s="1"/>
  <c r="D165" i="34"/>
  <c r="R40" i="34"/>
  <c r="N57" i="34"/>
  <c r="U97" i="37" l="1"/>
  <c r="T96" i="37"/>
  <c r="W96" i="37" s="1"/>
  <c r="W97" i="37"/>
  <c r="U105" i="37"/>
  <c r="T105" i="37"/>
  <c r="W105" i="37" s="1"/>
  <c r="W108" i="37"/>
  <c r="T98" i="37"/>
  <c r="W98" i="37" s="1"/>
  <c r="H112" i="37"/>
  <c r="F112" i="34"/>
  <c r="H95" i="34"/>
  <c r="H112" i="34" s="1"/>
  <c r="E148" i="34"/>
  <c r="E165" i="34" s="1"/>
  <c r="W99" i="34"/>
  <c r="T102" i="34"/>
  <c r="W102" i="34" s="1"/>
  <c r="W98" i="34"/>
  <c r="T104" i="34"/>
  <c r="W104" i="34" s="1"/>
  <c r="W106" i="34"/>
  <c r="H148" i="37"/>
  <c r="I112" i="37"/>
  <c r="J95" i="37"/>
  <c r="J112" i="37" s="1"/>
  <c r="K95" i="37"/>
  <c r="K112" i="37" s="1"/>
  <c r="S40" i="37"/>
  <c r="R57" i="37"/>
  <c r="R57" i="34"/>
  <c r="S40" i="34"/>
  <c r="I95" i="34" l="1"/>
  <c r="H148" i="34"/>
  <c r="I148" i="34" s="1"/>
  <c r="M95" i="37"/>
  <c r="M112" i="37"/>
  <c r="N95" i="37"/>
  <c r="I148" i="37"/>
  <c r="H165" i="37"/>
  <c r="W40" i="37"/>
  <c r="W57" i="37" s="1"/>
  <c r="S57" i="37"/>
  <c r="K95" i="34"/>
  <c r="K112" i="34" s="1"/>
  <c r="J95" i="34"/>
  <c r="J112" i="34" s="1"/>
  <c r="I112" i="34"/>
  <c r="S57" i="34"/>
  <c r="W40" i="34"/>
  <c r="W57" i="34" s="1"/>
  <c r="H165" i="34" l="1"/>
  <c r="M148" i="37"/>
  <c r="I165" i="37"/>
  <c r="N112" i="37"/>
  <c r="P95" i="37"/>
  <c r="P112" i="37" s="1"/>
  <c r="O95" i="37"/>
  <c r="O112" i="37" s="1"/>
  <c r="M148" i="34"/>
  <c r="I165" i="34"/>
  <c r="M95" i="34"/>
  <c r="R95" i="37" l="1"/>
  <c r="R112" i="37" s="1"/>
  <c r="S95" i="37"/>
  <c r="N148" i="37"/>
  <c r="M165" i="37"/>
  <c r="N95" i="34"/>
  <c r="M112" i="34"/>
  <c r="M165" i="34"/>
  <c r="N148" i="34"/>
  <c r="R148" i="37" l="1"/>
  <c r="N165" i="37"/>
  <c r="U95" i="37"/>
  <c r="U112" i="37" s="1"/>
  <c r="T95" i="37"/>
  <c r="T112" i="37" s="1"/>
  <c r="S112" i="37"/>
  <c r="N165" i="34"/>
  <c r="R148" i="34"/>
  <c r="O95" i="34"/>
  <c r="O112" i="34" s="1"/>
  <c r="N112" i="34"/>
  <c r="P95" i="34"/>
  <c r="P112" i="34" s="1"/>
  <c r="W95" i="37" l="1"/>
  <c r="W112" i="37" s="1"/>
  <c r="R165" i="37"/>
  <c r="S148" i="37"/>
  <c r="R95" i="34"/>
  <c r="S148" i="34"/>
  <c r="R165" i="34"/>
  <c r="S165" i="37" l="1"/>
  <c r="W148" i="37"/>
  <c r="W165" i="37" s="1"/>
  <c r="W148" i="34"/>
  <c r="W165" i="34" s="1"/>
  <c r="S165" i="34"/>
  <c r="R112" i="34"/>
  <c r="S95" i="34"/>
  <c r="S112" i="34" l="1"/>
  <c r="U95" i="34"/>
  <c r="U112" i="34" s="1"/>
  <c r="T95" i="34"/>
  <c r="T112" i="34" s="1"/>
  <c r="W95" i="34" l="1"/>
  <c r="W112" i="34" s="1"/>
  <c r="V165" i="33" l="1"/>
  <c r="U165" i="33"/>
  <c r="T165" i="33"/>
  <c r="Q165" i="33"/>
  <c r="P165" i="33"/>
  <c r="O165" i="33"/>
  <c r="L165" i="33"/>
  <c r="K165" i="33"/>
  <c r="J165" i="33"/>
  <c r="G164" i="33"/>
  <c r="G163" i="33"/>
  <c r="G162" i="33"/>
  <c r="G161" i="33"/>
  <c r="G160" i="33"/>
  <c r="G159" i="33"/>
  <c r="G158" i="33"/>
  <c r="G157" i="33"/>
  <c r="G156" i="33"/>
  <c r="G155" i="33"/>
  <c r="G154" i="33"/>
  <c r="G153" i="33"/>
  <c r="G152" i="33"/>
  <c r="G151" i="33"/>
  <c r="G150" i="33"/>
  <c r="G149" i="33"/>
  <c r="B149" i="33"/>
  <c r="B150" i="33" s="1"/>
  <c r="B151" i="33" s="1"/>
  <c r="B152" i="33" s="1"/>
  <c r="B153" i="33" s="1"/>
  <c r="B154" i="33" s="1"/>
  <c r="B155" i="33" s="1"/>
  <c r="B156" i="33" s="1"/>
  <c r="B157" i="33" s="1"/>
  <c r="B158" i="33" s="1"/>
  <c r="B159" i="33" s="1"/>
  <c r="B160" i="33" s="1"/>
  <c r="B161" i="33" s="1"/>
  <c r="B162" i="33" s="1"/>
  <c r="B163" i="33" s="1"/>
  <c r="B164" i="33" s="1"/>
  <c r="G148" i="33"/>
  <c r="V138" i="33"/>
  <c r="Q138" i="33"/>
  <c r="L138" i="33"/>
  <c r="G138" i="33"/>
  <c r="V137" i="33"/>
  <c r="Q137" i="33"/>
  <c r="L137" i="33"/>
  <c r="G137" i="33"/>
  <c r="V136" i="33"/>
  <c r="Q136" i="33"/>
  <c r="L136" i="33"/>
  <c r="G136" i="33"/>
  <c r="V135" i="33"/>
  <c r="Q135" i="33"/>
  <c r="L135" i="33"/>
  <c r="G135" i="33"/>
  <c r="V134" i="33"/>
  <c r="Q134" i="33"/>
  <c r="L134" i="33"/>
  <c r="G134" i="33"/>
  <c r="V133" i="33"/>
  <c r="Q133" i="33"/>
  <c r="L133" i="33"/>
  <c r="G133" i="33"/>
  <c r="V132" i="33"/>
  <c r="Q132" i="33"/>
  <c r="L132" i="33"/>
  <c r="G132" i="33"/>
  <c r="V131" i="33"/>
  <c r="Q131" i="33"/>
  <c r="L131" i="33"/>
  <c r="G131" i="33"/>
  <c r="V130" i="33"/>
  <c r="Q130" i="33"/>
  <c r="L130" i="33"/>
  <c r="G130" i="33"/>
  <c r="V129" i="33"/>
  <c r="Q129" i="33"/>
  <c r="L129" i="33"/>
  <c r="G129" i="33"/>
  <c r="V128" i="33"/>
  <c r="Q128" i="33"/>
  <c r="L128" i="33"/>
  <c r="G128" i="33"/>
  <c r="V127" i="33"/>
  <c r="Q127" i="33"/>
  <c r="L127" i="33"/>
  <c r="G127" i="33"/>
  <c r="V126" i="33"/>
  <c r="Q126" i="33"/>
  <c r="L126" i="33"/>
  <c r="G126" i="33"/>
  <c r="V125" i="33"/>
  <c r="Q125" i="33"/>
  <c r="L125" i="33"/>
  <c r="G125" i="33"/>
  <c r="B125" i="33"/>
  <c r="B126" i="33" s="1"/>
  <c r="B127" i="33" s="1"/>
  <c r="B128" i="33" s="1"/>
  <c r="B129" i="33" s="1"/>
  <c r="B130" i="33" s="1"/>
  <c r="B131" i="33" s="1"/>
  <c r="B132" i="33" s="1"/>
  <c r="B133" i="33" s="1"/>
  <c r="B134" i="33" s="1"/>
  <c r="B135" i="33" s="1"/>
  <c r="B136" i="33" s="1"/>
  <c r="B137" i="33" s="1"/>
  <c r="B138" i="33" s="1"/>
  <c r="V124" i="33"/>
  <c r="Q124" i="33"/>
  <c r="L124" i="33"/>
  <c r="G124" i="33"/>
  <c r="B124" i="33"/>
  <c r="V123" i="33"/>
  <c r="Q123" i="33"/>
  <c r="L123" i="33"/>
  <c r="G123" i="33"/>
  <c r="B123" i="33"/>
  <c r="V122" i="33"/>
  <c r="Q122" i="33"/>
  <c r="L122" i="33"/>
  <c r="G122" i="33"/>
  <c r="V112" i="33"/>
  <c r="Q112" i="33"/>
  <c r="L112" i="33"/>
  <c r="G112" i="33"/>
  <c r="B96" i="33"/>
  <c r="B97" i="33" s="1"/>
  <c r="B98" i="33" s="1"/>
  <c r="B99" i="33" s="1"/>
  <c r="B100" i="33" s="1"/>
  <c r="B101" i="33" s="1"/>
  <c r="B102" i="33" s="1"/>
  <c r="B103" i="33" s="1"/>
  <c r="B104" i="33" s="1"/>
  <c r="B105" i="33" s="1"/>
  <c r="B106" i="33" s="1"/>
  <c r="B107" i="33" s="1"/>
  <c r="B108" i="33" s="1"/>
  <c r="B109" i="33" s="1"/>
  <c r="B110" i="33" s="1"/>
  <c r="B111" i="33" s="1"/>
  <c r="J86" i="33"/>
  <c r="O86" i="33" s="1"/>
  <c r="T86" i="33" s="1"/>
  <c r="E113" i="33" s="1"/>
  <c r="J113" i="33" s="1"/>
  <c r="O113" i="33" s="1"/>
  <c r="T113" i="33" s="1"/>
  <c r="V85" i="33"/>
  <c r="Q85" i="33"/>
  <c r="L85" i="33"/>
  <c r="G85" i="33"/>
  <c r="D138" i="33"/>
  <c r="A111" i="33"/>
  <c r="A110" i="33"/>
  <c r="F82" i="33"/>
  <c r="A109" i="33"/>
  <c r="A108" i="33"/>
  <c r="D134" i="33"/>
  <c r="A107" i="33"/>
  <c r="D133" i="33"/>
  <c r="A106" i="33"/>
  <c r="A105" i="33"/>
  <c r="D131" i="33"/>
  <c r="A104" i="33"/>
  <c r="A103" i="33"/>
  <c r="A102" i="33"/>
  <c r="D128" i="33"/>
  <c r="A101" i="33"/>
  <c r="D127" i="33"/>
  <c r="A100" i="33"/>
  <c r="A99" i="33"/>
  <c r="D125" i="33"/>
  <c r="A98" i="33"/>
  <c r="A97" i="33"/>
  <c r="B69" i="33"/>
  <c r="B70" i="33" s="1"/>
  <c r="B71" i="33" s="1"/>
  <c r="B72" i="33" s="1"/>
  <c r="B73" i="33" s="1"/>
  <c r="B74" i="33" s="1"/>
  <c r="B75" i="33" s="1"/>
  <c r="B76" i="33" s="1"/>
  <c r="B77" i="33" s="1"/>
  <c r="B78" i="33" s="1"/>
  <c r="B79" i="33" s="1"/>
  <c r="B80" i="33" s="1"/>
  <c r="B81" i="33" s="1"/>
  <c r="B82" i="33" s="1"/>
  <c r="B83" i="33" s="1"/>
  <c r="B84" i="33" s="1"/>
  <c r="A96" i="33"/>
  <c r="F68" i="33"/>
  <c r="A95" i="33"/>
  <c r="V57" i="33"/>
  <c r="Q57" i="33"/>
  <c r="L57" i="33"/>
  <c r="G57" i="33"/>
  <c r="B41" i="33"/>
  <c r="B42" i="33" s="1"/>
  <c r="B43" i="33" s="1"/>
  <c r="B44" i="33" s="1"/>
  <c r="B45" i="33" s="1"/>
  <c r="B46" i="33" s="1"/>
  <c r="B47" i="33" s="1"/>
  <c r="B48" i="33" s="1"/>
  <c r="B49" i="33" s="1"/>
  <c r="B50" i="33" s="1"/>
  <c r="B51" i="33" s="1"/>
  <c r="B52" i="33" s="1"/>
  <c r="B53" i="33" s="1"/>
  <c r="B54" i="33" s="1"/>
  <c r="B55" i="33" s="1"/>
  <c r="B56" i="33" s="1"/>
  <c r="V31" i="33"/>
  <c r="Q31" i="33"/>
  <c r="L31" i="33"/>
  <c r="G31" i="33"/>
  <c r="D132" i="33"/>
  <c r="H21" i="33"/>
  <c r="I21" i="33" s="1"/>
  <c r="H17" i="33"/>
  <c r="I17" i="33" s="1"/>
  <c r="B16" i="33"/>
  <c r="B17" i="33" s="1"/>
  <c r="B18" i="33" s="1"/>
  <c r="B19" i="33" s="1"/>
  <c r="B20" i="33" s="1"/>
  <c r="B21" i="33" s="1"/>
  <c r="B22" i="33" s="1"/>
  <c r="B23" i="33" s="1"/>
  <c r="B24" i="33" s="1"/>
  <c r="B25" i="33" s="1"/>
  <c r="B26" i="33" s="1"/>
  <c r="B27" i="33" s="1"/>
  <c r="B28" i="33" s="1"/>
  <c r="B29" i="33" s="1"/>
  <c r="B30" i="33" s="1"/>
  <c r="B15" i="33"/>
  <c r="AA87" i="32"/>
  <c r="V87" i="32"/>
  <c r="Q87" i="32"/>
  <c r="L87" i="32"/>
  <c r="G87" i="32"/>
  <c r="D85" i="32"/>
  <c r="B71" i="32"/>
  <c r="B72" i="32" s="1"/>
  <c r="B73" i="32" s="1"/>
  <c r="B74" i="32" s="1"/>
  <c r="B75" i="32" s="1"/>
  <c r="B76" i="32" s="1"/>
  <c r="B77" i="32" s="1"/>
  <c r="B78" i="32" s="1"/>
  <c r="B79" i="32" s="1"/>
  <c r="B80" i="32" s="1"/>
  <c r="B81" i="32" s="1"/>
  <c r="B82" i="32" s="1"/>
  <c r="B83" i="32" s="1"/>
  <c r="B84" i="32" s="1"/>
  <c r="B85" i="32" s="1"/>
  <c r="B86" i="32" s="1"/>
  <c r="V61" i="32"/>
  <c r="Q61" i="32"/>
  <c r="L61" i="32"/>
  <c r="G61" i="32"/>
  <c r="E58" i="32"/>
  <c r="F57" i="32"/>
  <c r="F56" i="32"/>
  <c r="F54" i="32"/>
  <c r="F52" i="32"/>
  <c r="F50" i="32"/>
  <c r="F49" i="32"/>
  <c r="F46" i="32"/>
  <c r="B46" i="32"/>
  <c r="B47" i="32" s="1"/>
  <c r="B48" i="32" s="1"/>
  <c r="B49" i="32" s="1"/>
  <c r="B50" i="32" s="1"/>
  <c r="B51" i="32" s="1"/>
  <c r="B52" i="32" s="1"/>
  <c r="B53" i="32" s="1"/>
  <c r="B54" i="32" s="1"/>
  <c r="B55" i="32" s="1"/>
  <c r="B56" i="32" s="1"/>
  <c r="B57" i="32" s="1"/>
  <c r="B58" i="32" s="1"/>
  <c r="B59" i="32" s="1"/>
  <c r="B60" i="32" s="1"/>
  <c r="B45" i="32"/>
  <c r="AA33" i="32"/>
  <c r="V33" i="32"/>
  <c r="Q33" i="32"/>
  <c r="L33" i="32"/>
  <c r="H21" i="32"/>
  <c r="I21" i="32" s="1"/>
  <c r="D74" i="32"/>
  <c r="B18" i="32"/>
  <c r="B19" i="32" s="1"/>
  <c r="B20" i="32" s="1"/>
  <c r="B21" i="32" s="1"/>
  <c r="B22" i="32" s="1"/>
  <c r="B23" i="32" s="1"/>
  <c r="B24" i="32" s="1"/>
  <c r="B25" i="32" s="1"/>
  <c r="B26" i="32" s="1"/>
  <c r="B27" i="32" s="1"/>
  <c r="B28" i="32" s="1"/>
  <c r="B29" i="32" s="1"/>
  <c r="B30" i="32" s="1"/>
  <c r="B31" i="32" s="1"/>
  <c r="B32" i="32" s="1"/>
  <c r="B17" i="32"/>
  <c r="V165" i="31"/>
  <c r="U165" i="31"/>
  <c r="T165" i="31"/>
  <c r="Q165" i="31"/>
  <c r="P165" i="31"/>
  <c r="O165" i="31"/>
  <c r="L165" i="31"/>
  <c r="K165" i="31"/>
  <c r="J165" i="31"/>
  <c r="G164" i="31"/>
  <c r="G163" i="31"/>
  <c r="G162" i="31"/>
  <c r="G161" i="31"/>
  <c r="G160" i="31"/>
  <c r="G159" i="31"/>
  <c r="G158" i="31"/>
  <c r="G157" i="31"/>
  <c r="G156" i="31"/>
  <c r="G155" i="31"/>
  <c r="G154" i="31"/>
  <c r="G153" i="31"/>
  <c r="G152" i="31"/>
  <c r="G151" i="31"/>
  <c r="G150" i="31"/>
  <c r="G149" i="31"/>
  <c r="B149" i="31"/>
  <c r="B150" i="31" s="1"/>
  <c r="B151" i="31" s="1"/>
  <c r="B152" i="31" s="1"/>
  <c r="B153" i="31" s="1"/>
  <c r="B154" i="31" s="1"/>
  <c r="B155" i="31" s="1"/>
  <c r="B156" i="31" s="1"/>
  <c r="B157" i="31" s="1"/>
  <c r="B158" i="31" s="1"/>
  <c r="B159" i="31" s="1"/>
  <c r="B160" i="31" s="1"/>
  <c r="B161" i="31" s="1"/>
  <c r="B162" i="31" s="1"/>
  <c r="B163" i="31" s="1"/>
  <c r="B164" i="31" s="1"/>
  <c r="G148" i="31"/>
  <c r="V138" i="31"/>
  <c r="Q138" i="31"/>
  <c r="L138" i="31"/>
  <c r="G138" i="31"/>
  <c r="V137" i="31"/>
  <c r="Q137" i="31"/>
  <c r="L137" i="31"/>
  <c r="G137" i="31"/>
  <c r="V136" i="31"/>
  <c r="Q136" i="31"/>
  <c r="L136" i="31"/>
  <c r="G136" i="31"/>
  <c r="V135" i="31"/>
  <c r="Q135" i="31"/>
  <c r="L135" i="31"/>
  <c r="G135" i="31"/>
  <c r="V134" i="31"/>
  <c r="Q134" i="31"/>
  <c r="L134" i="31"/>
  <c r="G134" i="31"/>
  <c r="V133" i="31"/>
  <c r="Q133" i="31"/>
  <c r="L133" i="31"/>
  <c r="G133" i="31"/>
  <c r="V132" i="31"/>
  <c r="Q132" i="31"/>
  <c r="L132" i="31"/>
  <c r="G132" i="31"/>
  <c r="V131" i="31"/>
  <c r="Q131" i="31"/>
  <c r="L131" i="31"/>
  <c r="G131" i="31"/>
  <c r="V130" i="31"/>
  <c r="Q130" i="31"/>
  <c r="L130" i="31"/>
  <c r="G130" i="31"/>
  <c r="V129" i="31"/>
  <c r="Q129" i="31"/>
  <c r="L129" i="31"/>
  <c r="G129" i="31"/>
  <c r="V128" i="31"/>
  <c r="Q128" i="31"/>
  <c r="L128" i="31"/>
  <c r="G128" i="31"/>
  <c r="V127" i="31"/>
  <c r="Q127" i="31"/>
  <c r="L127" i="31"/>
  <c r="G127" i="31"/>
  <c r="V126" i="31"/>
  <c r="Q126" i="31"/>
  <c r="L126" i="31"/>
  <c r="G126" i="31"/>
  <c r="V125" i="31"/>
  <c r="Q125" i="31"/>
  <c r="L125" i="31"/>
  <c r="G125" i="31"/>
  <c r="V124" i="31"/>
  <c r="Q124" i="31"/>
  <c r="L124" i="31"/>
  <c r="G124" i="31"/>
  <c r="V123" i="31"/>
  <c r="Q123" i="31"/>
  <c r="L123" i="31"/>
  <c r="G123" i="31"/>
  <c r="B123" i="31"/>
  <c r="B124" i="31" s="1"/>
  <c r="B125" i="31" s="1"/>
  <c r="B126" i="31" s="1"/>
  <c r="B127" i="31" s="1"/>
  <c r="B128" i="31" s="1"/>
  <c r="B129" i="31" s="1"/>
  <c r="B130" i="31" s="1"/>
  <c r="B131" i="31" s="1"/>
  <c r="B132" i="31" s="1"/>
  <c r="B133" i="31" s="1"/>
  <c r="B134" i="31" s="1"/>
  <c r="B135" i="31" s="1"/>
  <c r="B136" i="31" s="1"/>
  <c r="B137" i="31" s="1"/>
  <c r="B138" i="31" s="1"/>
  <c r="V122" i="31"/>
  <c r="Q122" i="31"/>
  <c r="L122" i="31"/>
  <c r="G122" i="31"/>
  <c r="V112" i="31"/>
  <c r="Q112" i="31"/>
  <c r="L112" i="31"/>
  <c r="G112" i="31"/>
  <c r="B96" i="31"/>
  <c r="B97" i="31" s="1"/>
  <c r="B98" i="31" s="1"/>
  <c r="B99" i="31" s="1"/>
  <c r="B100" i="31" s="1"/>
  <c r="B101" i="31" s="1"/>
  <c r="B102" i="31" s="1"/>
  <c r="B103" i="31" s="1"/>
  <c r="B104" i="31" s="1"/>
  <c r="B105" i="31" s="1"/>
  <c r="B106" i="31" s="1"/>
  <c r="B107" i="31" s="1"/>
  <c r="B108" i="31" s="1"/>
  <c r="B109" i="31" s="1"/>
  <c r="B110" i="31" s="1"/>
  <c r="B111" i="31" s="1"/>
  <c r="J86" i="31"/>
  <c r="O86" i="31" s="1"/>
  <c r="T86" i="31" s="1"/>
  <c r="V85" i="31"/>
  <c r="Q85" i="31"/>
  <c r="L85" i="31"/>
  <c r="G85" i="31"/>
  <c r="F84" i="31"/>
  <c r="F138" i="31" s="1"/>
  <c r="A111" i="31"/>
  <c r="A110" i="31"/>
  <c r="F82" i="31"/>
  <c r="A109" i="31"/>
  <c r="F81" i="31"/>
  <c r="F135" i="31" s="1"/>
  <c r="A108" i="31"/>
  <c r="A107" i="31"/>
  <c r="A106" i="31"/>
  <c r="A105" i="31"/>
  <c r="A104" i="31"/>
  <c r="A103" i="31"/>
  <c r="A102" i="31"/>
  <c r="A101" i="31"/>
  <c r="A100" i="31"/>
  <c r="A99" i="31"/>
  <c r="A98" i="31"/>
  <c r="F70" i="31"/>
  <c r="A97" i="31"/>
  <c r="B69" i="31"/>
  <c r="B70" i="31" s="1"/>
  <c r="B71" i="31" s="1"/>
  <c r="B72" i="31" s="1"/>
  <c r="B73" i="31" s="1"/>
  <c r="B74" i="31" s="1"/>
  <c r="B75" i="31" s="1"/>
  <c r="B76" i="31" s="1"/>
  <c r="B77" i="31" s="1"/>
  <c r="B78" i="31" s="1"/>
  <c r="B79" i="31" s="1"/>
  <c r="B80" i="31" s="1"/>
  <c r="B81" i="31" s="1"/>
  <c r="B82" i="31" s="1"/>
  <c r="B83" i="31" s="1"/>
  <c r="B84" i="31" s="1"/>
  <c r="A96" i="31"/>
  <c r="F68" i="31"/>
  <c r="A95" i="31"/>
  <c r="V57" i="31"/>
  <c r="Q57" i="31"/>
  <c r="L57" i="31"/>
  <c r="G57" i="31"/>
  <c r="E57" i="31"/>
  <c r="P57" i="31"/>
  <c r="B41" i="31"/>
  <c r="B42" i="31" s="1"/>
  <c r="B43" i="31" s="1"/>
  <c r="B44" i="31" s="1"/>
  <c r="B45" i="31" s="1"/>
  <c r="B46" i="31" s="1"/>
  <c r="B47" i="31" s="1"/>
  <c r="B48" i="31" s="1"/>
  <c r="B49" i="31" s="1"/>
  <c r="B50" i="31" s="1"/>
  <c r="B51" i="31" s="1"/>
  <c r="B52" i="31" s="1"/>
  <c r="B53" i="31" s="1"/>
  <c r="B54" i="31" s="1"/>
  <c r="B55" i="31" s="1"/>
  <c r="B56" i="31" s="1"/>
  <c r="U57" i="31"/>
  <c r="O57" i="31"/>
  <c r="V31" i="31"/>
  <c r="Q31" i="31"/>
  <c r="L31" i="31"/>
  <c r="G31" i="31"/>
  <c r="H21" i="31"/>
  <c r="I21" i="31" s="1"/>
  <c r="H18" i="31"/>
  <c r="I18" i="31" s="1"/>
  <c r="E31" i="31"/>
  <c r="B15" i="31"/>
  <c r="B16" i="31" s="1"/>
  <c r="B17" i="31" s="1"/>
  <c r="B18" i="31" s="1"/>
  <c r="B19" i="31" s="1"/>
  <c r="B20" i="31" s="1"/>
  <c r="B21" i="31" s="1"/>
  <c r="B22" i="31" s="1"/>
  <c r="B23" i="31" s="1"/>
  <c r="B24" i="31" s="1"/>
  <c r="B25" i="31" s="1"/>
  <c r="B26" i="31" s="1"/>
  <c r="B27" i="31" s="1"/>
  <c r="B28" i="31" s="1"/>
  <c r="B29" i="31" s="1"/>
  <c r="B30" i="31" s="1"/>
  <c r="P31" i="31"/>
  <c r="G139" i="33" l="1"/>
  <c r="L139" i="31"/>
  <c r="Q139" i="31"/>
  <c r="H27" i="33"/>
  <c r="I27" i="33" s="1"/>
  <c r="H32" i="32"/>
  <c r="I32" i="32" s="1"/>
  <c r="M32" i="32" s="1"/>
  <c r="N32" i="32" s="1"/>
  <c r="F74" i="31"/>
  <c r="F128" i="31" s="1"/>
  <c r="D77" i="32"/>
  <c r="F122" i="33"/>
  <c r="D124" i="31"/>
  <c r="D135" i="31"/>
  <c r="D128" i="31"/>
  <c r="E55" i="32"/>
  <c r="E81" i="32" s="1"/>
  <c r="H27" i="32"/>
  <c r="I27" i="32" s="1"/>
  <c r="M27" i="32" s="1"/>
  <c r="N27" i="32" s="1"/>
  <c r="D125" i="31"/>
  <c r="E75" i="33"/>
  <c r="E129" i="33" s="1"/>
  <c r="D134" i="31"/>
  <c r="E84" i="31"/>
  <c r="E138" i="31" s="1"/>
  <c r="H19" i="32"/>
  <c r="I19" i="32" s="1"/>
  <c r="M19" i="32" s="1"/>
  <c r="N19" i="32" s="1"/>
  <c r="H30" i="32"/>
  <c r="I30" i="32" s="1"/>
  <c r="M30" i="32" s="1"/>
  <c r="N30" i="32" s="1"/>
  <c r="R30" i="32" s="1"/>
  <c r="S30" i="32" s="1"/>
  <c r="H24" i="33"/>
  <c r="I24" i="33" s="1"/>
  <c r="M24" i="33" s="1"/>
  <c r="N24" i="33" s="1"/>
  <c r="E70" i="31"/>
  <c r="E124" i="31" s="1"/>
  <c r="H23" i="33"/>
  <c r="I23" i="33" s="1"/>
  <c r="M23" i="33" s="1"/>
  <c r="N23" i="33" s="1"/>
  <c r="F57" i="33"/>
  <c r="F75" i="33"/>
  <c r="F129" i="33" s="1"/>
  <c r="D80" i="32"/>
  <c r="H25" i="32"/>
  <c r="I25" i="32" s="1"/>
  <c r="M25" i="32" s="1"/>
  <c r="N25" i="32" s="1"/>
  <c r="D131" i="31"/>
  <c r="D78" i="32"/>
  <c r="E57" i="33"/>
  <c r="F73" i="31"/>
  <c r="F127" i="31" s="1"/>
  <c r="E68" i="31"/>
  <c r="H68" i="31" s="1"/>
  <c r="F44" i="32"/>
  <c r="F70" i="32" s="1"/>
  <c r="D70" i="32"/>
  <c r="E47" i="32"/>
  <c r="E73" i="32" s="1"/>
  <c r="E53" i="32"/>
  <c r="E79" i="32" s="1"/>
  <c r="F80" i="32"/>
  <c r="H26" i="33"/>
  <c r="I26" i="33" s="1"/>
  <c r="M26" i="33" s="1"/>
  <c r="N26" i="33" s="1"/>
  <c r="D136" i="31"/>
  <c r="Y33" i="32"/>
  <c r="H24" i="32"/>
  <c r="I24" i="32" s="1"/>
  <c r="M24" i="32" s="1"/>
  <c r="N24" i="32" s="1"/>
  <c r="E49" i="32"/>
  <c r="E75" i="32" s="1"/>
  <c r="D138" i="31"/>
  <c r="D122" i="31"/>
  <c r="F58" i="32"/>
  <c r="H58" i="32" s="1"/>
  <c r="I58" i="32" s="1"/>
  <c r="F136" i="33"/>
  <c r="H17" i="32"/>
  <c r="I17" i="32" s="1"/>
  <c r="M17" i="32" s="1"/>
  <c r="N17" i="32" s="1"/>
  <c r="F76" i="31"/>
  <c r="F130" i="31" s="1"/>
  <c r="E50" i="32"/>
  <c r="E76" i="32" s="1"/>
  <c r="E54" i="32"/>
  <c r="H54" i="32" s="1"/>
  <c r="I54" i="32" s="1"/>
  <c r="K54" i="32" s="1"/>
  <c r="K80" i="32" s="1"/>
  <c r="D75" i="32"/>
  <c r="H20" i="31"/>
  <c r="I20" i="31" s="1"/>
  <c r="E81" i="31"/>
  <c r="E135" i="31" s="1"/>
  <c r="D83" i="32"/>
  <c r="D79" i="32"/>
  <c r="H28" i="31"/>
  <c r="I28" i="31" s="1"/>
  <c r="M28" i="31" s="1"/>
  <c r="N28" i="31" s="1"/>
  <c r="F53" i="32"/>
  <c r="F79" i="32" s="1"/>
  <c r="E74" i="31"/>
  <c r="F31" i="33"/>
  <c r="E31" i="33"/>
  <c r="D123" i="33"/>
  <c r="H15" i="33"/>
  <c r="I15" i="33" s="1"/>
  <c r="F69" i="33"/>
  <c r="F123" i="33" s="1"/>
  <c r="D124" i="33"/>
  <c r="H16" i="33"/>
  <c r="I16" i="33" s="1"/>
  <c r="D136" i="33"/>
  <c r="H28" i="33"/>
  <c r="I28" i="33" s="1"/>
  <c r="H14" i="33"/>
  <c r="F73" i="33"/>
  <c r="F127" i="33" s="1"/>
  <c r="H20" i="33"/>
  <c r="I20" i="33" s="1"/>
  <c r="H30" i="33"/>
  <c r="I30" i="33" s="1"/>
  <c r="T57" i="33"/>
  <c r="F72" i="33"/>
  <c r="F126" i="33" s="1"/>
  <c r="E72" i="33"/>
  <c r="D126" i="33"/>
  <c r="J31" i="33"/>
  <c r="E70" i="33"/>
  <c r="E124" i="33" s="1"/>
  <c r="F70" i="33"/>
  <c r="F124" i="33" s="1"/>
  <c r="M27" i="33"/>
  <c r="N27" i="33" s="1"/>
  <c r="U57" i="33"/>
  <c r="M17" i="33"/>
  <c r="N17" i="33" s="1"/>
  <c r="U31" i="33"/>
  <c r="F81" i="33"/>
  <c r="F135" i="33" s="1"/>
  <c r="E81" i="33"/>
  <c r="E135" i="33" s="1"/>
  <c r="D135" i="33"/>
  <c r="P31" i="33"/>
  <c r="O31" i="33"/>
  <c r="E69" i="33"/>
  <c r="V139" i="33"/>
  <c r="E68" i="33"/>
  <c r="E122" i="33" s="1"/>
  <c r="D122" i="33"/>
  <c r="D31" i="33"/>
  <c r="J57" i="33"/>
  <c r="K57" i="33"/>
  <c r="F71" i="33"/>
  <c r="F125" i="33" s="1"/>
  <c r="E71" i="33"/>
  <c r="E125" i="33" s="1"/>
  <c r="O57" i="33"/>
  <c r="E74" i="33"/>
  <c r="E128" i="33" s="1"/>
  <c r="E82" i="33"/>
  <c r="H82" i="33" s="1"/>
  <c r="I82" i="33" s="1"/>
  <c r="L139" i="33"/>
  <c r="D129" i="33"/>
  <c r="F74" i="33"/>
  <c r="F128" i="33" s="1"/>
  <c r="H25" i="33"/>
  <c r="I25" i="33" s="1"/>
  <c r="F77" i="33"/>
  <c r="F131" i="33" s="1"/>
  <c r="E77" i="33"/>
  <c r="E131" i="33" s="1"/>
  <c r="F84" i="33"/>
  <c r="F138" i="33" s="1"/>
  <c r="E84" i="33"/>
  <c r="E138" i="33" s="1"/>
  <c r="T31" i="33"/>
  <c r="H18" i="33"/>
  <c r="I18" i="33" s="1"/>
  <c r="M21" i="33"/>
  <c r="N21" i="33" s="1"/>
  <c r="G165" i="33"/>
  <c r="K31" i="33"/>
  <c r="P57" i="33"/>
  <c r="H19" i="33"/>
  <c r="I19" i="33" s="1"/>
  <c r="F76" i="33"/>
  <c r="F130" i="33" s="1"/>
  <c r="E76" i="33"/>
  <c r="E130" i="33" s="1"/>
  <c r="F83" i="33"/>
  <c r="F137" i="33" s="1"/>
  <c r="E83" i="33"/>
  <c r="E137" i="33" s="1"/>
  <c r="D137" i="33"/>
  <c r="E79" i="33"/>
  <c r="E133" i="33" s="1"/>
  <c r="E80" i="33"/>
  <c r="F80" i="33"/>
  <c r="F134" i="33" s="1"/>
  <c r="D130" i="33"/>
  <c r="D85" i="33"/>
  <c r="E78" i="33"/>
  <c r="F78" i="33"/>
  <c r="F132" i="33" s="1"/>
  <c r="F79" i="33"/>
  <c r="F133" i="33" s="1"/>
  <c r="H29" i="33"/>
  <c r="I29" i="33" s="1"/>
  <c r="H22" i="33"/>
  <c r="I22" i="33" s="1"/>
  <c r="E73" i="33"/>
  <c r="Q139" i="33"/>
  <c r="F31" i="31"/>
  <c r="F122" i="31"/>
  <c r="H23" i="32"/>
  <c r="I23" i="32" s="1"/>
  <c r="M21" i="31"/>
  <c r="N21" i="31" s="1"/>
  <c r="M20" i="31"/>
  <c r="N20" i="31" s="1"/>
  <c r="D133" i="31"/>
  <c r="F79" i="31"/>
  <c r="F133" i="31" s="1"/>
  <c r="H25" i="31"/>
  <c r="I25" i="31" s="1"/>
  <c r="E79" i="31"/>
  <c r="E133" i="31" s="1"/>
  <c r="K57" i="31"/>
  <c r="E69" i="31"/>
  <c r="E123" i="31" s="1"/>
  <c r="D85" i="31"/>
  <c r="F69" i="31"/>
  <c r="H14" i="31"/>
  <c r="T31" i="31"/>
  <c r="H15" i="31"/>
  <c r="I15" i="31" s="1"/>
  <c r="D31" i="31"/>
  <c r="H17" i="31"/>
  <c r="I17" i="31" s="1"/>
  <c r="H24" i="31"/>
  <c r="I24" i="31" s="1"/>
  <c r="H29" i="31"/>
  <c r="I29" i="31" s="1"/>
  <c r="D123" i="31"/>
  <c r="P33" i="32"/>
  <c r="F83" i="32"/>
  <c r="H29" i="32"/>
  <c r="I29" i="32" s="1"/>
  <c r="D126" i="31"/>
  <c r="O33" i="32"/>
  <c r="F57" i="31"/>
  <c r="E78" i="31"/>
  <c r="F78" i="31"/>
  <c r="F132" i="31" s="1"/>
  <c r="E80" i="31"/>
  <c r="E134" i="31" s="1"/>
  <c r="H20" i="32"/>
  <c r="I20" i="32" s="1"/>
  <c r="F48" i="32"/>
  <c r="F74" i="32" s="1"/>
  <c r="G139" i="31"/>
  <c r="J31" i="31"/>
  <c r="F47" i="32"/>
  <c r="F73" i="32" s="1"/>
  <c r="H30" i="31"/>
  <c r="I30" i="31" s="1"/>
  <c r="H19" i="31"/>
  <c r="I19" i="31" s="1"/>
  <c r="O31" i="31"/>
  <c r="M18" i="31"/>
  <c r="N18" i="31" s="1"/>
  <c r="F83" i="31"/>
  <c r="F137" i="31" s="1"/>
  <c r="D137" i="31"/>
  <c r="E62" i="32"/>
  <c r="J62" i="32" s="1"/>
  <c r="O62" i="32" s="1"/>
  <c r="T62" i="32" s="1"/>
  <c r="Y62" i="32" s="1"/>
  <c r="E113" i="31"/>
  <c r="J113" i="31" s="1"/>
  <c r="O113" i="31" s="1"/>
  <c r="T113" i="31" s="1"/>
  <c r="E48" i="32"/>
  <c r="E74" i="32" s="1"/>
  <c r="H16" i="31"/>
  <c r="I16" i="31" s="1"/>
  <c r="E128" i="31"/>
  <c r="E83" i="31"/>
  <c r="E137" i="31" s="1"/>
  <c r="H27" i="31"/>
  <c r="I27" i="31" s="1"/>
  <c r="K31" i="31"/>
  <c r="J57" i="31"/>
  <c r="E76" i="31"/>
  <c r="F80" i="31"/>
  <c r="F134" i="31" s="1"/>
  <c r="K33" i="32"/>
  <c r="D130" i="31"/>
  <c r="U31" i="31"/>
  <c r="H31" i="32"/>
  <c r="I31" i="32" s="1"/>
  <c r="T57" i="31"/>
  <c r="H22" i="31"/>
  <c r="I22" i="31" s="1"/>
  <c r="D127" i="31"/>
  <c r="H26" i="31"/>
  <c r="I26" i="31" s="1"/>
  <c r="H23" i="31"/>
  <c r="I23" i="31" s="1"/>
  <c r="E72" i="31"/>
  <c r="F75" i="31"/>
  <c r="F129" i="31" s="1"/>
  <c r="V139" i="31"/>
  <c r="E45" i="32"/>
  <c r="E71" i="32" s="1"/>
  <c r="E122" i="31"/>
  <c r="D129" i="31"/>
  <c r="F136" i="31"/>
  <c r="F72" i="31"/>
  <c r="F126" i="31" s="1"/>
  <c r="E73" i="31"/>
  <c r="E75" i="31"/>
  <c r="E129" i="31" s="1"/>
  <c r="F45" i="32"/>
  <c r="F71" i="32" s="1"/>
  <c r="F78" i="32"/>
  <c r="E44" i="32"/>
  <c r="F71" i="31"/>
  <c r="F125" i="31" s="1"/>
  <c r="E71" i="31"/>
  <c r="E125" i="31" s="1"/>
  <c r="M21" i="32"/>
  <c r="N21" i="32" s="1"/>
  <c r="E77" i="31"/>
  <c r="E131" i="31" s="1"/>
  <c r="E82" i="31"/>
  <c r="T33" i="32"/>
  <c r="E46" i="32"/>
  <c r="H46" i="32" s="1"/>
  <c r="I46" i="32" s="1"/>
  <c r="G165" i="31"/>
  <c r="F124" i="31"/>
  <c r="D132" i="31"/>
  <c r="F77" i="31"/>
  <c r="F131" i="31" s="1"/>
  <c r="F60" i="32"/>
  <c r="F86" i="32" s="1"/>
  <c r="E60" i="32"/>
  <c r="E86" i="32" s="1"/>
  <c r="D86" i="32"/>
  <c r="H18" i="32"/>
  <c r="I18" i="32" s="1"/>
  <c r="D72" i="32"/>
  <c r="D76" i="32"/>
  <c r="D82" i="32"/>
  <c r="E56" i="32"/>
  <c r="F55" i="32"/>
  <c r="F81" i="32" s="1"/>
  <c r="D81" i="32"/>
  <c r="F72" i="32"/>
  <c r="F76" i="32"/>
  <c r="H16" i="32"/>
  <c r="U33" i="32"/>
  <c r="H22" i="32"/>
  <c r="I22" i="32" s="1"/>
  <c r="H28" i="32"/>
  <c r="I28" i="32" s="1"/>
  <c r="F51" i="32"/>
  <c r="F77" i="32" s="1"/>
  <c r="E51" i="32"/>
  <c r="H51" i="32" s="1"/>
  <c r="I51" i="32" s="1"/>
  <c r="D84" i="32"/>
  <c r="J33" i="32"/>
  <c r="Z33" i="32"/>
  <c r="F75" i="32"/>
  <c r="H26" i="32"/>
  <c r="I26" i="32" s="1"/>
  <c r="F82" i="32"/>
  <c r="E52" i="32"/>
  <c r="E57" i="32"/>
  <c r="E84" i="32"/>
  <c r="D71" i="32"/>
  <c r="D73" i="32"/>
  <c r="F59" i="32"/>
  <c r="F85" i="32" s="1"/>
  <c r="E59" i="32"/>
  <c r="E85" i="32" s="1"/>
  <c r="H85" i="32" l="1"/>
  <c r="H72" i="33"/>
  <c r="I72" i="33" s="1"/>
  <c r="H74" i="31"/>
  <c r="I74" i="31" s="1"/>
  <c r="H135" i="31"/>
  <c r="J74" i="31"/>
  <c r="J128" i="31" s="1"/>
  <c r="H75" i="31"/>
  <c r="I75" i="31" s="1"/>
  <c r="I129" i="31" s="1"/>
  <c r="H49" i="32"/>
  <c r="I49" i="32" s="1"/>
  <c r="I75" i="32" s="1"/>
  <c r="E80" i="32"/>
  <c r="H80" i="32" s="1"/>
  <c r="H76" i="31"/>
  <c r="I76" i="31" s="1"/>
  <c r="J76" i="31" s="1"/>
  <c r="J130" i="31" s="1"/>
  <c r="H125" i="31"/>
  <c r="J54" i="32"/>
  <c r="H50" i="32"/>
  <c r="I50" i="32" s="1"/>
  <c r="I76" i="32" s="1"/>
  <c r="H138" i="31"/>
  <c r="H84" i="31"/>
  <c r="I84" i="31" s="1"/>
  <c r="K84" i="31" s="1"/>
  <c r="K138" i="31" s="1"/>
  <c r="H70" i="31"/>
  <c r="I70" i="31" s="1"/>
  <c r="K70" i="31" s="1"/>
  <c r="K124" i="31" s="1"/>
  <c r="H44" i="32"/>
  <c r="I44" i="32" s="1"/>
  <c r="H124" i="31"/>
  <c r="H73" i="31"/>
  <c r="I73" i="31" s="1"/>
  <c r="K73" i="31" s="1"/>
  <c r="K127" i="31" s="1"/>
  <c r="H79" i="32"/>
  <c r="H47" i="32"/>
  <c r="I47" i="32" s="1"/>
  <c r="J47" i="32" s="1"/>
  <c r="J73" i="32" s="1"/>
  <c r="I128" i="31"/>
  <c r="H74" i="32"/>
  <c r="K74" i="31"/>
  <c r="K128" i="31" s="1"/>
  <c r="H75" i="33"/>
  <c r="I75" i="33" s="1"/>
  <c r="H53" i="32"/>
  <c r="I53" i="32" s="1"/>
  <c r="I79" i="32" s="1"/>
  <c r="H75" i="32"/>
  <c r="H81" i="31"/>
  <c r="I81" i="31" s="1"/>
  <c r="I135" i="31" s="1"/>
  <c r="H86" i="32"/>
  <c r="J58" i="32"/>
  <c r="J84" i="32" s="1"/>
  <c r="I84" i="32"/>
  <c r="K58" i="32"/>
  <c r="K84" i="32" s="1"/>
  <c r="F84" i="32"/>
  <c r="F87" i="32" s="1"/>
  <c r="E77" i="32"/>
  <c r="H77" i="32" s="1"/>
  <c r="H73" i="33"/>
  <c r="I73" i="33" s="1"/>
  <c r="I127" i="33" s="1"/>
  <c r="F61" i="32"/>
  <c r="E127" i="31"/>
  <c r="H127" i="31" s="1"/>
  <c r="H72" i="31"/>
  <c r="I72" i="31" s="1"/>
  <c r="I126" i="31" s="1"/>
  <c r="H81" i="32"/>
  <c r="H129" i="33"/>
  <c r="H80" i="33"/>
  <c r="I80" i="33" s="1"/>
  <c r="J80" i="33" s="1"/>
  <c r="J134" i="33" s="1"/>
  <c r="H138" i="33"/>
  <c r="E126" i="33"/>
  <c r="H126" i="33" s="1"/>
  <c r="F139" i="33"/>
  <c r="H131" i="33"/>
  <c r="H69" i="33"/>
  <c r="I69" i="33" s="1"/>
  <c r="I123" i="33" s="1"/>
  <c r="H78" i="33"/>
  <c r="I78" i="33" s="1"/>
  <c r="K78" i="33" s="1"/>
  <c r="K132" i="33" s="1"/>
  <c r="H125" i="33"/>
  <c r="E134" i="33"/>
  <c r="H134" i="33" s="1"/>
  <c r="H128" i="31"/>
  <c r="H134" i="31"/>
  <c r="F85" i="31"/>
  <c r="H83" i="31"/>
  <c r="I83" i="31" s="1"/>
  <c r="J83" i="31" s="1"/>
  <c r="J137" i="31" s="1"/>
  <c r="H78" i="31"/>
  <c r="I78" i="31" s="1"/>
  <c r="J78" i="31" s="1"/>
  <c r="J132" i="31" s="1"/>
  <c r="H131" i="31"/>
  <c r="H129" i="31"/>
  <c r="E130" i="31"/>
  <c r="H130" i="31" s="1"/>
  <c r="E126" i="31"/>
  <c r="H126" i="31" s="1"/>
  <c r="F123" i="31"/>
  <c r="H123" i="31" s="1"/>
  <c r="J72" i="33"/>
  <c r="J126" i="33" s="1"/>
  <c r="K72" i="33"/>
  <c r="K126" i="33" s="1"/>
  <c r="H133" i="33"/>
  <c r="H128" i="33"/>
  <c r="K82" i="33"/>
  <c r="K136" i="33" s="1"/>
  <c r="J82" i="33"/>
  <c r="J136" i="33" s="1"/>
  <c r="H81" i="33"/>
  <c r="I81" i="33" s="1"/>
  <c r="R27" i="33"/>
  <c r="S27" i="33" s="1"/>
  <c r="H76" i="33"/>
  <c r="I76" i="33" s="1"/>
  <c r="I130" i="33" s="1"/>
  <c r="M16" i="33"/>
  <c r="N16" i="33" s="1"/>
  <c r="H70" i="33"/>
  <c r="I70" i="33" s="1"/>
  <c r="I124" i="33" s="1"/>
  <c r="H124" i="33"/>
  <c r="M19" i="33"/>
  <c r="N19" i="33" s="1"/>
  <c r="E85" i="33"/>
  <c r="H68" i="33"/>
  <c r="I136" i="33"/>
  <c r="M28" i="33"/>
  <c r="N28" i="33" s="1"/>
  <c r="H71" i="33"/>
  <c r="I71" i="33" s="1"/>
  <c r="H83" i="33"/>
  <c r="I83" i="33" s="1"/>
  <c r="I137" i="33" s="1"/>
  <c r="R23" i="33"/>
  <c r="S23" i="33" s="1"/>
  <c r="M22" i="33"/>
  <c r="N22" i="33" s="1"/>
  <c r="H130" i="33"/>
  <c r="H31" i="33"/>
  <c r="I14" i="33"/>
  <c r="E136" i="33"/>
  <c r="H136" i="33" s="1"/>
  <c r="M29" i="33"/>
  <c r="N29" i="33" s="1"/>
  <c r="H79" i="33"/>
  <c r="I79" i="33" s="1"/>
  <c r="R21" i="33"/>
  <c r="S21" i="33" s="1"/>
  <c r="R17" i="33"/>
  <c r="S17" i="33" s="1"/>
  <c r="E127" i="33"/>
  <c r="H127" i="33" s="1"/>
  <c r="R24" i="33"/>
  <c r="S24" i="33" s="1"/>
  <c r="M20" i="33"/>
  <c r="N20" i="33" s="1"/>
  <c r="M25" i="33"/>
  <c r="N25" i="33" s="1"/>
  <c r="H84" i="33"/>
  <c r="I84" i="33" s="1"/>
  <c r="I138" i="33" s="1"/>
  <c r="I126" i="33"/>
  <c r="M18" i="33"/>
  <c r="N18" i="33" s="1"/>
  <c r="H77" i="33"/>
  <c r="I77" i="33" s="1"/>
  <c r="F85" i="33"/>
  <c r="M30" i="33"/>
  <c r="N30" i="33" s="1"/>
  <c r="E123" i="33"/>
  <c r="H123" i="33" s="1"/>
  <c r="M15" i="33"/>
  <c r="N15" i="33" s="1"/>
  <c r="R26" i="33"/>
  <c r="S26" i="33" s="1"/>
  <c r="H74" i="33"/>
  <c r="I74" i="33" s="1"/>
  <c r="I128" i="33" s="1"/>
  <c r="H137" i="33"/>
  <c r="D139" i="33"/>
  <c r="H122" i="33"/>
  <c r="H135" i="33"/>
  <c r="E132" i="33"/>
  <c r="H132" i="33" s="1"/>
  <c r="M54" i="32"/>
  <c r="N54" i="32" s="1"/>
  <c r="J80" i="32"/>
  <c r="K76" i="31"/>
  <c r="K130" i="31" s="1"/>
  <c r="K51" i="32"/>
  <c r="K77" i="32" s="1"/>
  <c r="J51" i="32"/>
  <c r="J77" i="32" s="1"/>
  <c r="M30" i="31"/>
  <c r="N30" i="31" s="1"/>
  <c r="R21" i="32"/>
  <c r="S21" i="32" s="1"/>
  <c r="M25" i="31"/>
  <c r="N25" i="31" s="1"/>
  <c r="M26" i="31"/>
  <c r="N26" i="31" s="1"/>
  <c r="M23" i="32"/>
  <c r="N23" i="32" s="1"/>
  <c r="I77" i="32"/>
  <c r="H73" i="32"/>
  <c r="H71" i="31"/>
  <c r="I71" i="31" s="1"/>
  <c r="I125" i="31" s="1"/>
  <c r="M15" i="31"/>
  <c r="N15" i="31" s="1"/>
  <c r="M28" i="32"/>
  <c r="N28" i="32" s="1"/>
  <c r="E132" i="31"/>
  <c r="H132" i="31" s="1"/>
  <c r="M27" i="31"/>
  <c r="N27" i="31" s="1"/>
  <c r="K46" i="32"/>
  <c r="K72" i="32" s="1"/>
  <c r="J46" i="32"/>
  <c r="J72" i="32" s="1"/>
  <c r="E85" i="31"/>
  <c r="H71" i="32"/>
  <c r="E72" i="32"/>
  <c r="H72" i="32" s="1"/>
  <c r="H60" i="32"/>
  <c r="I60" i="32" s="1"/>
  <c r="H122" i="31"/>
  <c r="H137" i="31"/>
  <c r="R21" i="31"/>
  <c r="S21" i="31" s="1"/>
  <c r="R27" i="32"/>
  <c r="S27" i="32" s="1"/>
  <c r="I68" i="31"/>
  <c r="M29" i="31"/>
  <c r="N29" i="31" s="1"/>
  <c r="H69" i="31"/>
  <c r="I69" i="31" s="1"/>
  <c r="E136" i="31"/>
  <c r="H136" i="31" s="1"/>
  <c r="H82" i="31"/>
  <c r="I82" i="31" s="1"/>
  <c r="H80" i="31"/>
  <c r="I80" i="31" s="1"/>
  <c r="M31" i="32"/>
  <c r="N31" i="32" s="1"/>
  <c r="R24" i="32"/>
  <c r="S24" i="32" s="1"/>
  <c r="R25" i="32"/>
  <c r="S25" i="32" s="1"/>
  <c r="W30" i="32"/>
  <c r="X30" i="32" s="1"/>
  <c r="M29" i="32"/>
  <c r="N29" i="32" s="1"/>
  <c r="R18" i="31"/>
  <c r="S18" i="31" s="1"/>
  <c r="E82" i="32"/>
  <c r="H56" i="32"/>
  <c r="I56" i="32" s="1"/>
  <c r="I82" i="32" s="1"/>
  <c r="I80" i="32"/>
  <c r="M26" i="32"/>
  <c r="N26" i="32" s="1"/>
  <c r="H82" i="32"/>
  <c r="R32" i="32"/>
  <c r="S32" i="32" s="1"/>
  <c r="H48" i="32"/>
  <c r="I48" i="32" s="1"/>
  <c r="I74" i="32" s="1"/>
  <c r="M22" i="32"/>
  <c r="N22" i="32" s="1"/>
  <c r="E61" i="32"/>
  <c r="E70" i="32"/>
  <c r="M22" i="31"/>
  <c r="N22" i="31" s="1"/>
  <c r="H76" i="32"/>
  <c r="M19" i="31"/>
  <c r="N19" i="31" s="1"/>
  <c r="I127" i="31"/>
  <c r="D87" i="32"/>
  <c r="I16" i="32"/>
  <c r="H33" i="32"/>
  <c r="H59" i="32"/>
  <c r="I59" i="32" s="1"/>
  <c r="E83" i="32"/>
  <c r="H83" i="32" s="1"/>
  <c r="H57" i="32"/>
  <c r="I57" i="32" s="1"/>
  <c r="I83" i="32" s="1"/>
  <c r="M18" i="32"/>
  <c r="N18" i="32" s="1"/>
  <c r="I72" i="32"/>
  <c r="H45" i="32"/>
  <c r="I45" i="32" s="1"/>
  <c r="M23" i="31"/>
  <c r="N23" i="31" s="1"/>
  <c r="M20" i="32"/>
  <c r="N20" i="32" s="1"/>
  <c r="M24" i="31"/>
  <c r="N24" i="31" s="1"/>
  <c r="R17" i="32"/>
  <c r="S17" i="32" s="1"/>
  <c r="R19" i="32"/>
  <c r="S19" i="32" s="1"/>
  <c r="M17" i="31"/>
  <c r="N17" i="31" s="1"/>
  <c r="H77" i="31"/>
  <c r="I77" i="31" s="1"/>
  <c r="H133" i="31"/>
  <c r="M16" i="31"/>
  <c r="N16" i="31" s="1"/>
  <c r="R20" i="31"/>
  <c r="S20" i="31" s="1"/>
  <c r="J75" i="31"/>
  <c r="J129" i="31" s="1"/>
  <c r="E78" i="32"/>
  <c r="H78" i="32" s="1"/>
  <c r="H52" i="32"/>
  <c r="I52" i="32" s="1"/>
  <c r="H55" i="32"/>
  <c r="I55" i="32" s="1"/>
  <c r="D139" i="31"/>
  <c r="I14" i="31"/>
  <c r="H31" i="31"/>
  <c r="H79" i="31"/>
  <c r="I79" i="31" s="1"/>
  <c r="I133" i="31" s="1"/>
  <c r="R28" i="31"/>
  <c r="S28" i="31" s="1"/>
  <c r="K75" i="31" l="1"/>
  <c r="K129" i="31" s="1"/>
  <c r="H84" i="32"/>
  <c r="J49" i="32"/>
  <c r="J75" i="32" s="1"/>
  <c r="K49" i="32"/>
  <c r="K75" i="32" s="1"/>
  <c r="J50" i="32"/>
  <c r="J76" i="32" s="1"/>
  <c r="K50" i="32"/>
  <c r="K76" i="32" s="1"/>
  <c r="K47" i="32"/>
  <c r="K73" i="32" s="1"/>
  <c r="I130" i="31"/>
  <c r="M130" i="31" s="1"/>
  <c r="J70" i="31"/>
  <c r="M70" i="31" s="1"/>
  <c r="N70" i="31" s="1"/>
  <c r="O70" i="31" s="1"/>
  <c r="O124" i="31" s="1"/>
  <c r="J73" i="31"/>
  <c r="J127" i="31" s="1"/>
  <c r="M127" i="31" s="1"/>
  <c r="I124" i="31"/>
  <c r="M128" i="31"/>
  <c r="J81" i="31"/>
  <c r="J135" i="31" s="1"/>
  <c r="I138" i="31"/>
  <c r="J84" i="31"/>
  <c r="J138" i="31" s="1"/>
  <c r="M138" i="31" s="1"/>
  <c r="J53" i="32"/>
  <c r="J79" i="32" s="1"/>
  <c r="M74" i="31"/>
  <c r="N74" i="31" s="1"/>
  <c r="N128" i="31" s="1"/>
  <c r="M75" i="32"/>
  <c r="K53" i="32"/>
  <c r="K79" i="32" s="1"/>
  <c r="I73" i="32"/>
  <c r="K78" i="31"/>
  <c r="K132" i="31" s="1"/>
  <c r="I134" i="33"/>
  <c r="I129" i="33"/>
  <c r="K75" i="33"/>
  <c r="K129" i="33" s="1"/>
  <c r="J75" i="33"/>
  <c r="M80" i="32"/>
  <c r="K80" i="33"/>
  <c r="K134" i="33" s="1"/>
  <c r="K81" i="31"/>
  <c r="K135" i="31" s="1"/>
  <c r="F86" i="31"/>
  <c r="I132" i="31"/>
  <c r="M76" i="31"/>
  <c r="N76" i="31" s="1"/>
  <c r="N130" i="31" s="1"/>
  <c r="M129" i="31"/>
  <c r="J73" i="33"/>
  <c r="J127" i="33" s="1"/>
  <c r="M126" i="33"/>
  <c r="F86" i="33"/>
  <c r="K69" i="33"/>
  <c r="K123" i="33" s="1"/>
  <c r="K73" i="33"/>
  <c r="K127" i="33" s="1"/>
  <c r="J69" i="33"/>
  <c r="J123" i="33" s="1"/>
  <c r="M84" i="32"/>
  <c r="M77" i="32"/>
  <c r="J72" i="31"/>
  <c r="J126" i="31" s="1"/>
  <c r="M136" i="33"/>
  <c r="K72" i="31"/>
  <c r="K126" i="31" s="1"/>
  <c r="I132" i="33"/>
  <c r="M49" i="32"/>
  <c r="N49" i="32" s="1"/>
  <c r="N75" i="32" s="1"/>
  <c r="K83" i="31"/>
  <c r="K137" i="31" s="1"/>
  <c r="M58" i="32"/>
  <c r="N58" i="32" s="1"/>
  <c r="J78" i="33"/>
  <c r="J132" i="33" s="1"/>
  <c r="E139" i="33"/>
  <c r="F139" i="31"/>
  <c r="I137" i="31"/>
  <c r="M75" i="31"/>
  <c r="N75" i="31" s="1"/>
  <c r="N129" i="31" s="1"/>
  <c r="R15" i="33"/>
  <c r="S15" i="33" s="1"/>
  <c r="R30" i="33"/>
  <c r="S30" i="33" s="1"/>
  <c r="H85" i="33"/>
  <c r="I68" i="33"/>
  <c r="W24" i="33"/>
  <c r="D50" i="33" s="1"/>
  <c r="R19" i="33"/>
  <c r="S19" i="33" s="1"/>
  <c r="W26" i="33"/>
  <c r="D52" i="33" s="1"/>
  <c r="R22" i="33"/>
  <c r="S22" i="33" s="1"/>
  <c r="M82" i="33"/>
  <c r="N82" i="33" s="1"/>
  <c r="N136" i="33" s="1"/>
  <c r="J77" i="33"/>
  <c r="J131" i="33" s="1"/>
  <c r="K77" i="33"/>
  <c r="K131" i="33" s="1"/>
  <c r="I131" i="33"/>
  <c r="W17" i="33"/>
  <c r="D43" i="33" s="1"/>
  <c r="R25" i="33"/>
  <c r="S25" i="33" s="1"/>
  <c r="K71" i="33"/>
  <c r="K125" i="33" s="1"/>
  <c r="J71" i="33"/>
  <c r="J125" i="33" s="1"/>
  <c r="I125" i="33"/>
  <c r="W27" i="33"/>
  <c r="D53" i="33" s="1"/>
  <c r="H139" i="33"/>
  <c r="M14" i="33"/>
  <c r="I31" i="33"/>
  <c r="K74" i="33"/>
  <c r="K128" i="33" s="1"/>
  <c r="J74" i="33"/>
  <c r="J128" i="33" s="1"/>
  <c r="R18" i="33"/>
  <c r="S18" i="33" s="1"/>
  <c r="W23" i="33"/>
  <c r="D49" i="33" s="1"/>
  <c r="K70" i="33"/>
  <c r="K124" i="33" s="1"/>
  <c r="J70" i="33"/>
  <c r="J124" i="33" s="1"/>
  <c r="K79" i="33"/>
  <c r="K133" i="33" s="1"/>
  <c r="J79" i="33"/>
  <c r="J133" i="33" s="1"/>
  <c r="R29" i="33"/>
  <c r="S29" i="33" s="1"/>
  <c r="R28" i="33"/>
  <c r="S28" i="33" s="1"/>
  <c r="R20" i="33"/>
  <c r="S20" i="33" s="1"/>
  <c r="K81" i="33"/>
  <c r="K135" i="33" s="1"/>
  <c r="J81" i="33"/>
  <c r="J135" i="33" s="1"/>
  <c r="I135" i="33"/>
  <c r="W21" i="33"/>
  <c r="D47" i="33" s="1"/>
  <c r="M72" i="33"/>
  <c r="N72" i="33" s="1"/>
  <c r="N126" i="33" s="1"/>
  <c r="J76" i="33"/>
  <c r="J130" i="33" s="1"/>
  <c r="K76" i="33"/>
  <c r="K130" i="33" s="1"/>
  <c r="I133" i="33"/>
  <c r="J84" i="33"/>
  <c r="J138" i="33" s="1"/>
  <c r="K84" i="33"/>
  <c r="K138" i="33" s="1"/>
  <c r="K83" i="33"/>
  <c r="K137" i="33" s="1"/>
  <c r="J83" i="33"/>
  <c r="J137" i="33" s="1"/>
  <c r="R16" i="33"/>
  <c r="S16" i="33" s="1"/>
  <c r="R24" i="31"/>
  <c r="S24" i="31" s="1"/>
  <c r="R29" i="32"/>
  <c r="S29" i="32" s="1"/>
  <c r="W27" i="32"/>
  <c r="X27" i="32" s="1"/>
  <c r="P70" i="31"/>
  <c r="P124" i="31" s="1"/>
  <c r="K59" i="32"/>
  <c r="K85" i="32" s="1"/>
  <c r="J59" i="32"/>
  <c r="J85" i="32" s="1"/>
  <c r="J55" i="32"/>
  <c r="J81" i="32" s="1"/>
  <c r="K55" i="32"/>
  <c r="K81" i="32" s="1"/>
  <c r="I81" i="32"/>
  <c r="H61" i="32"/>
  <c r="J52" i="32"/>
  <c r="J78" i="32" s="1"/>
  <c r="K52" i="32"/>
  <c r="K78" i="32" s="1"/>
  <c r="I78" i="32"/>
  <c r="R23" i="31"/>
  <c r="S23" i="31" s="1"/>
  <c r="R22" i="31"/>
  <c r="S22" i="31" s="1"/>
  <c r="W25" i="32"/>
  <c r="X25" i="32" s="1"/>
  <c r="W21" i="32"/>
  <c r="X21" i="32" s="1"/>
  <c r="K79" i="31"/>
  <c r="K133" i="31" s="1"/>
  <c r="J79" i="31"/>
  <c r="J133" i="31" s="1"/>
  <c r="M133" i="31" s="1"/>
  <c r="K77" i="31"/>
  <c r="K131" i="31" s="1"/>
  <c r="J77" i="31"/>
  <c r="J131" i="31" s="1"/>
  <c r="K45" i="32"/>
  <c r="K71" i="32" s="1"/>
  <c r="J45" i="32"/>
  <c r="J71" i="32" s="1"/>
  <c r="I71" i="32"/>
  <c r="E87" i="32"/>
  <c r="H70" i="32"/>
  <c r="H87" i="32" s="1"/>
  <c r="W24" i="32"/>
  <c r="X24" i="32" s="1"/>
  <c r="H139" i="31"/>
  <c r="R30" i="31"/>
  <c r="S30" i="31" s="1"/>
  <c r="M14" i="31"/>
  <c r="I31" i="31"/>
  <c r="I122" i="31"/>
  <c r="E139" i="31"/>
  <c r="R15" i="31"/>
  <c r="S15" i="31" s="1"/>
  <c r="J60" i="32"/>
  <c r="J86" i="32" s="1"/>
  <c r="K60" i="32"/>
  <c r="K86" i="32" s="1"/>
  <c r="I86" i="32"/>
  <c r="M86" i="32" s="1"/>
  <c r="K71" i="31"/>
  <c r="K125" i="31" s="1"/>
  <c r="J71" i="31"/>
  <c r="J125" i="31" s="1"/>
  <c r="P54" i="32"/>
  <c r="P80" i="32" s="1"/>
  <c r="O54" i="32"/>
  <c r="O80" i="32" s="1"/>
  <c r="W19" i="32"/>
  <c r="X19" i="32" s="1"/>
  <c r="M76" i="32"/>
  <c r="W18" i="31"/>
  <c r="D44" i="31" s="1"/>
  <c r="R31" i="32"/>
  <c r="S31" i="32" s="1"/>
  <c r="H85" i="31"/>
  <c r="M51" i="32"/>
  <c r="N51" i="32" s="1"/>
  <c r="N77" i="32" s="1"/>
  <c r="W20" i="31"/>
  <c r="D46" i="31" s="1"/>
  <c r="W32" i="32"/>
  <c r="X32" i="32" s="1"/>
  <c r="R26" i="31"/>
  <c r="S26" i="31" s="1"/>
  <c r="R27" i="31"/>
  <c r="S27" i="31" s="1"/>
  <c r="R20" i="32"/>
  <c r="S20" i="32" s="1"/>
  <c r="W28" i="31"/>
  <c r="D54" i="31" s="1"/>
  <c r="I70" i="32"/>
  <c r="M16" i="32"/>
  <c r="I33" i="32"/>
  <c r="R17" i="31"/>
  <c r="S17" i="31" s="1"/>
  <c r="M72" i="32"/>
  <c r="M46" i="32"/>
  <c r="N46" i="32" s="1"/>
  <c r="K57" i="32"/>
  <c r="K83" i="32" s="1"/>
  <c r="J57" i="32"/>
  <c r="J83" i="32" s="1"/>
  <c r="J80" i="31"/>
  <c r="J134" i="31" s="1"/>
  <c r="K80" i="31"/>
  <c r="K134" i="31" s="1"/>
  <c r="I134" i="31"/>
  <c r="R16" i="31"/>
  <c r="S16" i="31" s="1"/>
  <c r="N124" i="31"/>
  <c r="J44" i="32"/>
  <c r="K44" i="32"/>
  <c r="I61" i="32"/>
  <c r="K82" i="31"/>
  <c r="K136" i="31" s="1"/>
  <c r="J82" i="31"/>
  <c r="J136" i="31" s="1"/>
  <c r="I136" i="31"/>
  <c r="R25" i="31"/>
  <c r="S25" i="31" s="1"/>
  <c r="M73" i="31"/>
  <c r="N73" i="31" s="1"/>
  <c r="AB30" i="32"/>
  <c r="W21" i="31"/>
  <c r="D47" i="31" s="1"/>
  <c r="I131" i="31"/>
  <c r="N80" i="32"/>
  <c r="R26" i="32"/>
  <c r="S26" i="32" s="1"/>
  <c r="K69" i="31"/>
  <c r="K123" i="31" s="1"/>
  <c r="J69" i="31"/>
  <c r="J123" i="31" s="1"/>
  <c r="R28" i="32"/>
  <c r="S28" i="32" s="1"/>
  <c r="R29" i="31"/>
  <c r="S29" i="31" s="1"/>
  <c r="I123" i="31"/>
  <c r="R19" i="31"/>
  <c r="S19" i="31" s="1"/>
  <c r="J56" i="32"/>
  <c r="J82" i="32" s="1"/>
  <c r="K56" i="32"/>
  <c r="K82" i="32" s="1"/>
  <c r="R22" i="32"/>
  <c r="S22" i="32" s="1"/>
  <c r="I85" i="32"/>
  <c r="M50" i="32"/>
  <c r="N50" i="32" s="1"/>
  <c r="N76" i="32" s="1"/>
  <c r="I85" i="31"/>
  <c r="K68" i="31"/>
  <c r="J68" i="31"/>
  <c r="W17" i="32"/>
  <c r="X17" i="32" s="1"/>
  <c r="R18" i="32"/>
  <c r="S18" i="32" s="1"/>
  <c r="J48" i="32"/>
  <c r="J74" i="32" s="1"/>
  <c r="K48" i="32"/>
  <c r="K74" i="32" s="1"/>
  <c r="R23" i="32"/>
  <c r="S23" i="32" s="1"/>
  <c r="M73" i="32" l="1"/>
  <c r="M84" i="31"/>
  <c r="N84" i="31" s="1"/>
  <c r="P49" i="32"/>
  <c r="P75" i="32" s="1"/>
  <c r="M79" i="32"/>
  <c r="M47" i="32"/>
  <c r="N47" i="32" s="1"/>
  <c r="O47" i="32" s="1"/>
  <c r="O73" i="32" s="1"/>
  <c r="M68" i="31"/>
  <c r="N68" i="31" s="1"/>
  <c r="M82" i="31"/>
  <c r="N82" i="31" s="1"/>
  <c r="P82" i="31" s="1"/>
  <c r="P136" i="31" s="1"/>
  <c r="M137" i="31"/>
  <c r="J124" i="31"/>
  <c r="M124" i="31" s="1"/>
  <c r="M123" i="33"/>
  <c r="O74" i="31"/>
  <c r="O128" i="31" s="1"/>
  <c r="M138" i="33"/>
  <c r="P74" i="31"/>
  <c r="P128" i="31" s="1"/>
  <c r="R128" i="31" s="1"/>
  <c r="M124" i="33"/>
  <c r="M53" i="32"/>
  <c r="N53" i="32" s="1"/>
  <c r="O53" i="32" s="1"/>
  <c r="O79" i="32" s="1"/>
  <c r="M127" i="33"/>
  <c r="M78" i="31"/>
  <c r="N78" i="31" s="1"/>
  <c r="N132" i="31" s="1"/>
  <c r="M135" i="31"/>
  <c r="M56" i="32"/>
  <c r="N56" i="32" s="1"/>
  <c r="N82" i="32" s="1"/>
  <c r="M81" i="31"/>
  <c r="N81" i="31" s="1"/>
  <c r="N135" i="31" s="1"/>
  <c r="M71" i="32"/>
  <c r="M74" i="33"/>
  <c r="N74" i="33" s="1"/>
  <c r="N128" i="33" s="1"/>
  <c r="M131" i="33"/>
  <c r="M128" i="33"/>
  <c r="M77" i="33"/>
  <c r="N77" i="33" s="1"/>
  <c r="O77" i="33" s="1"/>
  <c r="O131" i="33" s="1"/>
  <c r="M134" i="33"/>
  <c r="M82" i="32"/>
  <c r="M132" i="33"/>
  <c r="M126" i="31"/>
  <c r="M132" i="31"/>
  <c r="N73" i="32"/>
  <c r="M80" i="33"/>
  <c r="N80" i="33" s="1"/>
  <c r="N134" i="33" s="1"/>
  <c r="M73" i="33"/>
  <c r="N73" i="33" s="1"/>
  <c r="O73" i="33" s="1"/>
  <c r="O127" i="33" s="1"/>
  <c r="P76" i="31"/>
  <c r="P130" i="31" s="1"/>
  <c r="O76" i="31"/>
  <c r="O130" i="31" s="1"/>
  <c r="J129" i="33"/>
  <c r="M129" i="33" s="1"/>
  <c r="M75" i="33"/>
  <c r="N75" i="33" s="1"/>
  <c r="M78" i="32"/>
  <c r="M74" i="32"/>
  <c r="M136" i="31"/>
  <c r="M83" i="32"/>
  <c r="M83" i="31"/>
  <c r="N83" i="31" s="1"/>
  <c r="N137" i="31" s="1"/>
  <c r="O49" i="32"/>
  <c r="O75" i="32" s="1"/>
  <c r="R75" i="32" s="1"/>
  <c r="M52" i="32"/>
  <c r="N52" i="32" s="1"/>
  <c r="O52" i="32" s="1"/>
  <c r="O78" i="32" s="1"/>
  <c r="M44" i="32"/>
  <c r="N44" i="32" s="1"/>
  <c r="M130" i="33"/>
  <c r="M69" i="33"/>
  <c r="N69" i="33" s="1"/>
  <c r="O69" i="33" s="1"/>
  <c r="O123" i="33" s="1"/>
  <c r="M72" i="31"/>
  <c r="N72" i="31" s="1"/>
  <c r="P72" i="31" s="1"/>
  <c r="P126" i="31" s="1"/>
  <c r="N84" i="32"/>
  <c r="P58" i="32"/>
  <c r="P84" i="32" s="1"/>
  <c r="O58" i="32"/>
  <c r="O84" i="32" s="1"/>
  <c r="O75" i="31"/>
  <c r="O129" i="31" s="1"/>
  <c r="P75" i="31"/>
  <c r="P129" i="31" s="1"/>
  <c r="M81" i="32"/>
  <c r="M78" i="33"/>
  <c r="N78" i="33" s="1"/>
  <c r="N132" i="33" s="1"/>
  <c r="M85" i="32"/>
  <c r="M135" i="33"/>
  <c r="M137" i="33"/>
  <c r="M69" i="31"/>
  <c r="N69" i="31" s="1"/>
  <c r="O69" i="31" s="1"/>
  <c r="O123" i="31" s="1"/>
  <c r="M125" i="31"/>
  <c r="M134" i="31"/>
  <c r="H50" i="33"/>
  <c r="I50" i="33" s="1"/>
  <c r="M50" i="33" s="1"/>
  <c r="N50" i="33" s="1"/>
  <c r="R50" i="33" s="1"/>
  <c r="S50" i="33" s="1"/>
  <c r="W50" i="33" s="1"/>
  <c r="H47" i="33"/>
  <c r="I47" i="33" s="1"/>
  <c r="M47" i="33" s="1"/>
  <c r="N47" i="33" s="1"/>
  <c r="R47" i="33" s="1"/>
  <c r="S47" i="33" s="1"/>
  <c r="W47" i="33" s="1"/>
  <c r="M79" i="33"/>
  <c r="N79" i="33" s="1"/>
  <c r="M84" i="33"/>
  <c r="N84" i="33" s="1"/>
  <c r="H52" i="33"/>
  <c r="I52" i="33" s="1"/>
  <c r="M52" i="33" s="1"/>
  <c r="N52" i="33" s="1"/>
  <c r="R52" i="33" s="1"/>
  <c r="S52" i="33" s="1"/>
  <c r="W52" i="33" s="1"/>
  <c r="M133" i="33"/>
  <c r="M70" i="33"/>
  <c r="N70" i="33" s="1"/>
  <c r="H49" i="33"/>
  <c r="I49" i="33" s="1"/>
  <c r="M49" i="33" s="1"/>
  <c r="N49" i="33" s="1"/>
  <c r="R49" i="33" s="1"/>
  <c r="S49" i="33" s="1"/>
  <c r="W49" i="33" s="1"/>
  <c r="M76" i="33"/>
  <c r="N76" i="33" s="1"/>
  <c r="W28" i="33"/>
  <c r="D54" i="33" s="1"/>
  <c r="H53" i="33"/>
  <c r="I53" i="33" s="1"/>
  <c r="M53" i="33" s="1"/>
  <c r="N53" i="33" s="1"/>
  <c r="R53" i="33" s="1"/>
  <c r="S53" i="33" s="1"/>
  <c r="W53" i="33" s="1"/>
  <c r="W15" i="33"/>
  <c r="D41" i="33" s="1"/>
  <c r="W25" i="33"/>
  <c r="D51" i="33" s="1"/>
  <c r="I85" i="33"/>
  <c r="J68" i="33"/>
  <c r="K68" i="33"/>
  <c r="M81" i="33"/>
  <c r="N81" i="33" s="1"/>
  <c r="N14" i="33"/>
  <c r="M31" i="33"/>
  <c r="W30" i="33"/>
  <c r="D56" i="33" s="1"/>
  <c r="W16" i="33"/>
  <c r="D42" i="33" s="1"/>
  <c r="W18" i="33"/>
  <c r="D44" i="33" s="1"/>
  <c r="M125" i="33"/>
  <c r="H43" i="33"/>
  <c r="I43" i="33" s="1"/>
  <c r="M43" i="33" s="1"/>
  <c r="N43" i="33" s="1"/>
  <c r="R43" i="33" s="1"/>
  <c r="S43" i="33" s="1"/>
  <c r="W43" i="33" s="1"/>
  <c r="I122" i="33"/>
  <c r="W29" i="33"/>
  <c r="D55" i="33" s="1"/>
  <c r="M71" i="33"/>
  <c r="N71" i="33" s="1"/>
  <c r="O82" i="33"/>
  <c r="O136" i="33" s="1"/>
  <c r="P82" i="33"/>
  <c r="P136" i="33" s="1"/>
  <c r="W19" i="33"/>
  <c r="D45" i="33" s="1"/>
  <c r="W22" i="33"/>
  <c r="D48" i="33" s="1"/>
  <c r="W20" i="33"/>
  <c r="D46" i="33" s="1"/>
  <c r="M83" i="33"/>
  <c r="N83" i="33" s="1"/>
  <c r="P72" i="33"/>
  <c r="P126" i="33" s="1"/>
  <c r="O72" i="33"/>
  <c r="O126" i="33" s="1"/>
  <c r="W28" i="32"/>
  <c r="X28" i="32" s="1"/>
  <c r="W26" i="31"/>
  <c r="D52" i="31" s="1"/>
  <c r="M60" i="32"/>
  <c r="N60" i="32" s="1"/>
  <c r="P50" i="32"/>
  <c r="P76" i="32" s="1"/>
  <c r="O50" i="32"/>
  <c r="O76" i="32" s="1"/>
  <c r="M33" i="32"/>
  <c r="N16" i="32"/>
  <c r="M31" i="31"/>
  <c r="N14" i="31"/>
  <c r="M55" i="32"/>
  <c r="N55" i="32" s="1"/>
  <c r="I87" i="32"/>
  <c r="W26" i="32"/>
  <c r="X26" i="32" s="1"/>
  <c r="R80" i="32"/>
  <c r="M131" i="31"/>
  <c r="AB24" i="32"/>
  <c r="M79" i="31"/>
  <c r="N79" i="31" s="1"/>
  <c r="W31" i="32"/>
  <c r="X31" i="32" s="1"/>
  <c r="AB21" i="32"/>
  <c r="J85" i="31"/>
  <c r="J122" i="31"/>
  <c r="K85" i="31"/>
  <c r="K122" i="31"/>
  <c r="K139" i="31" s="1"/>
  <c r="W22" i="32"/>
  <c r="X22" i="32" s="1"/>
  <c r="M80" i="31"/>
  <c r="N80" i="31" s="1"/>
  <c r="W27" i="31"/>
  <c r="D53" i="31" s="1"/>
  <c r="H47" i="31"/>
  <c r="I47" i="31" s="1"/>
  <c r="M47" i="31" s="1"/>
  <c r="N47" i="31" s="1"/>
  <c r="R47" i="31" s="1"/>
  <c r="S47" i="31" s="1"/>
  <c r="W47" i="31" s="1"/>
  <c r="H44" i="31"/>
  <c r="I44" i="31" s="1"/>
  <c r="M44" i="31" s="1"/>
  <c r="N44" i="31" s="1"/>
  <c r="R44" i="31" s="1"/>
  <c r="S44" i="31" s="1"/>
  <c r="W44" i="31" s="1"/>
  <c r="I139" i="31"/>
  <c r="M45" i="32"/>
  <c r="N45" i="32" s="1"/>
  <c r="AB25" i="32"/>
  <c r="AB27" i="32"/>
  <c r="W23" i="32"/>
  <c r="X23" i="32" s="1"/>
  <c r="W22" i="31"/>
  <c r="D48" i="31" s="1"/>
  <c r="AB32" i="32"/>
  <c r="W29" i="32"/>
  <c r="X29" i="32" s="1"/>
  <c r="O84" i="31"/>
  <c r="O138" i="31" s="1"/>
  <c r="P84" i="31"/>
  <c r="P138" i="31" s="1"/>
  <c r="M57" i="32"/>
  <c r="N57" i="32" s="1"/>
  <c r="AB19" i="32"/>
  <c r="W30" i="31"/>
  <c r="D56" i="31" s="1"/>
  <c r="W23" i="31"/>
  <c r="D49" i="31" s="1"/>
  <c r="M48" i="32"/>
  <c r="N48" i="32" s="1"/>
  <c r="O73" i="31"/>
  <c r="O127" i="31" s="1"/>
  <c r="P73" i="31"/>
  <c r="P127" i="31" s="1"/>
  <c r="K61" i="32"/>
  <c r="K70" i="32"/>
  <c r="K87" i="32" s="1"/>
  <c r="P46" i="32"/>
  <c r="P72" i="32" s="1"/>
  <c r="O46" i="32"/>
  <c r="O72" i="32" s="1"/>
  <c r="H54" i="31"/>
  <c r="I54" i="31" s="1"/>
  <c r="M54" i="31" s="1"/>
  <c r="N54" i="31" s="1"/>
  <c r="R54" i="31" s="1"/>
  <c r="S54" i="31" s="1"/>
  <c r="W54" i="31" s="1"/>
  <c r="N138" i="31"/>
  <c r="N127" i="31"/>
  <c r="H46" i="31"/>
  <c r="I46" i="31" s="1"/>
  <c r="M46" i="31" s="1"/>
  <c r="N46" i="31" s="1"/>
  <c r="R46" i="31" s="1"/>
  <c r="S46" i="31" s="1"/>
  <c r="W46" i="31" s="1"/>
  <c r="W15" i="31"/>
  <c r="D41" i="31" s="1"/>
  <c r="M77" i="31"/>
  <c r="N77" i="31" s="1"/>
  <c r="W18" i="32"/>
  <c r="X18" i="32" s="1"/>
  <c r="W19" i="31"/>
  <c r="D45" i="31" s="1"/>
  <c r="J61" i="32"/>
  <c r="J70" i="32"/>
  <c r="J87" i="32" s="1"/>
  <c r="R54" i="32"/>
  <c r="S54" i="32" s="1"/>
  <c r="S80" i="32" s="1"/>
  <c r="M59" i="32"/>
  <c r="N59" i="32" s="1"/>
  <c r="W24" i="31"/>
  <c r="D50" i="31" s="1"/>
  <c r="N72" i="32"/>
  <c r="M123" i="31"/>
  <c r="W25" i="31"/>
  <c r="D51" i="31" s="1"/>
  <c r="R124" i="31"/>
  <c r="W17" i="31"/>
  <c r="D43" i="31" s="1"/>
  <c r="P51" i="32"/>
  <c r="P77" i="32" s="1"/>
  <c r="O51" i="32"/>
  <c r="O77" i="32" s="1"/>
  <c r="AB17" i="32"/>
  <c r="W29" i="31"/>
  <c r="D55" i="31" s="1"/>
  <c r="W16" i="31"/>
  <c r="D42" i="31" s="1"/>
  <c r="W20" i="32"/>
  <c r="X20" i="32" s="1"/>
  <c r="M71" i="31"/>
  <c r="N71" i="31" s="1"/>
  <c r="R70" i="31"/>
  <c r="S70" i="31" s="1"/>
  <c r="O82" i="31" l="1"/>
  <c r="O136" i="31" s="1"/>
  <c r="R130" i="31"/>
  <c r="P47" i="32"/>
  <c r="P73" i="32" s="1"/>
  <c r="R73" i="32" s="1"/>
  <c r="N136" i="31"/>
  <c r="R126" i="33"/>
  <c r="O72" i="31"/>
  <c r="O126" i="31" s="1"/>
  <c r="O78" i="31"/>
  <c r="O132" i="31" s="1"/>
  <c r="R132" i="31" s="1"/>
  <c r="P78" i="31"/>
  <c r="P132" i="31" s="1"/>
  <c r="R74" i="31"/>
  <c r="S74" i="31" s="1"/>
  <c r="T74" i="31" s="1"/>
  <c r="T128" i="31" s="1"/>
  <c r="N131" i="33"/>
  <c r="R47" i="32"/>
  <c r="S47" i="32" s="1"/>
  <c r="U47" i="32" s="1"/>
  <c r="U73" i="32" s="1"/>
  <c r="P69" i="33"/>
  <c r="P123" i="33" s="1"/>
  <c r="J139" i="31"/>
  <c r="P77" i="33"/>
  <c r="P131" i="33" s="1"/>
  <c r="R75" i="31"/>
  <c r="S75" i="31" s="1"/>
  <c r="S129" i="31" s="1"/>
  <c r="P74" i="33"/>
  <c r="P128" i="33" s="1"/>
  <c r="P83" i="31"/>
  <c r="P137" i="31" s="1"/>
  <c r="P69" i="31"/>
  <c r="P123" i="31" s="1"/>
  <c r="O56" i="32"/>
  <c r="O82" i="32" s="1"/>
  <c r="O80" i="33"/>
  <c r="O134" i="33" s="1"/>
  <c r="O74" i="33"/>
  <c r="O128" i="33" s="1"/>
  <c r="P56" i="32"/>
  <c r="P82" i="32" s="1"/>
  <c r="R82" i="32" s="1"/>
  <c r="P81" i="31"/>
  <c r="P135" i="31" s="1"/>
  <c r="O81" i="31"/>
  <c r="O135" i="31" s="1"/>
  <c r="P52" i="32"/>
  <c r="P78" i="32" s="1"/>
  <c r="N123" i="31"/>
  <c r="R123" i="31" s="1"/>
  <c r="P53" i="32"/>
  <c r="P79" i="32" s="1"/>
  <c r="N79" i="32"/>
  <c r="R49" i="32"/>
  <c r="S49" i="32" s="1"/>
  <c r="U49" i="32" s="1"/>
  <c r="U75" i="32" s="1"/>
  <c r="N127" i="33"/>
  <c r="P73" i="33"/>
  <c r="P127" i="33" s="1"/>
  <c r="R76" i="31"/>
  <c r="S76" i="31" s="1"/>
  <c r="N78" i="32"/>
  <c r="O83" i="31"/>
  <c r="O137" i="31" s="1"/>
  <c r="R137" i="31" s="1"/>
  <c r="R76" i="32"/>
  <c r="P80" i="33"/>
  <c r="P134" i="33" s="1"/>
  <c r="R134" i="33"/>
  <c r="R136" i="31"/>
  <c r="P75" i="33"/>
  <c r="P129" i="33" s="1"/>
  <c r="O75" i="33"/>
  <c r="O129" i="33" s="1"/>
  <c r="N129" i="33"/>
  <c r="R58" i="32"/>
  <c r="S58" i="32" s="1"/>
  <c r="R51" i="32"/>
  <c r="S51" i="32" s="1"/>
  <c r="S77" i="32" s="1"/>
  <c r="R77" i="32"/>
  <c r="O78" i="33"/>
  <c r="O132" i="33" s="1"/>
  <c r="R129" i="31"/>
  <c r="P78" i="33"/>
  <c r="P132" i="33" s="1"/>
  <c r="N123" i="33"/>
  <c r="N126" i="31"/>
  <c r="R84" i="32"/>
  <c r="R72" i="32"/>
  <c r="R136" i="33"/>
  <c r="R127" i="31"/>
  <c r="P83" i="33"/>
  <c r="P137" i="33" s="1"/>
  <c r="O83" i="33"/>
  <c r="O137" i="33" s="1"/>
  <c r="N137" i="33"/>
  <c r="R14" i="33"/>
  <c r="N31" i="33"/>
  <c r="O84" i="33"/>
  <c r="O138" i="33" s="1"/>
  <c r="P84" i="33"/>
  <c r="P138" i="33" s="1"/>
  <c r="N138" i="33"/>
  <c r="P71" i="33"/>
  <c r="P125" i="33" s="1"/>
  <c r="O71" i="33"/>
  <c r="O125" i="33" s="1"/>
  <c r="N125" i="33"/>
  <c r="O81" i="33"/>
  <c r="O135" i="33" s="1"/>
  <c r="P81" i="33"/>
  <c r="P135" i="33" s="1"/>
  <c r="N135" i="33"/>
  <c r="K85" i="33"/>
  <c r="K122" i="33"/>
  <c r="K139" i="33" s="1"/>
  <c r="H55" i="33"/>
  <c r="I55" i="33" s="1"/>
  <c r="M55" i="33" s="1"/>
  <c r="N55" i="33" s="1"/>
  <c r="R55" i="33" s="1"/>
  <c r="S55" i="33" s="1"/>
  <c r="W55" i="33" s="1"/>
  <c r="M68" i="33"/>
  <c r="H46" i="33"/>
  <c r="I46" i="33" s="1"/>
  <c r="M46" i="33" s="1"/>
  <c r="N46" i="33" s="1"/>
  <c r="R46" i="33" s="1"/>
  <c r="S46" i="33" s="1"/>
  <c r="W46" i="33" s="1"/>
  <c r="H44" i="33"/>
  <c r="I44" i="33" s="1"/>
  <c r="M44" i="33" s="1"/>
  <c r="N44" i="33" s="1"/>
  <c r="R44" i="33" s="1"/>
  <c r="S44" i="33" s="1"/>
  <c r="W44" i="33" s="1"/>
  <c r="O79" i="33"/>
  <c r="O133" i="33" s="1"/>
  <c r="P79" i="33"/>
  <c r="P133" i="33" s="1"/>
  <c r="N133" i="33"/>
  <c r="H48" i="33"/>
  <c r="I48" i="33" s="1"/>
  <c r="M48" i="33" s="1"/>
  <c r="N48" i="33" s="1"/>
  <c r="R48" i="33" s="1"/>
  <c r="S48" i="33" s="1"/>
  <c r="W48" i="33" s="1"/>
  <c r="H51" i="33"/>
  <c r="I51" i="33" s="1"/>
  <c r="M51" i="33" s="1"/>
  <c r="N51" i="33" s="1"/>
  <c r="R51" i="33" s="1"/>
  <c r="S51" i="33" s="1"/>
  <c r="W51" i="33" s="1"/>
  <c r="H42" i="33"/>
  <c r="I42" i="33" s="1"/>
  <c r="M42" i="33" s="1"/>
  <c r="N42" i="33" s="1"/>
  <c r="R42" i="33" s="1"/>
  <c r="S42" i="33" s="1"/>
  <c r="W42" i="33" s="1"/>
  <c r="H45" i="33"/>
  <c r="I45" i="33" s="1"/>
  <c r="M45" i="33" s="1"/>
  <c r="N45" i="33" s="1"/>
  <c r="R45" i="33" s="1"/>
  <c r="S45" i="33" s="1"/>
  <c r="W45" i="33" s="1"/>
  <c r="R72" i="33"/>
  <c r="S72" i="33" s="1"/>
  <c r="R82" i="33"/>
  <c r="S82" i="33" s="1"/>
  <c r="H41" i="33"/>
  <c r="I41" i="33" s="1"/>
  <c r="M41" i="33" s="1"/>
  <c r="N41" i="33" s="1"/>
  <c r="R41" i="33" s="1"/>
  <c r="S41" i="33" s="1"/>
  <c r="W41" i="33" s="1"/>
  <c r="J85" i="33"/>
  <c r="J122" i="33"/>
  <c r="J139" i="33" s="1"/>
  <c r="H54" i="33"/>
  <c r="I54" i="33" s="1"/>
  <c r="M54" i="33" s="1"/>
  <c r="N54" i="33" s="1"/>
  <c r="R54" i="33" s="1"/>
  <c r="S54" i="33" s="1"/>
  <c r="W54" i="33" s="1"/>
  <c r="P76" i="33"/>
  <c r="P130" i="33" s="1"/>
  <c r="O76" i="33"/>
  <c r="O130" i="33" s="1"/>
  <c r="N130" i="33"/>
  <c r="I139" i="33"/>
  <c r="H56" i="33"/>
  <c r="I56" i="33" s="1"/>
  <c r="M56" i="33" s="1"/>
  <c r="N56" i="33" s="1"/>
  <c r="R56" i="33" s="1"/>
  <c r="S56" i="33" s="1"/>
  <c r="W56" i="33" s="1"/>
  <c r="P70" i="33"/>
  <c r="P124" i="33" s="1"/>
  <c r="O70" i="33"/>
  <c r="O124" i="33" s="1"/>
  <c r="N124" i="33"/>
  <c r="N31" i="31"/>
  <c r="R14" i="31"/>
  <c r="N122" i="31"/>
  <c r="H56" i="31"/>
  <c r="I56" i="31" s="1"/>
  <c r="M56" i="31" s="1"/>
  <c r="N56" i="31" s="1"/>
  <c r="R56" i="31" s="1"/>
  <c r="S56" i="31" s="1"/>
  <c r="W56" i="31" s="1"/>
  <c r="H53" i="31"/>
  <c r="I53" i="31" s="1"/>
  <c r="M53" i="31" s="1"/>
  <c r="N53" i="31" s="1"/>
  <c r="R53" i="31" s="1"/>
  <c r="S53" i="31" s="1"/>
  <c r="W53" i="31" s="1"/>
  <c r="H49" i="31"/>
  <c r="I49" i="31" s="1"/>
  <c r="M49" i="31" s="1"/>
  <c r="N49" i="31" s="1"/>
  <c r="R49" i="31" s="1"/>
  <c r="S49" i="31" s="1"/>
  <c r="W49" i="31" s="1"/>
  <c r="U70" i="31"/>
  <c r="U124" i="31" s="1"/>
  <c r="T70" i="31"/>
  <c r="T124" i="31" s="1"/>
  <c r="AB23" i="32"/>
  <c r="R82" i="31"/>
  <c r="S82" i="31" s="1"/>
  <c r="H41" i="31"/>
  <c r="I41" i="31" s="1"/>
  <c r="M41" i="31" s="1"/>
  <c r="N41" i="31" s="1"/>
  <c r="R41" i="31" s="1"/>
  <c r="S41" i="31" s="1"/>
  <c r="W41" i="31" s="1"/>
  <c r="P55" i="32"/>
  <c r="P81" i="32" s="1"/>
  <c r="O55" i="32"/>
  <c r="O81" i="32" s="1"/>
  <c r="R55" i="32"/>
  <c r="S55" i="32" s="1"/>
  <c r="N81" i="32"/>
  <c r="O71" i="31"/>
  <c r="O125" i="31" s="1"/>
  <c r="P71" i="31"/>
  <c r="P125" i="31" s="1"/>
  <c r="N125" i="31"/>
  <c r="AB31" i="32"/>
  <c r="N70" i="32"/>
  <c r="N33" i="32"/>
  <c r="R16" i="32"/>
  <c r="AB20" i="32"/>
  <c r="H50" i="31"/>
  <c r="I50" i="31" s="1"/>
  <c r="M50" i="31" s="1"/>
  <c r="N50" i="31" s="1"/>
  <c r="R50" i="31" s="1"/>
  <c r="S50" i="31" s="1"/>
  <c r="W50" i="31" s="1"/>
  <c r="R69" i="31"/>
  <c r="S69" i="31" s="1"/>
  <c r="O80" i="31"/>
  <c r="O134" i="31" s="1"/>
  <c r="P80" i="31"/>
  <c r="P134" i="31" s="1"/>
  <c r="N134" i="31"/>
  <c r="O59" i="32"/>
  <c r="O85" i="32" s="1"/>
  <c r="P59" i="32"/>
  <c r="P85" i="32" s="1"/>
  <c r="N85" i="32"/>
  <c r="R85" i="32" s="1"/>
  <c r="R46" i="32"/>
  <c r="S46" i="32" s="1"/>
  <c r="AB26" i="32"/>
  <c r="AB28" i="32"/>
  <c r="H42" i="31"/>
  <c r="I42" i="31" s="1"/>
  <c r="M42" i="31" s="1"/>
  <c r="N42" i="31" s="1"/>
  <c r="R42" i="31" s="1"/>
  <c r="S42" i="31" s="1"/>
  <c r="W42" i="31" s="1"/>
  <c r="H45" i="31"/>
  <c r="I45" i="31" s="1"/>
  <c r="M45" i="31" s="1"/>
  <c r="N45" i="31" s="1"/>
  <c r="R45" i="31" s="1"/>
  <c r="S45" i="31" s="1"/>
  <c r="W45" i="31" s="1"/>
  <c r="P57" i="32"/>
  <c r="P83" i="32" s="1"/>
  <c r="O57" i="32"/>
  <c r="O83" i="32" s="1"/>
  <c r="N83" i="32"/>
  <c r="AB22" i="32"/>
  <c r="T47" i="32"/>
  <c r="T73" i="32" s="1"/>
  <c r="S73" i="32"/>
  <c r="S124" i="31"/>
  <c r="O45" i="32"/>
  <c r="O71" i="32" s="1"/>
  <c r="P45" i="32"/>
  <c r="P71" i="32" s="1"/>
  <c r="N71" i="32"/>
  <c r="R50" i="32"/>
  <c r="S50" i="32" s="1"/>
  <c r="U74" i="31"/>
  <c r="U128" i="31" s="1"/>
  <c r="H43" i="31"/>
  <c r="I43" i="31" s="1"/>
  <c r="M43" i="31" s="1"/>
  <c r="N43" i="31" s="1"/>
  <c r="R43" i="31" s="1"/>
  <c r="S43" i="31" s="1"/>
  <c r="W43" i="31" s="1"/>
  <c r="AB18" i="32"/>
  <c r="R138" i="31"/>
  <c r="N61" i="32"/>
  <c r="P44" i="32"/>
  <c r="O44" i="32"/>
  <c r="R84" i="31"/>
  <c r="S84" i="31" s="1"/>
  <c r="M122" i="31"/>
  <c r="M139" i="31" s="1"/>
  <c r="O79" i="31"/>
  <c r="O133" i="31" s="1"/>
  <c r="P79" i="31"/>
  <c r="P133" i="31" s="1"/>
  <c r="N133" i="31"/>
  <c r="O60" i="32"/>
  <c r="O86" i="32" s="1"/>
  <c r="P60" i="32"/>
  <c r="P86" i="32" s="1"/>
  <c r="N86" i="32"/>
  <c r="R86" i="32" s="1"/>
  <c r="M61" i="32"/>
  <c r="H55" i="31"/>
  <c r="I55" i="31" s="1"/>
  <c r="M55" i="31" s="1"/>
  <c r="N55" i="31" s="1"/>
  <c r="R55" i="31" s="1"/>
  <c r="S55" i="31" s="1"/>
  <c r="W55" i="31" s="1"/>
  <c r="R73" i="31"/>
  <c r="S73" i="31" s="1"/>
  <c r="AB29" i="32"/>
  <c r="H48" i="31"/>
  <c r="I48" i="31" s="1"/>
  <c r="M48" i="31" s="1"/>
  <c r="N48" i="31" s="1"/>
  <c r="R48" i="31" s="1"/>
  <c r="S48" i="31" s="1"/>
  <c r="W48" i="31" s="1"/>
  <c r="H52" i="31"/>
  <c r="I52" i="31" s="1"/>
  <c r="M52" i="31" s="1"/>
  <c r="N52" i="31" s="1"/>
  <c r="R52" i="31" s="1"/>
  <c r="S52" i="31" s="1"/>
  <c r="W52" i="31" s="1"/>
  <c r="N85" i="31"/>
  <c r="P68" i="31"/>
  <c r="O68" i="31"/>
  <c r="H51" i="31"/>
  <c r="I51" i="31" s="1"/>
  <c r="M51" i="31" s="1"/>
  <c r="N51" i="31" s="1"/>
  <c r="R51" i="31" s="1"/>
  <c r="S51" i="31" s="1"/>
  <c r="W51" i="31" s="1"/>
  <c r="T54" i="32"/>
  <c r="T80" i="32" s="1"/>
  <c r="U54" i="32"/>
  <c r="U80" i="32" s="1"/>
  <c r="P77" i="31"/>
  <c r="P131" i="31" s="1"/>
  <c r="O77" i="31"/>
  <c r="O131" i="31" s="1"/>
  <c r="N131" i="31"/>
  <c r="R72" i="31"/>
  <c r="S72" i="31" s="1"/>
  <c r="P48" i="32"/>
  <c r="P74" i="32" s="1"/>
  <c r="O48" i="32"/>
  <c r="O74" i="32" s="1"/>
  <c r="N74" i="32"/>
  <c r="M70" i="32"/>
  <c r="M87" i="32" s="1"/>
  <c r="M85" i="31"/>
  <c r="R131" i="33" l="1"/>
  <c r="R126" i="31"/>
  <c r="R123" i="33"/>
  <c r="R135" i="31"/>
  <c r="R128" i="33"/>
  <c r="W73" i="32"/>
  <c r="R77" i="33"/>
  <c r="S77" i="33" s="1"/>
  <c r="T77" i="33" s="1"/>
  <c r="T131" i="33" s="1"/>
  <c r="S128" i="31"/>
  <c r="W128" i="31" s="1"/>
  <c r="R78" i="31"/>
  <c r="S78" i="31" s="1"/>
  <c r="S132" i="31" s="1"/>
  <c r="T75" i="31"/>
  <c r="T129" i="31" s="1"/>
  <c r="U75" i="31"/>
  <c r="U129" i="31" s="1"/>
  <c r="R69" i="33"/>
  <c r="S69" i="33" s="1"/>
  <c r="R127" i="33"/>
  <c r="R74" i="33"/>
  <c r="S74" i="33" s="1"/>
  <c r="T74" i="33" s="1"/>
  <c r="T128" i="33" s="1"/>
  <c r="R56" i="32"/>
  <c r="S56" i="32" s="1"/>
  <c r="S82" i="32" s="1"/>
  <c r="R52" i="32"/>
  <c r="S52" i="32" s="1"/>
  <c r="S78" i="32" s="1"/>
  <c r="R81" i="31"/>
  <c r="S81" i="31" s="1"/>
  <c r="U81" i="31" s="1"/>
  <c r="U135" i="31" s="1"/>
  <c r="T49" i="32"/>
  <c r="T75" i="32" s="1"/>
  <c r="R73" i="33"/>
  <c r="S73" i="33" s="1"/>
  <c r="T73" i="33" s="1"/>
  <c r="T127" i="33" s="1"/>
  <c r="R79" i="32"/>
  <c r="R53" i="32"/>
  <c r="S53" i="32" s="1"/>
  <c r="T53" i="32" s="1"/>
  <c r="T79" i="32" s="1"/>
  <c r="R75" i="33"/>
  <c r="S75" i="33" s="1"/>
  <c r="S129" i="33" s="1"/>
  <c r="R78" i="32"/>
  <c r="T78" i="31"/>
  <c r="T132" i="31" s="1"/>
  <c r="S75" i="32"/>
  <c r="R83" i="33"/>
  <c r="S83" i="33" s="1"/>
  <c r="T83" i="33" s="1"/>
  <c r="T137" i="33" s="1"/>
  <c r="R129" i="33"/>
  <c r="R83" i="31"/>
  <c r="S83" i="31" s="1"/>
  <c r="S137" i="31" s="1"/>
  <c r="U76" i="31"/>
  <c r="U130" i="31" s="1"/>
  <c r="S130" i="31"/>
  <c r="R83" i="32"/>
  <c r="U51" i="32"/>
  <c r="U77" i="32" s="1"/>
  <c r="R125" i="33"/>
  <c r="T51" i="32"/>
  <c r="T77" i="32" s="1"/>
  <c r="R80" i="33"/>
  <c r="S80" i="33" s="1"/>
  <c r="U80" i="33" s="1"/>
  <c r="U134" i="33" s="1"/>
  <c r="R124" i="33"/>
  <c r="R81" i="32"/>
  <c r="T76" i="31"/>
  <c r="T130" i="31" s="1"/>
  <c r="R132" i="33"/>
  <c r="U58" i="32"/>
  <c r="U84" i="32" s="1"/>
  <c r="T58" i="32"/>
  <c r="T84" i="32" s="1"/>
  <c r="S84" i="32"/>
  <c r="W54" i="32"/>
  <c r="X54" i="32" s="1"/>
  <c r="X80" i="32" s="1"/>
  <c r="R130" i="33"/>
  <c r="R78" i="33"/>
  <c r="S78" i="33" s="1"/>
  <c r="T78" i="33" s="1"/>
  <c r="T132" i="33" s="1"/>
  <c r="W80" i="32"/>
  <c r="R74" i="32"/>
  <c r="R135" i="33"/>
  <c r="R68" i="31"/>
  <c r="S68" i="31" s="1"/>
  <c r="R79" i="31"/>
  <c r="S79" i="31" s="1"/>
  <c r="S133" i="31" s="1"/>
  <c r="W124" i="31"/>
  <c r="R131" i="31"/>
  <c r="W70" i="31"/>
  <c r="D97" i="31" s="1"/>
  <c r="D150" i="31" s="1"/>
  <c r="R125" i="31"/>
  <c r="S128" i="33"/>
  <c r="U72" i="33"/>
  <c r="U126" i="33" s="1"/>
  <c r="T72" i="33"/>
  <c r="T126" i="33" s="1"/>
  <c r="S126" i="33"/>
  <c r="R79" i="33"/>
  <c r="S79" i="33" s="1"/>
  <c r="R76" i="33"/>
  <c r="S76" i="33" s="1"/>
  <c r="R31" i="33"/>
  <c r="S14" i="33"/>
  <c r="R81" i="33"/>
  <c r="S81" i="33" s="1"/>
  <c r="R70" i="33"/>
  <c r="S70" i="33" s="1"/>
  <c r="U69" i="33"/>
  <c r="U123" i="33" s="1"/>
  <c r="T69" i="33"/>
  <c r="T123" i="33" s="1"/>
  <c r="S123" i="33"/>
  <c r="N68" i="33"/>
  <c r="M85" i="33"/>
  <c r="R71" i="33"/>
  <c r="S71" i="33" s="1"/>
  <c r="R137" i="33"/>
  <c r="M122" i="33"/>
  <c r="M139" i="33" s="1"/>
  <c r="R138" i="33"/>
  <c r="U82" i="33"/>
  <c r="U136" i="33" s="1"/>
  <c r="T82" i="33"/>
  <c r="T136" i="33" s="1"/>
  <c r="S136" i="33"/>
  <c r="R133" i="33"/>
  <c r="R84" i="33"/>
  <c r="S84" i="33" s="1"/>
  <c r="T46" i="32"/>
  <c r="T72" i="32" s="1"/>
  <c r="U46" i="32"/>
  <c r="U72" i="32" s="1"/>
  <c r="S72" i="32"/>
  <c r="R80" i="31"/>
  <c r="S80" i="31" s="1"/>
  <c r="T84" i="31"/>
  <c r="T138" i="31" s="1"/>
  <c r="U84" i="31"/>
  <c r="U138" i="31" s="1"/>
  <c r="S138" i="31"/>
  <c r="U69" i="31"/>
  <c r="U123" i="31" s="1"/>
  <c r="T69" i="31"/>
  <c r="T123" i="31" s="1"/>
  <c r="S123" i="31"/>
  <c r="R77" i="31"/>
  <c r="S77" i="31" s="1"/>
  <c r="R57" i="32"/>
  <c r="S57" i="32" s="1"/>
  <c r="R59" i="32"/>
  <c r="S59" i="32" s="1"/>
  <c r="R71" i="31"/>
  <c r="S71" i="31" s="1"/>
  <c r="T73" i="31"/>
  <c r="T127" i="31" s="1"/>
  <c r="U73" i="31"/>
  <c r="U127" i="31" s="1"/>
  <c r="S127" i="31"/>
  <c r="R133" i="31"/>
  <c r="S135" i="31"/>
  <c r="R71" i="32"/>
  <c r="N87" i="32"/>
  <c r="N139" i="31"/>
  <c r="T82" i="31"/>
  <c r="T136" i="31" s="1"/>
  <c r="U82" i="31"/>
  <c r="U136" i="31" s="1"/>
  <c r="S136" i="31"/>
  <c r="O61" i="32"/>
  <c r="O70" i="32"/>
  <c r="O87" i="32" s="1"/>
  <c r="W74" i="31"/>
  <c r="D101" i="31" s="1"/>
  <c r="W47" i="32"/>
  <c r="X47" i="32" s="1"/>
  <c r="P70" i="32"/>
  <c r="P87" i="32" s="1"/>
  <c r="P61" i="32"/>
  <c r="W49" i="32"/>
  <c r="X49" i="32" s="1"/>
  <c r="R60" i="32"/>
  <c r="S60" i="32" s="1"/>
  <c r="R44" i="32"/>
  <c r="T50" i="32"/>
  <c r="T76" i="32" s="1"/>
  <c r="U50" i="32"/>
  <c r="U76" i="32" s="1"/>
  <c r="S76" i="32"/>
  <c r="R33" i="32"/>
  <c r="S16" i="32"/>
  <c r="U55" i="32"/>
  <c r="U81" i="32" s="1"/>
  <c r="T55" i="32"/>
  <c r="T81" i="32" s="1"/>
  <c r="S81" i="32"/>
  <c r="R48" i="32"/>
  <c r="S48" i="32" s="1"/>
  <c r="O85" i="31"/>
  <c r="O122" i="31"/>
  <c r="O139" i="31" s="1"/>
  <c r="R134" i="31"/>
  <c r="S14" i="31"/>
  <c r="R31" i="31"/>
  <c r="U72" i="31"/>
  <c r="U126" i="31" s="1"/>
  <c r="T72" i="31"/>
  <c r="T126" i="31" s="1"/>
  <c r="S126" i="31"/>
  <c r="P85" i="31"/>
  <c r="P122" i="31"/>
  <c r="P139" i="31" s="1"/>
  <c r="R45" i="32"/>
  <c r="S45" i="32" s="1"/>
  <c r="S131" i="33" l="1"/>
  <c r="U77" i="33"/>
  <c r="U131" i="33" s="1"/>
  <c r="W129" i="31"/>
  <c r="S137" i="33"/>
  <c r="U74" i="33"/>
  <c r="U128" i="33" s="1"/>
  <c r="U56" i="32"/>
  <c r="U82" i="32" s="1"/>
  <c r="U83" i="33"/>
  <c r="U137" i="33" s="1"/>
  <c r="W137" i="33" s="1"/>
  <c r="U78" i="31"/>
  <c r="U132" i="31" s="1"/>
  <c r="W132" i="31" s="1"/>
  <c r="U52" i="32"/>
  <c r="U78" i="32" s="1"/>
  <c r="T52" i="32"/>
  <c r="T78" i="32" s="1"/>
  <c r="W78" i="32" s="1"/>
  <c r="W75" i="31"/>
  <c r="D102" i="31" s="1"/>
  <c r="D155" i="31" s="1"/>
  <c r="U53" i="32"/>
  <c r="U79" i="32" s="1"/>
  <c r="T75" i="33"/>
  <c r="T129" i="33" s="1"/>
  <c r="W129" i="33" s="1"/>
  <c r="T83" i="31"/>
  <c r="T137" i="31" s="1"/>
  <c r="W137" i="31" s="1"/>
  <c r="S127" i="33"/>
  <c r="W127" i="33" s="1"/>
  <c r="T56" i="32"/>
  <c r="T82" i="32" s="1"/>
  <c r="U83" i="31"/>
  <c r="U137" i="31" s="1"/>
  <c r="U73" i="33"/>
  <c r="U127" i="33" s="1"/>
  <c r="T80" i="33"/>
  <c r="T134" i="33" s="1"/>
  <c r="T81" i="31"/>
  <c r="T135" i="31" s="1"/>
  <c r="W135" i="31" s="1"/>
  <c r="W77" i="32"/>
  <c r="U75" i="33"/>
  <c r="U129" i="33" s="1"/>
  <c r="W75" i="32"/>
  <c r="F102" i="31"/>
  <c r="F155" i="31" s="1"/>
  <c r="U79" i="31"/>
  <c r="U133" i="31" s="1"/>
  <c r="S134" i="33"/>
  <c r="U78" i="33"/>
  <c r="U132" i="33" s="1"/>
  <c r="W76" i="31"/>
  <c r="D103" i="31" s="1"/>
  <c r="D156" i="31" s="1"/>
  <c r="S79" i="32"/>
  <c r="W76" i="32"/>
  <c r="W130" i="31"/>
  <c r="Y54" i="32"/>
  <c r="Y80" i="32" s="1"/>
  <c r="W53" i="32"/>
  <c r="X53" i="32" s="1"/>
  <c r="Y53" i="32" s="1"/>
  <c r="Y79" i="32" s="1"/>
  <c r="Z54" i="32"/>
  <c r="Z80" i="32" s="1"/>
  <c r="W51" i="32"/>
  <c r="X51" i="32" s="1"/>
  <c r="Z51" i="32" s="1"/>
  <c r="Z77" i="32" s="1"/>
  <c r="W84" i="32"/>
  <c r="W126" i="31"/>
  <c r="T79" i="31"/>
  <c r="T133" i="31" s="1"/>
  <c r="S132" i="33"/>
  <c r="W126" i="33"/>
  <c r="W72" i="32"/>
  <c r="W58" i="32"/>
  <c r="X58" i="32" s="1"/>
  <c r="W127" i="31"/>
  <c r="W123" i="33"/>
  <c r="W74" i="33"/>
  <c r="D101" i="33" s="1"/>
  <c r="D154" i="33" s="1"/>
  <c r="E97" i="31"/>
  <c r="E150" i="31" s="1"/>
  <c r="F97" i="31"/>
  <c r="F150" i="31" s="1"/>
  <c r="W69" i="33"/>
  <c r="D96" i="33" s="1"/>
  <c r="E96" i="33" s="1"/>
  <c r="E149" i="33" s="1"/>
  <c r="W138" i="31"/>
  <c r="R85" i="31"/>
  <c r="R122" i="31"/>
  <c r="R139" i="31" s="1"/>
  <c r="W131" i="33"/>
  <c r="W72" i="33"/>
  <c r="D99" i="33" s="1"/>
  <c r="W77" i="33"/>
  <c r="D104" i="33" s="1"/>
  <c r="W128" i="33"/>
  <c r="U84" i="33"/>
  <c r="U138" i="33" s="1"/>
  <c r="T84" i="33"/>
  <c r="T138" i="33" s="1"/>
  <c r="S138" i="33"/>
  <c r="S31" i="33"/>
  <c r="W14" i="33"/>
  <c r="W82" i="33"/>
  <c r="D109" i="33" s="1"/>
  <c r="U70" i="33"/>
  <c r="U124" i="33" s="1"/>
  <c r="T70" i="33"/>
  <c r="T124" i="33" s="1"/>
  <c r="S124" i="33"/>
  <c r="T71" i="33"/>
  <c r="T125" i="33" s="1"/>
  <c r="U71" i="33"/>
  <c r="U125" i="33" s="1"/>
  <c r="S125" i="33"/>
  <c r="N85" i="33"/>
  <c r="P68" i="33"/>
  <c r="O68" i="33"/>
  <c r="N122" i="33"/>
  <c r="W136" i="33"/>
  <c r="W73" i="33"/>
  <c r="D100" i="33" s="1"/>
  <c r="T76" i="33"/>
  <c r="T130" i="33" s="1"/>
  <c r="U76" i="33"/>
  <c r="U130" i="33" s="1"/>
  <c r="S130" i="33"/>
  <c r="U81" i="33"/>
  <c r="U135" i="33" s="1"/>
  <c r="T81" i="33"/>
  <c r="T135" i="33" s="1"/>
  <c r="S135" i="33"/>
  <c r="U79" i="33"/>
  <c r="U133" i="33" s="1"/>
  <c r="T79" i="33"/>
  <c r="T133" i="33" s="1"/>
  <c r="S133" i="33"/>
  <c r="W81" i="32"/>
  <c r="U60" i="32"/>
  <c r="U86" i="32" s="1"/>
  <c r="T60" i="32"/>
  <c r="T86" i="32" s="1"/>
  <c r="S86" i="32"/>
  <c r="W136" i="31"/>
  <c r="U77" i="31"/>
  <c r="U131" i="31" s="1"/>
  <c r="T77" i="31"/>
  <c r="T131" i="31" s="1"/>
  <c r="S131" i="31"/>
  <c r="W46" i="32"/>
  <c r="X46" i="32" s="1"/>
  <c r="W72" i="31"/>
  <c r="D99" i="31" s="1"/>
  <c r="U45" i="32"/>
  <c r="U71" i="32" s="1"/>
  <c r="T45" i="32"/>
  <c r="T71" i="32" s="1"/>
  <c r="S71" i="32"/>
  <c r="W55" i="32"/>
  <c r="X55" i="32" s="1"/>
  <c r="W82" i="31"/>
  <c r="D109" i="31" s="1"/>
  <c r="U71" i="31"/>
  <c r="U125" i="31" s="1"/>
  <c r="T71" i="31"/>
  <c r="T125" i="31" s="1"/>
  <c r="S125" i="31"/>
  <c r="W69" i="31"/>
  <c r="D96" i="31" s="1"/>
  <c r="S33" i="32"/>
  <c r="W16" i="32"/>
  <c r="U59" i="32"/>
  <c r="U85" i="32" s="1"/>
  <c r="T59" i="32"/>
  <c r="T85" i="32" s="1"/>
  <c r="S85" i="32"/>
  <c r="Z47" i="32"/>
  <c r="Z73" i="32" s="1"/>
  <c r="Y47" i="32"/>
  <c r="Y73" i="32" s="1"/>
  <c r="X73" i="32"/>
  <c r="U57" i="32"/>
  <c r="U83" i="32" s="1"/>
  <c r="T57" i="32"/>
  <c r="T83" i="32" s="1"/>
  <c r="S83" i="32"/>
  <c r="F101" i="31"/>
  <c r="F154" i="31" s="1"/>
  <c r="E101" i="31"/>
  <c r="E154" i="31" s="1"/>
  <c r="D154" i="31"/>
  <c r="U68" i="31"/>
  <c r="T68" i="31"/>
  <c r="S85" i="31"/>
  <c r="R70" i="32"/>
  <c r="R87" i="32" s="1"/>
  <c r="W84" i="31"/>
  <c r="D111" i="31" s="1"/>
  <c r="W50" i="32"/>
  <c r="X50" i="32" s="1"/>
  <c r="W73" i="31"/>
  <c r="D100" i="31" s="1"/>
  <c r="W52" i="32"/>
  <c r="X52" i="32" s="1"/>
  <c r="U80" i="31"/>
  <c r="U134" i="31" s="1"/>
  <c r="T80" i="31"/>
  <c r="T134" i="31" s="1"/>
  <c r="S134" i="31"/>
  <c r="S122" i="31"/>
  <c r="S31" i="31"/>
  <c r="W14" i="31"/>
  <c r="T48" i="32"/>
  <c r="T74" i="32" s="1"/>
  <c r="U48" i="32"/>
  <c r="U74" i="32" s="1"/>
  <c r="W48" i="32"/>
  <c r="X48" i="32" s="1"/>
  <c r="S74" i="32"/>
  <c r="S44" i="32"/>
  <c r="S70" i="32" s="1"/>
  <c r="R61" i="32"/>
  <c r="Z49" i="32"/>
  <c r="Z75" i="32" s="1"/>
  <c r="Y49" i="32"/>
  <c r="Y75" i="32" s="1"/>
  <c r="X75" i="32"/>
  <c r="W123" i="31"/>
  <c r="W135" i="33" l="1"/>
  <c r="W83" i="31"/>
  <c r="D110" i="31" s="1"/>
  <c r="E110" i="31" s="1"/>
  <c r="W68" i="31"/>
  <c r="W132" i="33"/>
  <c r="W79" i="32"/>
  <c r="W75" i="33"/>
  <c r="D102" i="33" s="1"/>
  <c r="F102" i="33" s="1"/>
  <c r="F155" i="33" s="1"/>
  <c r="W78" i="31"/>
  <c r="D105" i="31" s="1"/>
  <c r="D158" i="31" s="1"/>
  <c r="F103" i="31"/>
  <c r="F156" i="31" s="1"/>
  <c r="W83" i="33"/>
  <c r="D110" i="33" s="1"/>
  <c r="E110" i="33" s="1"/>
  <c r="E163" i="33" s="1"/>
  <c r="W56" i="32"/>
  <c r="X56" i="32" s="1"/>
  <c r="Y56" i="32" s="1"/>
  <c r="Y82" i="32" s="1"/>
  <c r="X79" i="32"/>
  <c r="E102" i="31"/>
  <c r="W82" i="32"/>
  <c r="W80" i="33"/>
  <c r="D107" i="33" s="1"/>
  <c r="E107" i="33" s="1"/>
  <c r="E160" i="33" s="1"/>
  <c r="W78" i="33"/>
  <c r="D105" i="33" s="1"/>
  <c r="F105" i="33" s="1"/>
  <c r="F158" i="33" s="1"/>
  <c r="W134" i="33"/>
  <c r="W81" i="31"/>
  <c r="D108" i="31" s="1"/>
  <c r="F108" i="31" s="1"/>
  <c r="F161" i="31" s="1"/>
  <c r="X77" i="32"/>
  <c r="AB80" i="32"/>
  <c r="W133" i="31"/>
  <c r="Z53" i="32"/>
  <c r="Z79" i="32" s="1"/>
  <c r="AB79" i="32" s="1"/>
  <c r="W71" i="32"/>
  <c r="W45" i="32"/>
  <c r="X45" i="32" s="1"/>
  <c r="Z45" i="32" s="1"/>
  <c r="Z71" i="32" s="1"/>
  <c r="W79" i="31"/>
  <c r="D106" i="31" s="1"/>
  <c r="E106" i="31" s="1"/>
  <c r="E159" i="31" s="1"/>
  <c r="E103" i="31"/>
  <c r="E156" i="31" s="1"/>
  <c r="Y51" i="32"/>
  <c r="Y77" i="32" s="1"/>
  <c r="E101" i="33"/>
  <c r="E154" i="33" s="1"/>
  <c r="F101" i="33"/>
  <c r="F154" i="33" s="1"/>
  <c r="D155" i="33"/>
  <c r="E102" i="33"/>
  <c r="W134" i="31"/>
  <c r="X84" i="32"/>
  <c r="Y58" i="32"/>
  <c r="Y84" i="32" s="1"/>
  <c r="Z58" i="32"/>
  <c r="Z84" i="32" s="1"/>
  <c r="H150" i="31"/>
  <c r="I150" i="31" s="1"/>
  <c r="M150" i="31" s="1"/>
  <c r="N150" i="31" s="1"/>
  <c r="R150" i="31" s="1"/>
  <c r="S150" i="31" s="1"/>
  <c r="W150" i="31" s="1"/>
  <c r="W83" i="32"/>
  <c r="AB75" i="32"/>
  <c r="H97" i="31"/>
  <c r="I97" i="31" s="1"/>
  <c r="K97" i="31" s="1"/>
  <c r="W85" i="32"/>
  <c r="W86" i="32"/>
  <c r="W125" i="33"/>
  <c r="W74" i="32"/>
  <c r="W59" i="32"/>
  <c r="X59" i="32" s="1"/>
  <c r="X85" i="32" s="1"/>
  <c r="W60" i="32"/>
  <c r="X60" i="32" s="1"/>
  <c r="Y60" i="32" s="1"/>
  <c r="Y86" i="32" s="1"/>
  <c r="W130" i="33"/>
  <c r="F96" i="33"/>
  <c r="F149" i="33" s="1"/>
  <c r="D149" i="33"/>
  <c r="H149" i="33" s="1"/>
  <c r="I149" i="33" s="1"/>
  <c r="M149" i="33" s="1"/>
  <c r="N149" i="33" s="1"/>
  <c r="R149" i="33" s="1"/>
  <c r="S149" i="33" s="1"/>
  <c r="W149" i="33" s="1"/>
  <c r="W124" i="33"/>
  <c r="W133" i="33"/>
  <c r="W131" i="31"/>
  <c r="W125" i="31"/>
  <c r="F109" i="33"/>
  <c r="F162" i="33" s="1"/>
  <c r="E109" i="33"/>
  <c r="E162" i="33" s="1"/>
  <c r="D162" i="33"/>
  <c r="W76" i="33"/>
  <c r="D103" i="33" s="1"/>
  <c r="W31" i="33"/>
  <c r="D40" i="33"/>
  <c r="W79" i="33"/>
  <c r="D106" i="33" s="1"/>
  <c r="W71" i="33"/>
  <c r="D98" i="33" s="1"/>
  <c r="E100" i="33"/>
  <c r="E153" i="33" s="1"/>
  <c r="F100" i="33"/>
  <c r="F153" i="33" s="1"/>
  <c r="D153" i="33"/>
  <c r="N139" i="33"/>
  <c r="W70" i="33"/>
  <c r="D97" i="33" s="1"/>
  <c r="O85" i="33"/>
  <c r="O122" i="33"/>
  <c r="O139" i="33" s="1"/>
  <c r="E104" i="33"/>
  <c r="E157" i="33" s="1"/>
  <c r="F104" i="33"/>
  <c r="F157" i="33" s="1"/>
  <c r="D157" i="33"/>
  <c r="W138" i="33"/>
  <c r="P85" i="33"/>
  <c r="P122" i="33"/>
  <c r="P139" i="33" s="1"/>
  <c r="F99" i="33"/>
  <c r="F152" i="33" s="1"/>
  <c r="E99" i="33"/>
  <c r="E152" i="33" s="1"/>
  <c r="D152" i="33"/>
  <c r="R68" i="33"/>
  <c r="W81" i="33"/>
  <c r="D108" i="33" s="1"/>
  <c r="W84" i="33"/>
  <c r="D111" i="33" s="1"/>
  <c r="F100" i="31"/>
  <c r="F153" i="31" s="1"/>
  <c r="E100" i="31"/>
  <c r="E153" i="31" s="1"/>
  <c r="D153" i="31"/>
  <c r="F99" i="31"/>
  <c r="F152" i="31" s="1"/>
  <c r="E99" i="31"/>
  <c r="E152" i="31" s="1"/>
  <c r="D152" i="31"/>
  <c r="Z50" i="32"/>
  <c r="Z76" i="32" s="1"/>
  <c r="Y50" i="32"/>
  <c r="Y76" i="32" s="1"/>
  <c r="X76" i="32"/>
  <c r="F110" i="31"/>
  <c r="F163" i="31" s="1"/>
  <c r="F96" i="31"/>
  <c r="F149" i="31" s="1"/>
  <c r="E96" i="31"/>
  <c r="E149" i="31" s="1"/>
  <c r="D149" i="31"/>
  <c r="H101" i="31"/>
  <c r="I101" i="31" s="1"/>
  <c r="W31" i="31"/>
  <c r="D40" i="31"/>
  <c r="W71" i="31"/>
  <c r="D98" i="31" s="1"/>
  <c r="E111" i="31"/>
  <c r="E164" i="31" s="1"/>
  <c r="F111" i="31"/>
  <c r="F164" i="31" s="1"/>
  <c r="D164" i="31"/>
  <c r="F106" i="31"/>
  <c r="F159" i="31" s="1"/>
  <c r="D95" i="31"/>
  <c r="Z55" i="32"/>
  <c r="Z81" i="32" s="1"/>
  <c r="Y55" i="32"/>
  <c r="Y81" i="32" s="1"/>
  <c r="X81" i="32"/>
  <c r="U85" i="31"/>
  <c r="U122" i="31"/>
  <c r="U139" i="31" s="1"/>
  <c r="AB73" i="32"/>
  <c r="S87" i="32"/>
  <c r="Y48" i="32"/>
  <c r="Y74" i="32" s="1"/>
  <c r="Z48" i="32"/>
  <c r="Z74" i="32" s="1"/>
  <c r="X74" i="32"/>
  <c r="Z46" i="32"/>
  <c r="Z72" i="32" s="1"/>
  <c r="Y46" i="32"/>
  <c r="Y72" i="32" s="1"/>
  <c r="X72" i="32"/>
  <c r="W77" i="31"/>
  <c r="D104" i="31" s="1"/>
  <c r="S139" i="31"/>
  <c r="F109" i="31"/>
  <c r="F162" i="31" s="1"/>
  <c r="E109" i="31"/>
  <c r="E162" i="31" s="1"/>
  <c r="D162" i="31"/>
  <c r="E108" i="31"/>
  <c r="E161" i="31" s="1"/>
  <c r="W80" i="31"/>
  <c r="D107" i="31" s="1"/>
  <c r="T85" i="31"/>
  <c r="T122" i="31"/>
  <c r="T139" i="31" s="1"/>
  <c r="W57" i="32"/>
  <c r="X57" i="32" s="1"/>
  <c r="X16" i="32"/>
  <c r="W33" i="32"/>
  <c r="U44" i="32"/>
  <c r="T44" i="32"/>
  <c r="S61" i="32"/>
  <c r="Y52" i="32"/>
  <c r="Y78" i="32" s="1"/>
  <c r="Z52" i="32"/>
  <c r="Z78" i="32" s="1"/>
  <c r="X78" i="32"/>
  <c r="AB78" i="32" s="1"/>
  <c r="H154" i="31"/>
  <c r="I154" i="31" s="1"/>
  <c r="M154" i="31" s="1"/>
  <c r="N154" i="31" s="1"/>
  <c r="R154" i="31" s="1"/>
  <c r="S154" i="31" s="1"/>
  <c r="W154" i="31" s="1"/>
  <c r="E163" i="31" l="1"/>
  <c r="H110" i="31"/>
  <c r="I110" i="31" s="1"/>
  <c r="H164" i="31"/>
  <c r="I164" i="31" s="1"/>
  <c r="M164" i="31" s="1"/>
  <c r="N164" i="31" s="1"/>
  <c r="R164" i="31" s="1"/>
  <c r="S164" i="31" s="1"/>
  <c r="W164" i="31" s="1"/>
  <c r="H103" i="31"/>
  <c r="I103" i="31" s="1"/>
  <c r="K103" i="31" s="1"/>
  <c r="AB77" i="32"/>
  <c r="F105" i="31"/>
  <c r="F158" i="31" s="1"/>
  <c r="D163" i="31"/>
  <c r="H163" i="31" s="1"/>
  <c r="I163" i="31" s="1"/>
  <c r="M163" i="31" s="1"/>
  <c r="N163" i="31" s="1"/>
  <c r="R163" i="31" s="1"/>
  <c r="S163" i="31" s="1"/>
  <c r="W163" i="31" s="1"/>
  <c r="D158" i="33"/>
  <c r="H158" i="33" s="1"/>
  <c r="I158" i="33" s="1"/>
  <c r="M158" i="33" s="1"/>
  <c r="N158" i="33" s="1"/>
  <c r="R158" i="33" s="1"/>
  <c r="S158" i="33" s="1"/>
  <c r="W158" i="33" s="1"/>
  <c r="E105" i="31"/>
  <c r="E105" i="33"/>
  <c r="E158" i="33" s="1"/>
  <c r="D163" i="33"/>
  <c r="D161" i="31"/>
  <c r="H161" i="31" s="1"/>
  <c r="I161" i="31" s="1"/>
  <c r="M161" i="31" s="1"/>
  <c r="N161" i="31" s="1"/>
  <c r="R161" i="31" s="1"/>
  <c r="S161" i="31" s="1"/>
  <c r="W161" i="31" s="1"/>
  <c r="F110" i="33"/>
  <c r="F163" i="33" s="1"/>
  <c r="X71" i="32"/>
  <c r="AB71" i="32" s="1"/>
  <c r="Z56" i="32"/>
  <c r="Z82" i="32" s="1"/>
  <c r="AB82" i="32" s="1"/>
  <c r="Y45" i="32"/>
  <c r="Y71" i="32" s="1"/>
  <c r="E155" i="31"/>
  <c r="H155" i="31" s="1"/>
  <c r="I155" i="31" s="1"/>
  <c r="M155" i="31" s="1"/>
  <c r="N155" i="31" s="1"/>
  <c r="R155" i="31" s="1"/>
  <c r="S155" i="31" s="1"/>
  <c r="W155" i="31" s="1"/>
  <c r="H102" i="31"/>
  <c r="I102" i="31" s="1"/>
  <c r="X82" i="32"/>
  <c r="H156" i="31"/>
  <c r="I156" i="31" s="1"/>
  <c r="M156" i="31" s="1"/>
  <c r="N156" i="31" s="1"/>
  <c r="R156" i="31" s="1"/>
  <c r="S156" i="31" s="1"/>
  <c r="W156" i="31" s="1"/>
  <c r="D160" i="33"/>
  <c r="H100" i="33"/>
  <c r="I100" i="33" s="1"/>
  <c r="K100" i="33" s="1"/>
  <c r="F107" i="33"/>
  <c r="F160" i="33" s="1"/>
  <c r="AB72" i="32"/>
  <c r="D159" i="31"/>
  <c r="H157" i="33"/>
  <c r="I157" i="33" s="1"/>
  <c r="M157" i="33" s="1"/>
  <c r="N157" i="33" s="1"/>
  <c r="R157" i="33" s="1"/>
  <c r="S157" i="33" s="1"/>
  <c r="W157" i="33" s="1"/>
  <c r="Y59" i="32"/>
  <c r="Y85" i="32" s="1"/>
  <c r="X86" i="32"/>
  <c r="Z59" i="32"/>
  <c r="Z85" i="32" s="1"/>
  <c r="H154" i="33"/>
  <c r="I154" i="33" s="1"/>
  <c r="M154" i="33" s="1"/>
  <c r="N154" i="33" s="1"/>
  <c r="R154" i="33" s="1"/>
  <c r="S154" i="33" s="1"/>
  <c r="W154" i="33" s="1"/>
  <c r="H96" i="33"/>
  <c r="I96" i="33" s="1"/>
  <c r="K96" i="33" s="1"/>
  <c r="H101" i="33"/>
  <c r="I101" i="33" s="1"/>
  <c r="K101" i="33" s="1"/>
  <c r="Z60" i="32"/>
  <c r="Z86" i="32" s="1"/>
  <c r="AB86" i="32" s="1"/>
  <c r="W44" i="32"/>
  <c r="X44" i="32" s="1"/>
  <c r="E155" i="33"/>
  <c r="H155" i="33" s="1"/>
  <c r="I155" i="33" s="1"/>
  <c r="M155" i="33" s="1"/>
  <c r="N155" i="33" s="1"/>
  <c r="R155" i="33" s="1"/>
  <c r="S155" i="33" s="1"/>
  <c r="W155" i="33" s="1"/>
  <c r="H102" i="33"/>
  <c r="I102" i="33" s="1"/>
  <c r="AB81" i="32"/>
  <c r="H152" i="33"/>
  <c r="I152" i="33" s="1"/>
  <c r="M152" i="33" s="1"/>
  <c r="N152" i="33" s="1"/>
  <c r="R152" i="33" s="1"/>
  <c r="S152" i="33" s="1"/>
  <c r="W152" i="33" s="1"/>
  <c r="J97" i="31"/>
  <c r="M97" i="31" s="1"/>
  <c r="N97" i="31" s="1"/>
  <c r="O97" i="31" s="1"/>
  <c r="AB84" i="32"/>
  <c r="H162" i="33"/>
  <c r="I162" i="33" s="1"/>
  <c r="M162" i="33" s="1"/>
  <c r="N162" i="33" s="1"/>
  <c r="R162" i="33" s="1"/>
  <c r="S162" i="33" s="1"/>
  <c r="W162" i="33" s="1"/>
  <c r="R122" i="33"/>
  <c r="R139" i="33" s="1"/>
  <c r="H153" i="33"/>
  <c r="I153" i="33" s="1"/>
  <c r="M153" i="33" s="1"/>
  <c r="N153" i="33" s="1"/>
  <c r="R153" i="33" s="1"/>
  <c r="S153" i="33" s="1"/>
  <c r="W153" i="33" s="1"/>
  <c r="H152" i="31"/>
  <c r="I152" i="31" s="1"/>
  <c r="M152" i="31" s="1"/>
  <c r="N152" i="31" s="1"/>
  <c r="R152" i="31" s="1"/>
  <c r="S152" i="31" s="1"/>
  <c r="W152" i="31" s="1"/>
  <c r="H108" i="31"/>
  <c r="I108" i="31" s="1"/>
  <c r="K108" i="31" s="1"/>
  <c r="H149" i="31"/>
  <c r="I149" i="31" s="1"/>
  <c r="M149" i="31" s="1"/>
  <c r="N149" i="31" s="1"/>
  <c r="R149" i="31" s="1"/>
  <c r="S149" i="31" s="1"/>
  <c r="W149" i="31" s="1"/>
  <c r="H96" i="31"/>
  <c r="I96" i="31" s="1"/>
  <c r="K96" i="31" s="1"/>
  <c r="H153" i="31"/>
  <c r="I153" i="31" s="1"/>
  <c r="M153" i="31" s="1"/>
  <c r="N153" i="31" s="1"/>
  <c r="R153" i="31" s="1"/>
  <c r="S153" i="31" s="1"/>
  <c r="W153" i="31" s="1"/>
  <c r="H100" i="31"/>
  <c r="I100" i="31" s="1"/>
  <c r="K100" i="31" s="1"/>
  <c r="F103" i="33"/>
  <c r="F156" i="33" s="1"/>
  <c r="E103" i="33"/>
  <c r="E156" i="33" s="1"/>
  <c r="D156" i="33"/>
  <c r="F111" i="33"/>
  <c r="F164" i="33" s="1"/>
  <c r="E111" i="33"/>
  <c r="E164" i="33" s="1"/>
  <c r="D164" i="33"/>
  <c r="E108" i="33"/>
  <c r="E161" i="33" s="1"/>
  <c r="F108" i="33"/>
  <c r="F161" i="33" s="1"/>
  <c r="D161" i="33"/>
  <c r="H109" i="33"/>
  <c r="I109" i="33" s="1"/>
  <c r="H104" i="33"/>
  <c r="I104" i="33" s="1"/>
  <c r="J100" i="33"/>
  <c r="H99" i="33"/>
  <c r="I99" i="33" s="1"/>
  <c r="H105" i="33"/>
  <c r="I105" i="33" s="1"/>
  <c r="H163" i="33"/>
  <c r="I163" i="33" s="1"/>
  <c r="M163" i="33" s="1"/>
  <c r="N163" i="33" s="1"/>
  <c r="R163" i="33" s="1"/>
  <c r="S163" i="33" s="1"/>
  <c r="W163" i="33" s="1"/>
  <c r="F106" i="33"/>
  <c r="F159" i="33" s="1"/>
  <c r="E106" i="33"/>
  <c r="E159" i="33" s="1"/>
  <c r="D159" i="33"/>
  <c r="F97" i="33"/>
  <c r="F150" i="33" s="1"/>
  <c r="E97" i="33"/>
  <c r="E150" i="33" s="1"/>
  <c r="D150" i="33"/>
  <c r="R85" i="33"/>
  <c r="S68" i="33"/>
  <c r="D57" i="33"/>
  <c r="H40" i="33"/>
  <c r="F98" i="33"/>
  <c r="F151" i="33" s="1"/>
  <c r="E98" i="33"/>
  <c r="E151" i="33" s="1"/>
  <c r="D151" i="33"/>
  <c r="H110" i="33"/>
  <c r="I110" i="33" s="1"/>
  <c r="W122" i="31"/>
  <c r="W139" i="31" s="1"/>
  <c r="E104" i="31"/>
  <c r="E157" i="31" s="1"/>
  <c r="F104" i="31"/>
  <c r="F157" i="31" s="1"/>
  <c r="D157" i="31"/>
  <c r="E107" i="31"/>
  <c r="E160" i="31" s="1"/>
  <c r="F107" i="31"/>
  <c r="F160" i="31" s="1"/>
  <c r="D160" i="31"/>
  <c r="H99" i="31"/>
  <c r="I99" i="31" s="1"/>
  <c r="H111" i="31"/>
  <c r="I111" i="31" s="1"/>
  <c r="AB16" i="32"/>
  <c r="AB33" i="32" s="1"/>
  <c r="X33" i="32"/>
  <c r="Z57" i="32"/>
  <c r="Z83" i="32" s="1"/>
  <c r="Y57" i="32"/>
  <c r="Y83" i="32" s="1"/>
  <c r="X83" i="32"/>
  <c r="J101" i="31"/>
  <c r="K101" i="31"/>
  <c r="T61" i="32"/>
  <c r="T70" i="32"/>
  <c r="H162" i="31"/>
  <c r="I162" i="31" s="1"/>
  <c r="M162" i="31" s="1"/>
  <c r="N162" i="31" s="1"/>
  <c r="R162" i="31" s="1"/>
  <c r="S162" i="31" s="1"/>
  <c r="W162" i="31" s="1"/>
  <c r="W85" i="31"/>
  <c r="K110" i="31"/>
  <c r="J110" i="31"/>
  <c r="U61" i="32"/>
  <c r="U70" i="32"/>
  <c r="U87" i="32" s="1"/>
  <c r="AB74" i="32"/>
  <c r="E95" i="31"/>
  <c r="F95" i="31"/>
  <c r="D112" i="31"/>
  <c r="F98" i="31"/>
  <c r="F151" i="31" s="1"/>
  <c r="E98" i="31"/>
  <c r="E151" i="31" s="1"/>
  <c r="D151" i="31"/>
  <c r="AB76" i="32"/>
  <c r="H106" i="31"/>
  <c r="I106" i="31" s="1"/>
  <c r="H109" i="31"/>
  <c r="I109" i="31" s="1"/>
  <c r="H159" i="31"/>
  <c r="I159" i="31" s="1"/>
  <c r="M159" i="31" s="1"/>
  <c r="N159" i="31" s="1"/>
  <c r="R159" i="31" s="1"/>
  <c r="S159" i="31" s="1"/>
  <c r="W159" i="31" s="1"/>
  <c r="D148" i="31"/>
  <c r="H40" i="31"/>
  <c r="D57" i="31"/>
  <c r="J103" i="31" l="1"/>
  <c r="M103" i="31" s="1"/>
  <c r="N103" i="31" s="1"/>
  <c r="H161" i="33"/>
  <c r="I161" i="33" s="1"/>
  <c r="M161" i="33" s="1"/>
  <c r="N161" i="33" s="1"/>
  <c r="R161" i="33" s="1"/>
  <c r="S161" i="33" s="1"/>
  <c r="W161" i="33" s="1"/>
  <c r="E158" i="31"/>
  <c r="H158" i="31" s="1"/>
  <c r="I158" i="31" s="1"/>
  <c r="M158" i="31" s="1"/>
  <c r="N158" i="31" s="1"/>
  <c r="R158" i="31" s="1"/>
  <c r="S158" i="31" s="1"/>
  <c r="W158" i="31" s="1"/>
  <c r="H105" i="31"/>
  <c r="I105" i="31" s="1"/>
  <c r="H160" i="33"/>
  <c r="I160" i="33" s="1"/>
  <c r="M160" i="33" s="1"/>
  <c r="N160" i="33" s="1"/>
  <c r="R160" i="33" s="1"/>
  <c r="S160" i="33" s="1"/>
  <c r="W160" i="33" s="1"/>
  <c r="H107" i="33"/>
  <c r="I107" i="33" s="1"/>
  <c r="H159" i="33"/>
  <c r="I159" i="33" s="1"/>
  <c r="M159" i="33" s="1"/>
  <c r="N159" i="33" s="1"/>
  <c r="R159" i="33" s="1"/>
  <c r="S159" i="33" s="1"/>
  <c r="W159" i="33" s="1"/>
  <c r="K102" i="31"/>
  <c r="J102" i="31"/>
  <c r="M102" i="31" s="1"/>
  <c r="N102" i="31" s="1"/>
  <c r="AB85" i="32"/>
  <c r="W61" i="32"/>
  <c r="J96" i="33"/>
  <c r="M96" i="33" s="1"/>
  <c r="N96" i="33" s="1"/>
  <c r="O96" i="33" s="1"/>
  <c r="J101" i="33"/>
  <c r="M101" i="33" s="1"/>
  <c r="N101" i="33" s="1"/>
  <c r="P101" i="33" s="1"/>
  <c r="H95" i="31"/>
  <c r="I95" i="31" s="1"/>
  <c r="H151" i="33"/>
  <c r="I151" i="33" s="1"/>
  <c r="M151" i="33" s="1"/>
  <c r="N151" i="33" s="1"/>
  <c r="R151" i="33" s="1"/>
  <c r="S151" i="33" s="1"/>
  <c r="W151" i="33" s="1"/>
  <c r="H98" i="33"/>
  <c r="I98" i="33" s="1"/>
  <c r="K98" i="33" s="1"/>
  <c r="J102" i="33"/>
  <c r="K102" i="33"/>
  <c r="H156" i="33"/>
  <c r="I156" i="33" s="1"/>
  <c r="M156" i="33" s="1"/>
  <c r="N156" i="33" s="1"/>
  <c r="R156" i="33" s="1"/>
  <c r="S156" i="33" s="1"/>
  <c r="W156" i="33" s="1"/>
  <c r="M100" i="33"/>
  <c r="N100" i="33" s="1"/>
  <c r="O100" i="33" s="1"/>
  <c r="J108" i="31"/>
  <c r="M108" i="31" s="1"/>
  <c r="N108" i="31" s="1"/>
  <c r="P97" i="31"/>
  <c r="R97" i="31" s="1"/>
  <c r="S97" i="31" s="1"/>
  <c r="T97" i="31" s="1"/>
  <c r="J96" i="31"/>
  <c r="M96" i="31" s="1"/>
  <c r="N96" i="31" s="1"/>
  <c r="O96" i="31" s="1"/>
  <c r="J100" i="31"/>
  <c r="M100" i="31" s="1"/>
  <c r="N100" i="31" s="1"/>
  <c r="O100" i="31" s="1"/>
  <c r="H157" i="31"/>
  <c r="I157" i="31" s="1"/>
  <c r="M157" i="31" s="1"/>
  <c r="N157" i="31" s="1"/>
  <c r="R157" i="31" s="1"/>
  <c r="S157" i="31" s="1"/>
  <c r="W157" i="31" s="1"/>
  <c r="M101" i="31"/>
  <c r="N101" i="31" s="1"/>
  <c r="P101" i="31" s="1"/>
  <c r="H104" i="31"/>
  <c r="I104" i="31" s="1"/>
  <c r="J104" i="31" s="1"/>
  <c r="M110" i="31"/>
  <c r="N110" i="31" s="1"/>
  <c r="O110" i="31" s="1"/>
  <c r="H160" i="31"/>
  <c r="I160" i="31" s="1"/>
  <c r="M160" i="31" s="1"/>
  <c r="N160" i="31" s="1"/>
  <c r="R160" i="31" s="1"/>
  <c r="S160" i="31" s="1"/>
  <c r="W160" i="31" s="1"/>
  <c r="S85" i="33"/>
  <c r="U68" i="33"/>
  <c r="T68" i="33"/>
  <c r="W68" i="33" s="1"/>
  <c r="S122" i="33"/>
  <c r="J99" i="33"/>
  <c r="K99" i="33"/>
  <c r="H97" i="33"/>
  <c r="I97" i="33" s="1"/>
  <c r="H103" i="33"/>
  <c r="I103" i="33" s="1"/>
  <c r="H57" i="33"/>
  <c r="I40" i="33"/>
  <c r="H106" i="33"/>
  <c r="I106" i="33" s="1"/>
  <c r="H108" i="33"/>
  <c r="I108" i="33" s="1"/>
  <c r="K110" i="33"/>
  <c r="J110" i="33"/>
  <c r="M110" i="33" s="1"/>
  <c r="N110" i="33" s="1"/>
  <c r="H164" i="33"/>
  <c r="I164" i="33" s="1"/>
  <c r="M164" i="33" s="1"/>
  <c r="N164" i="33" s="1"/>
  <c r="R164" i="33" s="1"/>
  <c r="S164" i="33" s="1"/>
  <c r="W164" i="33" s="1"/>
  <c r="K104" i="33"/>
  <c r="J104" i="33"/>
  <c r="K109" i="33"/>
  <c r="J109" i="33"/>
  <c r="J105" i="33"/>
  <c r="K105" i="33"/>
  <c r="H150" i="33"/>
  <c r="I150" i="33" s="1"/>
  <c r="M150" i="33" s="1"/>
  <c r="N150" i="33" s="1"/>
  <c r="R150" i="33" s="1"/>
  <c r="S150" i="33" s="1"/>
  <c r="W150" i="33" s="1"/>
  <c r="H111" i="33"/>
  <c r="I111" i="33" s="1"/>
  <c r="H98" i="31"/>
  <c r="I98" i="31" s="1"/>
  <c r="Y44" i="32"/>
  <c r="Y70" i="32" s="1"/>
  <c r="Y87" i="32" s="1"/>
  <c r="X61" i="32"/>
  <c r="Z44" i="32"/>
  <c r="Z70" i="32" s="1"/>
  <c r="Z87" i="32" s="1"/>
  <c r="X70" i="32"/>
  <c r="D165" i="31"/>
  <c r="K106" i="31"/>
  <c r="J106" i="31"/>
  <c r="H107" i="31"/>
  <c r="I107" i="31" s="1"/>
  <c r="F112" i="31"/>
  <c r="F148" i="31"/>
  <c r="F165" i="31" s="1"/>
  <c r="H57" i="31"/>
  <c r="I40" i="31"/>
  <c r="T87" i="32"/>
  <c r="W70" i="32"/>
  <c r="W87" i="32" s="1"/>
  <c r="K99" i="31"/>
  <c r="J99" i="31"/>
  <c r="E112" i="31"/>
  <c r="E148" i="31"/>
  <c r="E165" i="31" s="1"/>
  <c r="K111" i="31"/>
  <c r="J111" i="31"/>
  <c r="K109" i="31"/>
  <c r="J109" i="31"/>
  <c r="AB83" i="32"/>
  <c r="H151" i="31"/>
  <c r="I151" i="31" s="1"/>
  <c r="M151" i="31" s="1"/>
  <c r="N151" i="31" s="1"/>
  <c r="R151" i="31" s="1"/>
  <c r="S151" i="31" s="1"/>
  <c r="W151" i="31" s="1"/>
  <c r="O103" i="31" l="1"/>
  <c r="P103" i="31"/>
  <c r="R103" i="31" s="1"/>
  <c r="S103" i="31" s="1"/>
  <c r="U103" i="31" s="1"/>
  <c r="K105" i="31"/>
  <c r="J105" i="31"/>
  <c r="M105" i="31" s="1"/>
  <c r="N105" i="31" s="1"/>
  <c r="P102" i="31"/>
  <c r="O102" i="31"/>
  <c r="J107" i="33"/>
  <c r="K107" i="33"/>
  <c r="M109" i="33"/>
  <c r="N109" i="33" s="1"/>
  <c r="P109" i="33" s="1"/>
  <c r="P96" i="33"/>
  <c r="J98" i="33"/>
  <c r="M98" i="33" s="1"/>
  <c r="N98" i="33" s="1"/>
  <c r="O98" i="33" s="1"/>
  <c r="M104" i="33"/>
  <c r="N104" i="33" s="1"/>
  <c r="P104" i="33" s="1"/>
  <c r="P110" i="31"/>
  <c r="R110" i="31" s="1"/>
  <c r="S110" i="31" s="1"/>
  <c r="T110" i="31" s="1"/>
  <c r="K104" i="31"/>
  <c r="M104" i="31" s="1"/>
  <c r="N104" i="31" s="1"/>
  <c r="P104" i="31" s="1"/>
  <c r="M102" i="33"/>
  <c r="N102" i="33" s="1"/>
  <c r="M105" i="33"/>
  <c r="N105" i="33" s="1"/>
  <c r="O105" i="33" s="1"/>
  <c r="O101" i="33"/>
  <c r="R101" i="33" s="1"/>
  <c r="S101" i="33" s="1"/>
  <c r="U101" i="33" s="1"/>
  <c r="M99" i="33"/>
  <c r="N99" i="33" s="1"/>
  <c r="O99" i="33" s="1"/>
  <c r="M106" i="31"/>
  <c r="N106" i="31" s="1"/>
  <c r="O106" i="31" s="1"/>
  <c r="P100" i="31"/>
  <c r="R100" i="31" s="1"/>
  <c r="S100" i="31" s="1"/>
  <c r="U100" i="31" s="1"/>
  <c r="M99" i="31"/>
  <c r="N99" i="31" s="1"/>
  <c r="O99" i="31" s="1"/>
  <c r="R96" i="33"/>
  <c r="S96" i="33" s="1"/>
  <c r="T96" i="33" s="1"/>
  <c r="P100" i="33"/>
  <c r="R100" i="33" s="1"/>
  <c r="S100" i="33" s="1"/>
  <c r="T100" i="33" s="1"/>
  <c r="P108" i="31"/>
  <c r="O108" i="31"/>
  <c r="R108" i="31" s="1"/>
  <c r="S108" i="31" s="1"/>
  <c r="T108" i="31" s="1"/>
  <c r="O101" i="31"/>
  <c r="R101" i="31" s="1"/>
  <c r="S101" i="31" s="1"/>
  <c r="T101" i="31" s="1"/>
  <c r="P96" i="31"/>
  <c r="R96" i="31"/>
  <c r="S96" i="31" s="1"/>
  <c r="U96" i="31" s="1"/>
  <c r="M109" i="31"/>
  <c r="N109" i="31" s="1"/>
  <c r="P109" i="31" s="1"/>
  <c r="M111" i="31"/>
  <c r="N111" i="31" s="1"/>
  <c r="P111" i="31" s="1"/>
  <c r="U97" i="31"/>
  <c r="W97" i="31" s="1"/>
  <c r="T103" i="31"/>
  <c r="W103" i="31" s="1"/>
  <c r="P98" i="33"/>
  <c r="O110" i="33"/>
  <c r="P110" i="33"/>
  <c r="K108" i="33"/>
  <c r="J108" i="33"/>
  <c r="M108" i="33" s="1"/>
  <c r="N108" i="33" s="1"/>
  <c r="K106" i="33"/>
  <c r="J106" i="33"/>
  <c r="D95" i="33"/>
  <c r="W85" i="33"/>
  <c r="U85" i="33"/>
  <c r="U122" i="33"/>
  <c r="U139" i="33" s="1"/>
  <c r="J97" i="33"/>
  <c r="K97" i="33"/>
  <c r="J111" i="33"/>
  <c r="K111" i="33"/>
  <c r="M40" i="33"/>
  <c r="I57" i="33"/>
  <c r="S139" i="33"/>
  <c r="J103" i="33"/>
  <c r="K103" i="33"/>
  <c r="T85" i="33"/>
  <c r="T122" i="33"/>
  <c r="T139" i="33" s="1"/>
  <c r="K107" i="31"/>
  <c r="J107" i="31"/>
  <c r="M107" i="31" s="1"/>
  <c r="N107" i="31" s="1"/>
  <c r="K98" i="31"/>
  <c r="J98" i="31"/>
  <c r="H148" i="31"/>
  <c r="I57" i="31"/>
  <c r="M40" i="31"/>
  <c r="H112" i="31"/>
  <c r="AB70" i="32"/>
  <c r="AB87" i="32" s="1"/>
  <c r="X87" i="32"/>
  <c r="I112" i="31"/>
  <c r="J95" i="31"/>
  <c r="K95" i="31"/>
  <c r="R102" i="31" l="1"/>
  <c r="S102" i="31" s="1"/>
  <c r="R110" i="33"/>
  <c r="S110" i="33" s="1"/>
  <c r="O105" i="31"/>
  <c r="P105" i="31"/>
  <c r="R105" i="31" s="1"/>
  <c r="S105" i="31" s="1"/>
  <c r="P105" i="33"/>
  <c r="M106" i="33"/>
  <c r="N106" i="33" s="1"/>
  <c r="O106" i="33" s="1"/>
  <c r="M107" i="33"/>
  <c r="N107" i="33" s="1"/>
  <c r="O109" i="33"/>
  <c r="R109" i="33" s="1"/>
  <c r="S109" i="33" s="1"/>
  <c r="T109" i="33" s="1"/>
  <c r="T102" i="31"/>
  <c r="U102" i="31"/>
  <c r="W102" i="31" s="1"/>
  <c r="M103" i="33"/>
  <c r="N103" i="33" s="1"/>
  <c r="P103" i="33" s="1"/>
  <c r="R98" i="33"/>
  <c r="S98" i="33" s="1"/>
  <c r="U98" i="33" s="1"/>
  <c r="O104" i="33"/>
  <c r="R104" i="33" s="1"/>
  <c r="S104" i="33" s="1"/>
  <c r="T104" i="33" s="1"/>
  <c r="M98" i="31"/>
  <c r="N98" i="31" s="1"/>
  <c r="P98" i="31" s="1"/>
  <c r="T100" i="31"/>
  <c r="W100" i="31" s="1"/>
  <c r="R105" i="33"/>
  <c r="S105" i="33" s="1"/>
  <c r="U105" i="33" s="1"/>
  <c r="P99" i="33"/>
  <c r="R99" i="33" s="1"/>
  <c r="S99" i="33" s="1"/>
  <c r="P99" i="31"/>
  <c r="R99" i="31" s="1"/>
  <c r="S99" i="31" s="1"/>
  <c r="U99" i="31" s="1"/>
  <c r="T101" i="33"/>
  <c r="W101" i="33" s="1"/>
  <c r="U101" i="31"/>
  <c r="W101" i="31" s="1"/>
  <c r="O102" i="33"/>
  <c r="P102" i="33"/>
  <c r="R102" i="33"/>
  <c r="S102" i="33" s="1"/>
  <c r="P106" i="31"/>
  <c r="R106" i="31" s="1"/>
  <c r="S106" i="31" s="1"/>
  <c r="T106" i="31" s="1"/>
  <c r="U96" i="33"/>
  <c r="W96" i="33" s="1"/>
  <c r="U100" i="33"/>
  <c r="W100" i="33" s="1"/>
  <c r="T96" i="31"/>
  <c r="W96" i="31" s="1"/>
  <c r="M111" i="33"/>
  <c r="N111" i="33" s="1"/>
  <c r="O111" i="33" s="1"/>
  <c r="M97" i="33"/>
  <c r="N97" i="33" s="1"/>
  <c r="P97" i="33" s="1"/>
  <c r="O104" i="31"/>
  <c r="R104" i="31" s="1"/>
  <c r="S104" i="31" s="1"/>
  <c r="T104" i="31" s="1"/>
  <c r="O109" i="31"/>
  <c r="R109" i="31" s="1"/>
  <c r="S109" i="31" s="1"/>
  <c r="U109" i="31" s="1"/>
  <c r="O111" i="31"/>
  <c r="R111" i="31" s="1"/>
  <c r="S111" i="31" s="1"/>
  <c r="K112" i="31"/>
  <c r="U108" i="31"/>
  <c r="W108" i="31" s="1"/>
  <c r="J112" i="31"/>
  <c r="U110" i="31"/>
  <c r="W110" i="31" s="1"/>
  <c r="U110" i="33"/>
  <c r="T110" i="33"/>
  <c r="O108" i="33"/>
  <c r="P108" i="33"/>
  <c r="T98" i="33"/>
  <c r="F95" i="33"/>
  <c r="E95" i="33"/>
  <c r="D112" i="33"/>
  <c r="D148" i="33"/>
  <c r="M57" i="33"/>
  <c r="N40" i="33"/>
  <c r="W122" i="33"/>
  <c r="W139" i="33" s="1"/>
  <c r="O107" i="31"/>
  <c r="P107" i="31"/>
  <c r="M95" i="31"/>
  <c r="N40" i="31"/>
  <c r="M57" i="31"/>
  <c r="H165" i="31"/>
  <c r="I148" i="31"/>
  <c r="U105" i="31" l="1"/>
  <c r="T105" i="31"/>
  <c r="W105" i="31" s="1"/>
  <c r="T105" i="33"/>
  <c r="P106" i="33"/>
  <c r="W98" i="33"/>
  <c r="O98" i="31"/>
  <c r="O103" i="33"/>
  <c r="R103" i="33" s="1"/>
  <c r="S103" i="33" s="1"/>
  <c r="T103" i="33" s="1"/>
  <c r="W105" i="33"/>
  <c r="O107" i="33"/>
  <c r="P107" i="33"/>
  <c r="R107" i="33" s="1"/>
  <c r="S107" i="33" s="1"/>
  <c r="H95" i="33"/>
  <c r="I95" i="33" s="1"/>
  <c r="P111" i="33"/>
  <c r="U104" i="33"/>
  <c r="W104" i="33" s="1"/>
  <c r="R111" i="33"/>
  <c r="S111" i="33" s="1"/>
  <c r="T111" i="33" s="1"/>
  <c r="U109" i="33"/>
  <c r="W109" i="33" s="1"/>
  <c r="T99" i="33"/>
  <c r="U99" i="33"/>
  <c r="U102" i="33"/>
  <c r="T102" i="33"/>
  <c r="R108" i="33"/>
  <c r="S108" i="33" s="1"/>
  <c r="T108" i="33" s="1"/>
  <c r="T109" i="31"/>
  <c r="W109" i="31" s="1"/>
  <c r="U104" i="31"/>
  <c r="W104" i="31" s="1"/>
  <c r="R106" i="33"/>
  <c r="S106" i="33" s="1"/>
  <c r="T106" i="33" s="1"/>
  <c r="W110" i="33"/>
  <c r="O97" i="33"/>
  <c r="R97" i="33" s="1"/>
  <c r="S97" i="33" s="1"/>
  <c r="T97" i="33" s="1"/>
  <c r="U111" i="31"/>
  <c r="T111" i="31"/>
  <c r="T99" i="31"/>
  <c r="W99" i="31" s="1"/>
  <c r="U106" i="31"/>
  <c r="W106" i="31" s="1"/>
  <c r="R98" i="31"/>
  <c r="S98" i="31" s="1"/>
  <c r="U98" i="31" s="1"/>
  <c r="R107" i="31"/>
  <c r="S107" i="31" s="1"/>
  <c r="U107" i="31" s="1"/>
  <c r="D165" i="33"/>
  <c r="H112" i="33"/>
  <c r="E112" i="33"/>
  <c r="E148" i="33"/>
  <c r="E165" i="33" s="1"/>
  <c r="F112" i="33"/>
  <c r="F148" i="33"/>
  <c r="F165" i="33" s="1"/>
  <c r="N57" i="33"/>
  <c r="R40" i="33"/>
  <c r="N57" i="31"/>
  <c r="R40" i="31"/>
  <c r="M112" i="31"/>
  <c r="N95" i="31"/>
  <c r="M148" i="31"/>
  <c r="I165" i="31"/>
  <c r="U111" i="33" l="1"/>
  <c r="T107" i="33"/>
  <c r="U107" i="33"/>
  <c r="W107" i="33" s="1"/>
  <c r="U103" i="33"/>
  <c r="W103" i="33" s="1"/>
  <c r="W102" i="33"/>
  <c r="W99" i="33"/>
  <c r="U106" i="33"/>
  <c r="W106" i="33" s="1"/>
  <c r="W111" i="31"/>
  <c r="U108" i="33"/>
  <c r="W108" i="33" s="1"/>
  <c r="T98" i="31"/>
  <c r="W98" i="31" s="1"/>
  <c r="U97" i="33"/>
  <c r="W97" i="33" s="1"/>
  <c r="W111" i="33"/>
  <c r="T107" i="31"/>
  <c r="W107" i="31" s="1"/>
  <c r="S40" i="33"/>
  <c r="R57" i="33"/>
  <c r="J95" i="33"/>
  <c r="J112" i="33" s="1"/>
  <c r="I112" i="33"/>
  <c r="K95" i="33"/>
  <c r="K112" i="33" s="1"/>
  <c r="H148" i="33"/>
  <c r="S40" i="31"/>
  <c r="R57" i="31"/>
  <c r="N148" i="31"/>
  <c r="M165" i="31"/>
  <c r="N112" i="31"/>
  <c r="P95" i="31"/>
  <c r="P112" i="31" s="1"/>
  <c r="O95" i="31"/>
  <c r="O112" i="31" s="1"/>
  <c r="R95" i="31" l="1"/>
  <c r="R112" i="31" s="1"/>
  <c r="H165" i="33"/>
  <c r="I148" i="33"/>
  <c r="M95" i="33"/>
  <c r="W40" i="33"/>
  <c r="W57" i="33" s="1"/>
  <c r="S57" i="33"/>
  <c r="W40" i="31"/>
  <c r="W57" i="31" s="1"/>
  <c r="S57" i="31"/>
  <c r="S95" i="31"/>
  <c r="N165" i="31"/>
  <c r="R148" i="31"/>
  <c r="M112" i="33" l="1"/>
  <c r="N95" i="33"/>
  <c r="M148" i="33"/>
  <c r="I165" i="33"/>
  <c r="S148" i="31"/>
  <c r="R165" i="31"/>
  <c r="U95" i="31"/>
  <c r="U112" i="31" s="1"/>
  <c r="S112" i="31"/>
  <c r="T95" i="31"/>
  <c r="T112" i="31" s="1"/>
  <c r="N148" i="33" l="1"/>
  <c r="M165" i="33"/>
  <c r="N112" i="33"/>
  <c r="P95" i="33"/>
  <c r="P112" i="33" s="1"/>
  <c r="O95" i="33"/>
  <c r="O112" i="33" s="1"/>
  <c r="W95" i="31"/>
  <c r="W112" i="31" s="1"/>
  <c r="S165" i="31"/>
  <c r="W148" i="31"/>
  <c r="W165" i="31" s="1"/>
  <c r="R148" i="33" l="1"/>
  <c r="N165" i="33"/>
  <c r="R95" i="33"/>
  <c r="S95" i="33" l="1"/>
  <c r="R112" i="33"/>
  <c r="S148" i="33"/>
  <c r="R165" i="33"/>
  <c r="S165" i="33" l="1"/>
  <c r="W148" i="33"/>
  <c r="W165" i="33" s="1"/>
  <c r="U95" i="33"/>
  <c r="U112" i="33" s="1"/>
  <c r="S112" i="33"/>
  <c r="T95" i="33"/>
  <c r="T112" i="33" s="1"/>
  <c r="W95" i="33" l="1"/>
  <c r="W112" i="33" s="1"/>
  <c r="AF165" i="30" l="1"/>
  <c r="AE165" i="30"/>
  <c r="AD165" i="30"/>
  <c r="AA165" i="30"/>
  <c r="Z165" i="30"/>
  <c r="Y165" i="30"/>
  <c r="V165" i="30"/>
  <c r="U165" i="30"/>
  <c r="T165" i="30"/>
  <c r="Q164" i="30"/>
  <c r="L164" i="30"/>
  <c r="G164" i="30"/>
  <c r="Q163" i="30"/>
  <c r="L163" i="30"/>
  <c r="G163" i="30"/>
  <c r="Q162" i="30"/>
  <c r="L162" i="30"/>
  <c r="G162" i="30"/>
  <c r="Q161" i="30"/>
  <c r="L161" i="30"/>
  <c r="G161" i="30"/>
  <c r="Q160" i="30"/>
  <c r="L160" i="30"/>
  <c r="G160" i="30"/>
  <c r="Q159" i="30"/>
  <c r="L159" i="30"/>
  <c r="G159" i="30"/>
  <c r="Q158" i="30"/>
  <c r="L158" i="30"/>
  <c r="G158" i="30"/>
  <c r="Q157" i="30"/>
  <c r="L157" i="30"/>
  <c r="G157" i="30"/>
  <c r="Q156" i="30"/>
  <c r="L156" i="30"/>
  <c r="G156" i="30"/>
  <c r="Q155" i="30"/>
  <c r="L155" i="30"/>
  <c r="G155" i="30"/>
  <c r="Q154" i="30"/>
  <c r="L154" i="30"/>
  <c r="G154" i="30"/>
  <c r="Q153" i="30"/>
  <c r="L153" i="30"/>
  <c r="G153" i="30"/>
  <c r="Q152" i="30"/>
  <c r="L152" i="30"/>
  <c r="G152" i="30"/>
  <c r="Q151" i="30"/>
  <c r="L151" i="30"/>
  <c r="G151" i="30"/>
  <c r="Q150" i="30"/>
  <c r="L150" i="30"/>
  <c r="G150" i="30"/>
  <c r="Q149" i="30"/>
  <c r="L149" i="30"/>
  <c r="G149" i="30"/>
  <c r="B149" i="30"/>
  <c r="B150" i="30" s="1"/>
  <c r="B151" i="30" s="1"/>
  <c r="B152" i="30" s="1"/>
  <c r="B153" i="30" s="1"/>
  <c r="B154" i="30" s="1"/>
  <c r="B155" i="30" s="1"/>
  <c r="B156" i="30" s="1"/>
  <c r="B157" i="30" s="1"/>
  <c r="B158" i="30" s="1"/>
  <c r="B159" i="30" s="1"/>
  <c r="B160" i="30" s="1"/>
  <c r="B161" i="30" s="1"/>
  <c r="B162" i="30" s="1"/>
  <c r="B163" i="30" s="1"/>
  <c r="B164" i="30" s="1"/>
  <c r="Q148" i="30"/>
  <c r="L148" i="30"/>
  <c r="G148" i="30"/>
  <c r="G165" i="30" s="1"/>
  <c r="L138" i="30"/>
  <c r="G138" i="30"/>
  <c r="L137" i="30"/>
  <c r="G137" i="30"/>
  <c r="L136" i="30"/>
  <c r="G136" i="30"/>
  <c r="L135" i="30"/>
  <c r="G135" i="30"/>
  <c r="L134" i="30"/>
  <c r="G134" i="30"/>
  <c r="L133" i="30"/>
  <c r="G133" i="30"/>
  <c r="L132" i="30"/>
  <c r="G132" i="30"/>
  <c r="L131" i="30"/>
  <c r="G131" i="30"/>
  <c r="L130" i="30"/>
  <c r="G130" i="30"/>
  <c r="L129" i="30"/>
  <c r="G129" i="30"/>
  <c r="L128" i="30"/>
  <c r="G128" i="30"/>
  <c r="L127" i="30"/>
  <c r="G127" i="30"/>
  <c r="B127" i="30"/>
  <c r="B128" i="30" s="1"/>
  <c r="B129" i="30" s="1"/>
  <c r="B130" i="30" s="1"/>
  <c r="B131" i="30" s="1"/>
  <c r="B132" i="30" s="1"/>
  <c r="B133" i="30" s="1"/>
  <c r="B134" i="30" s="1"/>
  <c r="B135" i="30" s="1"/>
  <c r="B136" i="30" s="1"/>
  <c r="B137" i="30" s="1"/>
  <c r="B138" i="30" s="1"/>
  <c r="L126" i="30"/>
  <c r="G126" i="30"/>
  <c r="L125" i="30"/>
  <c r="G125" i="30"/>
  <c r="B125" i="30"/>
  <c r="B126" i="30" s="1"/>
  <c r="L124" i="30"/>
  <c r="G124" i="30"/>
  <c r="L123" i="30"/>
  <c r="G123" i="30"/>
  <c r="B123" i="30"/>
  <c r="B124" i="30" s="1"/>
  <c r="L122" i="30"/>
  <c r="G122" i="30"/>
  <c r="V112" i="30"/>
  <c r="Q112" i="30"/>
  <c r="L112" i="30"/>
  <c r="G112" i="30"/>
  <c r="A109" i="30"/>
  <c r="B96" i="30"/>
  <c r="B97" i="30" s="1"/>
  <c r="B98" i="30" s="1"/>
  <c r="B99" i="30" s="1"/>
  <c r="B100" i="30" s="1"/>
  <c r="B101" i="30" s="1"/>
  <c r="B102" i="30" s="1"/>
  <c r="B103" i="30" s="1"/>
  <c r="B104" i="30" s="1"/>
  <c r="B105" i="30" s="1"/>
  <c r="B106" i="30" s="1"/>
  <c r="B107" i="30" s="1"/>
  <c r="B108" i="30" s="1"/>
  <c r="B109" i="30" s="1"/>
  <c r="B110" i="30" s="1"/>
  <c r="B111" i="30" s="1"/>
  <c r="J86" i="30"/>
  <c r="O86" i="30" s="1"/>
  <c r="T86" i="30" s="1"/>
  <c r="E113" i="30" s="1"/>
  <c r="J113" i="30" s="1"/>
  <c r="O113" i="30" s="1"/>
  <c r="T113" i="30" s="1"/>
  <c r="V85" i="30"/>
  <c r="Q85" i="30"/>
  <c r="L85" i="30"/>
  <c r="G85" i="30"/>
  <c r="F84" i="30"/>
  <c r="A111" i="30"/>
  <c r="A110" i="30"/>
  <c r="F82" i="30"/>
  <c r="F81" i="30"/>
  <c r="A108" i="30"/>
  <c r="A107" i="30"/>
  <c r="A106" i="30"/>
  <c r="D132" i="30"/>
  <c r="A105" i="30"/>
  <c r="A104" i="30"/>
  <c r="A103" i="30"/>
  <c r="A102" i="30"/>
  <c r="D128" i="30"/>
  <c r="A101" i="30"/>
  <c r="D127" i="30"/>
  <c r="A100" i="30"/>
  <c r="A99" i="30"/>
  <c r="D125" i="30"/>
  <c r="A98" i="30"/>
  <c r="A97" i="30"/>
  <c r="B69" i="30"/>
  <c r="B70" i="30" s="1"/>
  <c r="B71" i="30" s="1"/>
  <c r="B72" i="30" s="1"/>
  <c r="B73" i="30" s="1"/>
  <c r="B74" i="30" s="1"/>
  <c r="B75" i="30" s="1"/>
  <c r="B76" i="30" s="1"/>
  <c r="B77" i="30" s="1"/>
  <c r="B78" i="30" s="1"/>
  <c r="B79" i="30" s="1"/>
  <c r="B80" i="30" s="1"/>
  <c r="B81" i="30" s="1"/>
  <c r="B82" i="30" s="1"/>
  <c r="B83" i="30" s="1"/>
  <c r="B84" i="30" s="1"/>
  <c r="A96" i="30"/>
  <c r="F68" i="30"/>
  <c r="A95" i="30"/>
  <c r="V57" i="30"/>
  <c r="Q57" i="30"/>
  <c r="L57" i="30"/>
  <c r="G57" i="30"/>
  <c r="B41" i="30"/>
  <c r="B42" i="30" s="1"/>
  <c r="B43" i="30" s="1"/>
  <c r="B44" i="30" s="1"/>
  <c r="B45" i="30" s="1"/>
  <c r="B46" i="30" s="1"/>
  <c r="B47" i="30" s="1"/>
  <c r="B48" i="30" s="1"/>
  <c r="B49" i="30" s="1"/>
  <c r="B50" i="30" s="1"/>
  <c r="B51" i="30" s="1"/>
  <c r="B52" i="30" s="1"/>
  <c r="B53" i="30" s="1"/>
  <c r="B54" i="30" s="1"/>
  <c r="B55" i="30" s="1"/>
  <c r="B56" i="30" s="1"/>
  <c r="V31" i="30"/>
  <c r="Q31" i="30"/>
  <c r="L31" i="30"/>
  <c r="G31" i="30"/>
  <c r="H27" i="30"/>
  <c r="I27" i="30" s="1"/>
  <c r="B15" i="30"/>
  <c r="B16" i="30" s="1"/>
  <c r="B17" i="30" s="1"/>
  <c r="B18" i="30" s="1"/>
  <c r="B19" i="30" s="1"/>
  <c r="B20" i="30" s="1"/>
  <c r="B21" i="30" s="1"/>
  <c r="B22" i="30" s="1"/>
  <c r="B23" i="30" s="1"/>
  <c r="B24" i="30" s="1"/>
  <c r="B25" i="30" s="1"/>
  <c r="B26" i="30" s="1"/>
  <c r="B27" i="30" s="1"/>
  <c r="B28" i="30" s="1"/>
  <c r="B29" i="30" s="1"/>
  <c r="B30" i="30" s="1"/>
  <c r="AA87" i="29"/>
  <c r="V87" i="29"/>
  <c r="Q87" i="29"/>
  <c r="L87" i="29"/>
  <c r="G87" i="29"/>
  <c r="B71" i="29"/>
  <c r="B72" i="29" s="1"/>
  <c r="B73" i="29" s="1"/>
  <c r="B74" i="29" s="1"/>
  <c r="B75" i="29" s="1"/>
  <c r="B76" i="29" s="1"/>
  <c r="B77" i="29" s="1"/>
  <c r="B78" i="29" s="1"/>
  <c r="B79" i="29" s="1"/>
  <c r="B80" i="29" s="1"/>
  <c r="B81" i="29" s="1"/>
  <c r="B82" i="29" s="1"/>
  <c r="B83" i="29" s="1"/>
  <c r="B84" i="29" s="1"/>
  <c r="B85" i="29" s="1"/>
  <c r="B86" i="29" s="1"/>
  <c r="V61" i="29"/>
  <c r="Q61" i="29"/>
  <c r="L61" i="29"/>
  <c r="G61" i="29"/>
  <c r="F60" i="29"/>
  <c r="F59" i="29"/>
  <c r="F58" i="29"/>
  <c r="F57" i="29"/>
  <c r="F56" i="29"/>
  <c r="F55" i="29"/>
  <c r="F52" i="29"/>
  <c r="F51" i="29"/>
  <c r="F48" i="29"/>
  <c r="B48" i="29"/>
  <c r="B49" i="29" s="1"/>
  <c r="B50" i="29" s="1"/>
  <c r="B51" i="29" s="1"/>
  <c r="B52" i="29" s="1"/>
  <c r="B53" i="29" s="1"/>
  <c r="B54" i="29" s="1"/>
  <c r="B55" i="29" s="1"/>
  <c r="B56" i="29" s="1"/>
  <c r="B57" i="29" s="1"/>
  <c r="B58" i="29" s="1"/>
  <c r="B59" i="29" s="1"/>
  <c r="B60" i="29" s="1"/>
  <c r="F47" i="29"/>
  <c r="B45" i="29"/>
  <c r="B46" i="29" s="1"/>
  <c r="B47" i="29" s="1"/>
  <c r="F44" i="29"/>
  <c r="AA33" i="29"/>
  <c r="V33" i="29"/>
  <c r="Q33" i="29"/>
  <c r="L33" i="29"/>
  <c r="F83" i="29"/>
  <c r="B17" i="29"/>
  <c r="B18" i="29" s="1"/>
  <c r="B19" i="29" s="1"/>
  <c r="B20" i="29" s="1"/>
  <c r="B21" i="29" s="1"/>
  <c r="B22" i="29" s="1"/>
  <c r="B23" i="29" s="1"/>
  <c r="B24" i="29" s="1"/>
  <c r="B25" i="29" s="1"/>
  <c r="B26" i="29" s="1"/>
  <c r="B27" i="29" s="1"/>
  <c r="B28" i="29" s="1"/>
  <c r="B29" i="29" s="1"/>
  <c r="B30" i="29" s="1"/>
  <c r="B31" i="29" s="1"/>
  <c r="B32" i="29" s="1"/>
  <c r="AF165" i="28"/>
  <c r="AE165" i="28"/>
  <c r="AD165" i="28"/>
  <c r="AA165" i="28"/>
  <c r="Z165" i="28"/>
  <c r="Y165" i="28"/>
  <c r="V165" i="28"/>
  <c r="U165" i="28"/>
  <c r="T165" i="28"/>
  <c r="Q164" i="28"/>
  <c r="L164" i="28"/>
  <c r="G164" i="28"/>
  <c r="Q163" i="28"/>
  <c r="L163" i="28"/>
  <c r="G163" i="28"/>
  <c r="Q162" i="28"/>
  <c r="L162" i="28"/>
  <c r="G162" i="28"/>
  <c r="Q161" i="28"/>
  <c r="L161" i="28"/>
  <c r="G161" i="28"/>
  <c r="Q160" i="28"/>
  <c r="L160" i="28"/>
  <c r="G160" i="28"/>
  <c r="Q159" i="28"/>
  <c r="L159" i="28"/>
  <c r="G159" i="28"/>
  <c r="Q158" i="28"/>
  <c r="L158" i="28"/>
  <c r="G158" i="28"/>
  <c r="Q157" i="28"/>
  <c r="L157" i="28"/>
  <c r="G157" i="28"/>
  <c r="Q156" i="28"/>
  <c r="L156" i="28"/>
  <c r="G156" i="28"/>
  <c r="Q155" i="28"/>
  <c r="L155" i="28"/>
  <c r="G155" i="28"/>
  <c r="Q154" i="28"/>
  <c r="L154" i="28"/>
  <c r="G154" i="28"/>
  <c r="Q153" i="28"/>
  <c r="L153" i="28"/>
  <c r="G153" i="28"/>
  <c r="Q152" i="28"/>
  <c r="L152" i="28"/>
  <c r="G152" i="28"/>
  <c r="Q151" i="28"/>
  <c r="L151" i="28"/>
  <c r="G151" i="28"/>
  <c r="Q150" i="28"/>
  <c r="L150" i="28"/>
  <c r="G150" i="28"/>
  <c r="Q149" i="28"/>
  <c r="L149" i="28"/>
  <c r="G149" i="28"/>
  <c r="B149" i="28"/>
  <c r="B150" i="28" s="1"/>
  <c r="B151" i="28" s="1"/>
  <c r="B152" i="28" s="1"/>
  <c r="B153" i="28" s="1"/>
  <c r="B154" i="28" s="1"/>
  <c r="B155" i="28" s="1"/>
  <c r="B156" i="28" s="1"/>
  <c r="B157" i="28" s="1"/>
  <c r="B158" i="28" s="1"/>
  <c r="B159" i="28" s="1"/>
  <c r="B160" i="28" s="1"/>
  <c r="B161" i="28" s="1"/>
  <c r="B162" i="28" s="1"/>
  <c r="B163" i="28" s="1"/>
  <c r="B164" i="28" s="1"/>
  <c r="Q148" i="28"/>
  <c r="L148" i="28"/>
  <c r="G148" i="28"/>
  <c r="L138" i="28"/>
  <c r="G138" i="28"/>
  <c r="L137" i="28"/>
  <c r="G137" i="28"/>
  <c r="L136" i="28"/>
  <c r="G136" i="28"/>
  <c r="L135" i="28"/>
  <c r="G135" i="28"/>
  <c r="L134" i="28"/>
  <c r="G134" i="28"/>
  <c r="L133" i="28"/>
  <c r="G133" i="28"/>
  <c r="L132" i="28"/>
  <c r="G132" i="28"/>
  <c r="L131" i="28"/>
  <c r="G131" i="28"/>
  <c r="L130" i="28"/>
  <c r="G130" i="28"/>
  <c r="L129" i="28"/>
  <c r="G129" i="28"/>
  <c r="L128" i="28"/>
  <c r="G128" i="28"/>
  <c r="L127" i="28"/>
  <c r="G127" i="28"/>
  <c r="L126" i="28"/>
  <c r="G126" i="28"/>
  <c r="L125" i="28"/>
  <c r="G125" i="28"/>
  <c r="L124" i="28"/>
  <c r="G124" i="28"/>
  <c r="B124" i="28"/>
  <c r="B125" i="28" s="1"/>
  <c r="B126" i="28" s="1"/>
  <c r="B127" i="28" s="1"/>
  <c r="B128" i="28" s="1"/>
  <c r="B129" i="28" s="1"/>
  <c r="B130" i="28" s="1"/>
  <c r="B131" i="28" s="1"/>
  <c r="B132" i="28" s="1"/>
  <c r="B133" i="28" s="1"/>
  <c r="B134" i="28" s="1"/>
  <c r="B135" i="28" s="1"/>
  <c r="B136" i="28" s="1"/>
  <c r="B137" i="28" s="1"/>
  <c r="B138" i="28" s="1"/>
  <c r="L123" i="28"/>
  <c r="G123" i="28"/>
  <c r="B123" i="28"/>
  <c r="L122" i="28"/>
  <c r="G122" i="28"/>
  <c r="V112" i="28"/>
  <c r="Q112" i="28"/>
  <c r="L112" i="28"/>
  <c r="G112" i="28"/>
  <c r="A105" i="28"/>
  <c r="B96" i="28"/>
  <c r="B97" i="28" s="1"/>
  <c r="B98" i="28" s="1"/>
  <c r="B99" i="28" s="1"/>
  <c r="B100" i="28" s="1"/>
  <c r="B101" i="28" s="1"/>
  <c r="B102" i="28" s="1"/>
  <c r="B103" i="28" s="1"/>
  <c r="B104" i="28" s="1"/>
  <c r="B105" i="28" s="1"/>
  <c r="B106" i="28" s="1"/>
  <c r="B107" i="28" s="1"/>
  <c r="B108" i="28" s="1"/>
  <c r="B109" i="28" s="1"/>
  <c r="B110" i="28" s="1"/>
  <c r="B111" i="28" s="1"/>
  <c r="J86" i="28"/>
  <c r="O86" i="28" s="1"/>
  <c r="T86" i="28" s="1"/>
  <c r="E62" i="29" s="1"/>
  <c r="J62" i="29" s="1"/>
  <c r="O62" i="29" s="1"/>
  <c r="T62" i="29" s="1"/>
  <c r="Y62" i="29" s="1"/>
  <c r="V85" i="28"/>
  <c r="Q85" i="28"/>
  <c r="L85" i="28"/>
  <c r="G85" i="28"/>
  <c r="A111" i="28"/>
  <c r="F83" i="28"/>
  <c r="A110" i="28"/>
  <c r="A109" i="28"/>
  <c r="F81" i="28"/>
  <c r="F135" i="28" s="1"/>
  <c r="A108" i="28"/>
  <c r="A107" i="28"/>
  <c r="A106" i="28"/>
  <c r="A104" i="28"/>
  <c r="A103" i="28"/>
  <c r="A102" i="28"/>
  <c r="A101" i="28"/>
  <c r="A100" i="28"/>
  <c r="A99" i="28"/>
  <c r="A98" i="28"/>
  <c r="A97" i="28"/>
  <c r="B69" i="28"/>
  <c r="B70" i="28" s="1"/>
  <c r="B71" i="28" s="1"/>
  <c r="B72" i="28" s="1"/>
  <c r="B73" i="28" s="1"/>
  <c r="B74" i="28" s="1"/>
  <c r="B75" i="28" s="1"/>
  <c r="B76" i="28" s="1"/>
  <c r="B77" i="28" s="1"/>
  <c r="B78" i="28" s="1"/>
  <c r="B79" i="28" s="1"/>
  <c r="B80" i="28" s="1"/>
  <c r="B81" i="28" s="1"/>
  <c r="B82" i="28" s="1"/>
  <c r="B83" i="28" s="1"/>
  <c r="B84" i="28" s="1"/>
  <c r="A96" i="28"/>
  <c r="F68" i="28"/>
  <c r="F122" i="28" s="1"/>
  <c r="A95" i="28"/>
  <c r="V57" i="28"/>
  <c r="Q57" i="28"/>
  <c r="L57" i="28"/>
  <c r="G57" i="28"/>
  <c r="P57" i="28"/>
  <c r="O57" i="28"/>
  <c r="B41" i="28"/>
  <c r="B42" i="28" s="1"/>
  <c r="B43" i="28" s="1"/>
  <c r="B44" i="28" s="1"/>
  <c r="B45" i="28" s="1"/>
  <c r="B46" i="28" s="1"/>
  <c r="B47" i="28" s="1"/>
  <c r="B48" i="28" s="1"/>
  <c r="B49" i="28" s="1"/>
  <c r="B50" i="28" s="1"/>
  <c r="B51" i="28" s="1"/>
  <c r="B52" i="28" s="1"/>
  <c r="B53" i="28" s="1"/>
  <c r="B54" i="28" s="1"/>
  <c r="B55" i="28" s="1"/>
  <c r="B56" i="28" s="1"/>
  <c r="V31" i="28"/>
  <c r="Q31" i="28"/>
  <c r="L31" i="28"/>
  <c r="G31" i="28"/>
  <c r="H23" i="28"/>
  <c r="I23" i="28" s="1"/>
  <c r="H22" i="28"/>
  <c r="I22" i="28" s="1"/>
  <c r="P31" i="28"/>
  <c r="D124" i="28"/>
  <c r="B15" i="28"/>
  <c r="B16" i="28" s="1"/>
  <c r="B17" i="28" s="1"/>
  <c r="B18" i="28" s="1"/>
  <c r="B19" i="28" s="1"/>
  <c r="B20" i="28" s="1"/>
  <c r="B21" i="28" s="1"/>
  <c r="B22" i="28" s="1"/>
  <c r="B23" i="28" s="1"/>
  <c r="B24" i="28" s="1"/>
  <c r="B25" i="28" s="1"/>
  <c r="B26" i="28" s="1"/>
  <c r="B27" i="28" s="1"/>
  <c r="B28" i="28" s="1"/>
  <c r="B29" i="28" s="1"/>
  <c r="B30" i="28" s="1"/>
  <c r="K31" i="28"/>
  <c r="J31" i="28"/>
  <c r="H14" i="28"/>
  <c r="I14" i="28" s="1"/>
  <c r="L139" i="28" l="1"/>
  <c r="G139" i="30"/>
  <c r="H26" i="30"/>
  <c r="I26" i="30" s="1"/>
  <c r="M26" i="30" s="1"/>
  <c r="N26" i="30" s="1"/>
  <c r="R26" i="30" s="1"/>
  <c r="S26" i="30" s="1"/>
  <c r="E84" i="28"/>
  <c r="E138" i="28" s="1"/>
  <c r="D132" i="28"/>
  <c r="E69" i="28"/>
  <c r="F82" i="29"/>
  <c r="F81" i="29"/>
  <c r="H22" i="29"/>
  <c r="I22" i="29" s="1"/>
  <c r="M22" i="29" s="1"/>
  <c r="N22" i="29" s="1"/>
  <c r="R22" i="29" s="1"/>
  <c r="S22" i="29" s="1"/>
  <c r="H14" i="30"/>
  <c r="I14" i="30" s="1"/>
  <c r="F69" i="30"/>
  <c r="F123" i="30" s="1"/>
  <c r="F71" i="28"/>
  <c r="F125" i="28" s="1"/>
  <c r="E82" i="28"/>
  <c r="E136" i="28" s="1"/>
  <c r="D72" i="29"/>
  <c r="D73" i="29"/>
  <c r="D85" i="29"/>
  <c r="F86" i="29"/>
  <c r="D79" i="29"/>
  <c r="H19" i="29"/>
  <c r="I19" i="29" s="1"/>
  <c r="M19" i="29" s="1"/>
  <c r="N19" i="29" s="1"/>
  <c r="D83" i="29"/>
  <c r="E68" i="28"/>
  <c r="H68" i="28" s="1"/>
  <c r="D130" i="28"/>
  <c r="D135" i="28"/>
  <c r="D138" i="30"/>
  <c r="F77" i="29"/>
  <c r="H29" i="30"/>
  <c r="I29" i="30" s="1"/>
  <c r="M29" i="30" s="1"/>
  <c r="N29" i="30" s="1"/>
  <c r="F73" i="29"/>
  <c r="D134" i="28"/>
  <c r="F74" i="30"/>
  <c r="F128" i="30" s="1"/>
  <c r="H18" i="29"/>
  <c r="I18" i="29" s="1"/>
  <c r="M18" i="29" s="1"/>
  <c r="N18" i="29" s="1"/>
  <c r="R18" i="29" s="1"/>
  <c r="S18" i="29" s="1"/>
  <c r="W18" i="29" s="1"/>
  <c r="X18" i="29" s="1"/>
  <c r="H24" i="28"/>
  <c r="I24" i="28" s="1"/>
  <c r="M24" i="28" s="1"/>
  <c r="N24" i="28" s="1"/>
  <c r="F85" i="29"/>
  <c r="F80" i="30"/>
  <c r="F134" i="30" s="1"/>
  <c r="D134" i="30"/>
  <c r="E80" i="30"/>
  <c r="E134" i="30" s="1"/>
  <c r="D131" i="30"/>
  <c r="E77" i="30"/>
  <c r="E131" i="30" s="1"/>
  <c r="P33" i="29"/>
  <c r="F136" i="30"/>
  <c r="D125" i="28"/>
  <c r="H17" i="28"/>
  <c r="I17" i="28" s="1"/>
  <c r="M17" i="28" s="1"/>
  <c r="N17" i="28" s="1"/>
  <c r="T31" i="30"/>
  <c r="F72" i="28"/>
  <c r="F126" i="28" s="1"/>
  <c r="E55" i="29"/>
  <c r="H55" i="29" s="1"/>
  <c r="I55" i="29" s="1"/>
  <c r="K55" i="29" s="1"/>
  <c r="K81" i="29" s="1"/>
  <c r="E84" i="30"/>
  <c r="H84" i="30" s="1"/>
  <c r="I84" i="30" s="1"/>
  <c r="K84" i="30" s="1"/>
  <c r="K138" i="30" s="1"/>
  <c r="E78" i="30"/>
  <c r="E132" i="30" s="1"/>
  <c r="J57" i="30"/>
  <c r="D122" i="30"/>
  <c r="D138" i="28"/>
  <c r="F78" i="29"/>
  <c r="F84" i="29"/>
  <c r="H26" i="28"/>
  <c r="I26" i="28" s="1"/>
  <c r="M26" i="28" s="1"/>
  <c r="N26" i="28" s="1"/>
  <c r="E48" i="29"/>
  <c r="H48" i="29" s="1"/>
  <c r="I48" i="29" s="1"/>
  <c r="F84" i="28"/>
  <c r="F138" i="28" s="1"/>
  <c r="D81" i="29"/>
  <c r="F138" i="30"/>
  <c r="U31" i="30"/>
  <c r="E71" i="28"/>
  <c r="E125" i="28" s="1"/>
  <c r="F70" i="29"/>
  <c r="E72" i="30"/>
  <c r="E126" i="30" s="1"/>
  <c r="D131" i="28"/>
  <c r="F74" i="29"/>
  <c r="E47" i="29"/>
  <c r="H47" i="29" s="1"/>
  <c r="I47" i="29" s="1"/>
  <c r="K31" i="30"/>
  <c r="J31" i="30"/>
  <c r="O31" i="30"/>
  <c r="D130" i="30"/>
  <c r="H22" i="30"/>
  <c r="I22" i="30" s="1"/>
  <c r="H24" i="30"/>
  <c r="I24" i="30" s="1"/>
  <c r="M27" i="30"/>
  <c r="N27" i="30" s="1"/>
  <c r="H134" i="30"/>
  <c r="F76" i="30"/>
  <c r="F130" i="30" s="1"/>
  <c r="D31" i="30"/>
  <c r="H20" i="30"/>
  <c r="I20" i="30" s="1"/>
  <c r="F73" i="30"/>
  <c r="F127" i="30" s="1"/>
  <c r="E73" i="30"/>
  <c r="E127" i="30" s="1"/>
  <c r="F70" i="30"/>
  <c r="F124" i="30" s="1"/>
  <c r="E70" i="30"/>
  <c r="E124" i="30" s="1"/>
  <c r="E76" i="30"/>
  <c r="E130" i="30" s="1"/>
  <c r="H15" i="30"/>
  <c r="I15" i="30" s="1"/>
  <c r="O57" i="30"/>
  <c r="P57" i="30"/>
  <c r="F31" i="30"/>
  <c r="D133" i="30"/>
  <c r="H25" i="30"/>
  <c r="I25" i="30" s="1"/>
  <c r="E79" i="30"/>
  <c r="E133" i="30" s="1"/>
  <c r="L139" i="30"/>
  <c r="F79" i="30"/>
  <c r="F133" i="30" s="1"/>
  <c r="D123" i="30"/>
  <c r="D85" i="30"/>
  <c r="E31" i="30"/>
  <c r="E69" i="30"/>
  <c r="L165" i="30"/>
  <c r="E83" i="30"/>
  <c r="E137" i="30" s="1"/>
  <c r="D137" i="30"/>
  <c r="F83" i="30"/>
  <c r="D124" i="30"/>
  <c r="H16" i="30"/>
  <c r="I16" i="30" s="1"/>
  <c r="T57" i="30"/>
  <c r="D126" i="30"/>
  <c r="H18" i="30"/>
  <c r="I18" i="30" s="1"/>
  <c r="D136" i="30"/>
  <c r="H28" i="30"/>
  <c r="I28" i="30" s="1"/>
  <c r="E57" i="30"/>
  <c r="E71" i="30"/>
  <c r="E82" i="30"/>
  <c r="U57" i="30"/>
  <c r="F72" i="30"/>
  <c r="H17" i="30"/>
  <c r="I17" i="30" s="1"/>
  <c r="H30" i="30"/>
  <c r="I30" i="30" s="1"/>
  <c r="F57" i="30"/>
  <c r="F71" i="30"/>
  <c r="F125" i="30" s="1"/>
  <c r="P31" i="30"/>
  <c r="E74" i="30"/>
  <c r="E128" i="30" s="1"/>
  <c r="F75" i="30"/>
  <c r="F129" i="30" s="1"/>
  <c r="H21" i="30"/>
  <c r="I21" i="30" s="1"/>
  <c r="D129" i="30"/>
  <c r="E75" i="30"/>
  <c r="E129" i="30" s="1"/>
  <c r="E81" i="30"/>
  <c r="E135" i="30" s="1"/>
  <c r="F122" i="30"/>
  <c r="Q165" i="30"/>
  <c r="F77" i="30"/>
  <c r="H23" i="30"/>
  <c r="I23" i="30" s="1"/>
  <c r="D135" i="30"/>
  <c r="H19" i="30"/>
  <c r="I19" i="30" s="1"/>
  <c r="F135" i="30"/>
  <c r="E68" i="30"/>
  <c r="K57" i="30"/>
  <c r="F78" i="30"/>
  <c r="F132" i="30" s="1"/>
  <c r="M23" i="28"/>
  <c r="N23" i="28" s="1"/>
  <c r="M14" i="28"/>
  <c r="N14" i="28" s="1"/>
  <c r="M22" i="28"/>
  <c r="N22" i="28" s="1"/>
  <c r="O31" i="28"/>
  <c r="E44" i="29"/>
  <c r="D70" i="29"/>
  <c r="H16" i="29"/>
  <c r="H26" i="29"/>
  <c r="I26" i="29" s="1"/>
  <c r="D80" i="29"/>
  <c r="E50" i="29"/>
  <c r="E76" i="29" s="1"/>
  <c r="D76" i="29"/>
  <c r="F70" i="28"/>
  <c r="F124" i="28" s="1"/>
  <c r="H23" i="29"/>
  <c r="I23" i="29" s="1"/>
  <c r="T57" i="28"/>
  <c r="H30" i="28"/>
  <c r="I30" i="28" s="1"/>
  <c r="D74" i="29"/>
  <c r="H20" i="29"/>
  <c r="I20" i="29" s="1"/>
  <c r="D75" i="29"/>
  <c r="H21" i="29"/>
  <c r="I21" i="29" s="1"/>
  <c r="E123" i="28"/>
  <c r="F45" i="29"/>
  <c r="E45" i="29"/>
  <c r="E71" i="29" s="1"/>
  <c r="D78" i="29"/>
  <c r="H24" i="29"/>
  <c r="I24" i="29" s="1"/>
  <c r="E70" i="28"/>
  <c r="F50" i="29"/>
  <c r="F76" i="29" s="1"/>
  <c r="T33" i="29"/>
  <c r="H29" i="28"/>
  <c r="I29" i="28" s="1"/>
  <c r="D137" i="28"/>
  <c r="E83" i="28"/>
  <c r="H83" i="28" s="1"/>
  <c r="I83" i="28" s="1"/>
  <c r="F69" i="28"/>
  <c r="D127" i="28"/>
  <c r="G139" i="28"/>
  <c r="G165" i="28"/>
  <c r="U31" i="28"/>
  <c r="E72" i="28"/>
  <c r="D126" i="28"/>
  <c r="D129" i="28"/>
  <c r="H21" i="28"/>
  <c r="I21" i="28" s="1"/>
  <c r="F75" i="28"/>
  <c r="F129" i="28" s="1"/>
  <c r="H27" i="28"/>
  <c r="I27" i="28" s="1"/>
  <c r="E73" i="28"/>
  <c r="K33" i="29"/>
  <c r="D86" i="29"/>
  <c r="E60" i="29"/>
  <c r="H32" i="29"/>
  <c r="I32" i="29" s="1"/>
  <c r="E52" i="29"/>
  <c r="E74" i="28"/>
  <c r="H20" i="28"/>
  <c r="I20" i="28" s="1"/>
  <c r="E57" i="28"/>
  <c r="F73" i="28"/>
  <c r="F127" i="28" s="1"/>
  <c r="Q165" i="28"/>
  <c r="J33" i="29"/>
  <c r="H30" i="29"/>
  <c r="I30" i="29" s="1"/>
  <c r="D84" i="29"/>
  <c r="E59" i="29"/>
  <c r="H59" i="29" s="1"/>
  <c r="I59" i="29" s="1"/>
  <c r="H31" i="29"/>
  <c r="I31" i="29" s="1"/>
  <c r="T31" i="28"/>
  <c r="O33" i="29"/>
  <c r="D123" i="28"/>
  <c r="H18" i="28"/>
  <c r="I18" i="28" s="1"/>
  <c r="H19" i="28"/>
  <c r="I19" i="28" s="1"/>
  <c r="D133" i="28"/>
  <c r="F79" i="28"/>
  <c r="F133" i="28" s="1"/>
  <c r="E79" i="28"/>
  <c r="H25" i="28"/>
  <c r="I25" i="28" s="1"/>
  <c r="K57" i="28"/>
  <c r="E75" i="28"/>
  <c r="F49" i="29"/>
  <c r="F75" i="29" s="1"/>
  <c r="H15" i="28"/>
  <c r="I15" i="28" s="1"/>
  <c r="H16" i="28"/>
  <c r="I16" i="28" s="1"/>
  <c r="D128" i="28"/>
  <c r="E49" i="29"/>
  <c r="E75" i="29" s="1"/>
  <c r="E46" i="29"/>
  <c r="E72" i="29" s="1"/>
  <c r="F54" i="29"/>
  <c r="F80" i="29" s="1"/>
  <c r="E54" i="29"/>
  <c r="E80" i="29" s="1"/>
  <c r="D122" i="28"/>
  <c r="D31" i="28"/>
  <c r="F76" i="28"/>
  <c r="F130" i="28" s="1"/>
  <c r="E76" i="28"/>
  <c r="J57" i="28"/>
  <c r="E77" i="28"/>
  <c r="E131" i="28" s="1"/>
  <c r="F78" i="28"/>
  <c r="F132" i="28" s="1"/>
  <c r="E78" i="28"/>
  <c r="E132" i="28" s="1"/>
  <c r="F80" i="28"/>
  <c r="F134" i="28" s="1"/>
  <c r="E81" i="28"/>
  <c r="H81" i="28" s="1"/>
  <c r="I81" i="28" s="1"/>
  <c r="Y33" i="29"/>
  <c r="H27" i="29"/>
  <c r="I27" i="29" s="1"/>
  <c r="E56" i="29"/>
  <c r="D82" i="29"/>
  <c r="H28" i="29"/>
  <c r="I28" i="29" s="1"/>
  <c r="F46" i="29"/>
  <c r="F72" i="29" s="1"/>
  <c r="F77" i="28"/>
  <c r="F131" i="28" s="1"/>
  <c r="E80" i="28"/>
  <c r="E134" i="28" s="1"/>
  <c r="D71" i="29"/>
  <c r="H17" i="29"/>
  <c r="I17" i="29" s="1"/>
  <c r="F31" i="28"/>
  <c r="D85" i="28"/>
  <c r="E113" i="28"/>
  <c r="J113" i="28" s="1"/>
  <c r="O113" i="28" s="1"/>
  <c r="T113" i="28" s="1"/>
  <c r="E51" i="29"/>
  <c r="H51" i="29" s="1"/>
  <c r="I51" i="29" s="1"/>
  <c r="D77" i="29"/>
  <c r="L165" i="28"/>
  <c r="F82" i="28"/>
  <c r="F137" i="28"/>
  <c r="U57" i="28"/>
  <c r="F57" i="28"/>
  <c r="H25" i="29"/>
  <c r="I25" i="29" s="1"/>
  <c r="H29" i="29"/>
  <c r="I29" i="29" s="1"/>
  <c r="E57" i="29"/>
  <c r="U33" i="29"/>
  <c r="E31" i="28"/>
  <c r="D136" i="28"/>
  <c r="H28" i="28"/>
  <c r="I28" i="28" s="1"/>
  <c r="F74" i="28"/>
  <c r="F128" i="28" s="1"/>
  <c r="E58" i="29"/>
  <c r="E84" i="29" s="1"/>
  <c r="Z33" i="29"/>
  <c r="F53" i="29"/>
  <c r="F79" i="29" s="1"/>
  <c r="E53" i="29"/>
  <c r="H69" i="28" l="1"/>
  <c r="I69" i="28" s="1"/>
  <c r="H73" i="28"/>
  <c r="I73" i="28" s="1"/>
  <c r="H79" i="28"/>
  <c r="I79" i="28" s="1"/>
  <c r="J79" i="28" s="1"/>
  <c r="J133" i="28" s="1"/>
  <c r="H76" i="28"/>
  <c r="I76" i="28" s="1"/>
  <c r="K76" i="28" s="1"/>
  <c r="K130" i="28" s="1"/>
  <c r="E122" i="28"/>
  <c r="H122" i="28" s="1"/>
  <c r="E138" i="30"/>
  <c r="H138" i="30" s="1"/>
  <c r="E81" i="29"/>
  <c r="H81" i="29" s="1"/>
  <c r="H69" i="30"/>
  <c r="I69" i="30" s="1"/>
  <c r="K69" i="30" s="1"/>
  <c r="K123" i="30" s="1"/>
  <c r="H81" i="30"/>
  <c r="I81" i="30" s="1"/>
  <c r="K81" i="30" s="1"/>
  <c r="K135" i="30" s="1"/>
  <c r="I73" i="29"/>
  <c r="H125" i="28"/>
  <c r="H82" i="28"/>
  <c r="I82" i="28" s="1"/>
  <c r="I136" i="28" s="1"/>
  <c r="H83" i="30"/>
  <c r="I83" i="30" s="1"/>
  <c r="K83" i="30" s="1"/>
  <c r="K137" i="30" s="1"/>
  <c r="H50" i="29"/>
  <c r="I50" i="29" s="1"/>
  <c r="I76" i="29" s="1"/>
  <c r="H128" i="30"/>
  <c r="H77" i="30"/>
  <c r="I77" i="30" s="1"/>
  <c r="K77" i="30" s="1"/>
  <c r="K131" i="30" s="1"/>
  <c r="H58" i="29"/>
  <c r="I58" i="29" s="1"/>
  <c r="I84" i="29" s="1"/>
  <c r="J55" i="29"/>
  <c r="J81" i="29" s="1"/>
  <c r="H138" i="28"/>
  <c r="H74" i="30"/>
  <c r="I74" i="30" s="1"/>
  <c r="I128" i="30" s="1"/>
  <c r="H72" i="29"/>
  <c r="H72" i="28"/>
  <c r="I72" i="28" s="1"/>
  <c r="I126" i="28" s="1"/>
  <c r="H78" i="28"/>
  <c r="I78" i="28" s="1"/>
  <c r="K78" i="28" s="1"/>
  <c r="K132" i="28" s="1"/>
  <c r="J48" i="29"/>
  <c r="J74" i="29" s="1"/>
  <c r="H84" i="28"/>
  <c r="I84" i="28" s="1"/>
  <c r="K84" i="28" s="1"/>
  <c r="K138" i="28" s="1"/>
  <c r="H76" i="29"/>
  <c r="F136" i="28"/>
  <c r="H136" i="28" s="1"/>
  <c r="H80" i="30"/>
  <c r="I80" i="30" s="1"/>
  <c r="J80" i="30" s="1"/>
  <c r="J134" i="30" s="1"/>
  <c r="H127" i="30"/>
  <c r="E73" i="29"/>
  <c r="H73" i="29" s="1"/>
  <c r="E77" i="29"/>
  <c r="H77" i="29" s="1"/>
  <c r="H134" i="28"/>
  <c r="H46" i="29"/>
  <c r="I46" i="29" s="1"/>
  <c r="J46" i="29" s="1"/>
  <c r="J72" i="29" s="1"/>
  <c r="F131" i="30"/>
  <c r="H131" i="30" s="1"/>
  <c r="H72" i="30"/>
  <c r="I72" i="30" s="1"/>
  <c r="K72" i="30" s="1"/>
  <c r="K126" i="30" s="1"/>
  <c r="H79" i="30"/>
  <c r="I79" i="30" s="1"/>
  <c r="K79" i="30" s="1"/>
  <c r="K133" i="30" s="1"/>
  <c r="E85" i="29"/>
  <c r="H85" i="29" s="1"/>
  <c r="H131" i="28"/>
  <c r="H71" i="28"/>
  <c r="I71" i="28" s="1"/>
  <c r="I125" i="28" s="1"/>
  <c r="H80" i="29"/>
  <c r="K48" i="29"/>
  <c r="K74" i="29" s="1"/>
  <c r="E74" i="29"/>
  <c r="H74" i="29" s="1"/>
  <c r="E133" i="28"/>
  <c r="H133" i="28" s="1"/>
  <c r="F123" i="28"/>
  <c r="H70" i="28"/>
  <c r="I70" i="28" s="1"/>
  <c r="K70" i="28" s="1"/>
  <c r="K124" i="28" s="1"/>
  <c r="H71" i="30"/>
  <c r="I71" i="30" s="1"/>
  <c r="K71" i="30" s="1"/>
  <c r="K125" i="30" s="1"/>
  <c r="F126" i="30"/>
  <c r="H126" i="30" s="1"/>
  <c r="F137" i="30"/>
  <c r="H137" i="30" s="1"/>
  <c r="H76" i="30"/>
  <c r="I76" i="30" s="1"/>
  <c r="K76" i="30" s="1"/>
  <c r="K130" i="30" s="1"/>
  <c r="H75" i="28"/>
  <c r="I75" i="28" s="1"/>
  <c r="K75" i="28" s="1"/>
  <c r="K129" i="28" s="1"/>
  <c r="H132" i="28"/>
  <c r="E124" i="28"/>
  <c r="H124" i="28" s="1"/>
  <c r="E130" i="28"/>
  <c r="H130" i="28" s="1"/>
  <c r="H124" i="30"/>
  <c r="H130" i="30"/>
  <c r="H70" i="30"/>
  <c r="I70" i="30" s="1"/>
  <c r="I124" i="30" s="1"/>
  <c r="M22" i="30"/>
  <c r="N22" i="30" s="1"/>
  <c r="M15" i="30"/>
  <c r="N15" i="30" s="1"/>
  <c r="M25" i="30"/>
  <c r="N25" i="30" s="1"/>
  <c r="E123" i="30"/>
  <c r="H123" i="30" s="1"/>
  <c r="H133" i="30"/>
  <c r="I31" i="30"/>
  <c r="M14" i="30"/>
  <c r="M28" i="30"/>
  <c r="N28" i="30" s="1"/>
  <c r="E125" i="30"/>
  <c r="H125" i="30" s="1"/>
  <c r="H129" i="30"/>
  <c r="M24" i="30"/>
  <c r="N24" i="30" s="1"/>
  <c r="M16" i="30"/>
  <c r="N16" i="30" s="1"/>
  <c r="M23" i="30"/>
  <c r="N23" i="30" s="1"/>
  <c r="R27" i="30"/>
  <c r="S27" i="30" s="1"/>
  <c r="M17" i="30"/>
  <c r="N17" i="30" s="1"/>
  <c r="H31" i="30"/>
  <c r="H78" i="30"/>
  <c r="I78" i="30" s="1"/>
  <c r="E85" i="30"/>
  <c r="E122" i="30"/>
  <c r="H68" i="30"/>
  <c r="H73" i="30"/>
  <c r="I73" i="30" s="1"/>
  <c r="H135" i="30"/>
  <c r="H82" i="30"/>
  <c r="I82" i="30" s="1"/>
  <c r="I136" i="30" s="1"/>
  <c r="E136" i="30"/>
  <c r="H136" i="30" s="1"/>
  <c r="F85" i="30"/>
  <c r="M30" i="30"/>
  <c r="N30" i="30" s="1"/>
  <c r="I138" i="30"/>
  <c r="M19" i="30"/>
  <c r="N19" i="30" s="1"/>
  <c r="D139" i="30"/>
  <c r="M18" i="30"/>
  <c r="N18" i="30" s="1"/>
  <c r="R29" i="30"/>
  <c r="S29" i="30" s="1"/>
  <c r="W26" i="30"/>
  <c r="D52" i="30" s="1"/>
  <c r="M21" i="30"/>
  <c r="N21" i="30" s="1"/>
  <c r="J84" i="30"/>
  <c r="H132" i="30"/>
  <c r="H75" i="30"/>
  <c r="I75" i="30" s="1"/>
  <c r="I129" i="30" s="1"/>
  <c r="M20" i="30"/>
  <c r="N20" i="30" s="1"/>
  <c r="K81" i="28"/>
  <c r="K135" i="28" s="1"/>
  <c r="J81" i="28"/>
  <c r="J135" i="28" s="1"/>
  <c r="K73" i="28"/>
  <c r="K127" i="28" s="1"/>
  <c r="J73" i="28"/>
  <c r="J127" i="28" s="1"/>
  <c r="K69" i="28"/>
  <c r="K123" i="28" s="1"/>
  <c r="J69" i="28"/>
  <c r="J123" i="28" s="1"/>
  <c r="M29" i="29"/>
  <c r="N29" i="29" s="1"/>
  <c r="M20" i="28"/>
  <c r="N20" i="28" s="1"/>
  <c r="M28" i="28"/>
  <c r="N28" i="28" s="1"/>
  <c r="R17" i="28"/>
  <c r="S17" i="28" s="1"/>
  <c r="M25" i="29"/>
  <c r="N25" i="29" s="1"/>
  <c r="F85" i="28"/>
  <c r="M18" i="28"/>
  <c r="N18" i="28" s="1"/>
  <c r="J51" i="29"/>
  <c r="J77" i="29" s="1"/>
  <c r="K51" i="29"/>
  <c r="K77" i="29" s="1"/>
  <c r="E135" i="28"/>
  <c r="H135" i="28" s="1"/>
  <c r="M17" i="29"/>
  <c r="N17" i="29" s="1"/>
  <c r="M28" i="29"/>
  <c r="N28" i="29" s="1"/>
  <c r="M16" i="28"/>
  <c r="N16" i="28" s="1"/>
  <c r="H52" i="29"/>
  <c r="I52" i="29" s="1"/>
  <c r="I78" i="29" s="1"/>
  <c r="E78" i="29"/>
  <c r="H78" i="29" s="1"/>
  <c r="H45" i="29"/>
  <c r="I45" i="29" s="1"/>
  <c r="H80" i="28"/>
  <c r="I80" i="28" s="1"/>
  <c r="M32" i="29"/>
  <c r="N32" i="29" s="1"/>
  <c r="M20" i="29"/>
  <c r="N20" i="29" s="1"/>
  <c r="I74" i="29"/>
  <c r="I137" i="28"/>
  <c r="M29" i="28"/>
  <c r="N29" i="28" s="1"/>
  <c r="I16" i="29"/>
  <c r="H33" i="29"/>
  <c r="E79" i="29"/>
  <c r="H79" i="29" s="1"/>
  <c r="H53" i="29"/>
  <c r="I53" i="29" s="1"/>
  <c r="M27" i="29"/>
  <c r="N27" i="29" s="1"/>
  <c r="I81" i="29"/>
  <c r="H49" i="29"/>
  <c r="I49" i="29" s="1"/>
  <c r="I75" i="29" s="1"/>
  <c r="K59" i="29"/>
  <c r="K85" i="29" s="1"/>
  <c r="J59" i="29"/>
  <c r="J85" i="29" s="1"/>
  <c r="M24" i="29"/>
  <c r="N24" i="29" s="1"/>
  <c r="AB18" i="29"/>
  <c r="M23" i="29"/>
  <c r="N23" i="29" s="1"/>
  <c r="I77" i="29"/>
  <c r="D87" i="29"/>
  <c r="R24" i="28"/>
  <c r="S24" i="28" s="1"/>
  <c r="M30" i="28"/>
  <c r="N30" i="28" s="1"/>
  <c r="H31" i="28"/>
  <c r="M21" i="29"/>
  <c r="N21" i="29" s="1"/>
  <c r="I68" i="28"/>
  <c r="M26" i="29"/>
  <c r="N26" i="29" s="1"/>
  <c r="I123" i="28"/>
  <c r="M15" i="28"/>
  <c r="N15" i="28" s="1"/>
  <c r="E137" i="28"/>
  <c r="H137" i="28" s="1"/>
  <c r="H60" i="29"/>
  <c r="I60" i="29" s="1"/>
  <c r="I86" i="29" s="1"/>
  <c r="E86" i="29"/>
  <c r="H86" i="29" s="1"/>
  <c r="M21" i="28"/>
  <c r="N21" i="28" s="1"/>
  <c r="H77" i="28"/>
  <c r="I77" i="28" s="1"/>
  <c r="E70" i="29"/>
  <c r="E61" i="29"/>
  <c r="H44" i="29"/>
  <c r="E127" i="28"/>
  <c r="H127" i="28" s="1"/>
  <c r="M25" i="28"/>
  <c r="N25" i="28" s="1"/>
  <c r="M27" i="28"/>
  <c r="N27" i="28" s="1"/>
  <c r="I135" i="28"/>
  <c r="H54" i="29"/>
  <c r="I54" i="29" s="1"/>
  <c r="I80" i="29" s="1"/>
  <c r="H84" i="29"/>
  <c r="W22" i="29"/>
  <c r="X22" i="29" s="1"/>
  <c r="R23" i="28"/>
  <c r="S23" i="28" s="1"/>
  <c r="H74" i="28"/>
  <c r="I74" i="28" s="1"/>
  <c r="I128" i="28" s="1"/>
  <c r="E128" i="28"/>
  <c r="H128" i="28" s="1"/>
  <c r="I127" i="28"/>
  <c r="M19" i="28"/>
  <c r="N19" i="28" s="1"/>
  <c r="E126" i="28"/>
  <c r="E85" i="28"/>
  <c r="R26" i="28"/>
  <c r="S26" i="28" s="1"/>
  <c r="K47" i="29"/>
  <c r="K73" i="29" s="1"/>
  <c r="J47" i="29"/>
  <c r="J73" i="29" s="1"/>
  <c r="M73" i="29" s="1"/>
  <c r="J76" i="28"/>
  <c r="J130" i="28" s="1"/>
  <c r="K83" i="28"/>
  <c r="K137" i="28" s="1"/>
  <c r="J83" i="28"/>
  <c r="J137" i="28" s="1"/>
  <c r="H75" i="29"/>
  <c r="R22" i="28"/>
  <c r="S22" i="28" s="1"/>
  <c r="F61" i="29"/>
  <c r="F71" i="29"/>
  <c r="F87" i="29" s="1"/>
  <c r="H56" i="29"/>
  <c r="I56" i="29" s="1"/>
  <c r="E82" i="29"/>
  <c r="H82" i="29" s="1"/>
  <c r="D139" i="28"/>
  <c r="M31" i="29"/>
  <c r="N31" i="29" s="1"/>
  <c r="I85" i="29"/>
  <c r="I31" i="28"/>
  <c r="E83" i="29"/>
  <c r="H83" i="29" s="1"/>
  <c r="H57" i="29"/>
  <c r="I57" i="29" s="1"/>
  <c r="M30" i="29"/>
  <c r="N30" i="29" s="1"/>
  <c r="E129" i="28"/>
  <c r="H129" i="28" s="1"/>
  <c r="R19" i="29"/>
  <c r="S19" i="29" s="1"/>
  <c r="I123" i="30" l="1"/>
  <c r="K79" i="28"/>
  <c r="K133" i="28" s="1"/>
  <c r="I133" i="28"/>
  <c r="I130" i="28"/>
  <c r="M130" i="28" s="1"/>
  <c r="J69" i="30"/>
  <c r="J123" i="30" s="1"/>
  <c r="M123" i="30" s="1"/>
  <c r="J82" i="28"/>
  <c r="J136" i="28" s="1"/>
  <c r="K82" i="28"/>
  <c r="K136" i="28" s="1"/>
  <c r="M136" i="28" s="1"/>
  <c r="I135" i="30"/>
  <c r="M59" i="29"/>
  <c r="N59" i="29" s="1"/>
  <c r="J81" i="30"/>
  <c r="J135" i="30" s="1"/>
  <c r="J83" i="30"/>
  <c r="J137" i="30" s="1"/>
  <c r="M55" i="29"/>
  <c r="N55" i="29" s="1"/>
  <c r="N81" i="29" s="1"/>
  <c r="K58" i="29"/>
  <c r="K84" i="29" s="1"/>
  <c r="J58" i="29"/>
  <c r="J84" i="29" s="1"/>
  <c r="I138" i="28"/>
  <c r="I137" i="30"/>
  <c r="M85" i="29"/>
  <c r="I131" i="30"/>
  <c r="K50" i="29"/>
  <c r="K76" i="29" s="1"/>
  <c r="J77" i="30"/>
  <c r="J131" i="30" s="1"/>
  <c r="J74" i="30"/>
  <c r="J128" i="30" s="1"/>
  <c r="M81" i="29"/>
  <c r="J50" i="29"/>
  <c r="J76" i="29" s="1"/>
  <c r="K72" i="28"/>
  <c r="K126" i="28" s="1"/>
  <c r="I132" i="28"/>
  <c r="M74" i="29"/>
  <c r="K74" i="30"/>
  <c r="K128" i="30" s="1"/>
  <c r="I72" i="29"/>
  <c r="J72" i="28"/>
  <c r="J126" i="28" s="1"/>
  <c r="F139" i="30"/>
  <c r="J79" i="30"/>
  <c r="J133" i="30" s="1"/>
  <c r="K46" i="29"/>
  <c r="K72" i="29" s="1"/>
  <c r="F86" i="30"/>
  <c r="I134" i="30"/>
  <c r="I133" i="30"/>
  <c r="F139" i="28"/>
  <c r="K80" i="30"/>
  <c r="K134" i="30" s="1"/>
  <c r="J84" i="28"/>
  <c r="J138" i="28" s="1"/>
  <c r="M135" i="28"/>
  <c r="K71" i="28"/>
  <c r="K125" i="28" s="1"/>
  <c r="I124" i="28"/>
  <c r="J78" i="28"/>
  <c r="J132" i="28" s="1"/>
  <c r="H123" i="28"/>
  <c r="I125" i="30"/>
  <c r="M48" i="29"/>
  <c r="N48" i="29" s="1"/>
  <c r="P48" i="29" s="1"/>
  <c r="P74" i="29" s="1"/>
  <c r="J76" i="30"/>
  <c r="J130" i="30" s="1"/>
  <c r="J75" i="28"/>
  <c r="J129" i="28" s="1"/>
  <c r="J71" i="30"/>
  <c r="J125" i="30" s="1"/>
  <c r="J72" i="30"/>
  <c r="J126" i="30" s="1"/>
  <c r="J70" i="28"/>
  <c r="J124" i="28" s="1"/>
  <c r="I126" i="30"/>
  <c r="I129" i="28"/>
  <c r="J71" i="28"/>
  <c r="J125" i="28" s="1"/>
  <c r="I130" i="30"/>
  <c r="M123" i="28"/>
  <c r="E139" i="28"/>
  <c r="M133" i="28"/>
  <c r="H126" i="28"/>
  <c r="R18" i="30"/>
  <c r="S18" i="30" s="1"/>
  <c r="R23" i="30"/>
  <c r="S23" i="30" s="1"/>
  <c r="R19" i="30"/>
  <c r="S19" i="30" s="1"/>
  <c r="K73" i="30"/>
  <c r="K127" i="30" s="1"/>
  <c r="J73" i="30"/>
  <c r="J127" i="30" s="1"/>
  <c r="I127" i="30"/>
  <c r="R17" i="30"/>
  <c r="S17" i="30" s="1"/>
  <c r="W27" i="30"/>
  <c r="D53" i="30" s="1"/>
  <c r="R21" i="30"/>
  <c r="S21" i="30" s="1"/>
  <c r="H52" i="30"/>
  <c r="I52" i="30" s="1"/>
  <c r="M52" i="30" s="1"/>
  <c r="N52" i="30" s="1"/>
  <c r="R52" i="30" s="1"/>
  <c r="S52" i="30" s="1"/>
  <c r="W52" i="30" s="1"/>
  <c r="H85" i="30"/>
  <c r="I68" i="30"/>
  <c r="R28" i="30"/>
  <c r="S28" i="30" s="1"/>
  <c r="K75" i="30"/>
  <c r="K129" i="30" s="1"/>
  <c r="J75" i="30"/>
  <c r="J129" i="30" s="1"/>
  <c r="E139" i="30"/>
  <c r="H122" i="30"/>
  <c r="H139" i="30" s="1"/>
  <c r="W29" i="30"/>
  <c r="D55" i="30" s="1"/>
  <c r="R16" i="30"/>
  <c r="S16" i="30" s="1"/>
  <c r="J78" i="30"/>
  <c r="J132" i="30" s="1"/>
  <c r="K78" i="30"/>
  <c r="K132" i="30" s="1"/>
  <c r="N14" i="30"/>
  <c r="M31" i="30"/>
  <c r="J138" i="30"/>
  <c r="M138" i="30" s="1"/>
  <c r="M84" i="30"/>
  <c r="N84" i="30" s="1"/>
  <c r="D164" i="30" s="1"/>
  <c r="J82" i="30"/>
  <c r="J136" i="30" s="1"/>
  <c r="K82" i="30"/>
  <c r="K136" i="30" s="1"/>
  <c r="R24" i="30"/>
  <c r="S24" i="30" s="1"/>
  <c r="R20" i="30"/>
  <c r="S20" i="30" s="1"/>
  <c r="R30" i="30"/>
  <c r="S30" i="30" s="1"/>
  <c r="R15" i="30"/>
  <c r="S15" i="30" s="1"/>
  <c r="I132" i="30"/>
  <c r="R22" i="30"/>
  <c r="S22" i="30" s="1"/>
  <c r="R25" i="30"/>
  <c r="S25" i="30" s="1"/>
  <c r="K70" i="30"/>
  <c r="K124" i="30" s="1"/>
  <c r="J70" i="30"/>
  <c r="J124" i="30" s="1"/>
  <c r="R15" i="28"/>
  <c r="S15" i="28" s="1"/>
  <c r="R23" i="29"/>
  <c r="S23" i="29" s="1"/>
  <c r="R17" i="29"/>
  <c r="S17" i="29" s="1"/>
  <c r="M76" i="28"/>
  <c r="N76" i="28" s="1"/>
  <c r="H61" i="29"/>
  <c r="I44" i="29"/>
  <c r="W23" i="28"/>
  <c r="D49" i="28" s="1"/>
  <c r="K80" i="28"/>
  <c r="K134" i="28" s="1"/>
  <c r="J80" i="28"/>
  <c r="J134" i="28" s="1"/>
  <c r="I134" i="28"/>
  <c r="E87" i="29"/>
  <c r="R26" i="29"/>
  <c r="S26" i="29" s="1"/>
  <c r="H71" i="29"/>
  <c r="AB22" i="29"/>
  <c r="R24" i="29"/>
  <c r="S24" i="29" s="1"/>
  <c r="J45" i="29"/>
  <c r="J71" i="29" s="1"/>
  <c r="K45" i="29"/>
  <c r="K71" i="29" s="1"/>
  <c r="W19" i="29"/>
  <c r="X19" i="29" s="1"/>
  <c r="R27" i="28"/>
  <c r="S27" i="28" s="1"/>
  <c r="H85" i="28"/>
  <c r="W26" i="28"/>
  <c r="D52" i="28" s="1"/>
  <c r="R21" i="28"/>
  <c r="S21" i="28" s="1"/>
  <c r="P59" i="29"/>
  <c r="P85" i="29" s="1"/>
  <c r="O59" i="29"/>
  <c r="O85" i="29" s="1"/>
  <c r="J52" i="29"/>
  <c r="J78" i="29" s="1"/>
  <c r="K52" i="29"/>
  <c r="K78" i="29" s="1"/>
  <c r="R29" i="29"/>
  <c r="S29" i="29" s="1"/>
  <c r="R16" i="28"/>
  <c r="S16" i="28" s="1"/>
  <c r="M51" i="29"/>
  <c r="N51" i="29" s="1"/>
  <c r="N77" i="29" s="1"/>
  <c r="W17" i="28"/>
  <c r="D43" i="28" s="1"/>
  <c r="M79" i="28"/>
  <c r="N79" i="28" s="1"/>
  <c r="D159" i="28" s="1"/>
  <c r="F86" i="28"/>
  <c r="M31" i="28"/>
  <c r="O55" i="29"/>
  <c r="O81" i="29" s="1"/>
  <c r="M69" i="28"/>
  <c r="N69" i="28" s="1"/>
  <c r="J57" i="29"/>
  <c r="J83" i="29" s="1"/>
  <c r="K57" i="29"/>
  <c r="K83" i="29" s="1"/>
  <c r="J53" i="29"/>
  <c r="J79" i="29" s="1"/>
  <c r="K53" i="29"/>
  <c r="K79" i="29" s="1"/>
  <c r="K74" i="28"/>
  <c r="K128" i="28" s="1"/>
  <c r="J74" i="28"/>
  <c r="J128" i="28" s="1"/>
  <c r="R20" i="28"/>
  <c r="S20" i="28" s="1"/>
  <c r="J54" i="29"/>
  <c r="J80" i="29" s="1"/>
  <c r="K54" i="29"/>
  <c r="K80" i="29" s="1"/>
  <c r="M16" i="29"/>
  <c r="I33" i="29"/>
  <c r="N85" i="29"/>
  <c r="R31" i="29"/>
  <c r="S31" i="29" s="1"/>
  <c r="I85" i="28"/>
  <c r="K68" i="28"/>
  <c r="J68" i="28"/>
  <c r="I122" i="28"/>
  <c r="R29" i="28"/>
  <c r="S29" i="28" s="1"/>
  <c r="M47" i="29"/>
  <c r="N47" i="29" s="1"/>
  <c r="J77" i="28"/>
  <c r="J131" i="28" s="1"/>
  <c r="K77" i="28"/>
  <c r="K131" i="28" s="1"/>
  <c r="I131" i="28"/>
  <c r="W24" i="28"/>
  <c r="D50" i="28" s="1"/>
  <c r="M137" i="28"/>
  <c r="I79" i="29"/>
  <c r="M73" i="28"/>
  <c r="N73" i="28" s="1"/>
  <c r="M83" i="28"/>
  <c r="N83" i="28" s="1"/>
  <c r="D163" i="28" s="1"/>
  <c r="R25" i="29"/>
  <c r="S25" i="29" s="1"/>
  <c r="R25" i="28"/>
  <c r="S25" i="28" s="1"/>
  <c r="R21" i="29"/>
  <c r="S21" i="29" s="1"/>
  <c r="N31" i="28"/>
  <c r="R14" i="28"/>
  <c r="I83" i="29"/>
  <c r="J56" i="29"/>
  <c r="J82" i="29" s="1"/>
  <c r="K56" i="29"/>
  <c r="K82" i="29" s="1"/>
  <c r="J60" i="29"/>
  <c r="J86" i="29" s="1"/>
  <c r="K60" i="29"/>
  <c r="K86" i="29" s="1"/>
  <c r="H70" i="29"/>
  <c r="J49" i="29"/>
  <c r="J75" i="29" s="1"/>
  <c r="K49" i="29"/>
  <c r="K75" i="29" s="1"/>
  <c r="I82" i="29"/>
  <c r="R30" i="28"/>
  <c r="S30" i="28" s="1"/>
  <c r="W22" i="28"/>
  <c r="D48" i="28" s="1"/>
  <c r="R32" i="29"/>
  <c r="S32" i="29" s="1"/>
  <c r="R19" i="28"/>
  <c r="S19" i="28" s="1"/>
  <c r="R20" i="29"/>
  <c r="S20" i="29" s="1"/>
  <c r="R28" i="29"/>
  <c r="S28" i="29" s="1"/>
  <c r="R18" i="28"/>
  <c r="S18" i="28" s="1"/>
  <c r="R30" i="29"/>
  <c r="S30" i="29" s="1"/>
  <c r="M127" i="28"/>
  <c r="M77" i="29"/>
  <c r="R27" i="29"/>
  <c r="S27" i="29" s="1"/>
  <c r="I71" i="29"/>
  <c r="R28" i="28"/>
  <c r="S28" i="28" s="1"/>
  <c r="M81" i="28"/>
  <c r="N81" i="28" s="1"/>
  <c r="D161" i="28" s="1"/>
  <c r="M56" i="29" l="1"/>
  <c r="N56" i="29" s="1"/>
  <c r="M84" i="29"/>
  <c r="M69" i="30"/>
  <c r="N69" i="30" s="1"/>
  <c r="M82" i="28"/>
  <c r="N82" i="28" s="1"/>
  <c r="M83" i="30"/>
  <c r="N83" i="30" s="1"/>
  <c r="O83" i="30" s="1"/>
  <c r="E163" i="30" s="1"/>
  <c r="M135" i="30"/>
  <c r="P55" i="29"/>
  <c r="P81" i="29" s="1"/>
  <c r="M58" i="29"/>
  <c r="N58" i="29" s="1"/>
  <c r="N84" i="29" s="1"/>
  <c r="M137" i="30"/>
  <c r="M77" i="30"/>
  <c r="N77" i="30" s="1"/>
  <c r="P77" i="30" s="1"/>
  <c r="F157" i="30" s="1"/>
  <c r="M133" i="30"/>
  <c r="M76" i="29"/>
  <c r="M138" i="28"/>
  <c r="M81" i="30"/>
  <c r="N81" i="30" s="1"/>
  <c r="P81" i="30" s="1"/>
  <c r="F161" i="30" s="1"/>
  <c r="M128" i="30"/>
  <c r="M72" i="28"/>
  <c r="N72" i="28" s="1"/>
  <c r="O72" i="28" s="1"/>
  <c r="E152" i="28" s="1"/>
  <c r="M128" i="28"/>
  <c r="M129" i="28"/>
  <c r="M132" i="28"/>
  <c r="M131" i="30"/>
  <c r="M50" i="29"/>
  <c r="N50" i="29" s="1"/>
  <c r="P50" i="29" s="1"/>
  <c r="P76" i="29" s="1"/>
  <c r="M126" i="30"/>
  <c r="M124" i="28"/>
  <c r="M126" i="28"/>
  <c r="N74" i="29"/>
  <c r="M78" i="29"/>
  <c r="M72" i="29"/>
  <c r="M125" i="30"/>
  <c r="H139" i="28"/>
  <c r="M134" i="30"/>
  <c r="M79" i="30"/>
  <c r="N79" i="30" s="1"/>
  <c r="D159" i="30" s="1"/>
  <c r="O48" i="29"/>
  <c r="O74" i="29" s="1"/>
  <c r="M75" i="29"/>
  <c r="M46" i="29"/>
  <c r="N46" i="29" s="1"/>
  <c r="O46" i="29" s="1"/>
  <c r="O72" i="29" s="1"/>
  <c r="M74" i="30"/>
  <c r="N74" i="30" s="1"/>
  <c r="M78" i="28"/>
  <c r="N78" i="28" s="1"/>
  <c r="M71" i="30"/>
  <c r="N71" i="30" s="1"/>
  <c r="D151" i="30" s="1"/>
  <c r="M80" i="30"/>
  <c r="N80" i="30" s="1"/>
  <c r="O80" i="30" s="1"/>
  <c r="E160" i="30" s="1"/>
  <c r="M76" i="30"/>
  <c r="N76" i="30" s="1"/>
  <c r="M75" i="28"/>
  <c r="N75" i="28" s="1"/>
  <c r="D155" i="28" s="1"/>
  <c r="M130" i="30"/>
  <c r="M49" i="29"/>
  <c r="N49" i="29" s="1"/>
  <c r="P49" i="29" s="1"/>
  <c r="P75" i="29" s="1"/>
  <c r="M125" i="28"/>
  <c r="M84" i="28"/>
  <c r="N84" i="28" s="1"/>
  <c r="M70" i="28"/>
  <c r="N70" i="28" s="1"/>
  <c r="D150" i="28" s="1"/>
  <c r="M86" i="29"/>
  <c r="M75" i="30"/>
  <c r="N75" i="30" s="1"/>
  <c r="D155" i="30" s="1"/>
  <c r="M80" i="29"/>
  <c r="M71" i="28"/>
  <c r="N71" i="28" s="1"/>
  <c r="P71" i="28" s="1"/>
  <c r="F151" i="28" s="1"/>
  <c r="M78" i="30"/>
  <c r="N78" i="30" s="1"/>
  <c r="P78" i="30" s="1"/>
  <c r="F158" i="30" s="1"/>
  <c r="M129" i="30"/>
  <c r="M72" i="30"/>
  <c r="N72" i="30" s="1"/>
  <c r="M124" i="30"/>
  <c r="M136" i="30"/>
  <c r="M132" i="30"/>
  <c r="M131" i="28"/>
  <c r="M134" i="28"/>
  <c r="H53" i="30"/>
  <c r="I53" i="30" s="1"/>
  <c r="M53" i="30" s="1"/>
  <c r="N53" i="30" s="1"/>
  <c r="R53" i="30" s="1"/>
  <c r="S53" i="30" s="1"/>
  <c r="W53" i="30" s="1"/>
  <c r="W24" i="30"/>
  <c r="D50" i="30" s="1"/>
  <c r="W17" i="30"/>
  <c r="D43" i="30" s="1"/>
  <c r="W22" i="30"/>
  <c r="D48" i="30" s="1"/>
  <c r="H55" i="30"/>
  <c r="I55" i="30" s="1"/>
  <c r="M55" i="30" s="1"/>
  <c r="N55" i="30" s="1"/>
  <c r="R55" i="30" s="1"/>
  <c r="S55" i="30" s="1"/>
  <c r="W55" i="30" s="1"/>
  <c r="W21" i="30"/>
  <c r="D47" i="30" s="1"/>
  <c r="N31" i="30"/>
  <c r="R14" i="30"/>
  <c r="W25" i="30"/>
  <c r="D51" i="30" s="1"/>
  <c r="W28" i="30"/>
  <c r="D54" i="30" s="1"/>
  <c r="W30" i="30"/>
  <c r="D56" i="30" s="1"/>
  <c r="W16" i="30"/>
  <c r="D42" i="30" s="1"/>
  <c r="K68" i="30"/>
  <c r="J68" i="30"/>
  <c r="I85" i="30"/>
  <c r="I122" i="30"/>
  <c r="M73" i="30"/>
  <c r="N73" i="30" s="1"/>
  <c r="M82" i="30"/>
  <c r="N82" i="30" s="1"/>
  <c r="W19" i="30"/>
  <c r="D45" i="30" s="1"/>
  <c r="P83" i="30"/>
  <c r="F163" i="30" s="1"/>
  <c r="D163" i="30"/>
  <c r="W20" i="30"/>
  <c r="D46" i="30" s="1"/>
  <c r="O84" i="30"/>
  <c r="E164" i="30" s="1"/>
  <c r="P84" i="30"/>
  <c r="F164" i="30" s="1"/>
  <c r="O69" i="30"/>
  <c r="E149" i="30" s="1"/>
  <c r="P69" i="30"/>
  <c r="F149" i="30" s="1"/>
  <c r="W23" i="30"/>
  <c r="D49" i="30" s="1"/>
  <c r="M127" i="30"/>
  <c r="W18" i="30"/>
  <c r="D44" i="30" s="1"/>
  <c r="M70" i="30"/>
  <c r="N70" i="30" s="1"/>
  <c r="W15" i="30"/>
  <c r="D41" i="30" s="1"/>
  <c r="D149" i="30"/>
  <c r="J44" i="29"/>
  <c r="K44" i="29"/>
  <c r="I61" i="29"/>
  <c r="W19" i="28"/>
  <c r="D45" i="28" s="1"/>
  <c r="I139" i="28"/>
  <c r="J85" i="28"/>
  <c r="J122" i="28"/>
  <c r="J139" i="28" s="1"/>
  <c r="M57" i="29"/>
  <c r="N57" i="29" s="1"/>
  <c r="P76" i="28"/>
  <c r="F156" i="28" s="1"/>
  <c r="O76" i="28"/>
  <c r="E156" i="28" s="1"/>
  <c r="R76" i="28"/>
  <c r="S76" i="28" s="1"/>
  <c r="D156" i="28"/>
  <c r="P81" i="28"/>
  <c r="F161" i="28" s="1"/>
  <c r="O81" i="28"/>
  <c r="E161" i="28" s="1"/>
  <c r="H161" i="28" s="1"/>
  <c r="W30" i="29"/>
  <c r="X30" i="29" s="1"/>
  <c r="W32" i="29"/>
  <c r="X32" i="29" s="1"/>
  <c r="K85" i="28"/>
  <c r="K122" i="28"/>
  <c r="K139" i="28" s="1"/>
  <c r="W16" i="28"/>
  <c r="D42" i="28" s="1"/>
  <c r="AB19" i="29"/>
  <c r="P82" i="28"/>
  <c r="F162" i="28" s="1"/>
  <c r="O82" i="28"/>
  <c r="E162" i="28" s="1"/>
  <c r="H50" i="28"/>
  <c r="I50" i="28" s="1"/>
  <c r="M50" i="28" s="1"/>
  <c r="N50" i="28" s="1"/>
  <c r="R50" i="28" s="1"/>
  <c r="S50" i="28" s="1"/>
  <c r="W50" i="28" s="1"/>
  <c r="M68" i="28"/>
  <c r="H43" i="28"/>
  <c r="I43" i="28" s="1"/>
  <c r="M43" i="28" s="1"/>
  <c r="N43" i="28" s="1"/>
  <c r="R43" i="28" s="1"/>
  <c r="S43" i="28" s="1"/>
  <c r="W43" i="28" s="1"/>
  <c r="H87" i="29"/>
  <c r="M60" i="29"/>
  <c r="N60" i="29" s="1"/>
  <c r="W20" i="28"/>
  <c r="D46" i="28" s="1"/>
  <c r="W28" i="28"/>
  <c r="D54" i="28" s="1"/>
  <c r="W18" i="28"/>
  <c r="D44" i="28" s="1"/>
  <c r="W29" i="29"/>
  <c r="X29" i="29" s="1"/>
  <c r="M71" i="29"/>
  <c r="O56" i="29"/>
  <c r="O82" i="29" s="1"/>
  <c r="P56" i="29"/>
  <c r="P82" i="29" s="1"/>
  <c r="R85" i="29"/>
  <c r="R81" i="29"/>
  <c r="M77" i="28"/>
  <c r="N77" i="28" s="1"/>
  <c r="W24" i="29"/>
  <c r="X24" i="29" s="1"/>
  <c r="W27" i="29"/>
  <c r="X27" i="29" s="1"/>
  <c r="N82" i="29"/>
  <c r="M74" i="28"/>
  <c r="N74" i="28" s="1"/>
  <c r="M80" i="28"/>
  <c r="N80" i="28" s="1"/>
  <c r="W20" i="29"/>
  <c r="X20" i="29" s="1"/>
  <c r="I70" i="29"/>
  <c r="H49" i="28"/>
  <c r="I49" i="28" s="1"/>
  <c r="M49" i="28" s="1"/>
  <c r="N49" i="28" s="1"/>
  <c r="R49" i="28" s="1"/>
  <c r="S49" i="28" s="1"/>
  <c r="W49" i="28" s="1"/>
  <c r="W15" i="28"/>
  <c r="D41" i="28" s="1"/>
  <c r="P83" i="28"/>
  <c r="F163" i="28" s="1"/>
  <c r="O83" i="28"/>
  <c r="E163" i="28" s="1"/>
  <c r="O73" i="28"/>
  <c r="E153" i="28" s="1"/>
  <c r="P73" i="28"/>
  <c r="F153" i="28" s="1"/>
  <c r="W27" i="28"/>
  <c r="D53" i="28" s="1"/>
  <c r="D153" i="28"/>
  <c r="W21" i="29"/>
  <c r="X21" i="29" s="1"/>
  <c r="M79" i="29"/>
  <c r="M54" i="29"/>
  <c r="N54" i="29" s="1"/>
  <c r="P51" i="29"/>
  <c r="P77" i="29" s="1"/>
  <c r="O51" i="29"/>
  <c r="O77" i="29" s="1"/>
  <c r="W26" i="29"/>
  <c r="X26" i="29" s="1"/>
  <c r="W25" i="28"/>
  <c r="D51" i="28" s="1"/>
  <c r="O69" i="28"/>
  <c r="E149" i="28" s="1"/>
  <c r="P69" i="28"/>
  <c r="F149" i="28" s="1"/>
  <c r="R59" i="29"/>
  <c r="S59" i="29" s="1"/>
  <c r="S85" i="29" s="1"/>
  <c r="W17" i="29"/>
  <c r="X17" i="29" s="1"/>
  <c r="H48" i="28"/>
  <c r="I48" i="28" s="1"/>
  <c r="M48" i="28" s="1"/>
  <c r="N48" i="28" s="1"/>
  <c r="R48" i="28" s="1"/>
  <c r="S48" i="28" s="1"/>
  <c r="W48" i="28" s="1"/>
  <c r="D162" i="28"/>
  <c r="W25" i="29"/>
  <c r="X25" i="29" s="1"/>
  <c r="W31" i="29"/>
  <c r="X31" i="29" s="1"/>
  <c r="M45" i="29"/>
  <c r="N45" i="29" s="1"/>
  <c r="W30" i="28"/>
  <c r="D56" i="28" s="1"/>
  <c r="W21" i="28"/>
  <c r="D47" i="28" s="1"/>
  <c r="W23" i="29"/>
  <c r="X23" i="29" s="1"/>
  <c r="W28" i="29"/>
  <c r="X28" i="29" s="1"/>
  <c r="H52" i="28"/>
  <c r="I52" i="28" s="1"/>
  <c r="M52" i="28" s="1"/>
  <c r="N52" i="28" s="1"/>
  <c r="R52" i="28" s="1"/>
  <c r="S52" i="28" s="1"/>
  <c r="W52" i="28" s="1"/>
  <c r="M52" i="29"/>
  <c r="N52" i="29" s="1"/>
  <c r="D149" i="28"/>
  <c r="M82" i="29"/>
  <c r="M83" i="29"/>
  <c r="P47" i="29"/>
  <c r="P73" i="29" s="1"/>
  <c r="O47" i="29"/>
  <c r="O73" i="29" s="1"/>
  <c r="N73" i="29"/>
  <c r="R31" i="28"/>
  <c r="S14" i="28"/>
  <c r="W29" i="28"/>
  <c r="D55" i="28" s="1"/>
  <c r="M33" i="29"/>
  <c r="N16" i="29"/>
  <c r="M53" i="29"/>
  <c r="N53" i="29" s="1"/>
  <c r="O79" i="28"/>
  <c r="E159" i="28" s="1"/>
  <c r="P79" i="28"/>
  <c r="F159" i="28" s="1"/>
  <c r="R55" i="29" l="1"/>
  <c r="S55" i="29" s="1"/>
  <c r="S81" i="29" s="1"/>
  <c r="M44" i="29"/>
  <c r="O58" i="29"/>
  <c r="O84" i="29" s="1"/>
  <c r="O77" i="30"/>
  <c r="E157" i="30" s="1"/>
  <c r="D161" i="30"/>
  <c r="R81" i="28"/>
  <c r="S81" i="28" s="1"/>
  <c r="I161" i="28" s="1"/>
  <c r="O81" i="30"/>
  <c r="E161" i="30" s="1"/>
  <c r="H161" i="30" s="1"/>
  <c r="P58" i="29"/>
  <c r="P84" i="29" s="1"/>
  <c r="R84" i="29" s="1"/>
  <c r="P72" i="28"/>
  <c r="F152" i="28" s="1"/>
  <c r="D152" i="28"/>
  <c r="D157" i="30"/>
  <c r="H157" i="30" s="1"/>
  <c r="R74" i="29"/>
  <c r="R48" i="29"/>
  <c r="S48" i="29" s="1"/>
  <c r="T48" i="29" s="1"/>
  <c r="T74" i="29" s="1"/>
  <c r="O75" i="28"/>
  <c r="E155" i="28" s="1"/>
  <c r="N76" i="29"/>
  <c r="H163" i="30"/>
  <c r="R77" i="29"/>
  <c r="H163" i="28"/>
  <c r="O50" i="29"/>
  <c r="O76" i="29" s="1"/>
  <c r="O71" i="28"/>
  <c r="E151" i="28" s="1"/>
  <c r="D151" i="28"/>
  <c r="O75" i="30"/>
  <c r="E155" i="30" s="1"/>
  <c r="O71" i="30"/>
  <c r="E151" i="30" s="1"/>
  <c r="P71" i="30"/>
  <c r="F151" i="30" s="1"/>
  <c r="O49" i="29"/>
  <c r="O75" i="29" s="1"/>
  <c r="O78" i="30"/>
  <c r="E158" i="30" s="1"/>
  <c r="D158" i="30"/>
  <c r="N72" i="29"/>
  <c r="O79" i="30"/>
  <c r="E159" i="30" s="1"/>
  <c r="P46" i="29"/>
  <c r="P72" i="29" s="1"/>
  <c r="D160" i="30"/>
  <c r="P79" i="30"/>
  <c r="F159" i="30" s="1"/>
  <c r="P80" i="30"/>
  <c r="F160" i="30" s="1"/>
  <c r="P75" i="28"/>
  <c r="F155" i="28" s="1"/>
  <c r="O74" i="30"/>
  <c r="P74" i="30"/>
  <c r="F154" i="30" s="1"/>
  <c r="D154" i="30"/>
  <c r="P76" i="30"/>
  <c r="F156" i="30" s="1"/>
  <c r="O76" i="30"/>
  <c r="D156" i="30"/>
  <c r="R73" i="29"/>
  <c r="D158" i="28"/>
  <c r="P78" i="28"/>
  <c r="F158" i="28" s="1"/>
  <c r="O78" i="28"/>
  <c r="P84" i="28"/>
  <c r="F164" i="28" s="1"/>
  <c r="D164" i="28"/>
  <c r="O84" i="28"/>
  <c r="E164" i="28" s="1"/>
  <c r="O70" i="28"/>
  <c r="E150" i="28" s="1"/>
  <c r="P70" i="28"/>
  <c r="F150" i="28" s="1"/>
  <c r="N75" i="29"/>
  <c r="H164" i="30"/>
  <c r="P75" i="30"/>
  <c r="F155" i="30" s="1"/>
  <c r="M68" i="30"/>
  <c r="N68" i="30" s="1"/>
  <c r="D152" i="30"/>
  <c r="O72" i="30"/>
  <c r="P72" i="30"/>
  <c r="F152" i="30" s="1"/>
  <c r="H159" i="28"/>
  <c r="H149" i="28"/>
  <c r="H162" i="28"/>
  <c r="H152" i="28"/>
  <c r="H48" i="30"/>
  <c r="I48" i="30" s="1"/>
  <c r="M48" i="30" s="1"/>
  <c r="N48" i="30" s="1"/>
  <c r="R48" i="30" s="1"/>
  <c r="S48" i="30" s="1"/>
  <c r="W48" i="30" s="1"/>
  <c r="R31" i="30"/>
  <c r="S14" i="30"/>
  <c r="H41" i="30"/>
  <c r="I41" i="30" s="1"/>
  <c r="M41" i="30" s="1"/>
  <c r="N41" i="30" s="1"/>
  <c r="R41" i="30" s="1"/>
  <c r="S41" i="30" s="1"/>
  <c r="W41" i="30" s="1"/>
  <c r="P82" i="30"/>
  <c r="F162" i="30" s="1"/>
  <c r="O82" i="30"/>
  <c r="E162" i="30" s="1"/>
  <c r="D162" i="30"/>
  <c r="O73" i="30"/>
  <c r="E153" i="30" s="1"/>
  <c r="P73" i="30"/>
  <c r="F153" i="30" s="1"/>
  <c r="D153" i="30"/>
  <c r="H47" i="30"/>
  <c r="I47" i="30" s="1"/>
  <c r="M47" i="30" s="1"/>
  <c r="N47" i="30" s="1"/>
  <c r="R47" i="30" s="1"/>
  <c r="S47" i="30" s="1"/>
  <c r="W47" i="30" s="1"/>
  <c r="P70" i="30"/>
  <c r="F150" i="30" s="1"/>
  <c r="O70" i="30"/>
  <c r="E150" i="30" s="1"/>
  <c r="D150" i="30"/>
  <c r="R84" i="30"/>
  <c r="S84" i="30" s="1"/>
  <c r="I139" i="30"/>
  <c r="R77" i="30"/>
  <c r="S77" i="30" s="1"/>
  <c r="K85" i="30"/>
  <c r="K122" i="30"/>
  <c r="K139" i="30" s="1"/>
  <c r="H42" i="30"/>
  <c r="I42" i="30" s="1"/>
  <c r="M42" i="30" s="1"/>
  <c r="N42" i="30" s="1"/>
  <c r="R42" i="30" s="1"/>
  <c r="S42" i="30" s="1"/>
  <c r="W42" i="30" s="1"/>
  <c r="R83" i="30"/>
  <c r="S83" i="30" s="1"/>
  <c r="H43" i="30"/>
  <c r="I43" i="30" s="1"/>
  <c r="M43" i="30" s="1"/>
  <c r="N43" i="30" s="1"/>
  <c r="R43" i="30" s="1"/>
  <c r="S43" i="30" s="1"/>
  <c r="W43" i="30" s="1"/>
  <c r="H56" i="30"/>
  <c r="I56" i="30" s="1"/>
  <c r="M56" i="30" s="1"/>
  <c r="N56" i="30" s="1"/>
  <c r="R56" i="30" s="1"/>
  <c r="S56" i="30" s="1"/>
  <c r="W56" i="30" s="1"/>
  <c r="H45" i="30"/>
  <c r="I45" i="30" s="1"/>
  <c r="M45" i="30" s="1"/>
  <c r="N45" i="30" s="1"/>
  <c r="R45" i="30" s="1"/>
  <c r="S45" i="30" s="1"/>
  <c r="W45" i="30" s="1"/>
  <c r="R69" i="30"/>
  <c r="S69" i="30" s="1"/>
  <c r="H54" i="30"/>
  <c r="I54" i="30" s="1"/>
  <c r="M54" i="30" s="1"/>
  <c r="N54" i="30" s="1"/>
  <c r="R54" i="30" s="1"/>
  <c r="S54" i="30" s="1"/>
  <c r="W54" i="30" s="1"/>
  <c r="H50" i="30"/>
  <c r="I50" i="30" s="1"/>
  <c r="M50" i="30" s="1"/>
  <c r="N50" i="30" s="1"/>
  <c r="R50" i="30" s="1"/>
  <c r="S50" i="30" s="1"/>
  <c r="W50" i="30" s="1"/>
  <c r="H49" i="30"/>
  <c r="I49" i="30" s="1"/>
  <c r="M49" i="30" s="1"/>
  <c r="N49" i="30" s="1"/>
  <c r="R49" i="30" s="1"/>
  <c r="S49" i="30" s="1"/>
  <c r="W49" i="30" s="1"/>
  <c r="H44" i="30"/>
  <c r="I44" i="30" s="1"/>
  <c r="M44" i="30" s="1"/>
  <c r="N44" i="30" s="1"/>
  <c r="R44" i="30" s="1"/>
  <c r="S44" i="30" s="1"/>
  <c r="W44" i="30" s="1"/>
  <c r="H149" i="30"/>
  <c r="H46" i="30"/>
  <c r="I46" i="30" s="1"/>
  <c r="M46" i="30" s="1"/>
  <c r="N46" i="30" s="1"/>
  <c r="R46" i="30" s="1"/>
  <c r="S46" i="30" s="1"/>
  <c r="W46" i="30" s="1"/>
  <c r="J85" i="30"/>
  <c r="J122" i="30"/>
  <c r="J139" i="30" s="1"/>
  <c r="H51" i="30"/>
  <c r="I51" i="30" s="1"/>
  <c r="M51" i="30" s="1"/>
  <c r="N51" i="30" s="1"/>
  <c r="R51" i="30" s="1"/>
  <c r="S51" i="30" s="1"/>
  <c r="W51" i="30" s="1"/>
  <c r="H55" i="28"/>
  <c r="I55" i="28" s="1"/>
  <c r="M55" i="28" s="1"/>
  <c r="N55" i="28" s="1"/>
  <c r="R55" i="28" s="1"/>
  <c r="S55" i="28" s="1"/>
  <c r="W55" i="28" s="1"/>
  <c r="H53" i="28"/>
  <c r="I53" i="28" s="1"/>
  <c r="M53" i="28" s="1"/>
  <c r="N53" i="28" s="1"/>
  <c r="R53" i="28" s="1"/>
  <c r="S53" i="28" s="1"/>
  <c r="W53" i="28" s="1"/>
  <c r="M61" i="29"/>
  <c r="N44" i="29"/>
  <c r="N70" i="29" s="1"/>
  <c r="H47" i="28"/>
  <c r="I47" i="28" s="1"/>
  <c r="M47" i="28" s="1"/>
  <c r="N47" i="28" s="1"/>
  <c r="R47" i="28" s="1"/>
  <c r="S47" i="28" s="1"/>
  <c r="W47" i="28" s="1"/>
  <c r="R56" i="29"/>
  <c r="S56" i="29" s="1"/>
  <c r="J70" i="29"/>
  <c r="J87" i="29" s="1"/>
  <c r="J61" i="29"/>
  <c r="P74" i="28"/>
  <c r="F154" i="28" s="1"/>
  <c r="O74" i="28"/>
  <c r="E154" i="28" s="1"/>
  <c r="D154" i="28"/>
  <c r="R73" i="28"/>
  <c r="S73" i="28" s="1"/>
  <c r="H54" i="28"/>
  <c r="I54" i="28" s="1"/>
  <c r="M54" i="28" s="1"/>
  <c r="N54" i="28" s="1"/>
  <c r="R54" i="28" s="1"/>
  <c r="S54" i="28" s="1"/>
  <c r="W54" i="28" s="1"/>
  <c r="H56" i="28"/>
  <c r="I56" i="28" s="1"/>
  <c r="M56" i="28" s="1"/>
  <c r="N56" i="28" s="1"/>
  <c r="R56" i="28" s="1"/>
  <c r="S56" i="28" s="1"/>
  <c r="W56" i="28" s="1"/>
  <c r="O45" i="29"/>
  <c r="O71" i="29" s="1"/>
  <c r="P45" i="29"/>
  <c r="P71" i="29" s="1"/>
  <c r="N71" i="29"/>
  <c r="R51" i="29"/>
  <c r="S51" i="29" s="1"/>
  <c r="H46" i="28"/>
  <c r="I46" i="28" s="1"/>
  <c r="M46" i="28" s="1"/>
  <c r="N46" i="28" s="1"/>
  <c r="R46" i="28" s="1"/>
  <c r="S46" i="28" s="1"/>
  <c r="W46" i="28" s="1"/>
  <c r="P54" i="29"/>
  <c r="P80" i="29" s="1"/>
  <c r="O54" i="29"/>
  <c r="O80" i="29" s="1"/>
  <c r="N80" i="29"/>
  <c r="R82" i="28"/>
  <c r="S82" i="28" s="1"/>
  <c r="T81" i="28"/>
  <c r="J161" i="28" s="1"/>
  <c r="U81" i="28"/>
  <c r="K161" i="28" s="1"/>
  <c r="AB28" i="29"/>
  <c r="AB25" i="29"/>
  <c r="R69" i="28"/>
  <c r="S69" i="28" s="1"/>
  <c r="AB20" i="29"/>
  <c r="U76" i="28"/>
  <c r="K156" i="28" s="1"/>
  <c r="T76" i="28"/>
  <c r="J156" i="28" s="1"/>
  <c r="I156" i="28"/>
  <c r="R58" i="29"/>
  <c r="S58" i="29" s="1"/>
  <c r="O80" i="28"/>
  <c r="E160" i="28" s="1"/>
  <c r="P80" i="28"/>
  <c r="F160" i="28" s="1"/>
  <c r="D160" i="28"/>
  <c r="O52" i="29"/>
  <c r="O78" i="29" s="1"/>
  <c r="P52" i="29"/>
  <c r="P78" i="29" s="1"/>
  <c r="N78" i="29"/>
  <c r="H41" i="28"/>
  <c r="I41" i="28" s="1"/>
  <c r="M41" i="28" s="1"/>
  <c r="N41" i="28" s="1"/>
  <c r="R41" i="28" s="1"/>
  <c r="S41" i="28" s="1"/>
  <c r="W41" i="28" s="1"/>
  <c r="P57" i="29"/>
  <c r="P83" i="29" s="1"/>
  <c r="O57" i="29"/>
  <c r="O83" i="29" s="1"/>
  <c r="N83" i="29"/>
  <c r="AB32" i="29"/>
  <c r="AB17" i="29"/>
  <c r="AB29" i="29"/>
  <c r="AB30" i="29"/>
  <c r="AB31" i="29"/>
  <c r="O77" i="28"/>
  <c r="E157" i="28" s="1"/>
  <c r="P77" i="28"/>
  <c r="F157" i="28" s="1"/>
  <c r="D157" i="28"/>
  <c r="H45" i="28"/>
  <c r="I45" i="28" s="1"/>
  <c r="M45" i="28" s="1"/>
  <c r="N45" i="28" s="1"/>
  <c r="R45" i="28" s="1"/>
  <c r="S45" i="28" s="1"/>
  <c r="W45" i="28" s="1"/>
  <c r="AB21" i="29"/>
  <c r="I87" i="29"/>
  <c r="U55" i="29"/>
  <c r="U81" i="29" s="1"/>
  <c r="T55" i="29"/>
  <c r="T81" i="29" s="1"/>
  <c r="AB26" i="29"/>
  <c r="R83" i="28"/>
  <c r="S83" i="28" s="1"/>
  <c r="S31" i="28"/>
  <c r="W14" i="28"/>
  <c r="R82" i="29"/>
  <c r="N68" i="28"/>
  <c r="M85" i="28"/>
  <c r="AB27" i="29"/>
  <c r="M122" i="28"/>
  <c r="M139" i="28" s="1"/>
  <c r="R79" i="28"/>
  <c r="S79" i="28" s="1"/>
  <c r="U59" i="29"/>
  <c r="U85" i="29" s="1"/>
  <c r="T59" i="29"/>
  <c r="T85" i="29" s="1"/>
  <c r="AB24" i="29"/>
  <c r="O60" i="29"/>
  <c r="O86" i="29" s="1"/>
  <c r="P60" i="29"/>
  <c r="P86" i="29" s="1"/>
  <c r="N86" i="29"/>
  <c r="R72" i="28"/>
  <c r="S72" i="28" s="1"/>
  <c r="P53" i="29"/>
  <c r="P79" i="29" s="1"/>
  <c r="O53" i="29"/>
  <c r="O79" i="29" s="1"/>
  <c r="N79" i="29"/>
  <c r="N33" i="29"/>
  <c r="R16" i="29"/>
  <c r="R47" i="29"/>
  <c r="S47" i="29" s="1"/>
  <c r="AB23" i="29"/>
  <c r="H51" i="28"/>
  <c r="I51" i="28" s="1"/>
  <c r="M51" i="28" s="1"/>
  <c r="N51" i="28" s="1"/>
  <c r="R51" i="28" s="1"/>
  <c r="S51" i="28" s="1"/>
  <c r="W51" i="28" s="1"/>
  <c r="H153" i="28"/>
  <c r="H44" i="28"/>
  <c r="I44" i="28" s="1"/>
  <c r="M44" i="28" s="1"/>
  <c r="N44" i="28" s="1"/>
  <c r="R44" i="28" s="1"/>
  <c r="S44" i="28" s="1"/>
  <c r="W44" i="28" s="1"/>
  <c r="H42" i="28"/>
  <c r="I42" i="28" s="1"/>
  <c r="M42" i="28" s="1"/>
  <c r="N42" i="28" s="1"/>
  <c r="R42" i="28" s="1"/>
  <c r="S42" i="28" s="1"/>
  <c r="W42" i="28" s="1"/>
  <c r="H156" i="28"/>
  <c r="K61" i="29"/>
  <c r="K70" i="29"/>
  <c r="K87" i="29" s="1"/>
  <c r="R76" i="29" l="1"/>
  <c r="R79" i="29"/>
  <c r="S74" i="29"/>
  <c r="H157" i="28"/>
  <c r="H155" i="28"/>
  <c r="H151" i="30"/>
  <c r="H151" i="28"/>
  <c r="R81" i="30"/>
  <c r="S81" i="30" s="1"/>
  <c r="T81" i="30" s="1"/>
  <c r="J161" i="30" s="1"/>
  <c r="U48" i="29"/>
  <c r="U74" i="29" s="1"/>
  <c r="R72" i="29"/>
  <c r="R50" i="29"/>
  <c r="S50" i="29" s="1"/>
  <c r="T50" i="29" s="1"/>
  <c r="T76" i="29" s="1"/>
  <c r="H158" i="30"/>
  <c r="R71" i="30"/>
  <c r="S71" i="30" s="1"/>
  <c r="T71" i="30" s="1"/>
  <c r="J151" i="30" s="1"/>
  <c r="R78" i="30"/>
  <c r="S78" i="30" s="1"/>
  <c r="I158" i="30" s="1"/>
  <c r="R71" i="28"/>
  <c r="S71" i="28" s="1"/>
  <c r="U71" i="28" s="1"/>
  <c r="K151" i="28" s="1"/>
  <c r="H153" i="30"/>
  <c r="R80" i="30"/>
  <c r="S80" i="30" s="1"/>
  <c r="T80" i="30" s="1"/>
  <c r="J160" i="30" s="1"/>
  <c r="R75" i="29"/>
  <c r="R49" i="29"/>
  <c r="S49" i="29" s="1"/>
  <c r="U49" i="29" s="1"/>
  <c r="U75" i="29" s="1"/>
  <c r="H150" i="28"/>
  <c r="R70" i="28"/>
  <c r="S70" i="28" s="1"/>
  <c r="U70" i="28" s="1"/>
  <c r="K150" i="28" s="1"/>
  <c r="H155" i="30"/>
  <c r="H160" i="30"/>
  <c r="W81" i="28"/>
  <c r="D108" i="28" s="1"/>
  <c r="N161" i="28" s="1"/>
  <c r="R71" i="29"/>
  <c r="E154" i="30"/>
  <c r="H154" i="30" s="1"/>
  <c r="R74" i="30"/>
  <c r="S74" i="30" s="1"/>
  <c r="H159" i="30"/>
  <c r="R46" i="29"/>
  <c r="S46" i="29" s="1"/>
  <c r="U46" i="29" s="1"/>
  <c r="U72" i="29" s="1"/>
  <c r="R75" i="28"/>
  <c r="S75" i="28" s="1"/>
  <c r="T75" i="28" s="1"/>
  <c r="J155" i="28" s="1"/>
  <c r="R79" i="30"/>
  <c r="S79" i="30" s="1"/>
  <c r="U79" i="30" s="1"/>
  <c r="K159" i="30" s="1"/>
  <c r="W85" i="29"/>
  <c r="H160" i="28"/>
  <c r="R75" i="30"/>
  <c r="S75" i="30" s="1"/>
  <c r="T75" i="30" s="1"/>
  <c r="J155" i="30" s="1"/>
  <c r="M85" i="30"/>
  <c r="E156" i="30"/>
  <c r="H156" i="30" s="1"/>
  <c r="R76" i="30"/>
  <c r="S76" i="30" s="1"/>
  <c r="H164" i="28"/>
  <c r="E158" i="28"/>
  <c r="H158" i="28" s="1"/>
  <c r="R78" i="28"/>
  <c r="S78" i="28" s="1"/>
  <c r="W81" i="29"/>
  <c r="R84" i="28"/>
  <c r="S84" i="28" s="1"/>
  <c r="E152" i="30"/>
  <c r="H152" i="30" s="1"/>
  <c r="R72" i="30"/>
  <c r="S72" i="30" s="1"/>
  <c r="R83" i="29"/>
  <c r="H154" i="28"/>
  <c r="M161" i="28"/>
  <c r="M156" i="28"/>
  <c r="W14" i="30"/>
  <c r="S31" i="30"/>
  <c r="H150" i="30"/>
  <c r="R70" i="30"/>
  <c r="S70" i="30" s="1"/>
  <c r="U69" i="30"/>
  <c r="K149" i="30" s="1"/>
  <c r="T69" i="30"/>
  <c r="J149" i="30" s="1"/>
  <c r="I149" i="30"/>
  <c r="U83" i="30"/>
  <c r="K163" i="30" s="1"/>
  <c r="T83" i="30"/>
  <c r="J163" i="30" s="1"/>
  <c r="I163" i="30"/>
  <c r="T77" i="30"/>
  <c r="J157" i="30" s="1"/>
  <c r="U77" i="30"/>
  <c r="K157" i="30" s="1"/>
  <c r="I157" i="30"/>
  <c r="R73" i="30"/>
  <c r="S73" i="30" s="1"/>
  <c r="M122" i="30"/>
  <c r="M139" i="30" s="1"/>
  <c r="H162" i="30"/>
  <c r="T84" i="30"/>
  <c r="J164" i="30" s="1"/>
  <c r="U84" i="30"/>
  <c r="K164" i="30" s="1"/>
  <c r="I164" i="30"/>
  <c r="R82" i="30"/>
  <c r="S82" i="30" s="1"/>
  <c r="P68" i="30"/>
  <c r="O68" i="30"/>
  <c r="N85" i="30"/>
  <c r="D148" i="30"/>
  <c r="T69" i="28"/>
  <c r="J149" i="28" s="1"/>
  <c r="U69" i="28"/>
  <c r="K149" i="28" s="1"/>
  <c r="I149" i="28"/>
  <c r="U47" i="29"/>
  <c r="U73" i="29" s="1"/>
  <c r="T47" i="29"/>
  <c r="T73" i="29" s="1"/>
  <c r="S73" i="29"/>
  <c r="U56" i="29"/>
  <c r="U82" i="29" s="1"/>
  <c r="T56" i="29"/>
  <c r="T82" i="29" s="1"/>
  <c r="S82" i="29"/>
  <c r="S16" i="29"/>
  <c r="R33" i="29"/>
  <c r="P68" i="28"/>
  <c r="O68" i="28"/>
  <c r="N85" i="28"/>
  <c r="D148" i="28"/>
  <c r="R77" i="28"/>
  <c r="S77" i="28" s="1"/>
  <c r="N87" i="29"/>
  <c r="T58" i="29"/>
  <c r="T84" i="29" s="1"/>
  <c r="U58" i="29"/>
  <c r="U84" i="29" s="1"/>
  <c r="S84" i="29"/>
  <c r="N61" i="29"/>
  <c r="O44" i="29"/>
  <c r="P44" i="29"/>
  <c r="W59" i="29"/>
  <c r="X59" i="29" s="1"/>
  <c r="R53" i="29"/>
  <c r="S53" i="29" s="1"/>
  <c r="U83" i="28"/>
  <c r="K163" i="28" s="1"/>
  <c r="T83" i="28"/>
  <c r="J163" i="28" s="1"/>
  <c r="I163" i="28"/>
  <c r="U82" i="28"/>
  <c r="K162" i="28" s="1"/>
  <c r="T82" i="28"/>
  <c r="J162" i="28" s="1"/>
  <c r="I162" i="28"/>
  <c r="U72" i="28"/>
  <c r="K152" i="28" s="1"/>
  <c r="T72" i="28"/>
  <c r="J152" i="28" s="1"/>
  <c r="I152" i="28"/>
  <c r="U79" i="28"/>
  <c r="K159" i="28" s="1"/>
  <c r="T79" i="28"/>
  <c r="J159" i="28" s="1"/>
  <c r="I159" i="28"/>
  <c r="R78" i="29"/>
  <c r="W76" i="28"/>
  <c r="D103" i="28" s="1"/>
  <c r="R54" i="29"/>
  <c r="S54" i="29" s="1"/>
  <c r="R80" i="28"/>
  <c r="S80" i="28" s="1"/>
  <c r="D40" i="28"/>
  <c r="W31" i="28"/>
  <c r="R57" i="29"/>
  <c r="S57" i="29" s="1"/>
  <c r="U73" i="28"/>
  <c r="K153" i="28" s="1"/>
  <c r="T73" i="28"/>
  <c r="J153" i="28" s="1"/>
  <c r="I153" i="28"/>
  <c r="W74" i="29"/>
  <c r="W48" i="29"/>
  <c r="X48" i="29" s="1"/>
  <c r="R80" i="29"/>
  <c r="R74" i="28"/>
  <c r="S74" i="28" s="1"/>
  <c r="R60" i="29"/>
  <c r="S60" i="29" s="1"/>
  <c r="W55" i="29"/>
  <c r="X55" i="29" s="1"/>
  <c r="U51" i="29"/>
  <c r="U77" i="29" s="1"/>
  <c r="T51" i="29"/>
  <c r="T77" i="29" s="1"/>
  <c r="S77" i="29"/>
  <c r="M70" i="29"/>
  <c r="M87" i="29" s="1"/>
  <c r="R86" i="29"/>
  <c r="R52" i="29"/>
  <c r="S52" i="29" s="1"/>
  <c r="R45" i="29"/>
  <c r="S45" i="29" s="1"/>
  <c r="I161" i="30" l="1"/>
  <c r="I151" i="30"/>
  <c r="I151" i="28"/>
  <c r="T78" i="30"/>
  <c r="J158" i="30" s="1"/>
  <c r="M158" i="30" s="1"/>
  <c r="T71" i="28"/>
  <c r="J151" i="28" s="1"/>
  <c r="M151" i="28" s="1"/>
  <c r="S76" i="29"/>
  <c r="U50" i="29"/>
  <c r="U76" i="29" s="1"/>
  <c r="W76" i="29" s="1"/>
  <c r="U78" i="30"/>
  <c r="K158" i="30" s="1"/>
  <c r="U81" i="30"/>
  <c r="K161" i="30" s="1"/>
  <c r="M161" i="30" s="1"/>
  <c r="M162" i="28"/>
  <c r="I160" i="30"/>
  <c r="S75" i="29"/>
  <c r="U80" i="30"/>
  <c r="K160" i="30" s="1"/>
  <c r="T49" i="29"/>
  <c r="T75" i="29" s="1"/>
  <c r="U71" i="30"/>
  <c r="K151" i="30" s="1"/>
  <c r="M149" i="30"/>
  <c r="M163" i="30"/>
  <c r="T70" i="28"/>
  <c r="J150" i="28" s="1"/>
  <c r="E108" i="28"/>
  <c r="O161" i="28" s="1"/>
  <c r="F108" i="28"/>
  <c r="P161" i="28" s="1"/>
  <c r="I150" i="28"/>
  <c r="W84" i="29"/>
  <c r="U75" i="28"/>
  <c r="K155" i="28" s="1"/>
  <c r="T79" i="30"/>
  <c r="J159" i="30" s="1"/>
  <c r="S72" i="29"/>
  <c r="I154" i="30"/>
  <c r="U74" i="30"/>
  <c r="K154" i="30" s="1"/>
  <c r="T74" i="30"/>
  <c r="I155" i="28"/>
  <c r="I159" i="30"/>
  <c r="T46" i="29"/>
  <c r="T72" i="29" s="1"/>
  <c r="I155" i="30"/>
  <c r="U75" i="30"/>
  <c r="K155" i="30" s="1"/>
  <c r="R44" i="29"/>
  <c r="R61" i="29" s="1"/>
  <c r="M157" i="30"/>
  <c r="W81" i="30"/>
  <c r="D108" i="30" s="1"/>
  <c r="U76" i="30"/>
  <c r="K156" i="30" s="1"/>
  <c r="I156" i="30"/>
  <c r="T76" i="30"/>
  <c r="J156" i="30" s="1"/>
  <c r="R68" i="30"/>
  <c r="R85" i="30" s="1"/>
  <c r="I158" i="28"/>
  <c r="U78" i="28"/>
  <c r="K158" i="28" s="1"/>
  <c r="T78" i="28"/>
  <c r="J158" i="28" s="1"/>
  <c r="M164" i="30"/>
  <c r="W73" i="29"/>
  <c r="I164" i="28"/>
  <c r="U84" i="28"/>
  <c r="K164" i="28" s="1"/>
  <c r="T84" i="28"/>
  <c r="M152" i="28"/>
  <c r="I152" i="30"/>
  <c r="U72" i="30"/>
  <c r="K152" i="30" s="1"/>
  <c r="T72" i="30"/>
  <c r="J152" i="30" s="1"/>
  <c r="W72" i="28"/>
  <c r="D99" i="28" s="1"/>
  <c r="F99" i="28" s="1"/>
  <c r="P152" i="28" s="1"/>
  <c r="W50" i="29"/>
  <c r="X50" i="29" s="1"/>
  <c r="X76" i="29" s="1"/>
  <c r="W56" i="29"/>
  <c r="X56" i="29" s="1"/>
  <c r="Y56" i="29" s="1"/>
  <c r="Y82" i="29" s="1"/>
  <c r="W69" i="30"/>
  <c r="D96" i="30" s="1"/>
  <c r="E96" i="30" s="1"/>
  <c r="O149" i="30" s="1"/>
  <c r="M149" i="28"/>
  <c r="M153" i="28"/>
  <c r="U70" i="30"/>
  <c r="K150" i="30" s="1"/>
  <c r="T70" i="30"/>
  <c r="J150" i="30" s="1"/>
  <c r="I150" i="30"/>
  <c r="U82" i="30"/>
  <c r="K162" i="30" s="1"/>
  <c r="T82" i="30"/>
  <c r="J162" i="30" s="1"/>
  <c r="I162" i="30"/>
  <c r="W84" i="30"/>
  <c r="D111" i="30" s="1"/>
  <c r="W77" i="30"/>
  <c r="D104" i="30" s="1"/>
  <c r="E148" i="30"/>
  <c r="E165" i="30" s="1"/>
  <c r="O85" i="30"/>
  <c r="P85" i="30"/>
  <c r="F148" i="30"/>
  <c r="F165" i="30" s="1"/>
  <c r="W83" i="30"/>
  <c r="D110" i="30" s="1"/>
  <c r="D40" i="30"/>
  <c r="W31" i="30"/>
  <c r="D165" i="30"/>
  <c r="T73" i="30"/>
  <c r="J153" i="30" s="1"/>
  <c r="U73" i="30"/>
  <c r="K153" i="30" s="1"/>
  <c r="I153" i="30"/>
  <c r="W77" i="29"/>
  <c r="E103" i="28"/>
  <c r="O156" i="28" s="1"/>
  <c r="F103" i="28"/>
  <c r="P156" i="28" s="1"/>
  <c r="N156" i="28"/>
  <c r="W69" i="28"/>
  <c r="D96" i="28" s="1"/>
  <c r="H40" i="28"/>
  <c r="D57" i="28"/>
  <c r="U80" i="28"/>
  <c r="K160" i="28" s="1"/>
  <c r="T80" i="28"/>
  <c r="J160" i="28" s="1"/>
  <c r="I160" i="28"/>
  <c r="W79" i="28"/>
  <c r="D106" i="28" s="1"/>
  <c r="W83" i="28"/>
  <c r="D110" i="28" s="1"/>
  <c r="T53" i="29"/>
  <c r="T79" i="29" s="1"/>
  <c r="U53" i="29"/>
  <c r="U79" i="29" s="1"/>
  <c r="S79" i="29"/>
  <c r="U77" i="28"/>
  <c r="K157" i="28" s="1"/>
  <c r="T77" i="28"/>
  <c r="J157" i="28" s="1"/>
  <c r="I157" i="28"/>
  <c r="Y59" i="29"/>
  <c r="Y85" i="29" s="1"/>
  <c r="Z59" i="29"/>
  <c r="Z85" i="29" s="1"/>
  <c r="X85" i="29"/>
  <c r="D165" i="28"/>
  <c r="W47" i="29"/>
  <c r="X47" i="29" s="1"/>
  <c r="U60" i="29"/>
  <c r="U86" i="29" s="1"/>
  <c r="T60" i="29"/>
  <c r="T86" i="29" s="1"/>
  <c r="S86" i="29"/>
  <c r="O85" i="28"/>
  <c r="E148" i="28"/>
  <c r="E165" i="28" s="1"/>
  <c r="W58" i="29"/>
  <c r="X58" i="29" s="1"/>
  <c r="P85" i="28"/>
  <c r="F148" i="28"/>
  <c r="F165" i="28" s="1"/>
  <c r="R68" i="28"/>
  <c r="W51" i="29"/>
  <c r="X51" i="29" s="1"/>
  <c r="W73" i="28"/>
  <c r="D100" i="28" s="1"/>
  <c r="W82" i="28"/>
  <c r="D109" i="28" s="1"/>
  <c r="S33" i="29"/>
  <c r="W16" i="29"/>
  <c r="U45" i="29"/>
  <c r="U71" i="29" s="1"/>
  <c r="T45" i="29"/>
  <c r="T71" i="29" s="1"/>
  <c r="S71" i="29"/>
  <c r="W71" i="29" s="1"/>
  <c r="Y55" i="29"/>
  <c r="Y81" i="29" s="1"/>
  <c r="Z55" i="29"/>
  <c r="Z81" i="29" s="1"/>
  <c r="X81" i="29"/>
  <c r="P70" i="29"/>
  <c r="P87" i="29" s="1"/>
  <c r="P61" i="29"/>
  <c r="U52" i="29"/>
  <c r="U78" i="29" s="1"/>
  <c r="T52" i="29"/>
  <c r="T78" i="29" s="1"/>
  <c r="S78" i="29"/>
  <c r="O61" i="29"/>
  <c r="O70" i="29"/>
  <c r="U54" i="29"/>
  <c r="U80" i="29" s="1"/>
  <c r="T54" i="29"/>
  <c r="T80" i="29" s="1"/>
  <c r="S80" i="29"/>
  <c r="Y48" i="29"/>
  <c r="Y74" i="29" s="1"/>
  <c r="Z48" i="29"/>
  <c r="Z74" i="29" s="1"/>
  <c r="X74" i="29"/>
  <c r="U74" i="28"/>
  <c r="K154" i="28" s="1"/>
  <c r="T74" i="28"/>
  <c r="J154" i="28" s="1"/>
  <c r="I154" i="28"/>
  <c r="U57" i="29"/>
  <c r="U83" i="29" s="1"/>
  <c r="T57" i="29"/>
  <c r="T83" i="29" s="1"/>
  <c r="S83" i="29"/>
  <c r="M159" i="28"/>
  <c r="M163" i="28"/>
  <c r="W82" i="29"/>
  <c r="H103" i="28" l="1"/>
  <c r="I103" i="28" s="1"/>
  <c r="W71" i="30"/>
  <c r="D98" i="30" s="1"/>
  <c r="F98" i="30" s="1"/>
  <c r="P151" i="30" s="1"/>
  <c r="W75" i="29"/>
  <c r="W78" i="30"/>
  <c r="D105" i="30" s="1"/>
  <c r="W71" i="28"/>
  <c r="D98" i="28" s="1"/>
  <c r="F98" i="28" s="1"/>
  <c r="P151" i="28" s="1"/>
  <c r="M160" i="30"/>
  <c r="M151" i="30"/>
  <c r="W80" i="30"/>
  <c r="D107" i="30" s="1"/>
  <c r="F107" i="30" s="1"/>
  <c r="P160" i="30" s="1"/>
  <c r="M150" i="28"/>
  <c r="W78" i="29"/>
  <c r="W70" i="28"/>
  <c r="D97" i="28" s="1"/>
  <c r="F97" i="28" s="1"/>
  <c r="P150" i="28" s="1"/>
  <c r="W49" i="29"/>
  <c r="X49" i="29" s="1"/>
  <c r="AB85" i="29"/>
  <c r="W79" i="29"/>
  <c r="W53" i="29"/>
  <c r="X53" i="29" s="1"/>
  <c r="Z53" i="29" s="1"/>
  <c r="Z79" i="29" s="1"/>
  <c r="R156" i="28"/>
  <c r="S156" i="28" s="1"/>
  <c r="W156" i="28" s="1"/>
  <c r="X156" i="28" s="1"/>
  <c r="AB156" i="28" s="1"/>
  <c r="AC156" i="28" s="1"/>
  <c r="AG156" i="28" s="1"/>
  <c r="H108" i="28"/>
  <c r="I108" i="28" s="1"/>
  <c r="J108" i="28" s="1"/>
  <c r="M153" i="30"/>
  <c r="W75" i="28"/>
  <c r="D102" i="28" s="1"/>
  <c r="E102" i="28" s="1"/>
  <c r="O155" i="28" s="1"/>
  <c r="Z50" i="29"/>
  <c r="Z76" i="29" s="1"/>
  <c r="R161" i="28"/>
  <c r="S161" i="28" s="1"/>
  <c r="W161" i="28" s="1"/>
  <c r="X161" i="28" s="1"/>
  <c r="AB161" i="28" s="1"/>
  <c r="AC161" i="28" s="1"/>
  <c r="AG161" i="28" s="1"/>
  <c r="N152" i="28"/>
  <c r="S44" i="29"/>
  <c r="S70" i="29" s="1"/>
  <c r="S87" i="29" s="1"/>
  <c r="E99" i="28"/>
  <c r="O152" i="28" s="1"/>
  <c r="Y50" i="29"/>
  <c r="Y76" i="29" s="1"/>
  <c r="M155" i="30"/>
  <c r="M159" i="30"/>
  <c r="W72" i="29"/>
  <c r="M155" i="28"/>
  <c r="W75" i="30"/>
  <c r="D102" i="30" s="1"/>
  <c r="S68" i="30"/>
  <c r="U68" i="30" s="1"/>
  <c r="W46" i="29"/>
  <c r="X46" i="29" s="1"/>
  <c r="Z46" i="29" s="1"/>
  <c r="Z72" i="29" s="1"/>
  <c r="E108" i="30"/>
  <c r="N161" i="30"/>
  <c r="F108" i="30"/>
  <c r="P161" i="30" s="1"/>
  <c r="J154" i="30"/>
  <c r="M154" i="30" s="1"/>
  <c r="W74" i="30"/>
  <c r="D101" i="30" s="1"/>
  <c r="AB74" i="29"/>
  <c r="W72" i="30"/>
  <c r="D99" i="30" s="1"/>
  <c r="N152" i="30" s="1"/>
  <c r="W79" i="30"/>
  <c r="D106" i="30" s="1"/>
  <c r="J164" i="28"/>
  <c r="M164" i="28" s="1"/>
  <c r="W84" i="28"/>
  <c r="D111" i="28" s="1"/>
  <c r="M156" i="30"/>
  <c r="W78" i="28"/>
  <c r="D105" i="28" s="1"/>
  <c r="M158" i="28"/>
  <c r="X82" i="29"/>
  <c r="N149" i="30"/>
  <c r="W83" i="29"/>
  <c r="AB81" i="29"/>
  <c r="W76" i="30"/>
  <c r="D103" i="30" s="1"/>
  <c r="W54" i="29"/>
  <c r="X54" i="29" s="1"/>
  <c r="Y54" i="29" s="1"/>
  <c r="Y80" i="29" s="1"/>
  <c r="H148" i="28"/>
  <c r="H165" i="28" s="1"/>
  <c r="M152" i="30"/>
  <c r="F96" i="30"/>
  <c r="P149" i="30" s="1"/>
  <c r="N151" i="30"/>
  <c r="F105" i="30"/>
  <c r="P158" i="30" s="1"/>
  <c r="E105" i="30"/>
  <c r="O158" i="30" s="1"/>
  <c r="N158" i="30"/>
  <c r="E98" i="30"/>
  <c r="O151" i="30" s="1"/>
  <c r="M154" i="28"/>
  <c r="W80" i="29"/>
  <c r="Z56" i="29"/>
  <c r="Z82" i="29" s="1"/>
  <c r="M160" i="28"/>
  <c r="W77" i="28"/>
  <c r="D104" i="28" s="1"/>
  <c r="E104" i="28" s="1"/>
  <c r="O157" i="28" s="1"/>
  <c r="M157" i="28"/>
  <c r="W82" i="30"/>
  <c r="D109" i="30" s="1"/>
  <c r="M150" i="30"/>
  <c r="W70" i="30"/>
  <c r="D97" i="30" s="1"/>
  <c r="W73" i="30"/>
  <c r="D100" i="30" s="1"/>
  <c r="F104" i="30"/>
  <c r="P157" i="30" s="1"/>
  <c r="E104" i="30"/>
  <c r="O157" i="30" s="1"/>
  <c r="N157" i="30"/>
  <c r="F111" i="30"/>
  <c r="P164" i="30" s="1"/>
  <c r="E111" i="30"/>
  <c r="O164" i="30" s="1"/>
  <c r="N164" i="30"/>
  <c r="H148" i="30"/>
  <c r="H165" i="30" s="1"/>
  <c r="M162" i="30"/>
  <c r="H40" i="30"/>
  <c r="D57" i="30"/>
  <c r="F110" i="30"/>
  <c r="P163" i="30" s="1"/>
  <c r="E110" i="30"/>
  <c r="O163" i="30" s="1"/>
  <c r="N163" i="30"/>
  <c r="O87" i="29"/>
  <c r="R70" i="29"/>
  <c r="R87" i="29" s="1"/>
  <c r="W80" i="28"/>
  <c r="D107" i="28" s="1"/>
  <c r="H57" i="28"/>
  <c r="I40" i="28"/>
  <c r="W57" i="29"/>
  <c r="X57" i="29" s="1"/>
  <c r="W86" i="29"/>
  <c r="W74" i="28"/>
  <c r="D101" i="28" s="1"/>
  <c r="F109" i="28"/>
  <c r="P162" i="28" s="1"/>
  <c r="E109" i="28"/>
  <c r="O162" i="28" s="1"/>
  <c r="N162" i="28"/>
  <c r="F110" i="28"/>
  <c r="P163" i="28" s="1"/>
  <c r="E110" i="28"/>
  <c r="O163" i="28" s="1"/>
  <c r="N163" i="28"/>
  <c r="Y51" i="29"/>
  <c r="Y77" i="29" s="1"/>
  <c r="Z51" i="29"/>
  <c r="Z77" i="29" s="1"/>
  <c r="X77" i="29"/>
  <c r="R85" i="28"/>
  <c r="S68" i="28"/>
  <c r="F96" i="28"/>
  <c r="P149" i="28" s="1"/>
  <c r="E96" i="28"/>
  <c r="O149" i="28" s="1"/>
  <c r="N149" i="28"/>
  <c r="W45" i="29"/>
  <c r="X45" i="29" s="1"/>
  <c r="Z58" i="29"/>
  <c r="Z84" i="29" s="1"/>
  <c r="Y58" i="29"/>
  <c r="Y84" i="29" s="1"/>
  <c r="X84" i="29"/>
  <c r="W52" i="29"/>
  <c r="X52" i="29" s="1"/>
  <c r="K103" i="28"/>
  <c r="J103" i="28"/>
  <c r="W33" i="29"/>
  <c r="X16" i="29"/>
  <c r="Y49" i="29"/>
  <c r="Y75" i="29" s="1"/>
  <c r="Z49" i="29"/>
  <c r="Z75" i="29" s="1"/>
  <c r="X75" i="29"/>
  <c r="W60" i="29"/>
  <c r="X60" i="29" s="1"/>
  <c r="F100" i="28"/>
  <c r="P153" i="28" s="1"/>
  <c r="E100" i="28"/>
  <c r="O153" i="28" s="1"/>
  <c r="N153" i="28"/>
  <c r="Y47" i="29"/>
  <c r="Y73" i="29" s="1"/>
  <c r="Z47" i="29"/>
  <c r="Z73" i="29" s="1"/>
  <c r="X73" i="29"/>
  <c r="F106" i="28"/>
  <c r="P159" i="28" s="1"/>
  <c r="E106" i="28"/>
  <c r="O159" i="28" s="1"/>
  <c r="N159" i="28"/>
  <c r="N151" i="28" l="1"/>
  <c r="E98" i="28"/>
  <c r="O151" i="28" s="1"/>
  <c r="Y53" i="29"/>
  <c r="Y79" i="29" s="1"/>
  <c r="N160" i="30"/>
  <c r="E107" i="30"/>
  <c r="O160" i="30" s="1"/>
  <c r="R160" i="30" s="1"/>
  <c r="S160" i="30" s="1"/>
  <c r="W160" i="30" s="1"/>
  <c r="X160" i="30" s="1"/>
  <c r="AB160" i="30" s="1"/>
  <c r="AC160" i="30" s="1"/>
  <c r="AG160" i="30" s="1"/>
  <c r="N150" i="28"/>
  <c r="F102" i="28"/>
  <c r="P155" i="28" s="1"/>
  <c r="R155" i="28" s="1"/>
  <c r="S155" i="28" s="1"/>
  <c r="W155" i="28" s="1"/>
  <c r="X155" i="28" s="1"/>
  <c r="AB155" i="28" s="1"/>
  <c r="AC155" i="28" s="1"/>
  <c r="AG155" i="28" s="1"/>
  <c r="R152" i="28"/>
  <c r="S152" i="28" s="1"/>
  <c r="W152" i="28" s="1"/>
  <c r="X152" i="28" s="1"/>
  <c r="AB152" i="28" s="1"/>
  <c r="AC152" i="28" s="1"/>
  <c r="AG152" i="28" s="1"/>
  <c r="K108" i="28"/>
  <c r="E97" i="28"/>
  <c r="O150" i="28" s="1"/>
  <c r="X79" i="29"/>
  <c r="N155" i="28"/>
  <c r="T44" i="29"/>
  <c r="T70" i="29" s="1"/>
  <c r="S61" i="29"/>
  <c r="AB76" i="29"/>
  <c r="U44" i="29"/>
  <c r="U70" i="29" s="1"/>
  <c r="U87" i="29" s="1"/>
  <c r="R157" i="30"/>
  <c r="S157" i="30" s="1"/>
  <c r="W157" i="30" s="1"/>
  <c r="X157" i="30" s="1"/>
  <c r="AB157" i="30" s="1"/>
  <c r="AC157" i="30" s="1"/>
  <c r="AG157" i="30" s="1"/>
  <c r="R151" i="30"/>
  <c r="S151" i="30" s="1"/>
  <c r="W151" i="30" s="1"/>
  <c r="X151" i="30" s="1"/>
  <c r="AB151" i="30" s="1"/>
  <c r="AC151" i="30" s="1"/>
  <c r="AG151" i="30" s="1"/>
  <c r="H99" i="28"/>
  <c r="I99" i="28" s="1"/>
  <c r="K99" i="28" s="1"/>
  <c r="R149" i="30"/>
  <c r="S149" i="30" s="1"/>
  <c r="W149" i="30" s="1"/>
  <c r="X149" i="30" s="1"/>
  <c r="AB149" i="30" s="1"/>
  <c r="AC149" i="30" s="1"/>
  <c r="AG149" i="30" s="1"/>
  <c r="T68" i="30"/>
  <c r="T85" i="30" s="1"/>
  <c r="I148" i="30"/>
  <c r="I165" i="30" s="1"/>
  <c r="S85" i="30"/>
  <c r="N154" i="30"/>
  <c r="E101" i="30"/>
  <c r="O154" i="30" s="1"/>
  <c r="F101" i="30"/>
  <c r="P154" i="30" s="1"/>
  <c r="E99" i="30"/>
  <c r="O152" i="30" s="1"/>
  <c r="O161" i="30"/>
  <c r="R161" i="30" s="1"/>
  <c r="S161" i="30" s="1"/>
  <c r="W161" i="30" s="1"/>
  <c r="X161" i="30" s="1"/>
  <c r="AB161" i="30" s="1"/>
  <c r="AC161" i="30" s="1"/>
  <c r="AG161" i="30" s="1"/>
  <c r="H108" i="30"/>
  <c r="I108" i="30" s="1"/>
  <c r="F106" i="30"/>
  <c r="P159" i="30" s="1"/>
  <c r="E106" i="30"/>
  <c r="O159" i="30" s="1"/>
  <c r="N159" i="30"/>
  <c r="F99" i="30"/>
  <c r="P152" i="30" s="1"/>
  <c r="Y46" i="29"/>
  <c r="Y72" i="29" s="1"/>
  <c r="X72" i="29"/>
  <c r="AB72" i="29" s="1"/>
  <c r="H98" i="30"/>
  <c r="I98" i="30" s="1"/>
  <c r="K98" i="30" s="1"/>
  <c r="F102" i="30"/>
  <c r="P155" i="30" s="1"/>
  <c r="E102" i="30"/>
  <c r="N155" i="30"/>
  <c r="AB82" i="29"/>
  <c r="E105" i="28"/>
  <c r="O158" i="28" s="1"/>
  <c r="F105" i="28"/>
  <c r="P158" i="28" s="1"/>
  <c r="N158" i="28"/>
  <c r="X80" i="29"/>
  <c r="F111" i="28"/>
  <c r="P164" i="28" s="1"/>
  <c r="N164" i="28"/>
  <c r="E111" i="28"/>
  <c r="N156" i="30"/>
  <c r="F103" i="30"/>
  <c r="P156" i="30" s="1"/>
  <c r="E103" i="30"/>
  <c r="H96" i="30"/>
  <c r="I96" i="30" s="1"/>
  <c r="K96" i="30" s="1"/>
  <c r="Z54" i="29"/>
  <c r="Z80" i="29" s="1"/>
  <c r="R163" i="30"/>
  <c r="S163" i="30" s="1"/>
  <c r="W163" i="30" s="1"/>
  <c r="X163" i="30" s="1"/>
  <c r="AB163" i="30" s="1"/>
  <c r="AC163" i="30" s="1"/>
  <c r="AG163" i="30" s="1"/>
  <c r="AB73" i="29"/>
  <c r="R158" i="30"/>
  <c r="S158" i="30" s="1"/>
  <c r="W158" i="30" s="1"/>
  <c r="X158" i="30" s="1"/>
  <c r="AB158" i="30" s="1"/>
  <c r="AC158" i="30" s="1"/>
  <c r="AG158" i="30" s="1"/>
  <c r="H105" i="30"/>
  <c r="I105" i="30" s="1"/>
  <c r="M103" i="28"/>
  <c r="N103" i="28" s="1"/>
  <c r="O103" i="28" s="1"/>
  <c r="N157" i="28"/>
  <c r="F104" i="28"/>
  <c r="P157" i="28" s="1"/>
  <c r="R162" i="28"/>
  <c r="S162" i="28" s="1"/>
  <c r="W162" i="28" s="1"/>
  <c r="X162" i="28" s="1"/>
  <c r="AB162" i="28" s="1"/>
  <c r="AC162" i="28" s="1"/>
  <c r="AG162" i="28" s="1"/>
  <c r="M108" i="28"/>
  <c r="N108" i="28" s="1"/>
  <c r="P108" i="28" s="1"/>
  <c r="H109" i="28"/>
  <c r="I109" i="28" s="1"/>
  <c r="J109" i="28" s="1"/>
  <c r="U85" i="30"/>
  <c r="K148" i="30"/>
  <c r="K165" i="30" s="1"/>
  <c r="F109" i="30"/>
  <c r="P162" i="30" s="1"/>
  <c r="E109" i="30"/>
  <c r="O162" i="30" s="1"/>
  <c r="N162" i="30"/>
  <c r="H104" i="30"/>
  <c r="I104" i="30" s="1"/>
  <c r="I40" i="30"/>
  <c r="H57" i="30"/>
  <c r="F100" i="30"/>
  <c r="P153" i="30" s="1"/>
  <c r="E100" i="30"/>
  <c r="O153" i="30" s="1"/>
  <c r="N153" i="30"/>
  <c r="E97" i="30"/>
  <c r="O150" i="30" s="1"/>
  <c r="F97" i="30"/>
  <c r="P150" i="30" s="1"/>
  <c r="N150" i="30"/>
  <c r="R164" i="30"/>
  <c r="S164" i="30" s="1"/>
  <c r="W164" i="30" s="1"/>
  <c r="X164" i="30" s="1"/>
  <c r="AB164" i="30" s="1"/>
  <c r="AC164" i="30" s="1"/>
  <c r="AG164" i="30" s="1"/>
  <c r="H111" i="30"/>
  <c r="I111" i="30" s="1"/>
  <c r="H110" i="30"/>
  <c r="I110" i="30" s="1"/>
  <c r="H110" i="28"/>
  <c r="I110" i="28" s="1"/>
  <c r="H100" i="28"/>
  <c r="I100" i="28" s="1"/>
  <c r="Y45" i="29"/>
  <c r="Y71" i="29" s="1"/>
  <c r="Z45" i="29"/>
  <c r="Z71" i="29" s="1"/>
  <c r="X71" i="29"/>
  <c r="Y60" i="29"/>
  <c r="Y86" i="29" s="1"/>
  <c r="Z60" i="29"/>
  <c r="Z86" i="29" s="1"/>
  <c r="X86" i="29"/>
  <c r="R151" i="28"/>
  <c r="S151" i="28" s="1"/>
  <c r="W151" i="28" s="1"/>
  <c r="X151" i="28" s="1"/>
  <c r="AB151" i="28" s="1"/>
  <c r="AC151" i="28" s="1"/>
  <c r="AG151" i="28" s="1"/>
  <c r="AB79" i="29"/>
  <c r="Y57" i="29"/>
  <c r="Y83" i="29" s="1"/>
  <c r="Z57" i="29"/>
  <c r="Z83" i="29" s="1"/>
  <c r="X83" i="29"/>
  <c r="R159" i="28"/>
  <c r="S159" i="28" s="1"/>
  <c r="W159" i="28" s="1"/>
  <c r="X159" i="28" s="1"/>
  <c r="AB159" i="28" s="1"/>
  <c r="AC159" i="28" s="1"/>
  <c r="AG159" i="28" s="1"/>
  <c r="AB75" i="29"/>
  <c r="I57" i="28"/>
  <c r="M40" i="28"/>
  <c r="T61" i="29"/>
  <c r="H98" i="28"/>
  <c r="I98" i="28" s="1"/>
  <c r="R149" i="28"/>
  <c r="S149" i="28" s="1"/>
  <c r="W149" i="28" s="1"/>
  <c r="X149" i="28" s="1"/>
  <c r="AB149" i="28" s="1"/>
  <c r="AC149" i="28" s="1"/>
  <c r="AG149" i="28" s="1"/>
  <c r="E101" i="28"/>
  <c r="O154" i="28" s="1"/>
  <c r="F101" i="28"/>
  <c r="P154" i="28" s="1"/>
  <c r="N154" i="28"/>
  <c r="F107" i="28"/>
  <c r="P160" i="28" s="1"/>
  <c r="E107" i="28"/>
  <c r="O160" i="28" s="1"/>
  <c r="N160" i="28"/>
  <c r="H106" i="28"/>
  <c r="I106" i="28" s="1"/>
  <c r="AB77" i="29"/>
  <c r="R150" i="28"/>
  <c r="S150" i="28" s="1"/>
  <c r="W150" i="28" s="1"/>
  <c r="X150" i="28" s="1"/>
  <c r="AB150" i="28" s="1"/>
  <c r="AC150" i="28" s="1"/>
  <c r="AG150" i="28" s="1"/>
  <c r="AB16" i="29"/>
  <c r="AB33" i="29" s="1"/>
  <c r="X33" i="29"/>
  <c r="H96" i="28"/>
  <c r="I96" i="28" s="1"/>
  <c r="Y52" i="29"/>
  <c r="Y78" i="29" s="1"/>
  <c r="Z52" i="29"/>
  <c r="Z78" i="29" s="1"/>
  <c r="X78" i="29"/>
  <c r="T68" i="28"/>
  <c r="U68" i="28"/>
  <c r="S85" i="28"/>
  <c r="I148" i="28"/>
  <c r="R163" i="28"/>
  <c r="S163" i="28" s="1"/>
  <c r="W163" i="28" s="1"/>
  <c r="X163" i="28" s="1"/>
  <c r="AB163" i="28" s="1"/>
  <c r="AC163" i="28" s="1"/>
  <c r="AG163" i="28" s="1"/>
  <c r="H97" i="28"/>
  <c r="I97" i="28" s="1"/>
  <c r="R153" i="28"/>
  <c r="S153" i="28" s="1"/>
  <c r="W153" i="28" s="1"/>
  <c r="X153" i="28" s="1"/>
  <c r="AB153" i="28" s="1"/>
  <c r="AC153" i="28" s="1"/>
  <c r="AG153" i="28" s="1"/>
  <c r="AB84" i="29"/>
  <c r="W44" i="29" l="1"/>
  <c r="H102" i="28"/>
  <c r="I102" i="28" s="1"/>
  <c r="H107" i="30"/>
  <c r="I107" i="30" s="1"/>
  <c r="K107" i="30" s="1"/>
  <c r="J96" i="30"/>
  <c r="R152" i="30"/>
  <c r="S152" i="30" s="1"/>
  <c r="W152" i="30" s="1"/>
  <c r="X152" i="30" s="1"/>
  <c r="AB152" i="30" s="1"/>
  <c r="AC152" i="30" s="1"/>
  <c r="AG152" i="30" s="1"/>
  <c r="W68" i="30"/>
  <c r="J99" i="28"/>
  <c r="M99" i="28" s="1"/>
  <c r="N99" i="28" s="1"/>
  <c r="O99" i="28" s="1"/>
  <c r="U61" i="29"/>
  <c r="J148" i="30"/>
  <c r="J165" i="30" s="1"/>
  <c r="J98" i="30"/>
  <c r="AB78" i="29"/>
  <c r="AB83" i="29"/>
  <c r="K108" i="30"/>
  <c r="J108" i="30"/>
  <c r="H101" i="30"/>
  <c r="I101" i="30" s="1"/>
  <c r="O155" i="30"/>
  <c r="R155" i="30" s="1"/>
  <c r="S155" i="30" s="1"/>
  <c r="W155" i="30" s="1"/>
  <c r="X155" i="30" s="1"/>
  <c r="AB155" i="30" s="1"/>
  <c r="AC155" i="30" s="1"/>
  <c r="AG155" i="30" s="1"/>
  <c r="H102" i="30"/>
  <c r="I102" i="30" s="1"/>
  <c r="H106" i="30"/>
  <c r="I106" i="30" s="1"/>
  <c r="AB80" i="29"/>
  <c r="H99" i="30"/>
  <c r="I99" i="30" s="1"/>
  <c r="K99" i="30" s="1"/>
  <c r="R154" i="30"/>
  <c r="S154" i="30" s="1"/>
  <c r="W154" i="30" s="1"/>
  <c r="X154" i="30" s="1"/>
  <c r="AB154" i="30" s="1"/>
  <c r="AC154" i="30" s="1"/>
  <c r="AG154" i="30" s="1"/>
  <c r="R158" i="28"/>
  <c r="S158" i="28" s="1"/>
  <c r="W158" i="28" s="1"/>
  <c r="X158" i="28" s="1"/>
  <c r="AB158" i="28" s="1"/>
  <c r="AC158" i="28" s="1"/>
  <c r="AG158" i="28" s="1"/>
  <c r="R159" i="30"/>
  <c r="S159" i="30" s="1"/>
  <c r="W159" i="30" s="1"/>
  <c r="X159" i="30" s="1"/>
  <c r="AB159" i="30" s="1"/>
  <c r="AC159" i="30" s="1"/>
  <c r="AG159" i="30" s="1"/>
  <c r="H105" i="28"/>
  <c r="I105" i="28" s="1"/>
  <c r="O156" i="30"/>
  <c r="R156" i="30" s="1"/>
  <c r="S156" i="30" s="1"/>
  <c r="W156" i="30" s="1"/>
  <c r="X156" i="30" s="1"/>
  <c r="AB156" i="30" s="1"/>
  <c r="AC156" i="30" s="1"/>
  <c r="AG156" i="30" s="1"/>
  <c r="H103" i="30"/>
  <c r="I103" i="30" s="1"/>
  <c r="J107" i="30"/>
  <c r="M107" i="30" s="1"/>
  <c r="N107" i="30" s="1"/>
  <c r="P107" i="30" s="1"/>
  <c r="O164" i="28"/>
  <c r="H111" i="28"/>
  <c r="I111" i="28" s="1"/>
  <c r="R164" i="28"/>
  <c r="S164" i="28" s="1"/>
  <c r="W164" i="28" s="1"/>
  <c r="X164" i="28" s="1"/>
  <c r="AB164" i="28" s="1"/>
  <c r="AC164" i="28" s="1"/>
  <c r="AG164" i="28" s="1"/>
  <c r="AB71" i="29"/>
  <c r="J105" i="30"/>
  <c r="K105" i="30"/>
  <c r="P103" i="28"/>
  <c r="R103" i="28" s="1"/>
  <c r="S103" i="28" s="1"/>
  <c r="U103" i="28" s="1"/>
  <c r="O108" i="28"/>
  <c r="R108" i="28" s="1"/>
  <c r="S108" i="28" s="1"/>
  <c r="U108" i="28" s="1"/>
  <c r="M96" i="30"/>
  <c r="N96" i="30" s="1"/>
  <c r="P96" i="30" s="1"/>
  <c r="M98" i="30"/>
  <c r="N98" i="30" s="1"/>
  <c r="P98" i="30" s="1"/>
  <c r="H97" i="30"/>
  <c r="I97" i="30" s="1"/>
  <c r="J97" i="30" s="1"/>
  <c r="R157" i="28"/>
  <c r="S157" i="28" s="1"/>
  <c r="W157" i="28" s="1"/>
  <c r="X157" i="28" s="1"/>
  <c r="AB157" i="28" s="1"/>
  <c r="AC157" i="28" s="1"/>
  <c r="AG157" i="28" s="1"/>
  <c r="H104" i="28"/>
  <c r="I104" i="28" s="1"/>
  <c r="K104" i="28" s="1"/>
  <c r="K109" i="28"/>
  <c r="M109" i="28" s="1"/>
  <c r="N109" i="28" s="1"/>
  <c r="O109" i="28" s="1"/>
  <c r="R160" i="28"/>
  <c r="S160" i="28" s="1"/>
  <c r="W160" i="28" s="1"/>
  <c r="X160" i="28" s="1"/>
  <c r="AB160" i="28" s="1"/>
  <c r="AC160" i="28" s="1"/>
  <c r="AG160" i="28" s="1"/>
  <c r="H107" i="28"/>
  <c r="I107" i="28" s="1"/>
  <c r="K107" i="28" s="1"/>
  <c r="H100" i="30"/>
  <c r="I100" i="30" s="1"/>
  <c r="M40" i="30"/>
  <c r="I57" i="30"/>
  <c r="K104" i="30"/>
  <c r="J104" i="30"/>
  <c r="M104" i="30" s="1"/>
  <c r="N104" i="30" s="1"/>
  <c r="J111" i="30"/>
  <c r="K111" i="30"/>
  <c r="R162" i="30"/>
  <c r="S162" i="30" s="1"/>
  <c r="W162" i="30" s="1"/>
  <c r="X162" i="30" s="1"/>
  <c r="AB162" i="30" s="1"/>
  <c r="AC162" i="30" s="1"/>
  <c r="AG162" i="30" s="1"/>
  <c r="R150" i="30"/>
  <c r="S150" i="30" s="1"/>
  <c r="W150" i="30" s="1"/>
  <c r="X150" i="30" s="1"/>
  <c r="AB150" i="30" s="1"/>
  <c r="AC150" i="30" s="1"/>
  <c r="AG150" i="30" s="1"/>
  <c r="H109" i="30"/>
  <c r="I109" i="30" s="1"/>
  <c r="W85" i="30"/>
  <c r="D95" i="30"/>
  <c r="K110" i="30"/>
  <c r="J110" i="30"/>
  <c r="R153" i="30"/>
  <c r="S153" i="30" s="1"/>
  <c r="W153" i="30" s="1"/>
  <c r="X153" i="30" s="1"/>
  <c r="AB153" i="30" s="1"/>
  <c r="AC153" i="30" s="1"/>
  <c r="AG153" i="30" s="1"/>
  <c r="I165" i="28"/>
  <c r="K148" i="28"/>
  <c r="K165" i="28" s="1"/>
  <c r="U85" i="28"/>
  <c r="W61" i="29"/>
  <c r="X44" i="29"/>
  <c r="W68" i="28"/>
  <c r="J148" i="28"/>
  <c r="J165" i="28" s="1"/>
  <c r="T85" i="28"/>
  <c r="K100" i="28"/>
  <c r="J100" i="28"/>
  <c r="K98" i="28"/>
  <c r="J98" i="28"/>
  <c r="K110" i="28"/>
  <c r="J110" i="28"/>
  <c r="J97" i="28"/>
  <c r="K97" i="28"/>
  <c r="T87" i="29"/>
  <c r="W70" i="29"/>
  <c r="W87" i="29" s="1"/>
  <c r="R154" i="28"/>
  <c r="S154" i="28" s="1"/>
  <c r="W154" i="28" s="1"/>
  <c r="X154" i="28" s="1"/>
  <c r="AB154" i="28" s="1"/>
  <c r="AC154" i="28" s="1"/>
  <c r="AG154" i="28" s="1"/>
  <c r="AB86" i="29"/>
  <c r="K102" i="28"/>
  <c r="J102" i="28"/>
  <c r="M102" i="28" s="1"/>
  <c r="N102" i="28" s="1"/>
  <c r="J106" i="28"/>
  <c r="K106" i="28"/>
  <c r="K96" i="28"/>
  <c r="J96" i="28"/>
  <c r="H101" i="28"/>
  <c r="I101" i="28" s="1"/>
  <c r="N40" i="28"/>
  <c r="M57" i="28"/>
  <c r="P99" i="28" l="1"/>
  <c r="R99" i="28" s="1"/>
  <c r="S99" i="28" s="1"/>
  <c r="U99" i="28" s="1"/>
  <c r="M106" i="28"/>
  <c r="N106" i="28" s="1"/>
  <c r="M108" i="30"/>
  <c r="N108" i="30" s="1"/>
  <c r="P108" i="30" s="1"/>
  <c r="M148" i="30"/>
  <c r="M165" i="30" s="1"/>
  <c r="K97" i="30"/>
  <c r="M97" i="30" s="1"/>
  <c r="N97" i="30" s="1"/>
  <c r="P97" i="30" s="1"/>
  <c r="K101" i="30"/>
  <c r="J101" i="30"/>
  <c r="K106" i="30"/>
  <c r="J106" i="30"/>
  <c r="O108" i="30"/>
  <c r="J99" i="30"/>
  <c r="M99" i="30" s="1"/>
  <c r="N99" i="30" s="1"/>
  <c r="O98" i="30"/>
  <c r="R98" i="30" s="1"/>
  <c r="S98" i="30" s="1"/>
  <c r="K102" i="30"/>
  <c r="J102" i="30"/>
  <c r="K103" i="30"/>
  <c r="J103" i="30"/>
  <c r="O107" i="30"/>
  <c r="R107" i="30" s="1"/>
  <c r="S107" i="30" s="1"/>
  <c r="J111" i="28"/>
  <c r="K111" i="28"/>
  <c r="K105" i="28"/>
  <c r="J105" i="28"/>
  <c r="M105" i="28" s="1"/>
  <c r="N105" i="28" s="1"/>
  <c r="T99" i="28"/>
  <c r="W99" i="28" s="1"/>
  <c r="T108" i="28"/>
  <c r="W108" i="28" s="1"/>
  <c r="O96" i="30"/>
  <c r="R96" i="30" s="1"/>
  <c r="S96" i="30" s="1"/>
  <c r="M105" i="30"/>
  <c r="N105" i="30" s="1"/>
  <c r="T103" i="28"/>
  <c r="W103" i="28" s="1"/>
  <c r="M110" i="30"/>
  <c r="N110" i="30" s="1"/>
  <c r="O110" i="30" s="1"/>
  <c r="M111" i="30"/>
  <c r="N111" i="30" s="1"/>
  <c r="P111" i="30" s="1"/>
  <c r="J107" i="28"/>
  <c r="M107" i="28" s="1"/>
  <c r="N107" i="28" s="1"/>
  <c r="O107" i="28" s="1"/>
  <c r="M110" i="28"/>
  <c r="N110" i="28" s="1"/>
  <c r="P110" i="28" s="1"/>
  <c r="J104" i="28"/>
  <c r="M104" i="28" s="1"/>
  <c r="N104" i="28" s="1"/>
  <c r="O104" i="28" s="1"/>
  <c r="M98" i="28"/>
  <c r="N98" i="28" s="1"/>
  <c r="P98" i="28" s="1"/>
  <c r="M100" i="28"/>
  <c r="N100" i="28" s="1"/>
  <c r="P100" i="28" s="1"/>
  <c r="P109" i="28"/>
  <c r="R109" i="28" s="1"/>
  <c r="S109" i="28" s="1"/>
  <c r="U109" i="28" s="1"/>
  <c r="M97" i="28"/>
  <c r="N97" i="28" s="1"/>
  <c r="O97" i="28" s="1"/>
  <c r="M96" i="28"/>
  <c r="N96" i="28" s="1"/>
  <c r="O96" i="28" s="1"/>
  <c r="E95" i="30"/>
  <c r="D112" i="30"/>
  <c r="F95" i="30"/>
  <c r="N148" i="30"/>
  <c r="J109" i="30"/>
  <c r="K109" i="30"/>
  <c r="J100" i="30"/>
  <c r="K100" i="30"/>
  <c r="M57" i="30"/>
  <c r="N40" i="30"/>
  <c r="O104" i="30"/>
  <c r="P104" i="30"/>
  <c r="P106" i="28"/>
  <c r="O106" i="28"/>
  <c r="O102" i="28"/>
  <c r="P102" i="28"/>
  <c r="N57" i="28"/>
  <c r="R40" i="28"/>
  <c r="K101" i="28"/>
  <c r="J101" i="28"/>
  <c r="D95" i="28"/>
  <c r="W85" i="28"/>
  <c r="Y44" i="29"/>
  <c r="Y70" i="29" s="1"/>
  <c r="Y87" i="29" s="1"/>
  <c r="Z44" i="29"/>
  <c r="Z70" i="29" s="1"/>
  <c r="Z87" i="29" s="1"/>
  <c r="X61" i="29"/>
  <c r="X70" i="29"/>
  <c r="M148" i="28"/>
  <c r="M165" i="28" s="1"/>
  <c r="M106" i="30" l="1"/>
  <c r="N106" i="30" s="1"/>
  <c r="O106" i="30" s="1"/>
  <c r="R106" i="30" s="1"/>
  <c r="S106" i="30" s="1"/>
  <c r="U106" i="30" s="1"/>
  <c r="M102" i="30"/>
  <c r="N102" i="30" s="1"/>
  <c r="M111" i="28"/>
  <c r="N111" i="28" s="1"/>
  <c r="O111" i="28" s="1"/>
  <c r="M101" i="30"/>
  <c r="N101" i="30" s="1"/>
  <c r="P101" i="30" s="1"/>
  <c r="M103" i="30"/>
  <c r="N103" i="30" s="1"/>
  <c r="P103" i="30" s="1"/>
  <c r="H95" i="30"/>
  <c r="I95" i="30" s="1"/>
  <c r="U98" i="30"/>
  <c r="T98" i="30"/>
  <c r="P106" i="30"/>
  <c r="R108" i="30"/>
  <c r="S108" i="30" s="1"/>
  <c r="O102" i="30"/>
  <c r="P102" i="30"/>
  <c r="R102" i="30" s="1"/>
  <c r="S102" i="30" s="1"/>
  <c r="O110" i="28"/>
  <c r="R110" i="28" s="1"/>
  <c r="S110" i="28" s="1"/>
  <c r="U110" i="28" s="1"/>
  <c r="O99" i="30"/>
  <c r="P99" i="30"/>
  <c r="R104" i="30"/>
  <c r="S104" i="30" s="1"/>
  <c r="U104" i="30" s="1"/>
  <c r="U107" i="30"/>
  <c r="T107" i="30"/>
  <c r="W107" i="30" s="1"/>
  <c r="O97" i="30"/>
  <c r="R97" i="30" s="1"/>
  <c r="S97" i="30" s="1"/>
  <c r="T97" i="30" s="1"/>
  <c r="O111" i="30"/>
  <c r="R111" i="30" s="1"/>
  <c r="S111" i="30" s="1"/>
  <c r="T111" i="30" s="1"/>
  <c r="P105" i="28"/>
  <c r="O105" i="28"/>
  <c r="O105" i="30"/>
  <c r="P105" i="30"/>
  <c r="P110" i="30"/>
  <c r="R110" i="30" s="1"/>
  <c r="S110" i="30" s="1"/>
  <c r="T96" i="30"/>
  <c r="U96" i="30"/>
  <c r="M100" i="30"/>
  <c r="N100" i="30" s="1"/>
  <c r="P100" i="30" s="1"/>
  <c r="M109" i="30"/>
  <c r="N109" i="30" s="1"/>
  <c r="O109" i="30" s="1"/>
  <c r="P107" i="28"/>
  <c r="R107" i="28" s="1"/>
  <c r="S107" i="28" s="1"/>
  <c r="T107" i="28" s="1"/>
  <c r="M101" i="28"/>
  <c r="N101" i="28" s="1"/>
  <c r="O101" i="28" s="1"/>
  <c r="O98" i="28"/>
  <c r="R98" i="28" s="1"/>
  <c r="S98" i="28" s="1"/>
  <c r="U98" i="28" s="1"/>
  <c r="P104" i="28"/>
  <c r="R104" i="28" s="1"/>
  <c r="S104" i="28" s="1"/>
  <c r="U104" i="28" s="1"/>
  <c r="T109" i="28"/>
  <c r="W109" i="28" s="1"/>
  <c r="O100" i="28"/>
  <c r="R100" i="28" s="1"/>
  <c r="S100" i="28" s="1"/>
  <c r="T100" i="28" s="1"/>
  <c r="R106" i="28"/>
  <c r="S106" i="28" s="1"/>
  <c r="T106" i="28" s="1"/>
  <c r="P97" i="28"/>
  <c r="R97" i="28" s="1"/>
  <c r="S97" i="28" s="1"/>
  <c r="P96" i="28"/>
  <c r="R96" i="28" s="1"/>
  <c r="S96" i="28" s="1"/>
  <c r="U96" i="28" s="1"/>
  <c r="R102" i="28"/>
  <c r="S102" i="28" s="1"/>
  <c r="U102" i="28" s="1"/>
  <c r="N165" i="30"/>
  <c r="F112" i="30"/>
  <c r="P148" i="30"/>
  <c r="P165" i="30" s="1"/>
  <c r="E112" i="30"/>
  <c r="O148" i="30"/>
  <c r="O165" i="30" s="1"/>
  <c r="N57" i="30"/>
  <c r="R40" i="30"/>
  <c r="S40" i="28"/>
  <c r="R57" i="28"/>
  <c r="E95" i="28"/>
  <c r="F95" i="28"/>
  <c r="D112" i="28"/>
  <c r="N148" i="28"/>
  <c r="X87" i="29"/>
  <c r="AB70" i="29"/>
  <c r="AB87" i="29" s="1"/>
  <c r="O103" i="30" l="1"/>
  <c r="R103" i="30" s="1"/>
  <c r="S103" i="30" s="1"/>
  <c r="U103" i="30" s="1"/>
  <c r="T104" i="30"/>
  <c r="P111" i="28"/>
  <c r="O101" i="30"/>
  <c r="H112" i="30"/>
  <c r="R105" i="28"/>
  <c r="S105" i="28" s="1"/>
  <c r="T105" i="28" s="1"/>
  <c r="P109" i="30"/>
  <c r="R109" i="30" s="1"/>
  <c r="S109" i="30" s="1"/>
  <c r="R101" i="30"/>
  <c r="S101" i="30" s="1"/>
  <c r="T101" i="30" s="1"/>
  <c r="R99" i="30"/>
  <c r="S99" i="30" s="1"/>
  <c r="T99" i="30"/>
  <c r="U99" i="30"/>
  <c r="W99" i="30"/>
  <c r="U102" i="30"/>
  <c r="T102" i="30"/>
  <c r="W96" i="30"/>
  <c r="T108" i="30"/>
  <c r="U108" i="30"/>
  <c r="T106" i="30"/>
  <c r="W106" i="30" s="1"/>
  <c r="O100" i="30"/>
  <c r="R100" i="30" s="1"/>
  <c r="S100" i="30" s="1"/>
  <c r="T100" i="30" s="1"/>
  <c r="R111" i="28"/>
  <c r="S111" i="28" s="1"/>
  <c r="T111" i="28" s="1"/>
  <c r="W98" i="30"/>
  <c r="U111" i="28"/>
  <c r="W104" i="30"/>
  <c r="T103" i="30"/>
  <c r="W103" i="30" s="1"/>
  <c r="U97" i="30"/>
  <c r="W97" i="30" s="1"/>
  <c r="U110" i="30"/>
  <c r="T110" i="30"/>
  <c r="P101" i="28"/>
  <c r="R101" i="28" s="1"/>
  <c r="S101" i="28" s="1"/>
  <c r="U101" i="28" s="1"/>
  <c r="U107" i="28"/>
  <c r="W107" i="28" s="1"/>
  <c r="U111" i="30"/>
  <c r="W111" i="30" s="1"/>
  <c r="R105" i="30"/>
  <c r="S105" i="30" s="1"/>
  <c r="T102" i="28"/>
  <c r="W102" i="28" s="1"/>
  <c r="T96" i="28"/>
  <c r="W96" i="28" s="1"/>
  <c r="T110" i="28"/>
  <c r="W110" i="28" s="1"/>
  <c r="U100" i="28"/>
  <c r="W100" i="28" s="1"/>
  <c r="T98" i="28"/>
  <c r="W98" i="28" s="1"/>
  <c r="U106" i="28"/>
  <c r="W106" i="28" s="1"/>
  <c r="T104" i="28"/>
  <c r="W104" i="28"/>
  <c r="T97" i="28"/>
  <c r="U97" i="28"/>
  <c r="H95" i="28"/>
  <c r="I95" i="28" s="1"/>
  <c r="I112" i="30"/>
  <c r="J95" i="30"/>
  <c r="J112" i="30" s="1"/>
  <c r="K95" i="30"/>
  <c r="K112" i="30" s="1"/>
  <c r="R148" i="30"/>
  <c r="S40" i="30"/>
  <c r="R57" i="30"/>
  <c r="F112" i="28"/>
  <c r="P148" i="28"/>
  <c r="P165" i="28" s="1"/>
  <c r="N165" i="28"/>
  <c r="W40" i="28"/>
  <c r="W57" i="28" s="1"/>
  <c r="S57" i="28"/>
  <c r="E112" i="28"/>
  <c r="O148" i="28"/>
  <c r="O165" i="28" s="1"/>
  <c r="T109" i="30" l="1"/>
  <c r="W109" i="30" s="1"/>
  <c r="U109" i="30"/>
  <c r="U101" i="30"/>
  <c r="W101" i="30" s="1"/>
  <c r="U105" i="28"/>
  <c r="W105" i="28" s="1"/>
  <c r="W102" i="30"/>
  <c r="W111" i="28"/>
  <c r="U100" i="30"/>
  <c r="W100" i="30" s="1"/>
  <c r="W108" i="30"/>
  <c r="W110" i="30"/>
  <c r="U105" i="30"/>
  <c r="T105" i="30"/>
  <c r="W105" i="30" s="1"/>
  <c r="W97" i="28"/>
  <c r="H112" i="28"/>
  <c r="R148" i="28"/>
  <c r="R165" i="28" s="1"/>
  <c r="T101" i="28"/>
  <c r="W101" i="28" s="1"/>
  <c r="W40" i="30"/>
  <c r="W57" i="30" s="1"/>
  <c r="S57" i="30"/>
  <c r="R165" i="30"/>
  <c r="S148" i="30"/>
  <c r="M95" i="30"/>
  <c r="I112" i="28"/>
  <c r="K95" i="28"/>
  <c r="K112" i="28" s="1"/>
  <c r="J95" i="28"/>
  <c r="J112" i="28" s="1"/>
  <c r="S148" i="28" l="1"/>
  <c r="S165" i="28" s="1"/>
  <c r="M95" i="28"/>
  <c r="N95" i="28" s="1"/>
  <c r="M112" i="30"/>
  <c r="N95" i="30"/>
  <c r="S165" i="30"/>
  <c r="W148" i="30"/>
  <c r="W148" i="28" l="1"/>
  <c r="X148" i="28" s="1"/>
  <c r="M112" i="28"/>
  <c r="X148" i="30"/>
  <c r="W165" i="30"/>
  <c r="N112" i="30"/>
  <c r="P95" i="30"/>
  <c r="P112" i="30" s="1"/>
  <c r="O95" i="30"/>
  <c r="O112" i="30" s="1"/>
  <c r="O95" i="28"/>
  <c r="O112" i="28" s="1"/>
  <c r="N112" i="28"/>
  <c r="P95" i="28"/>
  <c r="P112" i="28" s="1"/>
  <c r="W165" i="28" l="1"/>
  <c r="R95" i="28"/>
  <c r="S95" i="28" s="1"/>
  <c r="R95" i="30"/>
  <c r="AB148" i="30"/>
  <c r="X165" i="30"/>
  <c r="AB148" i="28"/>
  <c r="X165" i="28"/>
  <c r="R112" i="28" l="1"/>
  <c r="AC148" i="30"/>
  <c r="AB165" i="30"/>
  <c r="R112" i="30"/>
  <c r="S95" i="30"/>
  <c r="AC148" i="28"/>
  <c r="AB165" i="28"/>
  <c r="U95" i="28"/>
  <c r="U112" i="28" s="1"/>
  <c r="T95" i="28"/>
  <c r="T112" i="28" s="1"/>
  <c r="S112" i="28"/>
  <c r="T95" i="30" l="1"/>
  <c r="T112" i="30" s="1"/>
  <c r="S112" i="30"/>
  <c r="U95" i="30"/>
  <c r="U112" i="30" s="1"/>
  <c r="AG148" i="30"/>
  <c r="AG165" i="30" s="1"/>
  <c r="AC165" i="30"/>
  <c r="AG148" i="28"/>
  <c r="AG165" i="28" s="1"/>
  <c r="AC165" i="28"/>
  <c r="W95" i="28"/>
  <c r="W112" i="28" s="1"/>
  <c r="W95" i="30" l="1"/>
  <c r="W112" i="30" s="1"/>
  <c r="AF165" i="27" l="1"/>
  <c r="AE165" i="27"/>
  <c r="AD165" i="27"/>
  <c r="AA165" i="27"/>
  <c r="Z165" i="27"/>
  <c r="Y165" i="27"/>
  <c r="V165" i="27"/>
  <c r="U165" i="27"/>
  <c r="T165" i="27"/>
  <c r="Q164" i="27"/>
  <c r="L164" i="27"/>
  <c r="G164" i="27"/>
  <c r="Q163" i="27"/>
  <c r="L163" i="27"/>
  <c r="G163" i="27"/>
  <c r="Q162" i="27"/>
  <c r="L162" i="27"/>
  <c r="G162" i="27"/>
  <c r="Q161" i="27"/>
  <c r="L161" i="27"/>
  <c r="G161" i="27"/>
  <c r="Q160" i="27"/>
  <c r="L160" i="27"/>
  <c r="G160" i="27"/>
  <c r="Q159" i="27"/>
  <c r="L159" i="27"/>
  <c r="G159" i="27"/>
  <c r="Q158" i="27"/>
  <c r="L158" i="27"/>
  <c r="G158" i="27"/>
  <c r="Q157" i="27"/>
  <c r="L157" i="27"/>
  <c r="G157" i="27"/>
  <c r="Q156" i="27"/>
  <c r="L156" i="27"/>
  <c r="G156" i="27"/>
  <c r="Q155" i="27"/>
  <c r="L155" i="27"/>
  <c r="G155" i="27"/>
  <c r="Q154" i="27"/>
  <c r="L154" i="27"/>
  <c r="G154" i="27"/>
  <c r="Q153" i="27"/>
  <c r="L153" i="27"/>
  <c r="G153" i="27"/>
  <c r="Q152" i="27"/>
  <c r="L152" i="27"/>
  <c r="G152" i="27"/>
  <c r="Q151" i="27"/>
  <c r="L151" i="27"/>
  <c r="G151" i="27"/>
  <c r="Q150" i="27"/>
  <c r="L150" i="27"/>
  <c r="G150" i="27"/>
  <c r="Q149" i="27"/>
  <c r="L149" i="27"/>
  <c r="G149" i="27"/>
  <c r="B149" i="27"/>
  <c r="B150" i="27" s="1"/>
  <c r="B151" i="27" s="1"/>
  <c r="B152" i="27" s="1"/>
  <c r="B153" i="27" s="1"/>
  <c r="B154" i="27" s="1"/>
  <c r="B155" i="27" s="1"/>
  <c r="B156" i="27" s="1"/>
  <c r="B157" i="27" s="1"/>
  <c r="B158" i="27" s="1"/>
  <c r="B159" i="27" s="1"/>
  <c r="B160" i="27" s="1"/>
  <c r="B161" i="27" s="1"/>
  <c r="B162" i="27" s="1"/>
  <c r="B163" i="27" s="1"/>
  <c r="B164" i="27" s="1"/>
  <c r="Q148" i="27"/>
  <c r="L148" i="27"/>
  <c r="G148" i="27"/>
  <c r="L138" i="27"/>
  <c r="G138" i="27"/>
  <c r="L137" i="27"/>
  <c r="G137" i="27"/>
  <c r="L136" i="27"/>
  <c r="G136" i="27"/>
  <c r="L135" i="27"/>
  <c r="G135" i="27"/>
  <c r="L134" i="27"/>
  <c r="G134" i="27"/>
  <c r="L133" i="27"/>
  <c r="G133" i="27"/>
  <c r="L132" i="27"/>
  <c r="G132" i="27"/>
  <c r="L131" i="27"/>
  <c r="G131" i="27"/>
  <c r="L130" i="27"/>
  <c r="G130" i="27"/>
  <c r="L129" i="27"/>
  <c r="G129" i="27"/>
  <c r="L128" i="27"/>
  <c r="G128" i="27"/>
  <c r="L127" i="27"/>
  <c r="G127" i="27"/>
  <c r="L126" i="27"/>
  <c r="G126" i="27"/>
  <c r="L125" i="27"/>
  <c r="G125" i="27"/>
  <c r="L124" i="27"/>
  <c r="G124" i="27"/>
  <c r="L123" i="27"/>
  <c r="G123" i="27"/>
  <c r="B123" i="27"/>
  <c r="B124" i="27" s="1"/>
  <c r="B125" i="27" s="1"/>
  <c r="B126" i="27" s="1"/>
  <c r="B127" i="27" s="1"/>
  <c r="B128" i="27" s="1"/>
  <c r="B129" i="27" s="1"/>
  <c r="B130" i="27" s="1"/>
  <c r="B131" i="27" s="1"/>
  <c r="B132" i="27" s="1"/>
  <c r="B133" i="27" s="1"/>
  <c r="B134" i="27" s="1"/>
  <c r="B135" i="27" s="1"/>
  <c r="B136" i="27" s="1"/>
  <c r="B137" i="27" s="1"/>
  <c r="B138" i="27" s="1"/>
  <c r="L122" i="27"/>
  <c r="G122" i="27"/>
  <c r="V112" i="27"/>
  <c r="Q112" i="27"/>
  <c r="L112" i="27"/>
  <c r="G112" i="27"/>
  <c r="B98" i="27"/>
  <c r="B99" i="27" s="1"/>
  <c r="B100" i="27" s="1"/>
  <c r="B101" i="27" s="1"/>
  <c r="B102" i="27" s="1"/>
  <c r="B103" i="27" s="1"/>
  <c r="B104" i="27" s="1"/>
  <c r="B105" i="27" s="1"/>
  <c r="B106" i="27" s="1"/>
  <c r="B107" i="27" s="1"/>
  <c r="B108" i="27" s="1"/>
  <c r="B109" i="27" s="1"/>
  <c r="B110" i="27" s="1"/>
  <c r="B111" i="27" s="1"/>
  <c r="B96" i="27"/>
  <c r="B97" i="27" s="1"/>
  <c r="J86" i="27"/>
  <c r="O86" i="27" s="1"/>
  <c r="T86" i="27" s="1"/>
  <c r="E113" i="27" s="1"/>
  <c r="J113" i="27" s="1"/>
  <c r="O113" i="27" s="1"/>
  <c r="T113" i="27" s="1"/>
  <c r="V85" i="27"/>
  <c r="Q85" i="27"/>
  <c r="L85" i="27"/>
  <c r="G85" i="27"/>
  <c r="D138" i="27"/>
  <c r="A111" i="27"/>
  <c r="D137" i="27"/>
  <c r="A110" i="27"/>
  <c r="A109" i="27"/>
  <c r="A108" i="27"/>
  <c r="A107" i="27"/>
  <c r="A106" i="27"/>
  <c r="D132" i="27"/>
  <c r="A105" i="27"/>
  <c r="A104" i="27"/>
  <c r="D130" i="27"/>
  <c r="A103" i="27"/>
  <c r="F75" i="27"/>
  <c r="A102" i="27"/>
  <c r="A101" i="27"/>
  <c r="A100" i="27"/>
  <c r="D126" i="27"/>
  <c r="A99" i="27"/>
  <c r="D125" i="27"/>
  <c r="A98" i="27"/>
  <c r="A97" i="27"/>
  <c r="B69" i="27"/>
  <c r="B70" i="27" s="1"/>
  <c r="B71" i="27" s="1"/>
  <c r="B72" i="27" s="1"/>
  <c r="B73" i="27" s="1"/>
  <c r="B74" i="27" s="1"/>
  <c r="B75" i="27" s="1"/>
  <c r="B76" i="27" s="1"/>
  <c r="B77" i="27" s="1"/>
  <c r="B78" i="27" s="1"/>
  <c r="B79" i="27" s="1"/>
  <c r="B80" i="27" s="1"/>
  <c r="B81" i="27" s="1"/>
  <c r="B82" i="27" s="1"/>
  <c r="B83" i="27" s="1"/>
  <c r="B84" i="27" s="1"/>
  <c r="A96" i="27"/>
  <c r="A95" i="27"/>
  <c r="V57" i="27"/>
  <c r="Q57" i="27"/>
  <c r="L57" i="27"/>
  <c r="G57" i="27"/>
  <c r="B41" i="27"/>
  <c r="B42" i="27" s="1"/>
  <c r="B43" i="27" s="1"/>
  <c r="B44" i="27" s="1"/>
  <c r="B45" i="27" s="1"/>
  <c r="B46" i="27" s="1"/>
  <c r="B47" i="27" s="1"/>
  <c r="B48" i="27" s="1"/>
  <c r="B49" i="27" s="1"/>
  <c r="B50" i="27" s="1"/>
  <c r="B51" i="27" s="1"/>
  <c r="B52" i="27" s="1"/>
  <c r="B53" i="27" s="1"/>
  <c r="B54" i="27" s="1"/>
  <c r="B55" i="27" s="1"/>
  <c r="B56" i="27" s="1"/>
  <c r="V31" i="27"/>
  <c r="Q31" i="27"/>
  <c r="L31" i="27"/>
  <c r="G31" i="27"/>
  <c r="B20" i="27"/>
  <c r="B21" i="27" s="1"/>
  <c r="B22" i="27" s="1"/>
  <c r="B23" i="27" s="1"/>
  <c r="B24" i="27" s="1"/>
  <c r="B25" i="27" s="1"/>
  <c r="B26" i="27" s="1"/>
  <c r="B27" i="27" s="1"/>
  <c r="B28" i="27" s="1"/>
  <c r="B29" i="27" s="1"/>
  <c r="B30" i="27" s="1"/>
  <c r="B15" i="27"/>
  <c r="B16" i="27" s="1"/>
  <c r="B17" i="27" s="1"/>
  <c r="B18" i="27" s="1"/>
  <c r="B19" i="27" s="1"/>
  <c r="AA87" i="26"/>
  <c r="V87" i="26"/>
  <c r="Q87" i="26"/>
  <c r="L87" i="26"/>
  <c r="G87" i="26"/>
  <c r="B72" i="26"/>
  <c r="B73" i="26" s="1"/>
  <c r="B74" i="26" s="1"/>
  <c r="B75" i="26" s="1"/>
  <c r="B76" i="26" s="1"/>
  <c r="B77" i="26" s="1"/>
  <c r="B78" i="26" s="1"/>
  <c r="B79" i="26" s="1"/>
  <c r="B80" i="26" s="1"/>
  <c r="B81" i="26" s="1"/>
  <c r="B82" i="26" s="1"/>
  <c r="B83" i="26" s="1"/>
  <c r="B84" i="26" s="1"/>
  <c r="B85" i="26" s="1"/>
  <c r="B86" i="26" s="1"/>
  <c r="B71" i="26"/>
  <c r="V61" i="26"/>
  <c r="Q61" i="26"/>
  <c r="L61" i="26"/>
  <c r="G61" i="26"/>
  <c r="F60" i="26"/>
  <c r="F57" i="26"/>
  <c r="F54" i="26"/>
  <c r="F52" i="26"/>
  <c r="F49" i="26"/>
  <c r="F48" i="26"/>
  <c r="F46" i="26"/>
  <c r="B45" i="26"/>
  <c r="B46" i="26" s="1"/>
  <c r="B47" i="26" s="1"/>
  <c r="B48" i="26" s="1"/>
  <c r="B49" i="26" s="1"/>
  <c r="B50" i="26" s="1"/>
  <c r="B51" i="26" s="1"/>
  <c r="B52" i="26" s="1"/>
  <c r="B53" i="26" s="1"/>
  <c r="B54" i="26" s="1"/>
  <c r="B55" i="26" s="1"/>
  <c r="B56" i="26" s="1"/>
  <c r="B57" i="26" s="1"/>
  <c r="B58" i="26" s="1"/>
  <c r="B59" i="26" s="1"/>
  <c r="B60" i="26" s="1"/>
  <c r="F44" i="26"/>
  <c r="AA33" i="26"/>
  <c r="V33" i="26"/>
  <c r="Q33" i="26"/>
  <c r="L33" i="26"/>
  <c r="D83" i="26"/>
  <c r="B17" i="26"/>
  <c r="B18" i="26" s="1"/>
  <c r="B19" i="26" s="1"/>
  <c r="B20" i="26" s="1"/>
  <c r="B21" i="26" s="1"/>
  <c r="B22" i="26" s="1"/>
  <c r="B23" i="26" s="1"/>
  <c r="B24" i="26" s="1"/>
  <c r="B25" i="26" s="1"/>
  <c r="B26" i="26" s="1"/>
  <c r="B27" i="26" s="1"/>
  <c r="B28" i="26" s="1"/>
  <c r="B29" i="26" s="1"/>
  <c r="B30" i="26" s="1"/>
  <c r="B31" i="26" s="1"/>
  <c r="B32" i="26" s="1"/>
  <c r="AF165" i="25"/>
  <c r="AE165" i="25"/>
  <c r="AD165" i="25"/>
  <c r="AA165" i="25"/>
  <c r="Z165" i="25"/>
  <c r="Y165" i="25"/>
  <c r="V165" i="25"/>
  <c r="U165" i="25"/>
  <c r="T165" i="25"/>
  <c r="Q164" i="25"/>
  <c r="L164" i="25"/>
  <c r="G164" i="25"/>
  <c r="Q163" i="25"/>
  <c r="L163" i="25"/>
  <c r="G163" i="25"/>
  <c r="Q162" i="25"/>
  <c r="L162" i="25"/>
  <c r="G162" i="25"/>
  <c r="Q161" i="25"/>
  <c r="L161" i="25"/>
  <c r="G161" i="25"/>
  <c r="Q160" i="25"/>
  <c r="L160" i="25"/>
  <c r="G160" i="25"/>
  <c r="Q159" i="25"/>
  <c r="L159" i="25"/>
  <c r="G159" i="25"/>
  <c r="Q158" i="25"/>
  <c r="L158" i="25"/>
  <c r="G158" i="25"/>
  <c r="Q157" i="25"/>
  <c r="L157" i="25"/>
  <c r="G157" i="25"/>
  <c r="Q156" i="25"/>
  <c r="L156" i="25"/>
  <c r="G156" i="25"/>
  <c r="Q155" i="25"/>
  <c r="L155" i="25"/>
  <c r="G155" i="25"/>
  <c r="Q154" i="25"/>
  <c r="L154" i="25"/>
  <c r="G154" i="25"/>
  <c r="Q153" i="25"/>
  <c r="L153" i="25"/>
  <c r="G153" i="25"/>
  <c r="Q152" i="25"/>
  <c r="L152" i="25"/>
  <c r="G152" i="25"/>
  <c r="Q151" i="25"/>
  <c r="L151" i="25"/>
  <c r="G151" i="25"/>
  <c r="Q150" i="25"/>
  <c r="L150" i="25"/>
  <c r="G150" i="25"/>
  <c r="Q149" i="25"/>
  <c r="L149" i="25"/>
  <c r="G149" i="25"/>
  <c r="B149" i="25"/>
  <c r="B150" i="25" s="1"/>
  <c r="B151" i="25" s="1"/>
  <c r="B152" i="25" s="1"/>
  <c r="B153" i="25" s="1"/>
  <c r="B154" i="25" s="1"/>
  <c r="B155" i="25" s="1"/>
  <c r="B156" i="25" s="1"/>
  <c r="B157" i="25" s="1"/>
  <c r="B158" i="25" s="1"/>
  <c r="B159" i="25" s="1"/>
  <c r="B160" i="25" s="1"/>
  <c r="B161" i="25" s="1"/>
  <c r="B162" i="25" s="1"/>
  <c r="B163" i="25" s="1"/>
  <c r="B164" i="25" s="1"/>
  <c r="Q148" i="25"/>
  <c r="L148" i="25"/>
  <c r="L165" i="25" s="1"/>
  <c r="G148" i="25"/>
  <c r="L138" i="25"/>
  <c r="G138" i="25"/>
  <c r="L137" i="25"/>
  <c r="G137" i="25"/>
  <c r="L136" i="25"/>
  <c r="G136" i="25"/>
  <c r="L135" i="25"/>
  <c r="G135" i="25"/>
  <c r="L134" i="25"/>
  <c r="G134" i="25"/>
  <c r="L133" i="25"/>
  <c r="G133" i="25"/>
  <c r="L132" i="25"/>
  <c r="G132" i="25"/>
  <c r="L131" i="25"/>
  <c r="G131" i="25"/>
  <c r="L130" i="25"/>
  <c r="G130" i="25"/>
  <c r="L129" i="25"/>
  <c r="G129" i="25"/>
  <c r="L128" i="25"/>
  <c r="G128" i="25"/>
  <c r="L127" i="25"/>
  <c r="G127" i="25"/>
  <c r="L126" i="25"/>
  <c r="G126" i="25"/>
  <c r="L125" i="25"/>
  <c r="G125" i="25"/>
  <c r="L124" i="25"/>
  <c r="G124" i="25"/>
  <c r="L123" i="25"/>
  <c r="G123" i="25"/>
  <c r="B123" i="25"/>
  <c r="B124" i="25" s="1"/>
  <c r="B125" i="25" s="1"/>
  <c r="B126" i="25" s="1"/>
  <c r="B127" i="25" s="1"/>
  <c r="B128" i="25" s="1"/>
  <c r="B129" i="25" s="1"/>
  <c r="B130" i="25" s="1"/>
  <c r="B131" i="25" s="1"/>
  <c r="B132" i="25" s="1"/>
  <c r="B133" i="25" s="1"/>
  <c r="B134" i="25" s="1"/>
  <c r="B135" i="25" s="1"/>
  <c r="B136" i="25" s="1"/>
  <c r="B137" i="25" s="1"/>
  <c r="B138" i="25" s="1"/>
  <c r="L122" i="25"/>
  <c r="G122" i="25"/>
  <c r="V112" i="25"/>
  <c r="Q112" i="25"/>
  <c r="L112" i="25"/>
  <c r="G112" i="25"/>
  <c r="B96" i="25"/>
  <c r="B97" i="25" s="1"/>
  <c r="B98" i="25" s="1"/>
  <c r="B99" i="25" s="1"/>
  <c r="B100" i="25" s="1"/>
  <c r="B101" i="25" s="1"/>
  <c r="B102" i="25" s="1"/>
  <c r="B103" i="25" s="1"/>
  <c r="B104" i="25" s="1"/>
  <c r="B105" i="25" s="1"/>
  <c r="B106" i="25" s="1"/>
  <c r="B107" i="25" s="1"/>
  <c r="B108" i="25" s="1"/>
  <c r="B109" i="25" s="1"/>
  <c r="B110" i="25" s="1"/>
  <c r="B111" i="25" s="1"/>
  <c r="J86" i="25"/>
  <c r="O86" i="25" s="1"/>
  <c r="T86" i="25" s="1"/>
  <c r="E62" i="26" s="1"/>
  <c r="J62" i="26" s="1"/>
  <c r="O62" i="26" s="1"/>
  <c r="T62" i="26" s="1"/>
  <c r="Y62" i="26" s="1"/>
  <c r="V85" i="25"/>
  <c r="Q85" i="25"/>
  <c r="L85" i="25"/>
  <c r="G85" i="25"/>
  <c r="A111" i="25"/>
  <c r="A110" i="25"/>
  <c r="A109" i="25"/>
  <c r="A108" i="25"/>
  <c r="F80" i="25"/>
  <c r="F134" i="25" s="1"/>
  <c r="A107" i="25"/>
  <c r="A106" i="25"/>
  <c r="A105" i="25"/>
  <c r="A104" i="25"/>
  <c r="A103" i="25"/>
  <c r="A102" i="25"/>
  <c r="A101" i="25"/>
  <c r="A100" i="25"/>
  <c r="A99" i="25"/>
  <c r="A98" i="25"/>
  <c r="A97" i="25"/>
  <c r="B69" i="25"/>
  <c r="B70" i="25" s="1"/>
  <c r="B71" i="25" s="1"/>
  <c r="B72" i="25" s="1"/>
  <c r="B73" i="25" s="1"/>
  <c r="B74" i="25" s="1"/>
  <c r="B75" i="25" s="1"/>
  <c r="B76" i="25" s="1"/>
  <c r="B77" i="25" s="1"/>
  <c r="B78" i="25" s="1"/>
  <c r="B79" i="25" s="1"/>
  <c r="B80" i="25" s="1"/>
  <c r="B81" i="25" s="1"/>
  <c r="B82" i="25" s="1"/>
  <c r="B83" i="25" s="1"/>
  <c r="B84" i="25" s="1"/>
  <c r="A96" i="25"/>
  <c r="F68" i="25"/>
  <c r="A95" i="25"/>
  <c r="V57" i="25"/>
  <c r="Q57" i="25"/>
  <c r="L57" i="25"/>
  <c r="G57" i="25"/>
  <c r="O57" i="25"/>
  <c r="B41" i="25"/>
  <c r="B42" i="25" s="1"/>
  <c r="B43" i="25" s="1"/>
  <c r="B44" i="25" s="1"/>
  <c r="B45" i="25" s="1"/>
  <c r="B46" i="25" s="1"/>
  <c r="B47" i="25" s="1"/>
  <c r="B48" i="25" s="1"/>
  <c r="B49" i="25" s="1"/>
  <c r="B50" i="25" s="1"/>
  <c r="B51" i="25" s="1"/>
  <c r="B52" i="25" s="1"/>
  <c r="B53" i="25" s="1"/>
  <c r="B54" i="25" s="1"/>
  <c r="B55" i="25" s="1"/>
  <c r="B56" i="25" s="1"/>
  <c r="K57" i="25"/>
  <c r="J57" i="25"/>
  <c r="V31" i="25"/>
  <c r="Q31" i="25"/>
  <c r="L31" i="25"/>
  <c r="G31" i="25"/>
  <c r="F31" i="25"/>
  <c r="E31" i="25"/>
  <c r="D136" i="25"/>
  <c r="H26" i="25"/>
  <c r="I26" i="25" s="1"/>
  <c r="H25" i="25"/>
  <c r="I25" i="25" s="1"/>
  <c r="H22" i="25"/>
  <c r="I22" i="25" s="1"/>
  <c r="H21" i="25"/>
  <c r="I21" i="25" s="1"/>
  <c r="M21" i="25" s="1"/>
  <c r="N21" i="25" s="1"/>
  <c r="D124" i="25"/>
  <c r="B15" i="25"/>
  <c r="B16" i="25" s="1"/>
  <c r="B17" i="25" s="1"/>
  <c r="B18" i="25" s="1"/>
  <c r="B19" i="25" s="1"/>
  <c r="B20" i="25" s="1"/>
  <c r="B21" i="25" s="1"/>
  <c r="B22" i="25" s="1"/>
  <c r="B23" i="25" s="1"/>
  <c r="B24" i="25" s="1"/>
  <c r="B25" i="25" s="1"/>
  <c r="B26" i="25" s="1"/>
  <c r="B27" i="25" s="1"/>
  <c r="B28" i="25" s="1"/>
  <c r="B29" i="25" s="1"/>
  <c r="B30" i="25" s="1"/>
  <c r="L139" i="27" l="1"/>
  <c r="G165" i="25"/>
  <c r="G165" i="27"/>
  <c r="F74" i="26"/>
  <c r="D122" i="25"/>
  <c r="H31" i="26"/>
  <c r="I31" i="26" s="1"/>
  <c r="F70" i="27"/>
  <c r="F124" i="27" s="1"/>
  <c r="F70" i="26"/>
  <c r="H22" i="27"/>
  <c r="I22" i="27" s="1"/>
  <c r="M22" i="27" s="1"/>
  <c r="N22" i="27" s="1"/>
  <c r="F71" i="25"/>
  <c r="F125" i="25" s="1"/>
  <c r="F79" i="25"/>
  <c r="F133" i="25" s="1"/>
  <c r="F78" i="26"/>
  <c r="D75" i="26"/>
  <c r="F81" i="25"/>
  <c r="F135" i="25" s="1"/>
  <c r="E46" i="26"/>
  <c r="E72" i="26" s="1"/>
  <c r="D129" i="27"/>
  <c r="F84" i="27"/>
  <c r="D133" i="25"/>
  <c r="E79" i="25"/>
  <c r="E133" i="25" s="1"/>
  <c r="D125" i="25"/>
  <c r="E70" i="27"/>
  <c r="E124" i="27" s="1"/>
  <c r="E69" i="25"/>
  <c r="E123" i="25" s="1"/>
  <c r="E69" i="27"/>
  <c r="E123" i="27" s="1"/>
  <c r="D138" i="25"/>
  <c r="H30" i="25"/>
  <c r="I30" i="25" s="1"/>
  <c r="M30" i="25" s="1"/>
  <c r="N30" i="25" s="1"/>
  <c r="H20" i="25"/>
  <c r="I20" i="25" s="1"/>
  <c r="M20" i="25" s="1"/>
  <c r="N20" i="25" s="1"/>
  <c r="D128" i="25"/>
  <c r="E31" i="27"/>
  <c r="D86" i="26"/>
  <c r="H32" i="26"/>
  <c r="I32" i="26" s="1"/>
  <c r="F72" i="27"/>
  <c r="F126" i="27" s="1"/>
  <c r="F57" i="27"/>
  <c r="D85" i="25"/>
  <c r="F56" i="26"/>
  <c r="F82" i="26" s="1"/>
  <c r="E56" i="26"/>
  <c r="E82" i="26" s="1"/>
  <c r="D72" i="26"/>
  <c r="O57" i="27"/>
  <c r="E80" i="25"/>
  <c r="E134" i="25" s="1"/>
  <c r="D134" i="25"/>
  <c r="D78" i="26"/>
  <c r="E57" i="26"/>
  <c r="H57" i="26" s="1"/>
  <c r="I57" i="26" s="1"/>
  <c r="H16" i="27"/>
  <c r="I16" i="27" s="1"/>
  <c r="M16" i="27" s="1"/>
  <c r="N16" i="27" s="1"/>
  <c r="F138" i="27"/>
  <c r="D71" i="26"/>
  <c r="F75" i="26"/>
  <c r="E72" i="27"/>
  <c r="F83" i="26"/>
  <c r="J57" i="27"/>
  <c r="E74" i="25"/>
  <c r="E128" i="25" s="1"/>
  <c r="F45" i="26"/>
  <c r="F71" i="26" s="1"/>
  <c r="F86" i="26"/>
  <c r="D126" i="25"/>
  <c r="H18" i="25"/>
  <c r="I18" i="25" s="1"/>
  <c r="M18" i="25" s="1"/>
  <c r="N18" i="25" s="1"/>
  <c r="R18" i="25" s="1"/>
  <c r="S18" i="25" s="1"/>
  <c r="E113" i="25"/>
  <c r="J113" i="25" s="1"/>
  <c r="O113" i="25" s="1"/>
  <c r="T113" i="25" s="1"/>
  <c r="F129" i="27"/>
  <c r="D133" i="27"/>
  <c r="F79" i="27"/>
  <c r="F133" i="27" s="1"/>
  <c r="H25" i="27"/>
  <c r="I25" i="27" s="1"/>
  <c r="E79" i="27"/>
  <c r="H79" i="27" s="1"/>
  <c r="I79" i="27" s="1"/>
  <c r="E80" i="27"/>
  <c r="E134" i="27" s="1"/>
  <c r="F80" i="27"/>
  <c r="F134" i="27" s="1"/>
  <c r="F31" i="27"/>
  <c r="F73" i="27"/>
  <c r="F127" i="27" s="1"/>
  <c r="E73" i="27"/>
  <c r="E127" i="27" s="1"/>
  <c r="K31" i="27"/>
  <c r="D127" i="27"/>
  <c r="D128" i="27"/>
  <c r="F74" i="27"/>
  <c r="F128" i="27" s="1"/>
  <c r="E74" i="27"/>
  <c r="H20" i="27"/>
  <c r="I20" i="27" s="1"/>
  <c r="D136" i="27"/>
  <c r="H28" i="27"/>
  <c r="I28" i="27" s="1"/>
  <c r="D85" i="27"/>
  <c r="E68" i="27"/>
  <c r="E122" i="27" s="1"/>
  <c r="T31" i="27"/>
  <c r="U57" i="27"/>
  <c r="U31" i="27"/>
  <c r="F68" i="27"/>
  <c r="F122" i="27" s="1"/>
  <c r="H19" i="27"/>
  <c r="I19" i="27" s="1"/>
  <c r="D134" i="27"/>
  <c r="H26" i="27"/>
  <c r="I26" i="27" s="1"/>
  <c r="H27" i="27"/>
  <c r="I27" i="27" s="1"/>
  <c r="H24" i="27"/>
  <c r="I24" i="27" s="1"/>
  <c r="H14" i="27"/>
  <c r="D122" i="27"/>
  <c r="D31" i="27"/>
  <c r="E57" i="27"/>
  <c r="H15" i="27"/>
  <c r="I15" i="27" s="1"/>
  <c r="D123" i="27"/>
  <c r="J31" i="27"/>
  <c r="L165" i="27"/>
  <c r="H30" i="27"/>
  <c r="I30" i="27" s="1"/>
  <c r="P57" i="27"/>
  <c r="E82" i="27"/>
  <c r="H21" i="27"/>
  <c r="I21" i="27" s="1"/>
  <c r="E76" i="27"/>
  <c r="F82" i="27"/>
  <c r="F136" i="27" s="1"/>
  <c r="F77" i="27"/>
  <c r="F131" i="27" s="1"/>
  <c r="D131" i="27"/>
  <c r="E77" i="27"/>
  <c r="E131" i="27" s="1"/>
  <c r="T57" i="27"/>
  <c r="E71" i="27"/>
  <c r="O31" i="27"/>
  <c r="H17" i="27"/>
  <c r="I17" i="27" s="1"/>
  <c r="F81" i="27"/>
  <c r="D135" i="27"/>
  <c r="F71" i="27"/>
  <c r="F125" i="27" s="1"/>
  <c r="H23" i="27"/>
  <c r="I23" i="27" s="1"/>
  <c r="E78" i="27"/>
  <c r="F78" i="27"/>
  <c r="F132" i="27" s="1"/>
  <c r="E81" i="27"/>
  <c r="E135" i="27" s="1"/>
  <c r="Q165" i="27"/>
  <c r="E75" i="27"/>
  <c r="H75" i="27" s="1"/>
  <c r="I75" i="27" s="1"/>
  <c r="F76" i="27"/>
  <c r="F130" i="27" s="1"/>
  <c r="D124" i="27"/>
  <c r="K57" i="27"/>
  <c r="G139" i="27"/>
  <c r="H18" i="27"/>
  <c r="I18" i="27" s="1"/>
  <c r="H29" i="27"/>
  <c r="I29" i="27" s="1"/>
  <c r="E84" i="27"/>
  <c r="P31" i="27"/>
  <c r="F69" i="27"/>
  <c r="F123" i="27" s="1"/>
  <c r="E83" i="27"/>
  <c r="F83" i="27"/>
  <c r="F137" i="27" s="1"/>
  <c r="H16" i="26"/>
  <c r="E44" i="26"/>
  <c r="E70" i="26" s="1"/>
  <c r="D70" i="26"/>
  <c r="O31" i="25"/>
  <c r="M25" i="25"/>
  <c r="N25" i="25" s="1"/>
  <c r="D31" i="25"/>
  <c r="F83" i="25"/>
  <c r="F137" i="25" s="1"/>
  <c r="E83" i="25"/>
  <c r="E137" i="25" s="1"/>
  <c r="F122" i="25"/>
  <c r="R21" i="25"/>
  <c r="S21" i="25" s="1"/>
  <c r="H14" i="25"/>
  <c r="F72" i="25"/>
  <c r="F126" i="25" s="1"/>
  <c r="E72" i="25"/>
  <c r="F73" i="25"/>
  <c r="F127" i="25" s="1"/>
  <c r="D127" i="25"/>
  <c r="H19" i="25"/>
  <c r="I19" i="25" s="1"/>
  <c r="E68" i="25"/>
  <c r="T33" i="26"/>
  <c r="H20" i="26"/>
  <c r="I20" i="26" s="1"/>
  <c r="H26" i="26"/>
  <c r="I26" i="26" s="1"/>
  <c r="D80" i="26"/>
  <c r="E54" i="26"/>
  <c r="H54" i="26" s="1"/>
  <c r="I54" i="26" s="1"/>
  <c r="D81" i="26"/>
  <c r="H27" i="26"/>
  <c r="I27" i="26" s="1"/>
  <c r="D123" i="25"/>
  <c r="H15" i="25"/>
  <c r="I15" i="25" s="1"/>
  <c r="F69" i="25"/>
  <c r="M26" i="25"/>
  <c r="N26" i="25" s="1"/>
  <c r="M22" i="25"/>
  <c r="N22" i="25" s="1"/>
  <c r="Z33" i="26"/>
  <c r="O33" i="26"/>
  <c r="M31" i="26"/>
  <c r="N31" i="26" s="1"/>
  <c r="H16" i="25"/>
  <c r="I16" i="25" s="1"/>
  <c r="F75" i="25"/>
  <c r="F129" i="25" s="1"/>
  <c r="E75" i="25"/>
  <c r="D79" i="26"/>
  <c r="F53" i="26"/>
  <c r="F79" i="26" s="1"/>
  <c r="E53" i="26"/>
  <c r="E79" i="26" s="1"/>
  <c r="K31" i="25"/>
  <c r="P31" i="25"/>
  <c r="D130" i="25"/>
  <c r="H17" i="26"/>
  <c r="I17" i="26" s="1"/>
  <c r="E45" i="26"/>
  <c r="E78" i="25"/>
  <c r="D132" i="25"/>
  <c r="H24" i="25"/>
  <c r="I24" i="25" s="1"/>
  <c r="P57" i="25"/>
  <c r="F84" i="25"/>
  <c r="F138" i="25" s="1"/>
  <c r="E84" i="25"/>
  <c r="F74" i="25"/>
  <c r="F128" i="25" s="1"/>
  <c r="H30" i="26"/>
  <c r="I30" i="26" s="1"/>
  <c r="D84" i="26"/>
  <c r="H23" i="25"/>
  <c r="I23" i="25" s="1"/>
  <c r="D135" i="25"/>
  <c r="H27" i="25"/>
  <c r="I27" i="25" s="1"/>
  <c r="H28" i="25"/>
  <c r="I28" i="25" s="1"/>
  <c r="T31" i="25"/>
  <c r="E81" i="25"/>
  <c r="H81" i="25" s="1"/>
  <c r="I81" i="25" s="1"/>
  <c r="L139" i="25"/>
  <c r="H29" i="26"/>
  <c r="I29" i="26" s="1"/>
  <c r="J31" i="25"/>
  <c r="U31" i="25"/>
  <c r="U57" i="25"/>
  <c r="E76" i="25"/>
  <c r="E130" i="25" s="1"/>
  <c r="F76" i="25"/>
  <c r="F130" i="25" s="1"/>
  <c r="E48" i="26"/>
  <c r="H48" i="26" s="1"/>
  <c r="I48" i="26" s="1"/>
  <c r="D74" i="26"/>
  <c r="H24" i="26"/>
  <c r="I24" i="26" s="1"/>
  <c r="F50" i="26"/>
  <c r="F76" i="26" s="1"/>
  <c r="E50" i="26"/>
  <c r="E76" i="26" s="1"/>
  <c r="T57" i="25"/>
  <c r="Q165" i="25"/>
  <c r="K33" i="26"/>
  <c r="H23" i="26"/>
  <c r="I23" i="26" s="1"/>
  <c r="D77" i="26"/>
  <c r="F51" i="26"/>
  <c r="F77" i="26" s="1"/>
  <c r="E51" i="26"/>
  <c r="E77" i="26" s="1"/>
  <c r="J33" i="26"/>
  <c r="D137" i="25"/>
  <c r="E49" i="26"/>
  <c r="H49" i="26" s="1"/>
  <c r="I49" i="26" s="1"/>
  <c r="E57" i="25"/>
  <c r="E70" i="25"/>
  <c r="F77" i="25"/>
  <c r="F131" i="25" s="1"/>
  <c r="D131" i="25"/>
  <c r="E77" i="25"/>
  <c r="E131" i="25" s="1"/>
  <c r="D129" i="25"/>
  <c r="F72" i="26"/>
  <c r="F57" i="25"/>
  <c r="F70" i="25"/>
  <c r="F124" i="25" s="1"/>
  <c r="F78" i="25"/>
  <c r="F132" i="25" s="1"/>
  <c r="H22" i="26"/>
  <c r="I22" i="26" s="1"/>
  <c r="D76" i="26"/>
  <c r="H25" i="26"/>
  <c r="I25" i="26" s="1"/>
  <c r="H17" i="25"/>
  <c r="I17" i="25" s="1"/>
  <c r="H29" i="25"/>
  <c r="I29" i="25" s="1"/>
  <c r="E71" i="25"/>
  <c r="E125" i="25" s="1"/>
  <c r="U33" i="26"/>
  <c r="D73" i="26"/>
  <c r="H19" i="26"/>
  <c r="I19" i="26" s="1"/>
  <c r="M32" i="26"/>
  <c r="N32" i="26" s="1"/>
  <c r="F58" i="26"/>
  <c r="F84" i="26" s="1"/>
  <c r="E58" i="26"/>
  <c r="E84" i="26" s="1"/>
  <c r="F82" i="25"/>
  <c r="F136" i="25" s="1"/>
  <c r="H21" i="26"/>
  <c r="I21" i="26" s="1"/>
  <c r="D82" i="26"/>
  <c r="H28" i="26"/>
  <c r="I28" i="26" s="1"/>
  <c r="Y33" i="26"/>
  <c r="E73" i="25"/>
  <c r="E127" i="25" s="1"/>
  <c r="E82" i="25"/>
  <c r="E136" i="25" s="1"/>
  <c r="G139" i="25"/>
  <c r="P33" i="26"/>
  <c r="D85" i="26"/>
  <c r="E52" i="26"/>
  <c r="H52" i="26" s="1"/>
  <c r="I52" i="26" s="1"/>
  <c r="F59" i="26"/>
  <c r="F85" i="26" s="1"/>
  <c r="E59" i="26"/>
  <c r="E60" i="26"/>
  <c r="H18" i="26"/>
  <c r="I18" i="26" s="1"/>
  <c r="F80" i="26"/>
  <c r="F47" i="26"/>
  <c r="F73" i="26" s="1"/>
  <c r="E47" i="26"/>
  <c r="F55" i="26"/>
  <c r="F81" i="26" s="1"/>
  <c r="E55" i="26"/>
  <c r="H51" i="26" l="1"/>
  <c r="I51" i="26" s="1"/>
  <c r="H72" i="25"/>
  <c r="I72" i="25" s="1"/>
  <c r="H134" i="25"/>
  <c r="H84" i="25"/>
  <c r="I84" i="25" s="1"/>
  <c r="J84" i="25" s="1"/>
  <c r="J138" i="25" s="1"/>
  <c r="H46" i="26"/>
  <c r="I46" i="26" s="1"/>
  <c r="H133" i="25"/>
  <c r="E74" i="26"/>
  <c r="H74" i="26" s="1"/>
  <c r="H79" i="25"/>
  <c r="I79" i="25" s="1"/>
  <c r="J79" i="25" s="1"/>
  <c r="J133" i="25" s="1"/>
  <c r="H84" i="27"/>
  <c r="I84" i="27" s="1"/>
  <c r="K84" i="27" s="1"/>
  <c r="K138" i="27" s="1"/>
  <c r="H81" i="27"/>
  <c r="I81" i="27" s="1"/>
  <c r="I135" i="27" s="1"/>
  <c r="H72" i="27"/>
  <c r="I72" i="27" s="1"/>
  <c r="K72" i="27" s="1"/>
  <c r="K126" i="27" s="1"/>
  <c r="E83" i="26"/>
  <c r="H83" i="26" s="1"/>
  <c r="H74" i="27"/>
  <c r="I74" i="27" s="1"/>
  <c r="K74" i="27" s="1"/>
  <c r="K128" i="27" s="1"/>
  <c r="H70" i="27"/>
  <c r="I70" i="27" s="1"/>
  <c r="I124" i="27" s="1"/>
  <c r="H47" i="26"/>
  <c r="I47" i="26" s="1"/>
  <c r="J47" i="26" s="1"/>
  <c r="J73" i="26" s="1"/>
  <c r="F135" i="27"/>
  <c r="F139" i="27" s="1"/>
  <c r="H72" i="26"/>
  <c r="E129" i="27"/>
  <c r="H129" i="27" s="1"/>
  <c r="H80" i="25"/>
  <c r="I80" i="25" s="1"/>
  <c r="K80" i="25" s="1"/>
  <c r="K134" i="25" s="1"/>
  <c r="H45" i="26"/>
  <c r="I45" i="26" s="1"/>
  <c r="I71" i="26" s="1"/>
  <c r="H76" i="27"/>
  <c r="I76" i="27" s="1"/>
  <c r="I130" i="27" s="1"/>
  <c r="H125" i="25"/>
  <c r="H50" i="26"/>
  <c r="I50" i="26" s="1"/>
  <c r="J50" i="26" s="1"/>
  <c r="J76" i="26" s="1"/>
  <c r="H56" i="26"/>
  <c r="I56" i="26" s="1"/>
  <c r="K56" i="26" s="1"/>
  <c r="K82" i="26" s="1"/>
  <c r="E80" i="26"/>
  <c r="H80" i="26" s="1"/>
  <c r="H75" i="25"/>
  <c r="I75" i="25" s="1"/>
  <c r="I129" i="25" s="1"/>
  <c r="E133" i="27"/>
  <c r="H133" i="27" s="1"/>
  <c r="H82" i="25"/>
  <c r="I82" i="25" s="1"/>
  <c r="K82" i="25" s="1"/>
  <c r="K136" i="25" s="1"/>
  <c r="H68" i="27"/>
  <c r="I68" i="27" s="1"/>
  <c r="E126" i="27"/>
  <c r="H126" i="27" s="1"/>
  <c r="H70" i="25"/>
  <c r="I70" i="25" s="1"/>
  <c r="K70" i="25" s="1"/>
  <c r="K124" i="25" s="1"/>
  <c r="E124" i="25"/>
  <c r="H124" i="25" s="1"/>
  <c r="H136" i="25"/>
  <c r="H58" i="26"/>
  <c r="I58" i="26" s="1"/>
  <c r="K58" i="26" s="1"/>
  <c r="K84" i="26" s="1"/>
  <c r="H73" i="27"/>
  <c r="I73" i="27" s="1"/>
  <c r="K73" i="27" s="1"/>
  <c r="K127" i="27" s="1"/>
  <c r="E130" i="27"/>
  <c r="H130" i="27" s="1"/>
  <c r="H82" i="27"/>
  <c r="I82" i="27" s="1"/>
  <c r="I136" i="27" s="1"/>
  <c r="H127" i="27"/>
  <c r="H71" i="27"/>
  <c r="I71" i="27" s="1"/>
  <c r="K71" i="27" s="1"/>
  <c r="K125" i="27" s="1"/>
  <c r="E138" i="27"/>
  <c r="H138" i="27" s="1"/>
  <c r="E129" i="25"/>
  <c r="H129" i="25" s="1"/>
  <c r="F85" i="25"/>
  <c r="H83" i="25"/>
  <c r="I83" i="25" s="1"/>
  <c r="I137" i="25" s="1"/>
  <c r="H128" i="25"/>
  <c r="E135" i="25"/>
  <c r="H135" i="25" s="1"/>
  <c r="H74" i="25"/>
  <c r="I74" i="25" s="1"/>
  <c r="I128" i="25" s="1"/>
  <c r="E138" i="25"/>
  <c r="H138" i="25" s="1"/>
  <c r="E126" i="25"/>
  <c r="H126" i="25" s="1"/>
  <c r="H83" i="27"/>
  <c r="I83" i="27" s="1"/>
  <c r="I137" i="27" s="1"/>
  <c r="E137" i="27"/>
  <c r="H137" i="27" s="1"/>
  <c r="M27" i="27"/>
  <c r="N27" i="27" s="1"/>
  <c r="H80" i="27"/>
  <c r="I80" i="27" s="1"/>
  <c r="I134" i="27" s="1"/>
  <c r="M30" i="27"/>
  <c r="N30" i="27" s="1"/>
  <c r="M26" i="27"/>
  <c r="N26" i="27" s="1"/>
  <c r="R16" i="27"/>
  <c r="S16" i="27" s="1"/>
  <c r="M18" i="27"/>
  <c r="N18" i="27" s="1"/>
  <c r="M20" i="27"/>
  <c r="N20" i="27" s="1"/>
  <c r="H78" i="27"/>
  <c r="I78" i="27" s="1"/>
  <c r="I132" i="27" s="1"/>
  <c r="E128" i="27"/>
  <c r="H128" i="27" s="1"/>
  <c r="E136" i="27"/>
  <c r="H136" i="27" s="1"/>
  <c r="H69" i="27"/>
  <c r="I69" i="27" s="1"/>
  <c r="I123" i="27" s="1"/>
  <c r="H124" i="27"/>
  <c r="M23" i="27"/>
  <c r="N23" i="27" s="1"/>
  <c r="H123" i="27"/>
  <c r="D139" i="27"/>
  <c r="H122" i="27"/>
  <c r="R22" i="27"/>
  <c r="S22" i="27" s="1"/>
  <c r="E125" i="27"/>
  <c r="H125" i="27" s="1"/>
  <c r="M28" i="27"/>
  <c r="N28" i="27" s="1"/>
  <c r="J79" i="27"/>
  <c r="J133" i="27" s="1"/>
  <c r="K79" i="27"/>
  <c r="K133" i="27" s="1"/>
  <c r="M17" i="27"/>
  <c r="N17" i="27" s="1"/>
  <c r="H134" i="27"/>
  <c r="I133" i="27"/>
  <c r="M25" i="27"/>
  <c r="N25" i="27" s="1"/>
  <c r="M15" i="27"/>
  <c r="N15" i="27" s="1"/>
  <c r="H31" i="27"/>
  <c r="I14" i="27"/>
  <c r="M19" i="27"/>
  <c r="N19" i="27" s="1"/>
  <c r="E132" i="27"/>
  <c r="H132" i="27" s="1"/>
  <c r="H77" i="27"/>
  <c r="I77" i="27" s="1"/>
  <c r="I131" i="27" s="1"/>
  <c r="F85" i="27"/>
  <c r="M24" i="27"/>
  <c r="N24" i="27" s="1"/>
  <c r="M29" i="27"/>
  <c r="N29" i="27" s="1"/>
  <c r="J75" i="27"/>
  <c r="J129" i="27" s="1"/>
  <c r="K75" i="27"/>
  <c r="K129" i="27" s="1"/>
  <c r="H131" i="27"/>
  <c r="M21" i="27"/>
  <c r="N21" i="27" s="1"/>
  <c r="I129" i="27"/>
  <c r="E85" i="27"/>
  <c r="F87" i="26"/>
  <c r="K72" i="25"/>
  <c r="K126" i="25" s="1"/>
  <c r="J72" i="25"/>
  <c r="J126" i="25" s="1"/>
  <c r="I126" i="25"/>
  <c r="K49" i="26"/>
  <c r="K75" i="26" s="1"/>
  <c r="J49" i="26"/>
  <c r="J75" i="26" s="1"/>
  <c r="I80" i="26"/>
  <c r="M26" i="26"/>
  <c r="N26" i="26" s="1"/>
  <c r="M28" i="26"/>
  <c r="N28" i="26" s="1"/>
  <c r="H77" i="25"/>
  <c r="I77" i="25" s="1"/>
  <c r="I131" i="25" s="1"/>
  <c r="K51" i="26"/>
  <c r="K77" i="26" s="1"/>
  <c r="J51" i="26"/>
  <c r="J77" i="26" s="1"/>
  <c r="M23" i="25"/>
  <c r="N23" i="25" s="1"/>
  <c r="M20" i="26"/>
  <c r="N20" i="26" s="1"/>
  <c r="I74" i="26"/>
  <c r="H82" i="26"/>
  <c r="K46" i="26"/>
  <c r="K72" i="26" s="1"/>
  <c r="J46" i="26"/>
  <c r="J72" i="26" s="1"/>
  <c r="M24" i="26"/>
  <c r="N24" i="26" s="1"/>
  <c r="I78" i="26"/>
  <c r="M29" i="26"/>
  <c r="N29" i="26" s="1"/>
  <c r="I83" i="26"/>
  <c r="H84" i="26"/>
  <c r="R31" i="26"/>
  <c r="S31" i="26" s="1"/>
  <c r="R22" i="25"/>
  <c r="S22" i="25" s="1"/>
  <c r="R32" i="26"/>
  <c r="S32" i="26" s="1"/>
  <c r="M25" i="26"/>
  <c r="N25" i="26" s="1"/>
  <c r="M30" i="26"/>
  <c r="N30" i="26" s="1"/>
  <c r="K57" i="26"/>
  <c r="K83" i="26" s="1"/>
  <c r="J57" i="26"/>
  <c r="J83" i="26" s="1"/>
  <c r="M15" i="25"/>
  <c r="N15" i="25" s="1"/>
  <c r="J52" i="26"/>
  <c r="J78" i="26" s="1"/>
  <c r="K52" i="26"/>
  <c r="K78" i="26" s="1"/>
  <c r="F61" i="26"/>
  <c r="R20" i="25"/>
  <c r="S20" i="25" s="1"/>
  <c r="E78" i="26"/>
  <c r="H78" i="26" s="1"/>
  <c r="W18" i="25"/>
  <c r="D44" i="25" s="1"/>
  <c r="F123" i="25"/>
  <c r="H123" i="25" s="1"/>
  <c r="W21" i="25"/>
  <c r="D47" i="25" s="1"/>
  <c r="D87" i="26"/>
  <c r="H70" i="26"/>
  <c r="I75" i="26"/>
  <c r="M21" i="26"/>
  <c r="N21" i="26" s="1"/>
  <c r="M29" i="25"/>
  <c r="N29" i="25" s="1"/>
  <c r="H137" i="25"/>
  <c r="E85" i="25"/>
  <c r="H68" i="25"/>
  <c r="E122" i="25"/>
  <c r="R25" i="25"/>
  <c r="S25" i="25" s="1"/>
  <c r="E61" i="26"/>
  <c r="H44" i="26"/>
  <c r="E75" i="26"/>
  <c r="H75" i="26" s="1"/>
  <c r="H76" i="26"/>
  <c r="J48" i="26"/>
  <c r="J74" i="26" s="1"/>
  <c r="K48" i="26"/>
  <c r="K74" i="26" s="1"/>
  <c r="J81" i="25"/>
  <c r="J135" i="25" s="1"/>
  <c r="K81" i="25"/>
  <c r="K135" i="25" s="1"/>
  <c r="M17" i="26"/>
  <c r="N17" i="26" s="1"/>
  <c r="H53" i="26"/>
  <c r="I53" i="26" s="1"/>
  <c r="I79" i="26" s="1"/>
  <c r="R26" i="25"/>
  <c r="S26" i="25" s="1"/>
  <c r="H33" i="26"/>
  <c r="I16" i="26"/>
  <c r="H71" i="25"/>
  <c r="I71" i="25" s="1"/>
  <c r="I125" i="25" s="1"/>
  <c r="H73" i="25"/>
  <c r="I73" i="25" s="1"/>
  <c r="M22" i="26"/>
  <c r="N22" i="26" s="1"/>
  <c r="M24" i="25"/>
  <c r="N24" i="25" s="1"/>
  <c r="E71" i="26"/>
  <c r="H71" i="26" s="1"/>
  <c r="H79" i="26"/>
  <c r="D139" i="25"/>
  <c r="M19" i="25"/>
  <c r="N19" i="25" s="1"/>
  <c r="R30" i="25"/>
  <c r="S30" i="25" s="1"/>
  <c r="H69" i="25"/>
  <c r="I69" i="25" s="1"/>
  <c r="I72" i="26"/>
  <c r="M18" i="26"/>
  <c r="N18" i="26" s="1"/>
  <c r="H77" i="26"/>
  <c r="M27" i="26"/>
  <c r="N27" i="26" s="1"/>
  <c r="H127" i="25"/>
  <c r="I14" i="25"/>
  <c r="H31" i="25"/>
  <c r="E86" i="26"/>
  <c r="H86" i="26" s="1"/>
  <c r="H60" i="26"/>
  <c r="I60" i="26" s="1"/>
  <c r="I77" i="26"/>
  <c r="M23" i="26"/>
  <c r="N23" i="26" s="1"/>
  <c r="H76" i="25"/>
  <c r="I76" i="25" s="1"/>
  <c r="M28" i="25"/>
  <c r="N28" i="25" s="1"/>
  <c r="H78" i="25"/>
  <c r="I78" i="25" s="1"/>
  <c r="I132" i="25" s="1"/>
  <c r="M16" i="25"/>
  <c r="N16" i="25" s="1"/>
  <c r="M19" i="26"/>
  <c r="N19" i="26" s="1"/>
  <c r="I135" i="25"/>
  <c r="M27" i="25"/>
  <c r="N27" i="25" s="1"/>
  <c r="E132" i="25"/>
  <c r="H132" i="25" s="1"/>
  <c r="J54" i="26"/>
  <c r="J80" i="26" s="1"/>
  <c r="K54" i="26"/>
  <c r="K80" i="26" s="1"/>
  <c r="H59" i="26"/>
  <c r="I59" i="26" s="1"/>
  <c r="E85" i="26"/>
  <c r="H85" i="26" s="1"/>
  <c r="M17" i="25"/>
  <c r="N17" i="25" s="1"/>
  <c r="H55" i="26"/>
  <c r="I55" i="26" s="1"/>
  <c r="I81" i="26" s="1"/>
  <c r="H131" i="25"/>
  <c r="H130" i="25"/>
  <c r="E81" i="26"/>
  <c r="H81" i="26" s="1"/>
  <c r="E73" i="26"/>
  <c r="J82" i="27" l="1"/>
  <c r="J136" i="27" s="1"/>
  <c r="I138" i="25"/>
  <c r="M138" i="25" s="1"/>
  <c r="K84" i="25"/>
  <c r="K138" i="25" s="1"/>
  <c r="J81" i="27"/>
  <c r="J135" i="27" s="1"/>
  <c r="F139" i="25"/>
  <c r="K45" i="26"/>
  <c r="K71" i="26" s="1"/>
  <c r="I133" i="25"/>
  <c r="K81" i="27"/>
  <c r="K135" i="27" s="1"/>
  <c r="M135" i="27" s="1"/>
  <c r="K79" i="25"/>
  <c r="K133" i="25" s="1"/>
  <c r="I134" i="25"/>
  <c r="M134" i="25" s="1"/>
  <c r="I128" i="27"/>
  <c r="I126" i="27"/>
  <c r="K82" i="27"/>
  <c r="K136" i="27" s="1"/>
  <c r="J84" i="27"/>
  <c r="J138" i="27" s="1"/>
  <c r="I138" i="27"/>
  <c r="J74" i="27"/>
  <c r="J128" i="27" s="1"/>
  <c r="J75" i="25"/>
  <c r="J129" i="25" s="1"/>
  <c r="F86" i="27"/>
  <c r="K75" i="25"/>
  <c r="K129" i="25" s="1"/>
  <c r="M126" i="25"/>
  <c r="J72" i="27"/>
  <c r="J126" i="27" s="1"/>
  <c r="H135" i="27"/>
  <c r="H139" i="27" s="1"/>
  <c r="I125" i="27"/>
  <c r="I73" i="26"/>
  <c r="K70" i="27"/>
  <c r="K124" i="27" s="1"/>
  <c r="J70" i="27"/>
  <c r="J124" i="27" s="1"/>
  <c r="K47" i="26"/>
  <c r="K73" i="26" s="1"/>
  <c r="J45" i="26"/>
  <c r="J71" i="26" s="1"/>
  <c r="J58" i="26"/>
  <c r="J80" i="25"/>
  <c r="J134" i="25" s="1"/>
  <c r="K76" i="27"/>
  <c r="K130" i="27" s="1"/>
  <c r="M46" i="26"/>
  <c r="N46" i="26" s="1"/>
  <c r="O46" i="26" s="1"/>
  <c r="O72" i="26" s="1"/>
  <c r="I84" i="26"/>
  <c r="J83" i="25"/>
  <c r="J137" i="25" s="1"/>
  <c r="I127" i="27"/>
  <c r="J76" i="27"/>
  <c r="J130" i="27" s="1"/>
  <c r="I82" i="26"/>
  <c r="K83" i="25"/>
  <c r="K137" i="25" s="1"/>
  <c r="I124" i="25"/>
  <c r="I76" i="26"/>
  <c r="J73" i="27"/>
  <c r="J127" i="27" s="1"/>
  <c r="K50" i="26"/>
  <c r="K76" i="26" s="1"/>
  <c r="E87" i="26"/>
  <c r="M83" i="26"/>
  <c r="M54" i="26"/>
  <c r="N54" i="26" s="1"/>
  <c r="N80" i="26" s="1"/>
  <c r="I136" i="25"/>
  <c r="F86" i="25"/>
  <c r="H73" i="26"/>
  <c r="H87" i="26" s="1"/>
  <c r="J82" i="25"/>
  <c r="J136" i="25" s="1"/>
  <c r="J70" i="25"/>
  <c r="J124" i="25" s="1"/>
  <c r="J56" i="26"/>
  <c r="J82" i="26" s="1"/>
  <c r="J71" i="27"/>
  <c r="M72" i="25"/>
  <c r="N72" i="25" s="1"/>
  <c r="P72" i="25" s="1"/>
  <c r="F152" i="25" s="1"/>
  <c r="J74" i="25"/>
  <c r="J128" i="25" s="1"/>
  <c r="K74" i="25"/>
  <c r="K128" i="25" s="1"/>
  <c r="M128" i="25" s="1"/>
  <c r="R29" i="27"/>
  <c r="S29" i="27" s="1"/>
  <c r="M129" i="27"/>
  <c r="R24" i="27"/>
  <c r="S24" i="27" s="1"/>
  <c r="E139" i="27"/>
  <c r="R26" i="27"/>
  <c r="S26" i="27" s="1"/>
  <c r="R19" i="27"/>
  <c r="S19" i="27" s="1"/>
  <c r="R17" i="27"/>
  <c r="S17" i="27" s="1"/>
  <c r="R30" i="27"/>
  <c r="S30" i="27" s="1"/>
  <c r="M75" i="27"/>
  <c r="N75" i="27" s="1"/>
  <c r="D155" i="27" s="1"/>
  <c r="I122" i="27"/>
  <c r="I31" i="27"/>
  <c r="M14" i="27"/>
  <c r="M79" i="27"/>
  <c r="N79" i="27" s="1"/>
  <c r="D159" i="27" s="1"/>
  <c r="W22" i="27"/>
  <c r="D48" i="27" s="1"/>
  <c r="K78" i="27"/>
  <c r="K132" i="27" s="1"/>
  <c r="J78" i="27"/>
  <c r="J132" i="27" s="1"/>
  <c r="K80" i="27"/>
  <c r="K134" i="27" s="1"/>
  <c r="J80" i="27"/>
  <c r="J134" i="27" s="1"/>
  <c r="R15" i="27"/>
  <c r="S15" i="27" s="1"/>
  <c r="R18" i="27"/>
  <c r="S18" i="27" s="1"/>
  <c r="R20" i="27"/>
  <c r="S20" i="27" s="1"/>
  <c r="R27" i="27"/>
  <c r="S27" i="27" s="1"/>
  <c r="R28" i="27"/>
  <c r="S28" i="27" s="1"/>
  <c r="J83" i="27"/>
  <c r="J137" i="27" s="1"/>
  <c r="K83" i="27"/>
  <c r="K137" i="27" s="1"/>
  <c r="R21" i="27"/>
  <c r="S21" i="27" s="1"/>
  <c r="I85" i="27"/>
  <c r="K68" i="27"/>
  <c r="J68" i="27"/>
  <c r="R23" i="27"/>
  <c r="S23" i="27" s="1"/>
  <c r="W16" i="27"/>
  <c r="D42" i="27" s="1"/>
  <c r="H85" i="27"/>
  <c r="R25" i="27"/>
  <c r="S25" i="27" s="1"/>
  <c r="M133" i="27"/>
  <c r="J77" i="27"/>
  <c r="J131" i="27" s="1"/>
  <c r="K77" i="27"/>
  <c r="K131" i="27" s="1"/>
  <c r="J69" i="27"/>
  <c r="J123" i="27" s="1"/>
  <c r="K69" i="27"/>
  <c r="K123" i="27" s="1"/>
  <c r="J69" i="25"/>
  <c r="J123" i="25" s="1"/>
  <c r="K69" i="25"/>
  <c r="K123" i="25" s="1"/>
  <c r="K73" i="25"/>
  <c r="K127" i="25" s="1"/>
  <c r="J73" i="25"/>
  <c r="J127" i="25" s="1"/>
  <c r="R25" i="26"/>
  <c r="S25" i="26" s="1"/>
  <c r="R23" i="25"/>
  <c r="S23" i="25" s="1"/>
  <c r="R17" i="25"/>
  <c r="S17" i="25" s="1"/>
  <c r="R27" i="25"/>
  <c r="S27" i="25" s="1"/>
  <c r="I31" i="25"/>
  <c r="M14" i="25"/>
  <c r="W30" i="25"/>
  <c r="D56" i="25" s="1"/>
  <c r="J71" i="25"/>
  <c r="J125" i="25" s="1"/>
  <c r="K71" i="25"/>
  <c r="K125" i="25" s="1"/>
  <c r="M48" i="26"/>
  <c r="N48" i="26" s="1"/>
  <c r="N74" i="26" s="1"/>
  <c r="E139" i="25"/>
  <c r="H122" i="25"/>
  <c r="H139" i="25" s="1"/>
  <c r="H47" i="25"/>
  <c r="I47" i="25" s="1"/>
  <c r="M47" i="25" s="1"/>
  <c r="N47" i="25" s="1"/>
  <c r="R47" i="25" s="1"/>
  <c r="S47" i="25" s="1"/>
  <c r="W47" i="25" s="1"/>
  <c r="R15" i="25"/>
  <c r="S15" i="25" s="1"/>
  <c r="R29" i="26"/>
  <c r="S29" i="26" s="1"/>
  <c r="M135" i="25"/>
  <c r="K78" i="25"/>
  <c r="K132" i="25" s="1"/>
  <c r="J78" i="25"/>
  <c r="J132" i="25" s="1"/>
  <c r="M132" i="25" s="1"/>
  <c r="I33" i="26"/>
  <c r="M16" i="26"/>
  <c r="I68" i="25"/>
  <c r="H85" i="25"/>
  <c r="I123" i="25"/>
  <c r="M78" i="26"/>
  <c r="M49" i="26"/>
  <c r="N49" i="26" s="1"/>
  <c r="K59" i="26"/>
  <c r="K85" i="26" s="1"/>
  <c r="J59" i="26"/>
  <c r="J85" i="26" s="1"/>
  <c r="I85" i="26"/>
  <c r="R19" i="26"/>
  <c r="S19" i="26" s="1"/>
  <c r="R28" i="25"/>
  <c r="S28" i="25" s="1"/>
  <c r="R19" i="25"/>
  <c r="S19" i="25" s="1"/>
  <c r="R24" i="26"/>
  <c r="S24" i="26" s="1"/>
  <c r="M51" i="26"/>
  <c r="N51" i="26" s="1"/>
  <c r="N77" i="26" s="1"/>
  <c r="R27" i="26"/>
  <c r="S27" i="26" s="1"/>
  <c r="I127" i="25"/>
  <c r="H44" i="25"/>
  <c r="I44" i="25" s="1"/>
  <c r="M44" i="25" s="1"/>
  <c r="N44" i="25" s="1"/>
  <c r="R44" i="25" s="1"/>
  <c r="S44" i="25" s="1"/>
  <c r="W44" i="25" s="1"/>
  <c r="J77" i="25"/>
  <c r="J131" i="25" s="1"/>
  <c r="K77" i="25"/>
  <c r="K131" i="25" s="1"/>
  <c r="K76" i="25"/>
  <c r="K130" i="25" s="1"/>
  <c r="J76" i="25"/>
  <c r="J130" i="25" s="1"/>
  <c r="I130" i="25"/>
  <c r="W26" i="25"/>
  <c r="D52" i="25" s="1"/>
  <c r="M57" i="26"/>
  <c r="N57" i="26" s="1"/>
  <c r="W32" i="26"/>
  <c r="X32" i="26" s="1"/>
  <c r="M84" i="25"/>
  <c r="N84" i="25" s="1"/>
  <c r="R23" i="26"/>
  <c r="S23" i="26" s="1"/>
  <c r="R18" i="26"/>
  <c r="S18" i="26" s="1"/>
  <c r="K53" i="26"/>
  <c r="K79" i="26" s="1"/>
  <c r="J53" i="26"/>
  <c r="J79" i="26" s="1"/>
  <c r="R28" i="26"/>
  <c r="S28" i="26" s="1"/>
  <c r="M77" i="26"/>
  <c r="M72" i="26"/>
  <c r="M71" i="26"/>
  <c r="R29" i="25"/>
  <c r="S29" i="25" s="1"/>
  <c r="W20" i="25"/>
  <c r="D46" i="25" s="1"/>
  <c r="R26" i="26"/>
  <c r="S26" i="26" s="1"/>
  <c r="R24" i="25"/>
  <c r="S24" i="25" s="1"/>
  <c r="R17" i="26"/>
  <c r="S17" i="26" s="1"/>
  <c r="I44" i="26"/>
  <c r="H61" i="26"/>
  <c r="R21" i="26"/>
  <c r="S21" i="26" s="1"/>
  <c r="W22" i="25"/>
  <c r="D48" i="25" s="1"/>
  <c r="M80" i="26"/>
  <c r="W31" i="26"/>
  <c r="X31" i="26" s="1"/>
  <c r="R22" i="26"/>
  <c r="S22" i="26" s="1"/>
  <c r="R16" i="25"/>
  <c r="S16" i="25" s="1"/>
  <c r="M75" i="26"/>
  <c r="R30" i="26"/>
  <c r="S30" i="26" s="1"/>
  <c r="M74" i="26"/>
  <c r="K55" i="26"/>
  <c r="K81" i="26" s="1"/>
  <c r="J55" i="26"/>
  <c r="J81" i="26" s="1"/>
  <c r="J60" i="26"/>
  <c r="J86" i="26" s="1"/>
  <c r="K60" i="26"/>
  <c r="K86" i="26" s="1"/>
  <c r="I86" i="26"/>
  <c r="M81" i="25"/>
  <c r="N81" i="25" s="1"/>
  <c r="W25" i="25"/>
  <c r="D51" i="25" s="1"/>
  <c r="M52" i="26"/>
  <c r="N52" i="26" s="1"/>
  <c r="N78" i="26" s="1"/>
  <c r="R20" i="26"/>
  <c r="S20" i="26" s="1"/>
  <c r="M136" i="27" l="1"/>
  <c r="M133" i="25"/>
  <c r="M79" i="25"/>
  <c r="N79" i="25" s="1"/>
  <c r="P79" i="25" s="1"/>
  <c r="F159" i="25" s="1"/>
  <c r="M81" i="27"/>
  <c r="N81" i="27" s="1"/>
  <c r="D161" i="27" s="1"/>
  <c r="M81" i="26"/>
  <c r="M82" i="26"/>
  <c r="M128" i="27"/>
  <c r="M56" i="26"/>
  <c r="N56" i="26" s="1"/>
  <c r="N82" i="26" s="1"/>
  <c r="M138" i="27"/>
  <c r="M126" i="27"/>
  <c r="M75" i="25"/>
  <c r="N75" i="25" s="1"/>
  <c r="O75" i="25" s="1"/>
  <c r="E155" i="25" s="1"/>
  <c r="M84" i="27"/>
  <c r="N84" i="27" s="1"/>
  <c r="D164" i="27" s="1"/>
  <c r="M129" i="25"/>
  <c r="M74" i="27"/>
  <c r="N74" i="27" s="1"/>
  <c r="P74" i="27" s="1"/>
  <c r="F154" i="27" s="1"/>
  <c r="M132" i="27"/>
  <c r="M82" i="27"/>
  <c r="N82" i="27" s="1"/>
  <c r="P82" i="27" s="1"/>
  <c r="F162" i="27" s="1"/>
  <c r="M45" i="26"/>
  <c r="N45" i="26" s="1"/>
  <c r="N71" i="26" s="1"/>
  <c r="M134" i="27"/>
  <c r="M80" i="25"/>
  <c r="N80" i="25" s="1"/>
  <c r="O80" i="25" s="1"/>
  <c r="E160" i="25" s="1"/>
  <c r="M124" i="27"/>
  <c r="M72" i="27"/>
  <c r="N72" i="27" s="1"/>
  <c r="D152" i="27" s="1"/>
  <c r="M73" i="26"/>
  <c r="M70" i="27"/>
  <c r="N70" i="27" s="1"/>
  <c r="P70" i="27" s="1"/>
  <c r="F150" i="27" s="1"/>
  <c r="O72" i="25"/>
  <c r="E152" i="25" s="1"/>
  <c r="M83" i="25"/>
  <c r="N83" i="25" s="1"/>
  <c r="D163" i="25" s="1"/>
  <c r="M76" i="26"/>
  <c r="M86" i="26"/>
  <c r="M70" i="25"/>
  <c r="N70" i="25" s="1"/>
  <c r="D150" i="25" s="1"/>
  <c r="M73" i="27"/>
  <c r="N73" i="27" s="1"/>
  <c r="D153" i="27" s="1"/>
  <c r="M76" i="27"/>
  <c r="N76" i="27" s="1"/>
  <c r="D156" i="27" s="1"/>
  <c r="M130" i="27"/>
  <c r="M127" i="27"/>
  <c r="N72" i="26"/>
  <c r="M50" i="26"/>
  <c r="N50" i="26" s="1"/>
  <c r="N76" i="26" s="1"/>
  <c r="M47" i="26"/>
  <c r="N47" i="26" s="1"/>
  <c r="N73" i="26" s="1"/>
  <c r="P46" i="26"/>
  <c r="P72" i="26" s="1"/>
  <c r="M137" i="25"/>
  <c r="M79" i="26"/>
  <c r="M124" i="25"/>
  <c r="P54" i="26"/>
  <c r="P80" i="26" s="1"/>
  <c r="M137" i="27"/>
  <c r="O54" i="26"/>
  <c r="O80" i="26" s="1"/>
  <c r="J84" i="26"/>
  <c r="M84" i="26" s="1"/>
  <c r="M58" i="26"/>
  <c r="N58" i="26" s="1"/>
  <c r="M74" i="25"/>
  <c r="N74" i="25" s="1"/>
  <c r="D154" i="25" s="1"/>
  <c r="M131" i="27"/>
  <c r="M136" i="25"/>
  <c r="M131" i="25"/>
  <c r="M130" i="25"/>
  <c r="M83" i="27"/>
  <c r="N83" i="27" s="1"/>
  <c r="D163" i="27" s="1"/>
  <c r="D152" i="25"/>
  <c r="M82" i="25"/>
  <c r="N82" i="25" s="1"/>
  <c r="P82" i="25" s="1"/>
  <c r="F162" i="25" s="1"/>
  <c r="M78" i="27"/>
  <c r="N78" i="27" s="1"/>
  <c r="D158" i="27" s="1"/>
  <c r="M123" i="27"/>
  <c r="M77" i="27"/>
  <c r="N77" i="27" s="1"/>
  <c r="D157" i="27" s="1"/>
  <c r="J125" i="27"/>
  <c r="M125" i="27" s="1"/>
  <c r="M71" i="27"/>
  <c r="N71" i="27" s="1"/>
  <c r="M76" i="25"/>
  <c r="N76" i="25" s="1"/>
  <c r="D156" i="25" s="1"/>
  <c r="M78" i="25"/>
  <c r="N78" i="25" s="1"/>
  <c r="D158" i="25" s="1"/>
  <c r="M125" i="25"/>
  <c r="M123" i="25"/>
  <c r="M69" i="27"/>
  <c r="N69" i="27" s="1"/>
  <c r="H42" i="27"/>
  <c r="I42" i="27" s="1"/>
  <c r="M42" i="27" s="1"/>
  <c r="N42" i="27" s="1"/>
  <c r="R42" i="27" s="1"/>
  <c r="S42" i="27" s="1"/>
  <c r="W42" i="27" s="1"/>
  <c r="P79" i="27"/>
  <c r="F159" i="27" s="1"/>
  <c r="O79" i="27"/>
  <c r="E159" i="27" s="1"/>
  <c r="H159" i="27" s="1"/>
  <c r="W17" i="27"/>
  <c r="D43" i="27" s="1"/>
  <c r="K85" i="27"/>
  <c r="K122" i="27"/>
  <c r="K139" i="27" s="1"/>
  <c r="M68" i="27"/>
  <c r="W27" i="27"/>
  <c r="D53" i="27" s="1"/>
  <c r="W25" i="27"/>
  <c r="D51" i="27" s="1"/>
  <c r="W26" i="27"/>
  <c r="D52" i="27" s="1"/>
  <c r="W20" i="27"/>
  <c r="D46" i="27" s="1"/>
  <c r="W18" i="27"/>
  <c r="D44" i="27" s="1"/>
  <c r="H48" i="27"/>
  <c r="I48" i="27" s="1"/>
  <c r="M48" i="27" s="1"/>
  <c r="N48" i="27" s="1"/>
  <c r="R48" i="27" s="1"/>
  <c r="S48" i="27" s="1"/>
  <c r="W48" i="27" s="1"/>
  <c r="W24" i="27"/>
  <c r="D50" i="27" s="1"/>
  <c r="M31" i="27"/>
  <c r="N14" i="27"/>
  <c r="W15" i="27"/>
  <c r="D41" i="27" s="1"/>
  <c r="W19" i="27"/>
  <c r="D45" i="27" s="1"/>
  <c r="W23" i="27"/>
  <c r="D49" i="27" s="1"/>
  <c r="W28" i="27"/>
  <c r="D54" i="27" s="1"/>
  <c r="I139" i="27"/>
  <c r="M80" i="27"/>
  <c r="N80" i="27" s="1"/>
  <c r="O75" i="27"/>
  <c r="E155" i="27" s="1"/>
  <c r="P75" i="27"/>
  <c r="F155" i="27" s="1"/>
  <c r="W21" i="27"/>
  <c r="D47" i="27" s="1"/>
  <c r="J85" i="27"/>
  <c r="J122" i="27"/>
  <c r="W30" i="27"/>
  <c r="D56" i="27" s="1"/>
  <c r="W29" i="27"/>
  <c r="D55" i="27" s="1"/>
  <c r="W17" i="25"/>
  <c r="D43" i="25" s="1"/>
  <c r="M60" i="26"/>
  <c r="N60" i="26" s="1"/>
  <c r="W24" i="26"/>
  <c r="X24" i="26" s="1"/>
  <c r="W29" i="26"/>
  <c r="X29" i="26" s="1"/>
  <c r="W23" i="25"/>
  <c r="D49" i="25" s="1"/>
  <c r="W21" i="26"/>
  <c r="X21" i="26" s="1"/>
  <c r="W25" i="26"/>
  <c r="X25" i="26" s="1"/>
  <c r="W19" i="25"/>
  <c r="D45" i="25" s="1"/>
  <c r="W16" i="25"/>
  <c r="D42" i="25" s="1"/>
  <c r="J44" i="26"/>
  <c r="I61" i="26"/>
  <c r="K44" i="26"/>
  <c r="M55" i="26"/>
  <c r="N55" i="26" s="1"/>
  <c r="W28" i="25"/>
  <c r="D54" i="25" s="1"/>
  <c r="M73" i="25"/>
  <c r="N73" i="25" s="1"/>
  <c r="W17" i="26"/>
  <c r="X17" i="26" s="1"/>
  <c r="W23" i="26"/>
  <c r="X23" i="26" s="1"/>
  <c r="W27" i="26"/>
  <c r="X27" i="26" s="1"/>
  <c r="W19" i="26"/>
  <c r="X19" i="26" s="1"/>
  <c r="I70" i="26"/>
  <c r="H51" i="25"/>
  <c r="I51" i="25" s="1"/>
  <c r="M51" i="25" s="1"/>
  <c r="N51" i="25" s="1"/>
  <c r="R51" i="25" s="1"/>
  <c r="S51" i="25" s="1"/>
  <c r="W51" i="25" s="1"/>
  <c r="W24" i="25"/>
  <c r="D50" i="25" s="1"/>
  <c r="W27" i="25"/>
  <c r="D53" i="25" s="1"/>
  <c r="M69" i="25"/>
  <c r="N69" i="25" s="1"/>
  <c r="H48" i="25"/>
  <c r="I48" i="25" s="1"/>
  <c r="M48" i="25" s="1"/>
  <c r="N48" i="25" s="1"/>
  <c r="R48" i="25" s="1"/>
  <c r="S48" i="25" s="1"/>
  <c r="W48" i="25" s="1"/>
  <c r="AB32" i="26"/>
  <c r="W30" i="26"/>
  <c r="X30" i="26" s="1"/>
  <c r="P51" i="26"/>
  <c r="P77" i="26" s="1"/>
  <c r="O51" i="26"/>
  <c r="O77" i="26" s="1"/>
  <c r="M59" i="26"/>
  <c r="N59" i="26" s="1"/>
  <c r="M71" i="25"/>
  <c r="N71" i="25" s="1"/>
  <c r="W26" i="26"/>
  <c r="X26" i="26" s="1"/>
  <c r="O57" i="26"/>
  <c r="O83" i="26" s="1"/>
  <c r="P57" i="26"/>
  <c r="P83" i="26" s="1"/>
  <c r="P49" i="26"/>
  <c r="P75" i="26" s="1"/>
  <c r="O49" i="26"/>
  <c r="O75" i="26" s="1"/>
  <c r="AB31" i="26"/>
  <c r="H46" i="25"/>
  <c r="I46" i="25" s="1"/>
  <c r="M46" i="25" s="1"/>
  <c r="N46" i="25" s="1"/>
  <c r="R46" i="25" s="1"/>
  <c r="S46" i="25" s="1"/>
  <c r="W46" i="25" s="1"/>
  <c r="H52" i="25"/>
  <c r="I52" i="25" s="1"/>
  <c r="M52" i="25" s="1"/>
  <c r="N52" i="25" s="1"/>
  <c r="R52" i="25" s="1"/>
  <c r="S52" i="25" s="1"/>
  <c r="W52" i="25" s="1"/>
  <c r="O79" i="25"/>
  <c r="E159" i="25" s="1"/>
  <c r="W20" i="26"/>
  <c r="X20" i="26" s="1"/>
  <c r="N75" i="26"/>
  <c r="M53" i="26"/>
  <c r="N53" i="26" s="1"/>
  <c r="H56" i="25"/>
  <c r="I56" i="25" s="1"/>
  <c r="M56" i="25" s="1"/>
  <c r="N56" i="25" s="1"/>
  <c r="R56" i="25" s="1"/>
  <c r="S56" i="25" s="1"/>
  <c r="W56" i="25" s="1"/>
  <c r="W29" i="25"/>
  <c r="D55" i="25" s="1"/>
  <c r="W15" i="25"/>
  <c r="D41" i="25" s="1"/>
  <c r="M31" i="25"/>
  <c r="N14" i="25"/>
  <c r="O52" i="26"/>
  <c r="O78" i="26" s="1"/>
  <c r="P52" i="26"/>
  <c r="P78" i="26" s="1"/>
  <c r="W18" i="26"/>
  <c r="X18" i="26" s="1"/>
  <c r="M127" i="25"/>
  <c r="K68" i="25"/>
  <c r="J68" i="25"/>
  <c r="I85" i="25"/>
  <c r="W22" i="26"/>
  <c r="X22" i="26" s="1"/>
  <c r="N16" i="26"/>
  <c r="M33" i="26"/>
  <c r="I122" i="25"/>
  <c r="O81" i="25"/>
  <c r="E161" i="25" s="1"/>
  <c r="P81" i="25"/>
  <c r="F161" i="25" s="1"/>
  <c r="W28" i="26"/>
  <c r="X28" i="26" s="1"/>
  <c r="P84" i="25"/>
  <c r="F164" i="25" s="1"/>
  <c r="O84" i="25"/>
  <c r="E164" i="25" s="1"/>
  <c r="D164" i="25"/>
  <c r="M77" i="25"/>
  <c r="N77" i="25" s="1"/>
  <c r="M85" i="26"/>
  <c r="D161" i="25"/>
  <c r="N83" i="26"/>
  <c r="P48" i="26"/>
  <c r="P74" i="26" s="1"/>
  <c r="O48" i="26"/>
  <c r="O74" i="26" s="1"/>
  <c r="R77" i="26" l="1"/>
  <c r="D155" i="25"/>
  <c r="P81" i="27"/>
  <c r="F161" i="27" s="1"/>
  <c r="D159" i="25"/>
  <c r="O81" i="27"/>
  <c r="E161" i="27" s="1"/>
  <c r="H161" i="27" s="1"/>
  <c r="O56" i="26"/>
  <c r="O82" i="26" s="1"/>
  <c r="O50" i="26"/>
  <c r="O76" i="26" s="1"/>
  <c r="P84" i="27"/>
  <c r="F164" i="27" s="1"/>
  <c r="P72" i="27"/>
  <c r="F152" i="27" s="1"/>
  <c r="P56" i="26"/>
  <c r="P82" i="26" s="1"/>
  <c r="O72" i="27"/>
  <c r="E152" i="27" s="1"/>
  <c r="H152" i="27" s="1"/>
  <c r="O84" i="27"/>
  <c r="E164" i="27" s="1"/>
  <c r="P75" i="25"/>
  <c r="F155" i="25" s="1"/>
  <c r="H155" i="25" s="1"/>
  <c r="O82" i="27"/>
  <c r="E162" i="27" s="1"/>
  <c r="D162" i="27"/>
  <c r="P80" i="25"/>
  <c r="F160" i="25" s="1"/>
  <c r="D154" i="27"/>
  <c r="O45" i="26"/>
  <c r="O71" i="26" s="1"/>
  <c r="O74" i="27"/>
  <c r="E154" i="27" s="1"/>
  <c r="P45" i="26"/>
  <c r="P71" i="26" s="1"/>
  <c r="D160" i="25"/>
  <c r="P83" i="25"/>
  <c r="F163" i="25" s="1"/>
  <c r="R80" i="26"/>
  <c r="R72" i="25"/>
  <c r="S72" i="25" s="1"/>
  <c r="T72" i="25" s="1"/>
  <c r="J152" i="25" s="1"/>
  <c r="H152" i="25"/>
  <c r="O70" i="25"/>
  <c r="E150" i="25" s="1"/>
  <c r="P70" i="25"/>
  <c r="F150" i="25" s="1"/>
  <c r="D150" i="27"/>
  <c r="O83" i="27"/>
  <c r="E163" i="27" s="1"/>
  <c r="O70" i="27"/>
  <c r="E150" i="27" s="1"/>
  <c r="P83" i="27"/>
  <c r="F163" i="27" s="1"/>
  <c r="R46" i="26"/>
  <c r="S46" i="26" s="1"/>
  <c r="S72" i="26" s="1"/>
  <c r="P50" i="26"/>
  <c r="P76" i="26" s="1"/>
  <c r="O73" i="27"/>
  <c r="E153" i="27" s="1"/>
  <c r="D162" i="25"/>
  <c r="O76" i="27"/>
  <c r="E156" i="27" s="1"/>
  <c r="O78" i="25"/>
  <c r="E158" i="25" s="1"/>
  <c r="P76" i="27"/>
  <c r="F156" i="27" s="1"/>
  <c r="R72" i="26"/>
  <c r="P78" i="25"/>
  <c r="F158" i="25" s="1"/>
  <c r="O83" i="25"/>
  <c r="E163" i="25" s="1"/>
  <c r="M68" i="25"/>
  <c r="N68" i="25" s="1"/>
  <c r="D148" i="25" s="1"/>
  <c r="P47" i="26"/>
  <c r="P73" i="26" s="1"/>
  <c r="O47" i="26"/>
  <c r="O73" i="26" s="1"/>
  <c r="R71" i="26"/>
  <c r="P73" i="27"/>
  <c r="F153" i="27" s="1"/>
  <c r="P74" i="25"/>
  <c r="F154" i="25" s="1"/>
  <c r="O76" i="25"/>
  <c r="E156" i="25" s="1"/>
  <c r="O74" i="25"/>
  <c r="E154" i="25" s="1"/>
  <c r="J139" i="27"/>
  <c r="P76" i="25"/>
  <c r="F156" i="25" s="1"/>
  <c r="M44" i="26"/>
  <c r="M61" i="26" s="1"/>
  <c r="O82" i="25"/>
  <c r="E162" i="25" s="1"/>
  <c r="R74" i="26"/>
  <c r="P58" i="26"/>
  <c r="P84" i="26" s="1"/>
  <c r="O58" i="26"/>
  <c r="O84" i="26" s="1"/>
  <c r="N84" i="26"/>
  <c r="R78" i="26"/>
  <c r="R54" i="26"/>
  <c r="S54" i="26" s="1"/>
  <c r="S80" i="26" s="1"/>
  <c r="H159" i="25"/>
  <c r="O78" i="27"/>
  <c r="E158" i="27" s="1"/>
  <c r="P78" i="27"/>
  <c r="F158" i="27" s="1"/>
  <c r="H155" i="27"/>
  <c r="R49" i="26"/>
  <c r="S49" i="26" s="1"/>
  <c r="S75" i="26" s="1"/>
  <c r="O77" i="27"/>
  <c r="E157" i="27" s="1"/>
  <c r="P77" i="27"/>
  <c r="F157" i="27" s="1"/>
  <c r="D151" i="27"/>
  <c r="O71" i="27"/>
  <c r="P71" i="27"/>
  <c r="F151" i="27" s="1"/>
  <c r="H161" i="25"/>
  <c r="H164" i="25"/>
  <c r="R84" i="25"/>
  <c r="S84" i="25" s="1"/>
  <c r="T84" i="25" s="1"/>
  <c r="J164" i="25" s="1"/>
  <c r="H49" i="27"/>
  <c r="I49" i="27" s="1"/>
  <c r="M49" i="27" s="1"/>
  <c r="N49" i="27" s="1"/>
  <c r="R49" i="27" s="1"/>
  <c r="S49" i="27" s="1"/>
  <c r="W49" i="27" s="1"/>
  <c r="H56" i="27"/>
  <c r="I56" i="27" s="1"/>
  <c r="M56" i="27" s="1"/>
  <c r="N56" i="27" s="1"/>
  <c r="R56" i="27" s="1"/>
  <c r="S56" i="27" s="1"/>
  <c r="W56" i="27" s="1"/>
  <c r="H44" i="27"/>
  <c r="I44" i="27" s="1"/>
  <c r="M44" i="27" s="1"/>
  <c r="N44" i="27" s="1"/>
  <c r="R44" i="27" s="1"/>
  <c r="S44" i="27" s="1"/>
  <c r="W44" i="27" s="1"/>
  <c r="H52" i="27"/>
  <c r="I52" i="27" s="1"/>
  <c r="M52" i="27" s="1"/>
  <c r="N52" i="27" s="1"/>
  <c r="R52" i="27" s="1"/>
  <c r="S52" i="27" s="1"/>
  <c r="W52" i="27" s="1"/>
  <c r="P69" i="27"/>
  <c r="F149" i="27" s="1"/>
  <c r="O69" i="27"/>
  <c r="E149" i="27" s="1"/>
  <c r="D149" i="27"/>
  <c r="H47" i="27"/>
  <c r="I47" i="27" s="1"/>
  <c r="M47" i="27" s="1"/>
  <c r="N47" i="27" s="1"/>
  <c r="R47" i="27" s="1"/>
  <c r="S47" i="27" s="1"/>
  <c r="W47" i="27" s="1"/>
  <c r="R81" i="27"/>
  <c r="S81" i="27" s="1"/>
  <c r="H43" i="27"/>
  <c r="I43" i="27" s="1"/>
  <c r="M43" i="27" s="1"/>
  <c r="N43" i="27" s="1"/>
  <c r="R43" i="27" s="1"/>
  <c r="S43" i="27" s="1"/>
  <c r="W43" i="27" s="1"/>
  <c r="H45" i="27"/>
  <c r="I45" i="27" s="1"/>
  <c r="M45" i="27" s="1"/>
  <c r="N45" i="27" s="1"/>
  <c r="R45" i="27" s="1"/>
  <c r="S45" i="27" s="1"/>
  <c r="W45" i="27" s="1"/>
  <c r="H41" i="27"/>
  <c r="I41" i="27" s="1"/>
  <c r="M41" i="27" s="1"/>
  <c r="N41" i="27" s="1"/>
  <c r="R41" i="27" s="1"/>
  <c r="S41" i="27" s="1"/>
  <c r="W41" i="27" s="1"/>
  <c r="R14" i="27"/>
  <c r="N31" i="27"/>
  <c r="R75" i="27"/>
  <c r="S75" i="27" s="1"/>
  <c r="H53" i="27"/>
  <c r="I53" i="27" s="1"/>
  <c r="M53" i="27" s="1"/>
  <c r="N53" i="27" s="1"/>
  <c r="R53" i="27" s="1"/>
  <c r="S53" i="27" s="1"/>
  <c r="W53" i="27" s="1"/>
  <c r="M122" i="27"/>
  <c r="M139" i="27" s="1"/>
  <c r="H46" i="27"/>
  <c r="I46" i="27" s="1"/>
  <c r="M46" i="27" s="1"/>
  <c r="N46" i="27" s="1"/>
  <c r="R46" i="27" s="1"/>
  <c r="S46" i="27" s="1"/>
  <c r="W46" i="27" s="1"/>
  <c r="H51" i="27"/>
  <c r="I51" i="27" s="1"/>
  <c r="M51" i="27" s="1"/>
  <c r="N51" i="27" s="1"/>
  <c r="R51" i="27" s="1"/>
  <c r="S51" i="27" s="1"/>
  <c r="W51" i="27" s="1"/>
  <c r="P80" i="27"/>
  <c r="F160" i="27" s="1"/>
  <c r="O80" i="27"/>
  <c r="E160" i="27" s="1"/>
  <c r="D160" i="27"/>
  <c r="H54" i="27"/>
  <c r="I54" i="27" s="1"/>
  <c r="M54" i="27" s="1"/>
  <c r="N54" i="27" s="1"/>
  <c r="R54" i="27" s="1"/>
  <c r="S54" i="27" s="1"/>
  <c r="W54" i="27" s="1"/>
  <c r="H50" i="27"/>
  <c r="I50" i="27" s="1"/>
  <c r="M50" i="27" s="1"/>
  <c r="N50" i="27" s="1"/>
  <c r="R50" i="27" s="1"/>
  <c r="S50" i="27" s="1"/>
  <c r="W50" i="27" s="1"/>
  <c r="N68" i="27"/>
  <c r="M85" i="27"/>
  <c r="R79" i="27"/>
  <c r="S79" i="27" s="1"/>
  <c r="H55" i="27"/>
  <c r="I55" i="27" s="1"/>
  <c r="M55" i="27" s="1"/>
  <c r="N55" i="27" s="1"/>
  <c r="R55" i="27" s="1"/>
  <c r="S55" i="27" s="1"/>
  <c r="W55" i="27" s="1"/>
  <c r="H55" i="25"/>
  <c r="I55" i="25" s="1"/>
  <c r="M55" i="25" s="1"/>
  <c r="N55" i="25" s="1"/>
  <c r="R55" i="25" s="1"/>
  <c r="S55" i="25" s="1"/>
  <c r="W55" i="25" s="1"/>
  <c r="P73" i="25"/>
  <c r="F153" i="25" s="1"/>
  <c r="O73" i="25"/>
  <c r="E153" i="25" s="1"/>
  <c r="D153" i="25"/>
  <c r="I139" i="25"/>
  <c r="H54" i="25"/>
  <c r="I54" i="25" s="1"/>
  <c r="M54" i="25" s="1"/>
  <c r="N54" i="25" s="1"/>
  <c r="R54" i="25" s="1"/>
  <c r="S54" i="25" s="1"/>
  <c r="W54" i="25" s="1"/>
  <c r="H49" i="25"/>
  <c r="I49" i="25" s="1"/>
  <c r="M49" i="25" s="1"/>
  <c r="N49" i="25" s="1"/>
  <c r="R49" i="25" s="1"/>
  <c r="S49" i="25" s="1"/>
  <c r="W49" i="25" s="1"/>
  <c r="R16" i="26"/>
  <c r="N33" i="26"/>
  <c r="P55" i="26"/>
  <c r="P81" i="26" s="1"/>
  <c r="O55" i="26"/>
  <c r="O81" i="26" s="1"/>
  <c r="N81" i="26"/>
  <c r="AB29" i="26"/>
  <c r="AB28" i="26"/>
  <c r="O53" i="26"/>
  <c r="O79" i="26" s="1"/>
  <c r="P53" i="26"/>
  <c r="P79" i="26" s="1"/>
  <c r="N79" i="26"/>
  <c r="P69" i="25"/>
  <c r="F149" i="25" s="1"/>
  <c r="O69" i="25"/>
  <c r="E149" i="25" s="1"/>
  <c r="D149" i="25"/>
  <c r="R83" i="26"/>
  <c r="AB22" i="26"/>
  <c r="R52" i="26"/>
  <c r="S52" i="26" s="1"/>
  <c r="R75" i="26"/>
  <c r="AB24" i="26"/>
  <c r="AB26" i="26"/>
  <c r="H53" i="25"/>
  <c r="I53" i="25" s="1"/>
  <c r="M53" i="25" s="1"/>
  <c r="N53" i="25" s="1"/>
  <c r="R53" i="25" s="1"/>
  <c r="S53" i="25" s="1"/>
  <c r="W53" i="25" s="1"/>
  <c r="AB27" i="26"/>
  <c r="AB25" i="26"/>
  <c r="N31" i="25"/>
  <c r="R14" i="25"/>
  <c r="R56" i="26"/>
  <c r="S56" i="26" s="1"/>
  <c r="J85" i="25"/>
  <c r="J122" i="25"/>
  <c r="J139" i="25" s="1"/>
  <c r="K61" i="26"/>
  <c r="K70" i="26"/>
  <c r="K87" i="26" s="1"/>
  <c r="P60" i="26"/>
  <c r="P86" i="26" s="1"/>
  <c r="O60" i="26"/>
  <c r="O86" i="26" s="1"/>
  <c r="N86" i="26"/>
  <c r="H42" i="25"/>
  <c r="I42" i="25" s="1"/>
  <c r="M42" i="25" s="1"/>
  <c r="N42" i="25" s="1"/>
  <c r="R42" i="25" s="1"/>
  <c r="S42" i="25" s="1"/>
  <c r="W42" i="25" s="1"/>
  <c r="H43" i="25"/>
  <c r="I43" i="25" s="1"/>
  <c r="M43" i="25" s="1"/>
  <c r="N43" i="25" s="1"/>
  <c r="R43" i="25" s="1"/>
  <c r="S43" i="25" s="1"/>
  <c r="W43" i="25" s="1"/>
  <c r="AB20" i="26"/>
  <c r="P71" i="25"/>
  <c r="F151" i="25" s="1"/>
  <c r="O71" i="25"/>
  <c r="E151" i="25" s="1"/>
  <c r="D151" i="25"/>
  <c r="AB17" i="26"/>
  <c r="AB18" i="26"/>
  <c r="R51" i="26"/>
  <c r="S51" i="26" s="1"/>
  <c r="R79" i="25"/>
  <c r="S79" i="25" s="1"/>
  <c r="R57" i="26"/>
  <c r="S57" i="26" s="1"/>
  <c r="I87" i="26"/>
  <c r="AB30" i="26"/>
  <c r="AB19" i="26"/>
  <c r="H45" i="25"/>
  <c r="I45" i="25" s="1"/>
  <c r="M45" i="25" s="1"/>
  <c r="N45" i="25" s="1"/>
  <c r="R45" i="25" s="1"/>
  <c r="S45" i="25" s="1"/>
  <c r="W45" i="25" s="1"/>
  <c r="K85" i="25"/>
  <c r="K122" i="25"/>
  <c r="K139" i="25" s="1"/>
  <c r="AB23" i="26"/>
  <c r="AB21" i="26"/>
  <c r="R81" i="25"/>
  <c r="S81" i="25" s="1"/>
  <c r="H41" i="25"/>
  <c r="I41" i="25" s="1"/>
  <c r="M41" i="25" s="1"/>
  <c r="N41" i="25" s="1"/>
  <c r="R41" i="25" s="1"/>
  <c r="S41" i="25" s="1"/>
  <c r="W41" i="25" s="1"/>
  <c r="R48" i="26"/>
  <c r="S48" i="26" s="1"/>
  <c r="O77" i="25"/>
  <c r="E157" i="25" s="1"/>
  <c r="P77" i="25"/>
  <c r="F157" i="25" s="1"/>
  <c r="D157" i="25"/>
  <c r="P59" i="26"/>
  <c r="P85" i="26" s="1"/>
  <c r="O59" i="26"/>
  <c r="O85" i="26" s="1"/>
  <c r="N85" i="26"/>
  <c r="H50" i="25"/>
  <c r="I50" i="25" s="1"/>
  <c r="M50" i="25" s="1"/>
  <c r="N50" i="25" s="1"/>
  <c r="R50" i="25" s="1"/>
  <c r="S50" i="25" s="1"/>
  <c r="W50" i="25" s="1"/>
  <c r="J70" i="26"/>
  <c r="J87" i="26" s="1"/>
  <c r="J61" i="26"/>
  <c r="H164" i="27" l="1"/>
  <c r="R75" i="25"/>
  <c r="S75" i="25" s="1"/>
  <c r="T75" i="25" s="1"/>
  <c r="J155" i="25" s="1"/>
  <c r="R82" i="26"/>
  <c r="R76" i="26"/>
  <c r="H162" i="27"/>
  <c r="R82" i="27"/>
  <c r="S82" i="27" s="1"/>
  <c r="T82" i="27" s="1"/>
  <c r="J162" i="27" s="1"/>
  <c r="R84" i="27"/>
  <c r="S84" i="27" s="1"/>
  <c r="I164" i="27" s="1"/>
  <c r="R70" i="25"/>
  <c r="S70" i="25" s="1"/>
  <c r="U70" i="25" s="1"/>
  <c r="K150" i="25" s="1"/>
  <c r="H160" i="25"/>
  <c r="U72" i="25"/>
  <c r="K152" i="25" s="1"/>
  <c r="H163" i="27"/>
  <c r="H154" i="27"/>
  <c r="R80" i="25"/>
  <c r="S80" i="25" s="1"/>
  <c r="T80" i="25" s="1"/>
  <c r="J160" i="25" s="1"/>
  <c r="R72" i="27"/>
  <c r="S72" i="27" s="1"/>
  <c r="T72" i="27" s="1"/>
  <c r="H150" i="27"/>
  <c r="R74" i="27"/>
  <c r="S74" i="27" s="1"/>
  <c r="T74" i="27" s="1"/>
  <c r="J154" i="27" s="1"/>
  <c r="R73" i="26"/>
  <c r="H163" i="25"/>
  <c r="R45" i="26"/>
  <c r="S45" i="26" s="1"/>
  <c r="S71" i="26" s="1"/>
  <c r="I152" i="25"/>
  <c r="M152" i="25" s="1"/>
  <c r="H151" i="25"/>
  <c r="H150" i="25"/>
  <c r="H156" i="27"/>
  <c r="R70" i="27"/>
  <c r="S70" i="27" s="1"/>
  <c r="U70" i="27" s="1"/>
  <c r="K150" i="27" s="1"/>
  <c r="H153" i="27"/>
  <c r="U46" i="26"/>
  <c r="U72" i="26" s="1"/>
  <c r="T46" i="26"/>
  <c r="T72" i="26" s="1"/>
  <c r="W72" i="26" s="1"/>
  <c r="R47" i="26"/>
  <c r="S47" i="26" s="1"/>
  <c r="T47" i="26" s="1"/>
  <c r="T73" i="26" s="1"/>
  <c r="R50" i="26"/>
  <c r="S50" i="26" s="1"/>
  <c r="U50" i="26" s="1"/>
  <c r="U76" i="26" s="1"/>
  <c r="R83" i="27"/>
  <c r="S83" i="27" s="1"/>
  <c r="I163" i="27" s="1"/>
  <c r="H154" i="25"/>
  <c r="R78" i="27"/>
  <c r="S78" i="27" s="1"/>
  <c r="U78" i="27" s="1"/>
  <c r="K158" i="27" s="1"/>
  <c r="R83" i="25"/>
  <c r="S83" i="25" s="1"/>
  <c r="I163" i="25" s="1"/>
  <c r="H156" i="25"/>
  <c r="H158" i="25"/>
  <c r="R76" i="27"/>
  <c r="S76" i="27" s="1"/>
  <c r="T54" i="26"/>
  <c r="T80" i="26" s="1"/>
  <c r="R73" i="27"/>
  <c r="S73" i="27" s="1"/>
  <c r="U73" i="27" s="1"/>
  <c r="K153" i="27" s="1"/>
  <c r="R78" i="25"/>
  <c r="S78" i="25" s="1"/>
  <c r="I158" i="25" s="1"/>
  <c r="M85" i="25"/>
  <c r="U54" i="26"/>
  <c r="U80" i="26" s="1"/>
  <c r="R74" i="25"/>
  <c r="S74" i="25" s="1"/>
  <c r="T74" i="25" s="1"/>
  <c r="J154" i="25" s="1"/>
  <c r="H162" i="25"/>
  <c r="H149" i="25"/>
  <c r="I155" i="25"/>
  <c r="U75" i="25"/>
  <c r="K155" i="25" s="1"/>
  <c r="R76" i="25"/>
  <c r="S76" i="25" s="1"/>
  <c r="T76" i="25" s="1"/>
  <c r="J156" i="25" s="1"/>
  <c r="R79" i="26"/>
  <c r="R81" i="26"/>
  <c r="H158" i="27"/>
  <c r="R82" i="25"/>
  <c r="S82" i="25" s="1"/>
  <c r="T82" i="25" s="1"/>
  <c r="J162" i="25" s="1"/>
  <c r="R85" i="26"/>
  <c r="N44" i="26"/>
  <c r="N70" i="26" s="1"/>
  <c r="N87" i="26" s="1"/>
  <c r="I164" i="25"/>
  <c r="R86" i="26"/>
  <c r="R84" i="26"/>
  <c r="R59" i="26"/>
  <c r="S59" i="26" s="1"/>
  <c r="U59" i="26" s="1"/>
  <c r="U85" i="26" s="1"/>
  <c r="U84" i="25"/>
  <c r="K164" i="25" s="1"/>
  <c r="R58" i="26"/>
  <c r="S58" i="26" s="1"/>
  <c r="T49" i="26"/>
  <c r="T75" i="26" s="1"/>
  <c r="U49" i="26"/>
  <c r="U75" i="26" s="1"/>
  <c r="E151" i="27"/>
  <c r="H151" i="27" s="1"/>
  <c r="R71" i="27"/>
  <c r="S71" i="27" s="1"/>
  <c r="R77" i="27"/>
  <c r="S77" i="27" s="1"/>
  <c r="T77" i="27" s="1"/>
  <c r="J157" i="27" s="1"/>
  <c r="U82" i="27"/>
  <c r="K162" i="27" s="1"/>
  <c r="H149" i="27"/>
  <c r="H157" i="27"/>
  <c r="H160" i="27"/>
  <c r="H153" i="25"/>
  <c r="U75" i="27"/>
  <c r="K155" i="27" s="1"/>
  <c r="T75" i="27"/>
  <c r="J155" i="27" s="1"/>
  <c r="I155" i="27"/>
  <c r="R69" i="27"/>
  <c r="S69" i="27" s="1"/>
  <c r="R80" i="27"/>
  <c r="S80" i="27" s="1"/>
  <c r="T81" i="27"/>
  <c r="J161" i="27" s="1"/>
  <c r="U81" i="27"/>
  <c r="K161" i="27" s="1"/>
  <c r="I161" i="27"/>
  <c r="T79" i="27"/>
  <c r="J159" i="27" s="1"/>
  <c r="U79" i="27"/>
  <c r="K159" i="27" s="1"/>
  <c r="I159" i="27"/>
  <c r="R31" i="27"/>
  <c r="S14" i="27"/>
  <c r="P68" i="27"/>
  <c r="O68" i="27"/>
  <c r="N85" i="27"/>
  <c r="D148" i="27"/>
  <c r="U48" i="26"/>
  <c r="U74" i="26" s="1"/>
  <c r="T48" i="26"/>
  <c r="T74" i="26" s="1"/>
  <c r="S74" i="26"/>
  <c r="U51" i="26"/>
  <c r="U77" i="26" s="1"/>
  <c r="T51" i="26"/>
  <c r="T77" i="26" s="1"/>
  <c r="S77" i="26"/>
  <c r="M122" i="25"/>
  <c r="M139" i="25" s="1"/>
  <c r="U56" i="26"/>
  <c r="U82" i="26" s="1"/>
  <c r="T56" i="26"/>
  <c r="T82" i="26" s="1"/>
  <c r="S82" i="26"/>
  <c r="R69" i="25"/>
  <c r="S69" i="25" s="1"/>
  <c r="R55" i="26"/>
  <c r="S55" i="26" s="1"/>
  <c r="U81" i="25"/>
  <c r="K161" i="25" s="1"/>
  <c r="T81" i="25"/>
  <c r="J161" i="25" s="1"/>
  <c r="I161" i="25"/>
  <c r="R33" i="26"/>
  <c r="S16" i="26"/>
  <c r="R53" i="26"/>
  <c r="S53" i="26" s="1"/>
  <c r="M70" i="26"/>
  <c r="M87" i="26" s="1"/>
  <c r="D165" i="25"/>
  <c r="P68" i="25"/>
  <c r="O68" i="25"/>
  <c r="N85" i="25"/>
  <c r="H157" i="25"/>
  <c r="U57" i="26"/>
  <c r="U83" i="26" s="1"/>
  <c r="T57" i="26"/>
  <c r="T83" i="26" s="1"/>
  <c r="S83" i="26"/>
  <c r="S14" i="25"/>
  <c r="R31" i="25"/>
  <c r="T52" i="26"/>
  <c r="T78" i="26" s="1"/>
  <c r="U52" i="26"/>
  <c r="U78" i="26" s="1"/>
  <c r="S78" i="26"/>
  <c r="R73" i="25"/>
  <c r="S73" i="25" s="1"/>
  <c r="R77" i="25"/>
  <c r="S77" i="25" s="1"/>
  <c r="U79" i="25"/>
  <c r="K159" i="25" s="1"/>
  <c r="T79" i="25"/>
  <c r="J159" i="25" s="1"/>
  <c r="I159" i="25"/>
  <c r="R71" i="25"/>
  <c r="S71" i="25" s="1"/>
  <c r="R60" i="26"/>
  <c r="S60" i="26" s="1"/>
  <c r="S76" i="26"/>
  <c r="M155" i="25" l="1"/>
  <c r="I158" i="27"/>
  <c r="U84" i="27"/>
  <c r="K164" i="27" s="1"/>
  <c r="T84" i="27"/>
  <c r="J164" i="27" s="1"/>
  <c r="I150" i="25"/>
  <c r="U74" i="27"/>
  <c r="K154" i="27" s="1"/>
  <c r="I152" i="27"/>
  <c r="M152" i="27" s="1"/>
  <c r="I162" i="27"/>
  <c r="M162" i="27" s="1"/>
  <c r="T70" i="25"/>
  <c r="J150" i="25" s="1"/>
  <c r="T83" i="25"/>
  <c r="J163" i="25" s="1"/>
  <c r="I160" i="25"/>
  <c r="U80" i="25"/>
  <c r="K160" i="25" s="1"/>
  <c r="W72" i="25"/>
  <c r="D99" i="25" s="1"/>
  <c r="J152" i="27"/>
  <c r="U72" i="27"/>
  <c r="K152" i="27" s="1"/>
  <c r="U47" i="26"/>
  <c r="U73" i="26" s="1"/>
  <c r="I154" i="27"/>
  <c r="U45" i="26"/>
  <c r="U71" i="26" s="1"/>
  <c r="T83" i="27"/>
  <c r="J163" i="27" s="1"/>
  <c r="T45" i="26"/>
  <c r="T71" i="26" s="1"/>
  <c r="W80" i="26"/>
  <c r="T50" i="26"/>
  <c r="T76" i="26" s="1"/>
  <c r="W76" i="26" s="1"/>
  <c r="T70" i="27"/>
  <c r="J150" i="27" s="1"/>
  <c r="W46" i="26"/>
  <c r="X46" i="26" s="1"/>
  <c r="X72" i="26" s="1"/>
  <c r="I150" i="27"/>
  <c r="S73" i="26"/>
  <c r="T78" i="27"/>
  <c r="J158" i="27" s="1"/>
  <c r="U83" i="27"/>
  <c r="K163" i="27" s="1"/>
  <c r="U83" i="25"/>
  <c r="K163" i="25" s="1"/>
  <c r="M164" i="25"/>
  <c r="W54" i="26"/>
  <c r="X54" i="26" s="1"/>
  <c r="X80" i="26" s="1"/>
  <c r="I162" i="25"/>
  <c r="I156" i="25"/>
  <c r="U82" i="25"/>
  <c r="K162" i="25" s="1"/>
  <c r="I153" i="27"/>
  <c r="I156" i="27"/>
  <c r="T76" i="27"/>
  <c r="U76" i="27"/>
  <c r="K156" i="27" s="1"/>
  <c r="I154" i="25"/>
  <c r="U74" i="25"/>
  <c r="K154" i="25" s="1"/>
  <c r="T73" i="27"/>
  <c r="J153" i="27" s="1"/>
  <c r="U78" i="25"/>
  <c r="K158" i="25" s="1"/>
  <c r="T78" i="25"/>
  <c r="J158" i="25" s="1"/>
  <c r="U76" i="25"/>
  <c r="K156" i="25" s="1"/>
  <c r="W51" i="26"/>
  <c r="X51" i="26" s="1"/>
  <c r="X77" i="26" s="1"/>
  <c r="M164" i="27"/>
  <c r="W84" i="25"/>
  <c r="D111" i="25" s="1"/>
  <c r="E111" i="25" s="1"/>
  <c r="O164" i="25" s="1"/>
  <c r="M161" i="25"/>
  <c r="W74" i="26"/>
  <c r="W75" i="27"/>
  <c r="D102" i="27" s="1"/>
  <c r="E102" i="27" s="1"/>
  <c r="O155" i="27" s="1"/>
  <c r="W81" i="25"/>
  <c r="D108" i="25" s="1"/>
  <c r="F108" i="25" s="1"/>
  <c r="P161" i="25" s="1"/>
  <c r="W75" i="25"/>
  <c r="D102" i="25" s="1"/>
  <c r="P44" i="26"/>
  <c r="P61" i="26" s="1"/>
  <c r="W49" i="26"/>
  <c r="X49" i="26" s="1"/>
  <c r="X75" i="26" s="1"/>
  <c r="S85" i="26"/>
  <c r="O44" i="26"/>
  <c r="N61" i="26"/>
  <c r="T59" i="26"/>
  <c r="T85" i="26" s="1"/>
  <c r="I157" i="27"/>
  <c r="T58" i="26"/>
  <c r="T84" i="26" s="1"/>
  <c r="S84" i="26"/>
  <c r="U58" i="26"/>
  <c r="U84" i="26" s="1"/>
  <c r="W77" i="26"/>
  <c r="U77" i="27"/>
  <c r="K157" i="27" s="1"/>
  <c r="W82" i="26"/>
  <c r="W48" i="26"/>
  <c r="X48" i="26" s="1"/>
  <c r="Y48" i="26" s="1"/>
  <c r="Y74" i="26" s="1"/>
  <c r="W57" i="26"/>
  <c r="X57" i="26" s="1"/>
  <c r="Z57" i="26" s="1"/>
  <c r="Z83" i="26" s="1"/>
  <c r="W74" i="27"/>
  <c r="D101" i="27" s="1"/>
  <c r="W78" i="26"/>
  <c r="M155" i="27"/>
  <c r="W75" i="26"/>
  <c r="I151" i="27"/>
  <c r="T71" i="27"/>
  <c r="U71" i="27"/>
  <c r="K151" i="27" s="1"/>
  <c r="M159" i="27"/>
  <c r="R68" i="27"/>
  <c r="S68" i="27" s="1"/>
  <c r="I148" i="27" s="1"/>
  <c r="W82" i="27"/>
  <c r="D109" i="27" s="1"/>
  <c r="E109" i="27" s="1"/>
  <c r="O162" i="27" s="1"/>
  <c r="M150" i="25"/>
  <c r="W79" i="25"/>
  <c r="D106" i="25" s="1"/>
  <c r="F106" i="25" s="1"/>
  <c r="P159" i="25" s="1"/>
  <c r="S31" i="27"/>
  <c r="W14" i="27"/>
  <c r="M161" i="27"/>
  <c r="T80" i="27"/>
  <c r="J160" i="27" s="1"/>
  <c r="U80" i="27"/>
  <c r="K160" i="27" s="1"/>
  <c r="I160" i="27"/>
  <c r="D165" i="27"/>
  <c r="T69" i="27"/>
  <c r="J149" i="27" s="1"/>
  <c r="U69" i="27"/>
  <c r="K149" i="27" s="1"/>
  <c r="I149" i="27"/>
  <c r="P85" i="27"/>
  <c r="F148" i="27"/>
  <c r="F165" i="27" s="1"/>
  <c r="W84" i="27"/>
  <c r="D111" i="27" s="1"/>
  <c r="W79" i="27"/>
  <c r="D106" i="27" s="1"/>
  <c r="O85" i="27"/>
  <c r="E148" i="27"/>
  <c r="E165" i="27" s="1"/>
  <c r="W81" i="27"/>
  <c r="D108" i="27" s="1"/>
  <c r="U77" i="25"/>
  <c r="K157" i="25" s="1"/>
  <c r="T77" i="25"/>
  <c r="J157" i="25" s="1"/>
  <c r="I157" i="25"/>
  <c r="T73" i="25"/>
  <c r="J153" i="25" s="1"/>
  <c r="U73" i="25"/>
  <c r="K153" i="25" s="1"/>
  <c r="I153" i="25"/>
  <c r="W70" i="25"/>
  <c r="D97" i="25" s="1"/>
  <c r="E99" i="25"/>
  <c r="O152" i="25" s="1"/>
  <c r="F99" i="25"/>
  <c r="P152" i="25" s="1"/>
  <c r="N152" i="25"/>
  <c r="U55" i="26"/>
  <c r="U81" i="26" s="1"/>
  <c r="T55" i="26"/>
  <c r="T81" i="26" s="1"/>
  <c r="S81" i="26"/>
  <c r="W52" i="26"/>
  <c r="X52" i="26" s="1"/>
  <c r="T69" i="25"/>
  <c r="J149" i="25" s="1"/>
  <c r="U69" i="25"/>
  <c r="K149" i="25" s="1"/>
  <c r="I149" i="25"/>
  <c r="U60" i="26"/>
  <c r="U86" i="26" s="1"/>
  <c r="T60" i="26"/>
  <c r="T86" i="26" s="1"/>
  <c r="S86" i="26"/>
  <c r="O85" i="25"/>
  <c r="E148" i="25"/>
  <c r="M159" i="25"/>
  <c r="S31" i="25"/>
  <c r="W14" i="25"/>
  <c r="P85" i="25"/>
  <c r="F148" i="25"/>
  <c r="F165" i="25" s="1"/>
  <c r="T53" i="26"/>
  <c r="T79" i="26" s="1"/>
  <c r="U53" i="26"/>
  <c r="U79" i="26" s="1"/>
  <c r="S79" i="26"/>
  <c r="W56" i="26"/>
  <c r="X56" i="26" s="1"/>
  <c r="W80" i="25"/>
  <c r="D107" i="25" s="1"/>
  <c r="T71" i="25"/>
  <c r="J151" i="25" s="1"/>
  <c r="U71" i="25"/>
  <c r="K151" i="25" s="1"/>
  <c r="I151" i="25"/>
  <c r="W83" i="26"/>
  <c r="R68" i="25"/>
  <c r="W16" i="26"/>
  <c r="S33" i="26"/>
  <c r="W50" i="26"/>
  <c r="X50" i="26" s="1"/>
  <c r="W47" i="26" l="1"/>
  <c r="X47" i="26" s="1"/>
  <c r="Y47" i="26" s="1"/>
  <c r="Y73" i="26" s="1"/>
  <c r="W45" i="26"/>
  <c r="X45" i="26" s="1"/>
  <c r="Z45" i="26" s="1"/>
  <c r="Z71" i="26" s="1"/>
  <c r="M163" i="25"/>
  <c r="W71" i="26"/>
  <c r="Z46" i="26"/>
  <c r="Z72" i="26" s="1"/>
  <c r="M158" i="27"/>
  <c r="W73" i="26"/>
  <c r="M154" i="27"/>
  <c r="W73" i="27"/>
  <c r="D100" i="27" s="1"/>
  <c r="M150" i="27"/>
  <c r="W78" i="27"/>
  <c r="D105" i="27" s="1"/>
  <c r="M160" i="25"/>
  <c r="Y51" i="26"/>
  <c r="Y77" i="26" s="1"/>
  <c r="AB77" i="26" s="1"/>
  <c r="M163" i="27"/>
  <c r="W72" i="27"/>
  <c r="D99" i="27" s="1"/>
  <c r="Y46" i="26"/>
  <c r="Y72" i="26" s="1"/>
  <c r="AB72" i="26" s="1"/>
  <c r="Z51" i="26"/>
  <c r="Z77" i="26" s="1"/>
  <c r="Y54" i="26"/>
  <c r="Y80" i="26" s="1"/>
  <c r="Z54" i="26"/>
  <c r="Z80" i="26" s="1"/>
  <c r="R44" i="26"/>
  <c r="R61" i="26" s="1"/>
  <c r="W76" i="25"/>
  <c r="D103" i="25" s="1"/>
  <c r="E103" i="25" s="1"/>
  <c r="O156" i="25" s="1"/>
  <c r="W83" i="27"/>
  <c r="D110" i="27" s="1"/>
  <c r="F110" i="27" s="1"/>
  <c r="P163" i="27" s="1"/>
  <c r="W70" i="27"/>
  <c r="D97" i="27" s="1"/>
  <c r="F97" i="27" s="1"/>
  <c r="P150" i="27" s="1"/>
  <c r="W83" i="25"/>
  <c r="D110" i="25" s="1"/>
  <c r="N163" i="25" s="1"/>
  <c r="M156" i="25"/>
  <c r="O61" i="26"/>
  <c r="N164" i="25"/>
  <c r="Z48" i="26"/>
  <c r="Z74" i="26" s="1"/>
  <c r="F111" i="25"/>
  <c r="P164" i="25" s="1"/>
  <c r="X74" i="26"/>
  <c r="W82" i="25"/>
  <c r="D109" i="25" s="1"/>
  <c r="F109" i="25" s="1"/>
  <c r="P162" i="25" s="1"/>
  <c r="X71" i="26"/>
  <c r="M154" i="25"/>
  <c r="P70" i="26"/>
  <c r="P87" i="26" s="1"/>
  <c r="W84" i="26"/>
  <c r="M158" i="25"/>
  <c r="M153" i="27"/>
  <c r="O70" i="26"/>
  <c r="O87" i="26" s="1"/>
  <c r="M157" i="27"/>
  <c r="W78" i="25"/>
  <c r="D105" i="25" s="1"/>
  <c r="N158" i="25" s="1"/>
  <c r="E108" i="25"/>
  <c r="O161" i="25" s="1"/>
  <c r="M162" i="25"/>
  <c r="J156" i="27"/>
  <c r="M156" i="27" s="1"/>
  <c r="W76" i="27"/>
  <c r="D103" i="27" s="1"/>
  <c r="N161" i="25"/>
  <c r="W74" i="25"/>
  <c r="D101" i="25" s="1"/>
  <c r="E101" i="25" s="1"/>
  <c r="O154" i="25" s="1"/>
  <c r="F102" i="27"/>
  <c r="P155" i="27" s="1"/>
  <c r="W58" i="26"/>
  <c r="X58" i="26" s="1"/>
  <c r="X84" i="26" s="1"/>
  <c r="X83" i="26"/>
  <c r="W86" i="26"/>
  <c r="N155" i="27"/>
  <c r="W60" i="26"/>
  <c r="X60" i="26" s="1"/>
  <c r="Z60" i="26" s="1"/>
  <c r="Z86" i="26" s="1"/>
  <c r="W55" i="26"/>
  <c r="X55" i="26" s="1"/>
  <c r="Y55" i="26" s="1"/>
  <c r="Y81" i="26" s="1"/>
  <c r="N155" i="25"/>
  <c r="F102" i="25"/>
  <c r="P155" i="25" s="1"/>
  <c r="E102" i="25"/>
  <c r="Y57" i="26"/>
  <c r="Y83" i="26" s="1"/>
  <c r="Y49" i="26"/>
  <c r="Y75" i="26" s="1"/>
  <c r="Z49" i="26"/>
  <c r="Z75" i="26" s="1"/>
  <c r="W59" i="26"/>
  <c r="X59" i="26" s="1"/>
  <c r="W85" i="26"/>
  <c r="W53" i="26"/>
  <c r="X53" i="26" s="1"/>
  <c r="Z53" i="26" s="1"/>
  <c r="Z79" i="26" s="1"/>
  <c r="W77" i="27"/>
  <c r="D104" i="27" s="1"/>
  <c r="N157" i="27" s="1"/>
  <c r="N159" i="25"/>
  <c r="E106" i="25"/>
  <c r="O159" i="25" s="1"/>
  <c r="E101" i="27"/>
  <c r="O154" i="27" s="1"/>
  <c r="N154" i="27"/>
  <c r="F101" i="27"/>
  <c r="P154" i="27" s="1"/>
  <c r="X73" i="26"/>
  <c r="Z47" i="26"/>
  <c r="Z73" i="26" s="1"/>
  <c r="W81" i="26"/>
  <c r="R85" i="27"/>
  <c r="M149" i="27"/>
  <c r="N162" i="27"/>
  <c r="J151" i="27"/>
  <c r="M151" i="27" s="1"/>
  <c r="W71" i="27"/>
  <c r="D98" i="27" s="1"/>
  <c r="F109" i="27"/>
  <c r="P162" i="27" s="1"/>
  <c r="W69" i="25"/>
  <c r="D96" i="25" s="1"/>
  <c r="E96" i="25" s="1"/>
  <c r="O149" i="25" s="1"/>
  <c r="M149" i="25"/>
  <c r="W73" i="25"/>
  <c r="D100" i="25" s="1"/>
  <c r="N153" i="25" s="1"/>
  <c r="M157" i="25"/>
  <c r="F105" i="27"/>
  <c r="P158" i="27" s="1"/>
  <c r="E105" i="27"/>
  <c r="O158" i="27" s="1"/>
  <c r="N158" i="27"/>
  <c r="F106" i="27"/>
  <c r="P159" i="27" s="1"/>
  <c r="E106" i="27"/>
  <c r="O159" i="27" s="1"/>
  <c r="N159" i="27"/>
  <c r="H148" i="27"/>
  <c r="H165" i="27" s="1"/>
  <c r="F100" i="27"/>
  <c r="P153" i="27" s="1"/>
  <c r="E100" i="27"/>
  <c r="O153" i="27" s="1"/>
  <c r="N153" i="27"/>
  <c r="F111" i="27"/>
  <c r="P164" i="27" s="1"/>
  <c r="E111" i="27"/>
  <c r="O164" i="27" s="1"/>
  <c r="N164" i="27"/>
  <c r="W31" i="27"/>
  <c r="D40" i="27"/>
  <c r="W69" i="27"/>
  <c r="D96" i="27" s="1"/>
  <c r="I165" i="27"/>
  <c r="E110" i="27"/>
  <c r="O163" i="27" s="1"/>
  <c r="N163" i="27"/>
  <c r="M160" i="27"/>
  <c r="F108" i="27"/>
  <c r="P161" i="27" s="1"/>
  <c r="E108" i="27"/>
  <c r="O161" i="27" s="1"/>
  <c r="N161" i="27"/>
  <c r="S85" i="27"/>
  <c r="U68" i="27"/>
  <c r="T68" i="27"/>
  <c r="W80" i="27"/>
  <c r="D107" i="27" s="1"/>
  <c r="W71" i="25"/>
  <c r="D98" i="25" s="1"/>
  <c r="E107" i="25"/>
  <c r="O160" i="25" s="1"/>
  <c r="F107" i="25"/>
  <c r="P160" i="25" s="1"/>
  <c r="N160" i="25"/>
  <c r="Z50" i="26"/>
  <c r="Z76" i="26" s="1"/>
  <c r="Y50" i="26"/>
  <c r="Y76" i="26" s="1"/>
  <c r="X76" i="26"/>
  <c r="X16" i="26"/>
  <c r="W33" i="26"/>
  <c r="S68" i="25"/>
  <c r="R85" i="25"/>
  <c r="E97" i="25"/>
  <c r="O150" i="25" s="1"/>
  <c r="F97" i="25"/>
  <c r="P150" i="25" s="1"/>
  <c r="N150" i="25"/>
  <c r="W77" i="25"/>
  <c r="D104" i="25" s="1"/>
  <c r="H99" i="25"/>
  <c r="I99" i="25" s="1"/>
  <c r="D40" i="25"/>
  <c r="W31" i="25"/>
  <c r="Y56" i="26"/>
  <c r="Y82" i="26" s="1"/>
  <c r="Z56" i="26"/>
  <c r="Z82" i="26" s="1"/>
  <c r="X82" i="26"/>
  <c r="M153" i="25"/>
  <c r="E165" i="25"/>
  <c r="H148" i="25"/>
  <c r="H165" i="25" s="1"/>
  <c r="M151" i="25"/>
  <c r="W79" i="26"/>
  <c r="Y52" i="26"/>
  <c r="Y78" i="26" s="1"/>
  <c r="Z52" i="26"/>
  <c r="Z78" i="26" s="1"/>
  <c r="X78" i="26"/>
  <c r="R152" i="25"/>
  <c r="S152" i="25" s="1"/>
  <c r="W152" i="25" s="1"/>
  <c r="X152" i="25" s="1"/>
  <c r="AB152" i="25" s="1"/>
  <c r="AC152" i="25" s="1"/>
  <c r="AG152" i="25" s="1"/>
  <c r="AB80" i="26" l="1"/>
  <c r="Y45" i="26"/>
  <c r="Y71" i="26" s="1"/>
  <c r="H111" i="25"/>
  <c r="I111" i="25" s="1"/>
  <c r="E109" i="25"/>
  <c r="O162" i="25" s="1"/>
  <c r="F110" i="25"/>
  <c r="P163" i="25" s="1"/>
  <c r="AB74" i="26"/>
  <c r="E110" i="25"/>
  <c r="O163" i="25" s="1"/>
  <c r="R163" i="25" s="1"/>
  <c r="S163" i="25" s="1"/>
  <c r="W163" i="25" s="1"/>
  <c r="X163" i="25" s="1"/>
  <c r="AB163" i="25" s="1"/>
  <c r="AC163" i="25" s="1"/>
  <c r="AG163" i="25" s="1"/>
  <c r="R164" i="25"/>
  <c r="S164" i="25" s="1"/>
  <c r="W164" i="25" s="1"/>
  <c r="X164" i="25" s="1"/>
  <c r="AB164" i="25" s="1"/>
  <c r="AC164" i="25" s="1"/>
  <c r="AG164" i="25" s="1"/>
  <c r="F99" i="27"/>
  <c r="P152" i="27" s="1"/>
  <c r="N152" i="27"/>
  <c r="E99" i="27"/>
  <c r="S44" i="26"/>
  <c r="S70" i="26" s="1"/>
  <c r="S87" i="26" s="1"/>
  <c r="AB76" i="26"/>
  <c r="N150" i="27"/>
  <c r="E97" i="27"/>
  <c r="O150" i="27" s="1"/>
  <c r="F103" i="25"/>
  <c r="P156" i="25" s="1"/>
  <c r="N156" i="25"/>
  <c r="N162" i="25"/>
  <c r="R162" i="25" s="1"/>
  <c r="S162" i="25" s="1"/>
  <c r="W162" i="25" s="1"/>
  <c r="X162" i="25" s="1"/>
  <c r="AB162" i="25" s="1"/>
  <c r="AC162" i="25" s="1"/>
  <c r="AG162" i="25" s="1"/>
  <c r="AB82" i="26"/>
  <c r="AB71" i="26"/>
  <c r="X81" i="26"/>
  <c r="Z55" i="26"/>
  <c r="Z81" i="26" s="1"/>
  <c r="R162" i="27"/>
  <c r="S162" i="27" s="1"/>
  <c r="W162" i="27" s="1"/>
  <c r="X162" i="27" s="1"/>
  <c r="AB162" i="27" s="1"/>
  <c r="AC162" i="27" s="1"/>
  <c r="AG162" i="27" s="1"/>
  <c r="R164" i="27"/>
  <c r="S164" i="27" s="1"/>
  <c r="W164" i="27" s="1"/>
  <c r="X164" i="27" s="1"/>
  <c r="AB164" i="27" s="1"/>
  <c r="AC164" i="27" s="1"/>
  <c r="AG164" i="27" s="1"/>
  <c r="H108" i="25"/>
  <c r="I108" i="25" s="1"/>
  <c r="J108" i="25" s="1"/>
  <c r="R70" i="26"/>
  <c r="R87" i="26" s="1"/>
  <c r="R161" i="25"/>
  <c r="S161" i="25" s="1"/>
  <c r="W161" i="25" s="1"/>
  <c r="X161" i="25" s="1"/>
  <c r="AB161" i="25" s="1"/>
  <c r="AC161" i="25" s="1"/>
  <c r="AG161" i="25" s="1"/>
  <c r="Y58" i="26"/>
  <c r="Y84" i="26" s="1"/>
  <c r="E103" i="27"/>
  <c r="N156" i="27"/>
  <c r="F103" i="27"/>
  <c r="P156" i="27" s="1"/>
  <c r="R155" i="27"/>
  <c r="S155" i="27" s="1"/>
  <c r="W155" i="27" s="1"/>
  <c r="X155" i="27" s="1"/>
  <c r="AB155" i="27" s="1"/>
  <c r="AC155" i="27" s="1"/>
  <c r="AG155" i="27" s="1"/>
  <c r="H102" i="27"/>
  <c r="I102" i="27" s="1"/>
  <c r="J102" i="27" s="1"/>
  <c r="F104" i="27"/>
  <c r="P157" i="27" s="1"/>
  <c r="E104" i="27"/>
  <c r="O157" i="27" s="1"/>
  <c r="S61" i="26"/>
  <c r="N154" i="25"/>
  <c r="Z58" i="26"/>
  <c r="Z84" i="26" s="1"/>
  <c r="X79" i="26"/>
  <c r="AB78" i="26"/>
  <c r="F101" i="25"/>
  <c r="P154" i="25" s="1"/>
  <c r="Y53" i="26"/>
  <c r="Y79" i="26" s="1"/>
  <c r="F105" i="25"/>
  <c r="P158" i="25" s="1"/>
  <c r="E105" i="25"/>
  <c r="O155" i="25"/>
  <c r="R155" i="25" s="1"/>
  <c r="S155" i="25" s="1"/>
  <c r="W155" i="25" s="1"/>
  <c r="X155" i="25" s="1"/>
  <c r="AB155" i="25" s="1"/>
  <c r="AC155" i="25" s="1"/>
  <c r="AG155" i="25" s="1"/>
  <c r="H102" i="25"/>
  <c r="I102" i="25" s="1"/>
  <c r="Y60" i="26"/>
  <c r="Y86" i="26" s="1"/>
  <c r="F100" i="25"/>
  <c r="P153" i="25" s="1"/>
  <c r="AB75" i="26"/>
  <c r="X86" i="26"/>
  <c r="R159" i="25"/>
  <c r="S159" i="25" s="1"/>
  <c r="W159" i="25" s="1"/>
  <c r="X159" i="25" s="1"/>
  <c r="AB159" i="25" s="1"/>
  <c r="AC159" i="25" s="1"/>
  <c r="AG159" i="25" s="1"/>
  <c r="AB83" i="26"/>
  <c r="E100" i="25"/>
  <c r="O153" i="25" s="1"/>
  <c r="H106" i="25"/>
  <c r="I106" i="25" s="1"/>
  <c r="J106" i="25" s="1"/>
  <c r="Z59" i="26"/>
  <c r="Z85" i="26" s="1"/>
  <c r="Y59" i="26"/>
  <c r="Y85" i="26" s="1"/>
  <c r="X85" i="26"/>
  <c r="U44" i="26"/>
  <c r="AB73" i="26"/>
  <c r="R154" i="27"/>
  <c r="S154" i="27" s="1"/>
  <c r="W154" i="27" s="1"/>
  <c r="X154" i="27" s="1"/>
  <c r="AB154" i="27" s="1"/>
  <c r="AC154" i="27" s="1"/>
  <c r="AG154" i="27" s="1"/>
  <c r="H101" i="27"/>
  <c r="I101" i="27" s="1"/>
  <c r="H111" i="27"/>
  <c r="I111" i="27" s="1"/>
  <c r="J111" i="27" s="1"/>
  <c r="H109" i="27"/>
  <c r="I109" i="27" s="1"/>
  <c r="J109" i="27" s="1"/>
  <c r="F98" i="27"/>
  <c r="P151" i="27" s="1"/>
  <c r="E98" i="27"/>
  <c r="O151" i="27" s="1"/>
  <c r="N151" i="27"/>
  <c r="H109" i="25"/>
  <c r="I109" i="25" s="1"/>
  <c r="K109" i="25" s="1"/>
  <c r="N149" i="25"/>
  <c r="F96" i="25"/>
  <c r="P149" i="25" s="1"/>
  <c r="R160" i="25"/>
  <c r="S160" i="25" s="1"/>
  <c r="W160" i="25" s="1"/>
  <c r="X160" i="25" s="1"/>
  <c r="AB160" i="25" s="1"/>
  <c r="AC160" i="25" s="1"/>
  <c r="AG160" i="25" s="1"/>
  <c r="R161" i="27"/>
  <c r="S161" i="27" s="1"/>
  <c r="W161" i="27" s="1"/>
  <c r="X161" i="27" s="1"/>
  <c r="AB161" i="27" s="1"/>
  <c r="AC161" i="27" s="1"/>
  <c r="AG161" i="27" s="1"/>
  <c r="R153" i="27"/>
  <c r="S153" i="27" s="1"/>
  <c r="W153" i="27" s="1"/>
  <c r="X153" i="27" s="1"/>
  <c r="AB153" i="27" s="1"/>
  <c r="AC153" i="27" s="1"/>
  <c r="AG153" i="27" s="1"/>
  <c r="R158" i="27"/>
  <c r="S158" i="27" s="1"/>
  <c r="W158" i="27" s="1"/>
  <c r="X158" i="27" s="1"/>
  <c r="AB158" i="27" s="1"/>
  <c r="AC158" i="27" s="1"/>
  <c r="AG158" i="27" s="1"/>
  <c r="H105" i="27"/>
  <c r="I105" i="27" s="1"/>
  <c r="H108" i="27"/>
  <c r="I108" i="27" s="1"/>
  <c r="H100" i="27"/>
  <c r="I100" i="27" s="1"/>
  <c r="F107" i="27"/>
  <c r="P160" i="27" s="1"/>
  <c r="E107" i="27"/>
  <c r="O160" i="27" s="1"/>
  <c r="N160" i="27"/>
  <c r="H40" i="27"/>
  <c r="D57" i="27"/>
  <c r="T85" i="27"/>
  <c r="J148" i="27"/>
  <c r="R163" i="27"/>
  <c r="S163" i="27" s="1"/>
  <c r="W163" i="27" s="1"/>
  <c r="X163" i="27" s="1"/>
  <c r="AB163" i="27" s="1"/>
  <c r="AC163" i="27" s="1"/>
  <c r="AG163" i="27" s="1"/>
  <c r="W68" i="27"/>
  <c r="E96" i="27"/>
  <c r="O149" i="27" s="1"/>
  <c r="F96" i="27"/>
  <c r="P149" i="27" s="1"/>
  <c r="N149" i="27"/>
  <c r="U85" i="27"/>
  <c r="K148" i="27"/>
  <c r="K165" i="27" s="1"/>
  <c r="R159" i="27"/>
  <c r="S159" i="27" s="1"/>
  <c r="W159" i="27" s="1"/>
  <c r="X159" i="27" s="1"/>
  <c r="AB159" i="27" s="1"/>
  <c r="AC159" i="27" s="1"/>
  <c r="AG159" i="27" s="1"/>
  <c r="H110" i="27"/>
  <c r="I110" i="27" s="1"/>
  <c r="H106" i="27"/>
  <c r="I106" i="27" s="1"/>
  <c r="X33" i="26"/>
  <c r="AB16" i="26"/>
  <c r="AB33" i="26" s="1"/>
  <c r="D57" i="25"/>
  <c r="H40" i="25"/>
  <c r="J99" i="25"/>
  <c r="K99" i="25"/>
  <c r="F104" i="25"/>
  <c r="P157" i="25" s="1"/>
  <c r="E104" i="25"/>
  <c r="O157" i="25" s="1"/>
  <c r="N157" i="25"/>
  <c r="R150" i="25"/>
  <c r="S150" i="25" s="1"/>
  <c r="W150" i="25" s="1"/>
  <c r="X150" i="25" s="1"/>
  <c r="AB150" i="25" s="1"/>
  <c r="AC150" i="25" s="1"/>
  <c r="AG150" i="25" s="1"/>
  <c r="H107" i="25"/>
  <c r="I107" i="25" s="1"/>
  <c r="K111" i="25"/>
  <c r="J111" i="25"/>
  <c r="H97" i="25"/>
  <c r="I97" i="25" s="1"/>
  <c r="S85" i="25"/>
  <c r="T68" i="25"/>
  <c r="U68" i="25"/>
  <c r="I148" i="25"/>
  <c r="E98" i="25"/>
  <c r="O151" i="25" s="1"/>
  <c r="F98" i="25"/>
  <c r="P151" i="25" s="1"/>
  <c r="N151" i="25"/>
  <c r="AB79" i="26" l="1"/>
  <c r="H103" i="25"/>
  <c r="I103" i="25" s="1"/>
  <c r="R156" i="25"/>
  <c r="S156" i="25" s="1"/>
  <c r="W156" i="25" s="1"/>
  <c r="X156" i="25" s="1"/>
  <c r="AB156" i="25" s="1"/>
  <c r="AC156" i="25" s="1"/>
  <c r="AG156" i="25" s="1"/>
  <c r="R150" i="27"/>
  <c r="S150" i="27" s="1"/>
  <c r="W150" i="27" s="1"/>
  <c r="X150" i="27" s="1"/>
  <c r="AB150" i="27" s="1"/>
  <c r="AC150" i="27" s="1"/>
  <c r="AG150" i="27" s="1"/>
  <c r="O152" i="27"/>
  <c r="R152" i="27" s="1"/>
  <c r="S152" i="27" s="1"/>
  <c r="W152" i="27" s="1"/>
  <c r="X152" i="27" s="1"/>
  <c r="AB152" i="27" s="1"/>
  <c r="AC152" i="27" s="1"/>
  <c r="AG152" i="27" s="1"/>
  <c r="H99" i="27"/>
  <c r="I99" i="27" s="1"/>
  <c r="H110" i="25"/>
  <c r="I110" i="25" s="1"/>
  <c r="AB81" i="26"/>
  <c r="H97" i="27"/>
  <c r="I97" i="27" s="1"/>
  <c r="T44" i="26"/>
  <c r="T70" i="26" s="1"/>
  <c r="AB85" i="26"/>
  <c r="R157" i="27"/>
  <c r="S157" i="27" s="1"/>
  <c r="W157" i="27" s="1"/>
  <c r="X157" i="27" s="1"/>
  <c r="AB157" i="27" s="1"/>
  <c r="AC157" i="27" s="1"/>
  <c r="AG157" i="27" s="1"/>
  <c r="K111" i="27"/>
  <c r="M111" i="27" s="1"/>
  <c r="N111" i="27" s="1"/>
  <c r="K108" i="25"/>
  <c r="M108" i="25" s="1"/>
  <c r="N108" i="25" s="1"/>
  <c r="P108" i="25" s="1"/>
  <c r="K106" i="25"/>
  <c r="M106" i="25" s="1"/>
  <c r="N106" i="25" s="1"/>
  <c r="P106" i="25" s="1"/>
  <c r="H101" i="25"/>
  <c r="I101" i="25" s="1"/>
  <c r="J101" i="25" s="1"/>
  <c r="AB84" i="26"/>
  <c r="H104" i="27"/>
  <c r="I104" i="27" s="1"/>
  <c r="J104" i="27" s="1"/>
  <c r="K102" i="27"/>
  <c r="M102" i="27" s="1"/>
  <c r="N102" i="27" s="1"/>
  <c r="O102" i="27" s="1"/>
  <c r="R154" i="25"/>
  <c r="S154" i="25" s="1"/>
  <c r="W154" i="25" s="1"/>
  <c r="X154" i="25" s="1"/>
  <c r="AB154" i="25" s="1"/>
  <c r="AC154" i="25" s="1"/>
  <c r="AG154" i="25" s="1"/>
  <c r="O158" i="25"/>
  <c r="R158" i="25" s="1"/>
  <c r="S158" i="25" s="1"/>
  <c r="W158" i="25" s="1"/>
  <c r="X158" i="25" s="1"/>
  <c r="AB158" i="25" s="1"/>
  <c r="AC158" i="25" s="1"/>
  <c r="AG158" i="25" s="1"/>
  <c r="H105" i="25"/>
  <c r="I105" i="25" s="1"/>
  <c r="O156" i="27"/>
  <c r="H103" i="27"/>
  <c r="I103" i="27" s="1"/>
  <c r="R156" i="27"/>
  <c r="S156" i="27" s="1"/>
  <c r="W156" i="27" s="1"/>
  <c r="X156" i="27" s="1"/>
  <c r="AB156" i="27" s="1"/>
  <c r="AC156" i="27" s="1"/>
  <c r="AG156" i="27" s="1"/>
  <c r="AB86" i="26"/>
  <c r="U70" i="26"/>
  <c r="U87" i="26" s="1"/>
  <c r="R151" i="27"/>
  <c r="S151" i="27" s="1"/>
  <c r="W151" i="27" s="1"/>
  <c r="X151" i="27" s="1"/>
  <c r="AB151" i="27" s="1"/>
  <c r="AC151" i="27" s="1"/>
  <c r="AG151" i="27" s="1"/>
  <c r="K102" i="25"/>
  <c r="J102" i="25"/>
  <c r="U61" i="26"/>
  <c r="R160" i="27"/>
  <c r="S160" i="27" s="1"/>
  <c r="W160" i="27" s="1"/>
  <c r="X160" i="27" s="1"/>
  <c r="AB160" i="27" s="1"/>
  <c r="AC160" i="27" s="1"/>
  <c r="AG160" i="27" s="1"/>
  <c r="H107" i="27"/>
  <c r="I107" i="27" s="1"/>
  <c r="K107" i="27" s="1"/>
  <c r="R151" i="25"/>
  <c r="S151" i="25" s="1"/>
  <c r="W151" i="25" s="1"/>
  <c r="X151" i="25" s="1"/>
  <c r="AB151" i="25" s="1"/>
  <c r="AC151" i="25" s="1"/>
  <c r="AG151" i="25" s="1"/>
  <c r="R149" i="27"/>
  <c r="S149" i="27" s="1"/>
  <c r="W149" i="27" s="1"/>
  <c r="X149" i="27" s="1"/>
  <c r="AB149" i="27" s="1"/>
  <c r="AC149" i="27" s="1"/>
  <c r="AG149" i="27" s="1"/>
  <c r="H100" i="25"/>
  <c r="I100" i="25" s="1"/>
  <c r="J100" i="25" s="1"/>
  <c r="H96" i="27"/>
  <c r="I96" i="27" s="1"/>
  <c r="J96" i="27" s="1"/>
  <c r="R153" i="25"/>
  <c r="S153" i="25" s="1"/>
  <c r="W153" i="25" s="1"/>
  <c r="X153" i="25" s="1"/>
  <c r="AB153" i="25" s="1"/>
  <c r="AC153" i="25" s="1"/>
  <c r="AG153" i="25" s="1"/>
  <c r="J109" i="25"/>
  <c r="M109" i="25" s="1"/>
  <c r="N109" i="25" s="1"/>
  <c r="P109" i="25" s="1"/>
  <c r="K109" i="27"/>
  <c r="M109" i="27" s="1"/>
  <c r="N109" i="27" s="1"/>
  <c r="P109" i="27" s="1"/>
  <c r="J101" i="27"/>
  <c r="K101" i="27"/>
  <c r="H96" i="25"/>
  <c r="I96" i="25" s="1"/>
  <c r="K96" i="25" s="1"/>
  <c r="H98" i="27"/>
  <c r="I98" i="27" s="1"/>
  <c r="K98" i="27" s="1"/>
  <c r="R149" i="25"/>
  <c r="S149" i="25" s="1"/>
  <c r="W149" i="25" s="1"/>
  <c r="X149" i="25" s="1"/>
  <c r="AB149" i="25" s="1"/>
  <c r="AC149" i="25" s="1"/>
  <c r="AG149" i="25" s="1"/>
  <c r="M111" i="25"/>
  <c r="N111" i="25" s="1"/>
  <c r="P111" i="25" s="1"/>
  <c r="M99" i="25"/>
  <c r="N99" i="25" s="1"/>
  <c r="O99" i="25" s="1"/>
  <c r="K105" i="27"/>
  <c r="J105" i="27"/>
  <c r="I40" i="27"/>
  <c r="H57" i="27"/>
  <c r="J108" i="27"/>
  <c r="K108" i="27"/>
  <c r="J106" i="27"/>
  <c r="K106" i="27"/>
  <c r="K97" i="27"/>
  <c r="J97" i="27"/>
  <c r="W85" i="27"/>
  <c r="D95" i="27"/>
  <c r="J110" i="27"/>
  <c r="K110" i="27"/>
  <c r="J165" i="27"/>
  <c r="M148" i="27"/>
  <c r="M165" i="27" s="1"/>
  <c r="J100" i="27"/>
  <c r="K100" i="27"/>
  <c r="H104" i="25"/>
  <c r="I104" i="25" s="1"/>
  <c r="H98" i="25"/>
  <c r="I98" i="25" s="1"/>
  <c r="I165" i="25"/>
  <c r="U85" i="25"/>
  <c r="K148" i="25"/>
  <c r="K165" i="25" s="1"/>
  <c r="W68" i="25"/>
  <c r="T85" i="25"/>
  <c r="J148" i="25"/>
  <c r="J165" i="25" s="1"/>
  <c r="J107" i="25"/>
  <c r="K107" i="25"/>
  <c r="K97" i="25"/>
  <c r="J97" i="25"/>
  <c r="R157" i="25"/>
  <c r="S157" i="25" s="1"/>
  <c r="W157" i="25" s="1"/>
  <c r="X157" i="25" s="1"/>
  <c r="AB157" i="25" s="1"/>
  <c r="AC157" i="25" s="1"/>
  <c r="AG157" i="25" s="1"/>
  <c r="T87" i="26"/>
  <c r="I40" i="25"/>
  <c r="H57" i="25"/>
  <c r="W44" i="26" l="1"/>
  <c r="W61" i="26" s="1"/>
  <c r="K103" i="25"/>
  <c r="J103" i="25"/>
  <c r="M103" i="25" s="1"/>
  <c r="N103" i="25" s="1"/>
  <c r="O103" i="25" s="1"/>
  <c r="X44" i="26"/>
  <c r="K110" i="25"/>
  <c r="J110" i="25"/>
  <c r="K99" i="27"/>
  <c r="J99" i="27"/>
  <c r="M99" i="27" s="1"/>
  <c r="N99" i="27" s="1"/>
  <c r="O99" i="27" s="1"/>
  <c r="T61" i="26"/>
  <c r="M107" i="25"/>
  <c r="N107" i="25" s="1"/>
  <c r="O107" i="25" s="1"/>
  <c r="P103" i="25"/>
  <c r="R103" i="25" s="1"/>
  <c r="S103" i="25" s="1"/>
  <c r="T103" i="25" s="1"/>
  <c r="P111" i="27"/>
  <c r="O111" i="27"/>
  <c r="R111" i="27" s="1"/>
  <c r="S111" i="27" s="1"/>
  <c r="U111" i="27" s="1"/>
  <c r="K96" i="27"/>
  <c r="M96" i="27" s="1"/>
  <c r="N96" i="27" s="1"/>
  <c r="P96" i="27" s="1"/>
  <c r="M105" i="27"/>
  <c r="N105" i="27" s="1"/>
  <c r="P105" i="27" s="1"/>
  <c r="K101" i="25"/>
  <c r="M101" i="25" s="1"/>
  <c r="N101" i="25" s="1"/>
  <c r="O101" i="25" s="1"/>
  <c r="K104" i="27"/>
  <c r="M104" i="27" s="1"/>
  <c r="N104" i="27" s="1"/>
  <c r="O104" i="27" s="1"/>
  <c r="P99" i="25"/>
  <c r="R99" i="25" s="1"/>
  <c r="S99" i="25" s="1"/>
  <c r="T99" i="25" s="1"/>
  <c r="K103" i="27"/>
  <c r="J103" i="27"/>
  <c r="K100" i="25"/>
  <c r="M100" i="25" s="1"/>
  <c r="N100" i="25" s="1"/>
  <c r="P100" i="25" s="1"/>
  <c r="M97" i="25"/>
  <c r="N97" i="25" s="1"/>
  <c r="P97" i="25" s="1"/>
  <c r="W70" i="26"/>
  <c r="W87" i="26" s="1"/>
  <c r="O109" i="25"/>
  <c r="R109" i="25" s="1"/>
  <c r="S109" i="25" s="1"/>
  <c r="M100" i="27"/>
  <c r="N100" i="27" s="1"/>
  <c r="P100" i="27" s="1"/>
  <c r="J107" i="27"/>
  <c r="M107" i="27" s="1"/>
  <c r="N107" i="27" s="1"/>
  <c r="P107" i="27" s="1"/>
  <c r="J105" i="25"/>
  <c r="K105" i="25"/>
  <c r="M102" i="25"/>
  <c r="N102" i="25" s="1"/>
  <c r="P102" i="25" s="1"/>
  <c r="J98" i="27"/>
  <c r="M98" i="27" s="1"/>
  <c r="N98" i="27" s="1"/>
  <c r="P98" i="27" s="1"/>
  <c r="O106" i="25"/>
  <c r="R106" i="25" s="1"/>
  <c r="S106" i="25" s="1"/>
  <c r="U106" i="25" s="1"/>
  <c r="M110" i="27"/>
  <c r="N110" i="27" s="1"/>
  <c r="P110" i="27" s="1"/>
  <c r="M108" i="27"/>
  <c r="N108" i="27" s="1"/>
  <c r="P108" i="27" s="1"/>
  <c r="M97" i="27"/>
  <c r="N97" i="27" s="1"/>
  <c r="O97" i="27" s="1"/>
  <c r="O109" i="27"/>
  <c r="R109" i="27" s="1"/>
  <c r="S109" i="27" s="1"/>
  <c r="J96" i="25"/>
  <c r="M96" i="25" s="1"/>
  <c r="N96" i="25" s="1"/>
  <c r="O96" i="25" s="1"/>
  <c r="M101" i="27"/>
  <c r="N101" i="27" s="1"/>
  <c r="P102" i="27"/>
  <c r="R102" i="27" s="1"/>
  <c r="S102" i="27" s="1"/>
  <c r="M106" i="27"/>
  <c r="N106" i="27" s="1"/>
  <c r="O106" i="27" s="1"/>
  <c r="O108" i="25"/>
  <c r="R108" i="25" s="1"/>
  <c r="S108" i="25" s="1"/>
  <c r="U108" i="25" s="1"/>
  <c r="O111" i="25"/>
  <c r="R111" i="25" s="1"/>
  <c r="S111" i="25" s="1"/>
  <c r="T111" i="25" s="1"/>
  <c r="D112" i="27"/>
  <c r="F95" i="27"/>
  <c r="E95" i="27"/>
  <c r="N148" i="27"/>
  <c r="M40" i="27"/>
  <c r="I57" i="27"/>
  <c r="K104" i="25"/>
  <c r="J104" i="25"/>
  <c r="W85" i="25"/>
  <c r="D95" i="25"/>
  <c r="M148" i="25"/>
  <c r="M165" i="25" s="1"/>
  <c r="I57" i="25"/>
  <c r="M40" i="25"/>
  <c r="Y44" i="26"/>
  <c r="Y70" i="26" s="1"/>
  <c r="Y87" i="26" s="1"/>
  <c r="Z44" i="26"/>
  <c r="Z70" i="26" s="1"/>
  <c r="Z87" i="26" s="1"/>
  <c r="X61" i="26"/>
  <c r="X70" i="26"/>
  <c r="K98" i="25"/>
  <c r="J98" i="25"/>
  <c r="M104" i="25" l="1"/>
  <c r="N104" i="25" s="1"/>
  <c r="M110" i="25"/>
  <c r="N110" i="25" s="1"/>
  <c r="O105" i="27"/>
  <c r="O96" i="27"/>
  <c r="P107" i="25"/>
  <c r="R107" i="25" s="1"/>
  <c r="S107" i="25" s="1"/>
  <c r="U107" i="25" s="1"/>
  <c r="P99" i="27"/>
  <c r="R99" i="27" s="1"/>
  <c r="S99" i="27" s="1"/>
  <c r="O110" i="27"/>
  <c r="R110" i="27" s="1"/>
  <c r="S110" i="27" s="1"/>
  <c r="U110" i="27" s="1"/>
  <c r="M105" i="25"/>
  <c r="N105" i="25" s="1"/>
  <c r="O105" i="25" s="1"/>
  <c r="P101" i="25"/>
  <c r="R101" i="25" s="1"/>
  <c r="S101" i="25" s="1"/>
  <c r="T101" i="25" s="1"/>
  <c r="P104" i="27"/>
  <c r="R104" i="27" s="1"/>
  <c r="S104" i="27" s="1"/>
  <c r="U104" i="27" s="1"/>
  <c r="O108" i="27"/>
  <c r="R108" i="27" s="1"/>
  <c r="S108" i="27" s="1"/>
  <c r="O98" i="27"/>
  <c r="R98" i="27" s="1"/>
  <c r="S98" i="27" s="1"/>
  <c r="U98" i="27" s="1"/>
  <c r="O102" i="25"/>
  <c r="R102" i="25" s="1"/>
  <c r="S102" i="25" s="1"/>
  <c r="M103" i="27"/>
  <c r="N103" i="27" s="1"/>
  <c r="O103" i="27" s="1"/>
  <c r="T109" i="25"/>
  <c r="U109" i="25"/>
  <c r="O100" i="27"/>
  <c r="R100" i="27" s="1"/>
  <c r="S100" i="27" s="1"/>
  <c r="T100" i="27" s="1"/>
  <c r="T106" i="25"/>
  <c r="W106" i="25" s="1"/>
  <c r="O97" i="25"/>
  <c r="R97" i="25" s="1"/>
  <c r="S97" i="25" s="1"/>
  <c r="U97" i="25" s="1"/>
  <c r="U109" i="27"/>
  <c r="T109" i="27"/>
  <c r="T99" i="27"/>
  <c r="U99" i="27"/>
  <c r="T111" i="27"/>
  <c r="W111" i="27" s="1"/>
  <c r="P97" i="27"/>
  <c r="R97" i="27" s="1"/>
  <c r="S97" i="27" s="1"/>
  <c r="U97" i="27" s="1"/>
  <c r="O107" i="27"/>
  <c r="R107" i="27" s="1"/>
  <c r="S107" i="27" s="1"/>
  <c r="T107" i="27" s="1"/>
  <c r="P101" i="27"/>
  <c r="O101" i="27"/>
  <c r="R96" i="27"/>
  <c r="S96" i="27" s="1"/>
  <c r="U96" i="27" s="1"/>
  <c r="T102" i="27"/>
  <c r="U102" i="27"/>
  <c r="R105" i="27"/>
  <c r="S105" i="27" s="1"/>
  <c r="U105" i="27" s="1"/>
  <c r="P106" i="27"/>
  <c r="R106" i="27" s="1"/>
  <c r="S106" i="27" s="1"/>
  <c r="U106" i="27" s="1"/>
  <c r="U103" i="25"/>
  <c r="W103" i="25" s="1"/>
  <c r="P96" i="25"/>
  <c r="R96" i="25" s="1"/>
  <c r="S96" i="25" s="1"/>
  <c r="U96" i="25" s="1"/>
  <c r="U111" i="25"/>
  <c r="W111" i="25" s="1"/>
  <c r="U99" i="25"/>
  <c r="W99" i="25" s="1"/>
  <c r="O100" i="25"/>
  <c r="R100" i="25" s="1"/>
  <c r="S100" i="25" s="1"/>
  <c r="U100" i="25" s="1"/>
  <c r="T108" i="25"/>
  <c r="W108" i="25" s="1"/>
  <c r="M98" i="25"/>
  <c r="N98" i="25" s="1"/>
  <c r="P98" i="25" s="1"/>
  <c r="N165" i="27"/>
  <c r="E112" i="27"/>
  <c r="O148" i="27"/>
  <c r="O165" i="27" s="1"/>
  <c r="N40" i="27"/>
  <c r="M57" i="27"/>
  <c r="F112" i="27"/>
  <c r="P148" i="27"/>
  <c r="P165" i="27" s="1"/>
  <c r="H95" i="27"/>
  <c r="P104" i="25"/>
  <c r="O104" i="25"/>
  <c r="AB70" i="26"/>
  <c r="AB87" i="26" s="1"/>
  <c r="X87" i="26"/>
  <c r="E95" i="25"/>
  <c r="D112" i="25"/>
  <c r="F95" i="25"/>
  <c r="N148" i="25"/>
  <c r="M57" i="25"/>
  <c r="N40" i="25"/>
  <c r="W109" i="27" l="1"/>
  <c r="W99" i="27"/>
  <c r="T97" i="25"/>
  <c r="O110" i="25"/>
  <c r="P110" i="25"/>
  <c r="U101" i="25"/>
  <c r="W101" i="25" s="1"/>
  <c r="P105" i="25"/>
  <c r="R105" i="25" s="1"/>
  <c r="S105" i="25" s="1"/>
  <c r="U105" i="25" s="1"/>
  <c r="T104" i="27"/>
  <c r="W104" i="27" s="1"/>
  <c r="T98" i="27"/>
  <c r="W98" i="27" s="1"/>
  <c r="W109" i="25"/>
  <c r="P103" i="27"/>
  <c r="R103" i="27" s="1"/>
  <c r="S103" i="27" s="1"/>
  <c r="U108" i="27"/>
  <c r="T108" i="27"/>
  <c r="U102" i="25"/>
  <c r="T102" i="25"/>
  <c r="W102" i="25" s="1"/>
  <c r="U100" i="27"/>
  <c r="W100" i="27" s="1"/>
  <c r="T107" i="25"/>
  <c r="W107" i="25" s="1"/>
  <c r="U107" i="27"/>
  <c r="W107" i="27" s="1"/>
  <c r="R101" i="27"/>
  <c r="S101" i="27" s="1"/>
  <c r="U101" i="27" s="1"/>
  <c r="T96" i="27"/>
  <c r="W96" i="27" s="1"/>
  <c r="T110" i="27"/>
  <c r="W110" i="27" s="1"/>
  <c r="W102" i="27"/>
  <c r="T97" i="27"/>
  <c r="W97" i="27" s="1"/>
  <c r="T105" i="27"/>
  <c r="W105" i="27" s="1"/>
  <c r="T106" i="27"/>
  <c r="W106" i="27" s="1"/>
  <c r="T100" i="25"/>
  <c r="W100" i="25" s="1"/>
  <c r="T96" i="25"/>
  <c r="W96" i="25" s="1"/>
  <c r="W97" i="25"/>
  <c r="R104" i="25"/>
  <c r="S104" i="25" s="1"/>
  <c r="U104" i="25" s="1"/>
  <c r="O98" i="25"/>
  <c r="R98" i="25" s="1"/>
  <c r="S98" i="25" s="1"/>
  <c r="T98" i="25" s="1"/>
  <c r="I95" i="27"/>
  <c r="H112" i="27"/>
  <c r="R148" i="27"/>
  <c r="N57" i="27"/>
  <c r="R40" i="27"/>
  <c r="N165" i="25"/>
  <c r="P148" i="25"/>
  <c r="P165" i="25" s="1"/>
  <c r="F112" i="25"/>
  <c r="H95" i="25"/>
  <c r="E112" i="25"/>
  <c r="O148" i="25"/>
  <c r="O165" i="25" s="1"/>
  <c r="N57" i="25"/>
  <c r="R40" i="25"/>
  <c r="W108" i="27" l="1"/>
  <c r="R110" i="25"/>
  <c r="S110" i="25" s="1"/>
  <c r="U110" i="25"/>
  <c r="T110" i="25"/>
  <c r="W110" i="25" s="1"/>
  <c r="T105" i="25"/>
  <c r="W105" i="25" s="1"/>
  <c r="T101" i="27"/>
  <c r="W101" i="27" s="1"/>
  <c r="T103" i="27"/>
  <c r="U103" i="27"/>
  <c r="U98" i="25"/>
  <c r="T104" i="25"/>
  <c r="W104" i="25" s="1"/>
  <c r="W98" i="25"/>
  <c r="S40" i="27"/>
  <c r="R57" i="27"/>
  <c r="R165" i="27"/>
  <c r="S148" i="27"/>
  <c r="K95" i="27"/>
  <c r="K112" i="27" s="1"/>
  <c r="I112" i="27"/>
  <c r="J95" i="27"/>
  <c r="J112" i="27" s="1"/>
  <c r="I95" i="25"/>
  <c r="H112" i="25"/>
  <c r="R148" i="25"/>
  <c r="R57" i="25"/>
  <c r="S40" i="25"/>
  <c r="W103" i="27" l="1"/>
  <c r="S165" i="27"/>
  <c r="W148" i="27"/>
  <c r="M95" i="27"/>
  <c r="W40" i="27"/>
  <c r="W57" i="27" s="1"/>
  <c r="S57" i="27"/>
  <c r="S57" i="25"/>
  <c r="W40" i="25"/>
  <c r="W57" i="25" s="1"/>
  <c r="R165" i="25"/>
  <c r="S148" i="25"/>
  <c r="J95" i="25"/>
  <c r="J112" i="25" s="1"/>
  <c r="K95" i="25"/>
  <c r="K112" i="25" s="1"/>
  <c r="I112" i="25"/>
  <c r="N95" i="27" l="1"/>
  <c r="M112" i="27"/>
  <c r="X148" i="27"/>
  <c r="W165" i="27"/>
  <c r="M95" i="25"/>
  <c r="S165" i="25"/>
  <c r="W148" i="25"/>
  <c r="X165" i="27" l="1"/>
  <c r="AB148" i="27"/>
  <c r="O95" i="27"/>
  <c r="O112" i="27" s="1"/>
  <c r="P95" i="27"/>
  <c r="P112" i="27" s="1"/>
  <c r="N112" i="27"/>
  <c r="M112" i="25"/>
  <c r="N95" i="25"/>
  <c r="X148" i="25"/>
  <c r="W165" i="25"/>
  <c r="R95" i="27" l="1"/>
  <c r="AB165" i="27"/>
  <c r="AC148" i="27"/>
  <c r="AB148" i="25"/>
  <c r="X165" i="25"/>
  <c r="N112" i="25"/>
  <c r="P95" i="25"/>
  <c r="P112" i="25" s="1"/>
  <c r="O95" i="25"/>
  <c r="O112" i="25" s="1"/>
  <c r="AC165" i="27" l="1"/>
  <c r="AG148" i="27"/>
  <c r="AG165" i="27" s="1"/>
  <c r="R112" i="27"/>
  <c r="S95" i="27"/>
  <c r="R95" i="25"/>
  <c r="AC148" i="25"/>
  <c r="AB165" i="25"/>
  <c r="S112" i="27" l="1"/>
  <c r="T95" i="27"/>
  <c r="T112" i="27" s="1"/>
  <c r="U95" i="27"/>
  <c r="U112" i="27" s="1"/>
  <c r="AG148" i="25"/>
  <c r="AG165" i="25" s="1"/>
  <c r="AC165" i="25"/>
  <c r="R112" i="25"/>
  <c r="S95" i="25"/>
  <c r="W95" i="27" l="1"/>
  <c r="W112" i="27" s="1"/>
  <c r="T95" i="25"/>
  <c r="T112" i="25" s="1"/>
  <c r="S112" i="25"/>
  <c r="U95" i="25"/>
  <c r="U112" i="25" s="1"/>
  <c r="W95" i="25" l="1"/>
  <c r="W112" i="25" s="1"/>
  <c r="AF165" i="24" l="1"/>
  <c r="AE165" i="24"/>
  <c r="AD165" i="24"/>
  <c r="AA165" i="24"/>
  <c r="Z165" i="24"/>
  <c r="Y165" i="24"/>
  <c r="V165" i="24"/>
  <c r="U165" i="24"/>
  <c r="T165" i="24"/>
  <c r="Q164" i="24"/>
  <c r="L164" i="24"/>
  <c r="G164" i="24"/>
  <c r="Q163" i="24"/>
  <c r="L163" i="24"/>
  <c r="G163" i="24"/>
  <c r="Q162" i="24"/>
  <c r="L162" i="24"/>
  <c r="G162" i="24"/>
  <c r="Q161" i="24"/>
  <c r="L161" i="24"/>
  <c r="G161" i="24"/>
  <c r="Q160" i="24"/>
  <c r="L160" i="24"/>
  <c r="G160" i="24"/>
  <c r="Q159" i="24"/>
  <c r="L159" i="24"/>
  <c r="G159" i="24"/>
  <c r="Q158" i="24"/>
  <c r="L158" i="24"/>
  <c r="G158" i="24"/>
  <c r="B158" i="24"/>
  <c r="B159" i="24" s="1"/>
  <c r="B160" i="24" s="1"/>
  <c r="B161" i="24" s="1"/>
  <c r="B162" i="24" s="1"/>
  <c r="B163" i="24" s="1"/>
  <c r="B164" i="24" s="1"/>
  <c r="Q157" i="24"/>
  <c r="L157" i="24"/>
  <c r="G157" i="24"/>
  <c r="Q156" i="24"/>
  <c r="L156" i="24"/>
  <c r="G156" i="24"/>
  <c r="Q155" i="24"/>
  <c r="L155" i="24"/>
  <c r="G155" i="24"/>
  <c r="Q154" i="24"/>
  <c r="L154" i="24"/>
  <c r="G154" i="24"/>
  <c r="Q153" i="24"/>
  <c r="L153" i="24"/>
  <c r="G153" i="24"/>
  <c r="Q152" i="24"/>
  <c r="L152" i="24"/>
  <c r="G152" i="24"/>
  <c r="Q151" i="24"/>
  <c r="L151" i="24"/>
  <c r="G151" i="24"/>
  <c r="Q150" i="24"/>
  <c r="L150" i="24"/>
  <c r="G150" i="24"/>
  <c r="Q149" i="24"/>
  <c r="L149" i="24"/>
  <c r="G149" i="24"/>
  <c r="B149" i="24"/>
  <c r="B150" i="24" s="1"/>
  <c r="B151" i="24" s="1"/>
  <c r="B152" i="24" s="1"/>
  <c r="B153" i="24" s="1"/>
  <c r="B154" i="24" s="1"/>
  <c r="B155" i="24" s="1"/>
  <c r="B156" i="24" s="1"/>
  <c r="B157" i="24" s="1"/>
  <c r="Q148" i="24"/>
  <c r="L148" i="24"/>
  <c r="G148" i="24"/>
  <c r="L138" i="24"/>
  <c r="G138" i="24"/>
  <c r="L137" i="24"/>
  <c r="G137" i="24"/>
  <c r="L136" i="24"/>
  <c r="G136" i="24"/>
  <c r="L135" i="24"/>
  <c r="G135" i="24"/>
  <c r="L134" i="24"/>
  <c r="G134" i="24"/>
  <c r="L133" i="24"/>
  <c r="G133" i="24"/>
  <c r="L132" i="24"/>
  <c r="G132" i="24"/>
  <c r="L131" i="24"/>
  <c r="G131" i="24"/>
  <c r="L130" i="24"/>
  <c r="G130" i="24"/>
  <c r="L129" i="24"/>
  <c r="G129" i="24"/>
  <c r="L128" i="24"/>
  <c r="G128" i="24"/>
  <c r="L127" i="24"/>
  <c r="G127" i="24"/>
  <c r="L126" i="24"/>
  <c r="G126" i="24"/>
  <c r="L125" i="24"/>
  <c r="G125" i="24"/>
  <c r="L124" i="24"/>
  <c r="G124" i="24"/>
  <c r="L123" i="24"/>
  <c r="G123" i="24"/>
  <c r="B123" i="24"/>
  <c r="B124" i="24" s="1"/>
  <c r="B125" i="24" s="1"/>
  <c r="B126" i="24" s="1"/>
  <c r="B127" i="24" s="1"/>
  <c r="B128" i="24" s="1"/>
  <c r="B129" i="24" s="1"/>
  <c r="B130" i="24" s="1"/>
  <c r="B131" i="24" s="1"/>
  <c r="B132" i="24" s="1"/>
  <c r="B133" i="24" s="1"/>
  <c r="B134" i="24" s="1"/>
  <c r="B135" i="24" s="1"/>
  <c r="B136" i="24" s="1"/>
  <c r="B137" i="24" s="1"/>
  <c r="B138" i="24" s="1"/>
  <c r="L122" i="24"/>
  <c r="L139" i="24" s="1"/>
  <c r="G122" i="24"/>
  <c r="V112" i="24"/>
  <c r="Q112" i="24"/>
  <c r="L112" i="24"/>
  <c r="G112" i="24"/>
  <c r="B96" i="24"/>
  <c r="B97" i="24" s="1"/>
  <c r="B98" i="24" s="1"/>
  <c r="B99" i="24" s="1"/>
  <c r="B100" i="24" s="1"/>
  <c r="B101" i="24" s="1"/>
  <c r="B102" i="24" s="1"/>
  <c r="B103" i="24" s="1"/>
  <c r="B104" i="24" s="1"/>
  <c r="B105" i="24" s="1"/>
  <c r="B106" i="24" s="1"/>
  <c r="B107" i="24" s="1"/>
  <c r="B108" i="24" s="1"/>
  <c r="B109" i="24" s="1"/>
  <c r="B110" i="24" s="1"/>
  <c r="B111" i="24" s="1"/>
  <c r="J86" i="24"/>
  <c r="O86" i="24" s="1"/>
  <c r="T86" i="24" s="1"/>
  <c r="E113" i="24" s="1"/>
  <c r="J113" i="24" s="1"/>
  <c r="O113" i="24" s="1"/>
  <c r="T113" i="24" s="1"/>
  <c r="V85" i="24"/>
  <c r="Q85" i="24"/>
  <c r="L85" i="24"/>
  <c r="G85" i="24"/>
  <c r="A111" i="24"/>
  <c r="F83" i="24"/>
  <c r="A110" i="24"/>
  <c r="F82" i="24"/>
  <c r="A109" i="24"/>
  <c r="F81" i="24"/>
  <c r="A108" i="24"/>
  <c r="F80" i="24"/>
  <c r="A107" i="24"/>
  <c r="D133" i="24"/>
  <c r="A106" i="24"/>
  <c r="A105" i="24"/>
  <c r="A104" i="24"/>
  <c r="D130" i="24"/>
  <c r="A103" i="24"/>
  <c r="A102" i="24"/>
  <c r="D128" i="24"/>
  <c r="A101" i="24"/>
  <c r="A100" i="24"/>
  <c r="A99" i="24"/>
  <c r="A98" i="24"/>
  <c r="E70" i="24"/>
  <c r="A97" i="24"/>
  <c r="D123" i="24"/>
  <c r="B69" i="24"/>
  <c r="B70" i="24" s="1"/>
  <c r="B71" i="24" s="1"/>
  <c r="B72" i="24" s="1"/>
  <c r="B73" i="24" s="1"/>
  <c r="B74" i="24" s="1"/>
  <c r="B75" i="24" s="1"/>
  <c r="B76" i="24" s="1"/>
  <c r="B77" i="24" s="1"/>
  <c r="B78" i="24" s="1"/>
  <c r="B79" i="24" s="1"/>
  <c r="B80" i="24" s="1"/>
  <c r="B81" i="24" s="1"/>
  <c r="B82" i="24" s="1"/>
  <c r="B83" i="24" s="1"/>
  <c r="B84" i="24" s="1"/>
  <c r="A96" i="24"/>
  <c r="A95" i="24"/>
  <c r="V57" i="24"/>
  <c r="Q57" i="24"/>
  <c r="L57" i="24"/>
  <c r="G57" i="24"/>
  <c r="B41" i="24"/>
  <c r="B42" i="24" s="1"/>
  <c r="B43" i="24" s="1"/>
  <c r="B44" i="24" s="1"/>
  <c r="B45" i="24" s="1"/>
  <c r="B46" i="24" s="1"/>
  <c r="B47" i="24" s="1"/>
  <c r="B48" i="24" s="1"/>
  <c r="B49" i="24" s="1"/>
  <c r="B50" i="24" s="1"/>
  <c r="B51" i="24" s="1"/>
  <c r="B52" i="24" s="1"/>
  <c r="B53" i="24" s="1"/>
  <c r="B54" i="24" s="1"/>
  <c r="B55" i="24" s="1"/>
  <c r="B56" i="24" s="1"/>
  <c r="V31" i="24"/>
  <c r="Q31" i="24"/>
  <c r="L31" i="24"/>
  <c r="G31" i="24"/>
  <c r="H30" i="24"/>
  <c r="I30" i="24" s="1"/>
  <c r="H27" i="24"/>
  <c r="I27" i="24" s="1"/>
  <c r="H21" i="24"/>
  <c r="I21" i="24" s="1"/>
  <c r="B15" i="24"/>
  <c r="B16" i="24" s="1"/>
  <c r="B17" i="24" s="1"/>
  <c r="B18" i="24" s="1"/>
  <c r="B19" i="24" s="1"/>
  <c r="B20" i="24" s="1"/>
  <c r="B21" i="24" s="1"/>
  <c r="B22" i="24" s="1"/>
  <c r="B23" i="24" s="1"/>
  <c r="B24" i="24" s="1"/>
  <c r="B25" i="24" s="1"/>
  <c r="B26" i="24" s="1"/>
  <c r="B27" i="24" s="1"/>
  <c r="B28" i="24" s="1"/>
  <c r="B29" i="24" s="1"/>
  <c r="B30" i="24" s="1"/>
  <c r="AA87" i="23"/>
  <c r="V87" i="23"/>
  <c r="Q87" i="23"/>
  <c r="L87" i="23"/>
  <c r="G87" i="23"/>
  <c r="B71" i="23"/>
  <c r="B72" i="23" s="1"/>
  <c r="B73" i="23" s="1"/>
  <c r="B74" i="23" s="1"/>
  <c r="B75" i="23" s="1"/>
  <c r="B76" i="23" s="1"/>
  <c r="B77" i="23" s="1"/>
  <c r="B78" i="23" s="1"/>
  <c r="B79" i="23" s="1"/>
  <c r="B80" i="23" s="1"/>
  <c r="B81" i="23" s="1"/>
  <c r="B82" i="23" s="1"/>
  <c r="B83" i="23" s="1"/>
  <c r="B84" i="23" s="1"/>
  <c r="B85" i="23" s="1"/>
  <c r="B86" i="23" s="1"/>
  <c r="V61" i="23"/>
  <c r="Q61" i="23"/>
  <c r="L61" i="23"/>
  <c r="G61" i="23"/>
  <c r="F60" i="23"/>
  <c r="F59" i="23"/>
  <c r="F58" i="23"/>
  <c r="F54" i="23"/>
  <c r="F53" i="23"/>
  <c r="F51" i="23"/>
  <c r="F50" i="23"/>
  <c r="F48" i="23"/>
  <c r="F47" i="23"/>
  <c r="F46" i="23"/>
  <c r="B45" i="23"/>
  <c r="B46" i="23" s="1"/>
  <c r="B47" i="23" s="1"/>
  <c r="B48" i="23" s="1"/>
  <c r="B49" i="23" s="1"/>
  <c r="B50" i="23" s="1"/>
  <c r="B51" i="23" s="1"/>
  <c r="B52" i="23" s="1"/>
  <c r="B53" i="23" s="1"/>
  <c r="B54" i="23" s="1"/>
  <c r="B55" i="23" s="1"/>
  <c r="B56" i="23" s="1"/>
  <c r="B57" i="23" s="1"/>
  <c r="B58" i="23" s="1"/>
  <c r="B59" i="23" s="1"/>
  <c r="B60" i="23" s="1"/>
  <c r="AA33" i="23"/>
  <c r="V33" i="23"/>
  <c r="Q33" i="23"/>
  <c r="L33" i="23"/>
  <c r="G33" i="23"/>
  <c r="H32" i="23"/>
  <c r="I32" i="23" s="1"/>
  <c r="H21" i="23"/>
  <c r="I21" i="23" s="1"/>
  <c r="H20" i="23"/>
  <c r="I20" i="23" s="1"/>
  <c r="H19" i="23"/>
  <c r="I19" i="23" s="1"/>
  <c r="B17" i="23"/>
  <c r="B18" i="23" s="1"/>
  <c r="B19" i="23" s="1"/>
  <c r="B20" i="23" s="1"/>
  <c r="B21" i="23" s="1"/>
  <c r="B22" i="23" s="1"/>
  <c r="B23" i="23" s="1"/>
  <c r="B24" i="23" s="1"/>
  <c r="B25" i="23" s="1"/>
  <c r="B26" i="23" s="1"/>
  <c r="B27" i="23" s="1"/>
  <c r="B28" i="23" s="1"/>
  <c r="B29" i="23" s="1"/>
  <c r="B30" i="23" s="1"/>
  <c r="B31" i="23" s="1"/>
  <c r="B32" i="23" s="1"/>
  <c r="AF165" i="22"/>
  <c r="AE165" i="22"/>
  <c r="AD165" i="22"/>
  <c r="AA165" i="22"/>
  <c r="Z165" i="22"/>
  <c r="Y165" i="22"/>
  <c r="V165" i="22"/>
  <c r="U165" i="22"/>
  <c r="T165" i="22"/>
  <c r="Q164" i="22"/>
  <c r="L164" i="22"/>
  <c r="G164" i="22"/>
  <c r="Q163" i="22"/>
  <c r="L163" i="22"/>
  <c r="G163" i="22"/>
  <c r="Q162" i="22"/>
  <c r="L162" i="22"/>
  <c r="G162" i="22"/>
  <c r="Q161" i="22"/>
  <c r="L161" i="22"/>
  <c r="G161" i="22"/>
  <c r="Q160" i="22"/>
  <c r="L160" i="22"/>
  <c r="G160" i="22"/>
  <c r="Q159" i="22"/>
  <c r="L159" i="22"/>
  <c r="G159" i="22"/>
  <c r="Q158" i="22"/>
  <c r="L158" i="22"/>
  <c r="G158" i="22"/>
  <c r="Q157" i="22"/>
  <c r="L157" i="22"/>
  <c r="G157" i="22"/>
  <c r="Q156" i="22"/>
  <c r="L156" i="22"/>
  <c r="G156" i="22"/>
  <c r="Q155" i="22"/>
  <c r="L155" i="22"/>
  <c r="G155" i="22"/>
  <c r="Q154" i="22"/>
  <c r="L154" i="22"/>
  <c r="G154" i="22"/>
  <c r="Q153" i="22"/>
  <c r="L153" i="22"/>
  <c r="G153" i="22"/>
  <c r="Q152" i="22"/>
  <c r="L152" i="22"/>
  <c r="G152" i="22"/>
  <c r="Q151" i="22"/>
  <c r="L151" i="22"/>
  <c r="G151" i="22"/>
  <c r="Q150" i="22"/>
  <c r="L150" i="22"/>
  <c r="G150" i="22"/>
  <c r="Q149" i="22"/>
  <c r="L149" i="22"/>
  <c r="G149" i="22"/>
  <c r="B149" i="22"/>
  <c r="B150" i="22" s="1"/>
  <c r="B151" i="22" s="1"/>
  <c r="B152" i="22" s="1"/>
  <c r="B153" i="22" s="1"/>
  <c r="B154" i="22" s="1"/>
  <c r="B155" i="22" s="1"/>
  <c r="B156" i="22" s="1"/>
  <c r="B157" i="22" s="1"/>
  <c r="B158" i="22" s="1"/>
  <c r="B159" i="22" s="1"/>
  <c r="B160" i="22" s="1"/>
  <c r="B161" i="22" s="1"/>
  <c r="B162" i="22" s="1"/>
  <c r="B163" i="22" s="1"/>
  <c r="B164" i="22" s="1"/>
  <c r="Q148" i="22"/>
  <c r="L148" i="22"/>
  <c r="G148" i="22"/>
  <c r="L138" i="22"/>
  <c r="G138" i="22"/>
  <c r="L137" i="22"/>
  <c r="G137" i="22"/>
  <c r="L136" i="22"/>
  <c r="G136" i="22"/>
  <c r="L135" i="22"/>
  <c r="G135" i="22"/>
  <c r="L134" i="22"/>
  <c r="G134" i="22"/>
  <c r="L133" i="22"/>
  <c r="G133" i="22"/>
  <c r="L132" i="22"/>
  <c r="G132" i="22"/>
  <c r="L131" i="22"/>
  <c r="G131" i="22"/>
  <c r="L130" i="22"/>
  <c r="G130" i="22"/>
  <c r="L129" i="22"/>
  <c r="G129" i="22"/>
  <c r="L128" i="22"/>
  <c r="G128" i="22"/>
  <c r="L127" i="22"/>
  <c r="G127" i="22"/>
  <c r="L126" i="22"/>
  <c r="G126" i="22"/>
  <c r="L125" i="22"/>
  <c r="G125" i="22"/>
  <c r="L124" i="22"/>
  <c r="G124" i="22"/>
  <c r="B124" i="22"/>
  <c r="B125" i="22" s="1"/>
  <c r="B126" i="22" s="1"/>
  <c r="B127" i="22" s="1"/>
  <c r="B128" i="22" s="1"/>
  <c r="B129" i="22" s="1"/>
  <c r="B130" i="22" s="1"/>
  <c r="B131" i="22" s="1"/>
  <c r="B132" i="22" s="1"/>
  <c r="B133" i="22" s="1"/>
  <c r="B134" i="22" s="1"/>
  <c r="B135" i="22" s="1"/>
  <c r="B136" i="22" s="1"/>
  <c r="B137" i="22" s="1"/>
  <c r="B138" i="22" s="1"/>
  <c r="L123" i="22"/>
  <c r="G123" i="22"/>
  <c r="B123" i="22"/>
  <c r="L122" i="22"/>
  <c r="G122" i="22"/>
  <c r="V112" i="22"/>
  <c r="Q112" i="22"/>
  <c r="L112" i="22"/>
  <c r="G112" i="22"/>
  <c r="B96" i="22"/>
  <c r="B97" i="22" s="1"/>
  <c r="B98" i="22" s="1"/>
  <c r="B99" i="22" s="1"/>
  <c r="B100" i="22" s="1"/>
  <c r="B101" i="22" s="1"/>
  <c r="B102" i="22" s="1"/>
  <c r="B103" i="22" s="1"/>
  <c r="B104" i="22" s="1"/>
  <c r="B105" i="22" s="1"/>
  <c r="B106" i="22" s="1"/>
  <c r="B107" i="22" s="1"/>
  <c r="B108" i="22" s="1"/>
  <c r="B109" i="22" s="1"/>
  <c r="B110" i="22" s="1"/>
  <c r="B111" i="22" s="1"/>
  <c r="J86" i="22"/>
  <c r="O86" i="22" s="1"/>
  <c r="T86" i="22" s="1"/>
  <c r="V85" i="22"/>
  <c r="Q85" i="22"/>
  <c r="L85" i="22"/>
  <c r="G85" i="22"/>
  <c r="F84" i="22"/>
  <c r="F138" i="22" s="1"/>
  <c r="A111" i="22"/>
  <c r="A110" i="22"/>
  <c r="F82" i="22"/>
  <c r="F136" i="22" s="1"/>
  <c r="A109" i="22"/>
  <c r="A108" i="22"/>
  <c r="A107" i="22"/>
  <c r="A106" i="22"/>
  <c r="A105" i="22"/>
  <c r="A104" i="22"/>
  <c r="A103" i="22"/>
  <c r="A102" i="22"/>
  <c r="A101" i="22"/>
  <c r="A100" i="22"/>
  <c r="A99" i="22"/>
  <c r="A98" i="22"/>
  <c r="A97" i="22"/>
  <c r="B69" i="22"/>
  <c r="B70" i="22" s="1"/>
  <c r="B71" i="22" s="1"/>
  <c r="B72" i="22" s="1"/>
  <c r="B73" i="22" s="1"/>
  <c r="B74" i="22" s="1"/>
  <c r="B75" i="22" s="1"/>
  <c r="B76" i="22" s="1"/>
  <c r="B77" i="22" s="1"/>
  <c r="B78" i="22" s="1"/>
  <c r="B79" i="22" s="1"/>
  <c r="B80" i="22" s="1"/>
  <c r="B81" i="22" s="1"/>
  <c r="B82" i="22" s="1"/>
  <c r="B83" i="22" s="1"/>
  <c r="B84" i="22" s="1"/>
  <c r="A96" i="22"/>
  <c r="F68" i="22"/>
  <c r="A95" i="22"/>
  <c r="V57" i="22"/>
  <c r="Q57" i="22"/>
  <c r="L57" i="22"/>
  <c r="G57" i="22"/>
  <c r="T57" i="22"/>
  <c r="B42" i="22"/>
  <c r="B43" i="22" s="1"/>
  <c r="B44" i="22" s="1"/>
  <c r="B45" i="22" s="1"/>
  <c r="B46" i="22" s="1"/>
  <c r="B47" i="22" s="1"/>
  <c r="B48" i="22" s="1"/>
  <c r="B49" i="22" s="1"/>
  <c r="B50" i="22" s="1"/>
  <c r="B51" i="22" s="1"/>
  <c r="B52" i="22" s="1"/>
  <c r="B53" i="22" s="1"/>
  <c r="B54" i="22" s="1"/>
  <c r="B55" i="22" s="1"/>
  <c r="B56" i="22" s="1"/>
  <c r="B41" i="22"/>
  <c r="V31" i="22"/>
  <c r="Q31" i="22"/>
  <c r="L31" i="22"/>
  <c r="G31" i="22"/>
  <c r="H24" i="22"/>
  <c r="I24" i="22" s="1"/>
  <c r="H16" i="22"/>
  <c r="I16" i="22" s="1"/>
  <c r="M16" i="22" s="1"/>
  <c r="N16" i="22" s="1"/>
  <c r="B15" i="22"/>
  <c r="B16" i="22" s="1"/>
  <c r="B17" i="22" s="1"/>
  <c r="B18" i="22" s="1"/>
  <c r="B19" i="22" s="1"/>
  <c r="B20" i="22" s="1"/>
  <c r="B21" i="22" s="1"/>
  <c r="B22" i="22" s="1"/>
  <c r="B23" i="22" s="1"/>
  <c r="B24" i="22" s="1"/>
  <c r="B25" i="22" s="1"/>
  <c r="B26" i="22" s="1"/>
  <c r="B27" i="22" s="1"/>
  <c r="B28" i="22" s="1"/>
  <c r="B29" i="22" s="1"/>
  <c r="B30" i="22" s="1"/>
  <c r="L165" i="24" l="1"/>
  <c r="G139" i="22"/>
  <c r="H16" i="23"/>
  <c r="I16" i="23" s="1"/>
  <c r="F72" i="22"/>
  <c r="D137" i="22"/>
  <c r="D77" i="23"/>
  <c r="D127" i="22"/>
  <c r="H18" i="24"/>
  <c r="I18" i="24" s="1"/>
  <c r="M18" i="24" s="1"/>
  <c r="N18" i="24" s="1"/>
  <c r="H24" i="23"/>
  <c r="I24" i="23" s="1"/>
  <c r="M24" i="23" s="1"/>
  <c r="N24" i="23" s="1"/>
  <c r="H25" i="23"/>
  <c r="I25" i="23" s="1"/>
  <c r="M25" i="23" s="1"/>
  <c r="N25" i="23" s="1"/>
  <c r="F76" i="22"/>
  <c r="F130" i="22" s="1"/>
  <c r="D80" i="23"/>
  <c r="F79" i="24"/>
  <c r="F133" i="24" s="1"/>
  <c r="F71" i="22"/>
  <c r="F125" i="22" s="1"/>
  <c r="F77" i="22"/>
  <c r="F131" i="22" s="1"/>
  <c r="F137" i="24"/>
  <c r="D76" i="23"/>
  <c r="D136" i="22"/>
  <c r="D81" i="23"/>
  <c r="E77" i="22"/>
  <c r="H15" i="24"/>
  <c r="I15" i="24" s="1"/>
  <c r="M15" i="24" s="1"/>
  <c r="N15" i="24" s="1"/>
  <c r="E46" i="23"/>
  <c r="E72" i="23" s="1"/>
  <c r="H29" i="23"/>
  <c r="I29" i="23" s="1"/>
  <c r="M29" i="23" s="1"/>
  <c r="N29" i="23" s="1"/>
  <c r="R29" i="23" s="1"/>
  <c r="S29" i="23" s="1"/>
  <c r="H28" i="23"/>
  <c r="I28" i="23" s="1"/>
  <c r="M28" i="23" s="1"/>
  <c r="N28" i="23" s="1"/>
  <c r="F74" i="23"/>
  <c r="T57" i="24"/>
  <c r="D122" i="22"/>
  <c r="F86" i="23"/>
  <c r="E83" i="24"/>
  <c r="E137" i="24" s="1"/>
  <c r="H28" i="24"/>
  <c r="I28" i="24" s="1"/>
  <c r="F71" i="24"/>
  <c r="F125" i="24" s="1"/>
  <c r="E83" i="22"/>
  <c r="E137" i="22" s="1"/>
  <c r="F73" i="23"/>
  <c r="H27" i="23"/>
  <c r="I27" i="23" s="1"/>
  <c r="M27" i="23" s="1"/>
  <c r="N27" i="23" s="1"/>
  <c r="D138" i="22"/>
  <c r="H30" i="22"/>
  <c r="I30" i="22" s="1"/>
  <c r="M30" i="22" s="1"/>
  <c r="N30" i="22" s="1"/>
  <c r="E71" i="22"/>
  <c r="E125" i="22" s="1"/>
  <c r="E54" i="23"/>
  <c r="H54" i="23" s="1"/>
  <c r="I54" i="23" s="1"/>
  <c r="F70" i="24"/>
  <c r="H70" i="24" s="1"/>
  <c r="I70" i="24" s="1"/>
  <c r="H22" i="22"/>
  <c r="I22" i="22" s="1"/>
  <c r="M22" i="22" s="1"/>
  <c r="N22" i="22" s="1"/>
  <c r="D130" i="22"/>
  <c r="H22" i="24"/>
  <c r="I22" i="24" s="1"/>
  <c r="M22" i="24" s="1"/>
  <c r="N22" i="24" s="1"/>
  <c r="F55" i="23"/>
  <c r="F81" i="23" s="1"/>
  <c r="E74" i="24"/>
  <c r="E128" i="24" s="1"/>
  <c r="F84" i="24"/>
  <c r="F138" i="24" s="1"/>
  <c r="D138" i="24"/>
  <c r="K31" i="24"/>
  <c r="E71" i="24"/>
  <c r="E125" i="24" s="1"/>
  <c r="F74" i="24"/>
  <c r="F128" i="24" s="1"/>
  <c r="E81" i="24"/>
  <c r="H81" i="24" s="1"/>
  <c r="I81" i="24" s="1"/>
  <c r="E84" i="24"/>
  <c r="E138" i="24" s="1"/>
  <c r="F83" i="22"/>
  <c r="F137" i="22" s="1"/>
  <c r="D86" i="23"/>
  <c r="E60" i="23"/>
  <c r="H60" i="23" s="1"/>
  <c r="I60" i="23" s="1"/>
  <c r="D135" i="22"/>
  <c r="P33" i="23"/>
  <c r="D85" i="23"/>
  <c r="F135" i="24"/>
  <c r="D135" i="24"/>
  <c r="F77" i="23"/>
  <c r="E69" i="24"/>
  <c r="E123" i="24" s="1"/>
  <c r="D73" i="23"/>
  <c r="D125" i="22"/>
  <c r="E70" i="22"/>
  <c r="E124" i="22" s="1"/>
  <c r="D124" i="22"/>
  <c r="D82" i="23"/>
  <c r="E52" i="23"/>
  <c r="E78" i="23" s="1"/>
  <c r="F57" i="23"/>
  <c r="F83" i="23" s="1"/>
  <c r="E57" i="23"/>
  <c r="E83" i="23" s="1"/>
  <c r="E57" i="24"/>
  <c r="E82" i="24"/>
  <c r="H82" i="24" s="1"/>
  <c r="I82" i="24" s="1"/>
  <c r="E76" i="24"/>
  <c r="E130" i="24" s="1"/>
  <c r="F75" i="22"/>
  <c r="F129" i="22" s="1"/>
  <c r="E48" i="23"/>
  <c r="E74" i="23" s="1"/>
  <c r="E73" i="24"/>
  <c r="E127" i="24" s="1"/>
  <c r="F76" i="24"/>
  <c r="F130" i="24" s="1"/>
  <c r="F72" i="23"/>
  <c r="F79" i="23"/>
  <c r="D131" i="22"/>
  <c r="U57" i="24"/>
  <c r="F134" i="24"/>
  <c r="M21" i="24"/>
  <c r="N21" i="24" s="1"/>
  <c r="M30" i="24"/>
  <c r="N30" i="24" s="1"/>
  <c r="M27" i="24"/>
  <c r="N27" i="24" s="1"/>
  <c r="U31" i="24"/>
  <c r="E77" i="24"/>
  <c r="E131" i="24" s="1"/>
  <c r="D131" i="24"/>
  <c r="H23" i="24"/>
  <c r="I23" i="24" s="1"/>
  <c r="M28" i="24"/>
  <c r="N28" i="24" s="1"/>
  <c r="F57" i="24"/>
  <c r="F77" i="24"/>
  <c r="E68" i="24"/>
  <c r="D122" i="24"/>
  <c r="F73" i="24"/>
  <c r="D136" i="24"/>
  <c r="H19" i="24"/>
  <c r="I19" i="24" s="1"/>
  <c r="D127" i="24"/>
  <c r="H26" i="24"/>
  <c r="I26" i="24" s="1"/>
  <c r="F136" i="24"/>
  <c r="D31" i="24"/>
  <c r="D126" i="24"/>
  <c r="F31" i="24"/>
  <c r="E31" i="24"/>
  <c r="H14" i="24"/>
  <c r="D85" i="24"/>
  <c r="E72" i="24"/>
  <c r="F72" i="24"/>
  <c r="F126" i="24" s="1"/>
  <c r="Q165" i="24"/>
  <c r="H24" i="24"/>
  <c r="I24" i="24" s="1"/>
  <c r="D132" i="24"/>
  <c r="D137" i="24"/>
  <c r="H29" i="24"/>
  <c r="I29" i="24" s="1"/>
  <c r="J57" i="24"/>
  <c r="E124" i="24"/>
  <c r="O31" i="24"/>
  <c r="K57" i="24"/>
  <c r="H20" i="24"/>
  <c r="I20" i="24" s="1"/>
  <c r="P31" i="24"/>
  <c r="D129" i="24"/>
  <c r="G165" i="24"/>
  <c r="H16" i="24"/>
  <c r="I16" i="24" s="1"/>
  <c r="D125" i="24"/>
  <c r="H17" i="24"/>
  <c r="I17" i="24" s="1"/>
  <c r="H25" i="24"/>
  <c r="I25" i="24" s="1"/>
  <c r="D124" i="24"/>
  <c r="D134" i="24"/>
  <c r="E80" i="24"/>
  <c r="P57" i="24"/>
  <c r="F69" i="24"/>
  <c r="F123" i="24" s="1"/>
  <c r="T31" i="24"/>
  <c r="F75" i="24"/>
  <c r="F129" i="24" s="1"/>
  <c r="E78" i="24"/>
  <c r="E79" i="24"/>
  <c r="O57" i="24"/>
  <c r="F68" i="24"/>
  <c r="F122" i="24" s="1"/>
  <c r="G139" i="24"/>
  <c r="E75" i="24"/>
  <c r="J31" i="24"/>
  <c r="F78" i="24"/>
  <c r="F132" i="24" s="1"/>
  <c r="O31" i="22"/>
  <c r="E31" i="22"/>
  <c r="H14" i="22"/>
  <c r="D84" i="23"/>
  <c r="E58" i="23"/>
  <c r="H58" i="23" s="1"/>
  <c r="I58" i="23" s="1"/>
  <c r="H30" i="23"/>
  <c r="I30" i="23" s="1"/>
  <c r="F31" i="22"/>
  <c r="F122" i="22"/>
  <c r="F57" i="22"/>
  <c r="M32" i="23"/>
  <c r="N32" i="23" s="1"/>
  <c r="T31" i="22"/>
  <c r="M24" i="22"/>
  <c r="N24" i="22" s="1"/>
  <c r="F78" i="22"/>
  <c r="F132" i="22" s="1"/>
  <c r="E78" i="22"/>
  <c r="E132" i="22" s="1"/>
  <c r="L165" i="22"/>
  <c r="H15" i="22"/>
  <c r="I15" i="22" s="1"/>
  <c r="D123" i="22"/>
  <c r="K31" i="22"/>
  <c r="Y33" i="23"/>
  <c r="R16" i="22"/>
  <c r="S16" i="22" s="1"/>
  <c r="M19" i="23"/>
  <c r="N19" i="23" s="1"/>
  <c r="F80" i="23"/>
  <c r="H26" i="23"/>
  <c r="I26" i="23" s="1"/>
  <c r="F45" i="23"/>
  <c r="F71" i="23" s="1"/>
  <c r="E45" i="23"/>
  <c r="E71" i="23" s="1"/>
  <c r="D126" i="22"/>
  <c r="H18" i="22"/>
  <c r="I18" i="22" s="1"/>
  <c r="E57" i="22"/>
  <c r="E84" i="22"/>
  <c r="E138" i="22" s="1"/>
  <c r="E68" i="22"/>
  <c r="E122" i="22" s="1"/>
  <c r="M16" i="23"/>
  <c r="F85" i="23"/>
  <c r="H31" i="23"/>
  <c r="I31" i="23" s="1"/>
  <c r="F49" i="23"/>
  <c r="F75" i="23" s="1"/>
  <c r="F126" i="22"/>
  <c r="E49" i="23"/>
  <c r="E75" i="23" s="1"/>
  <c r="H17" i="22"/>
  <c r="I17" i="22" s="1"/>
  <c r="O57" i="22"/>
  <c r="Q165" i="22"/>
  <c r="F33" i="23"/>
  <c r="H17" i="23"/>
  <c r="F76" i="23"/>
  <c r="D72" i="23"/>
  <c r="L139" i="22"/>
  <c r="M21" i="23"/>
  <c r="N21" i="23" s="1"/>
  <c r="H22" i="23"/>
  <c r="I22" i="23" s="1"/>
  <c r="F44" i="23"/>
  <c r="D70" i="23"/>
  <c r="E44" i="23"/>
  <c r="E131" i="22"/>
  <c r="D134" i="22"/>
  <c r="U57" i="22"/>
  <c r="E73" i="22"/>
  <c r="E127" i="22" s="1"/>
  <c r="U31" i="22"/>
  <c r="H25" i="22"/>
  <c r="I25" i="22" s="1"/>
  <c r="F73" i="22"/>
  <c r="F79" i="22"/>
  <c r="F133" i="22" s="1"/>
  <c r="H18" i="23"/>
  <c r="I18" i="23" s="1"/>
  <c r="D33" i="23"/>
  <c r="D74" i="23"/>
  <c r="E86" i="23"/>
  <c r="J33" i="23"/>
  <c r="D78" i="23"/>
  <c r="D85" i="22"/>
  <c r="F52" i="23"/>
  <c r="F78" i="23" s="1"/>
  <c r="F56" i="23"/>
  <c r="F82" i="23" s="1"/>
  <c r="E56" i="23"/>
  <c r="E82" i="23" s="1"/>
  <c r="T33" i="23"/>
  <c r="P31" i="22"/>
  <c r="D128" i="22"/>
  <c r="H20" i="22"/>
  <c r="I20" i="22" s="1"/>
  <c r="E74" i="22"/>
  <c r="E128" i="22" s="1"/>
  <c r="H19" i="22"/>
  <c r="I19" i="22" s="1"/>
  <c r="P57" i="22"/>
  <c r="F80" i="22"/>
  <c r="F134" i="22" s="1"/>
  <c r="E80" i="22"/>
  <c r="E51" i="23"/>
  <c r="H51" i="23" s="1"/>
  <c r="I51" i="23" s="1"/>
  <c r="H23" i="23"/>
  <c r="I23" i="23" s="1"/>
  <c r="D31" i="22"/>
  <c r="H23" i="22"/>
  <c r="I23" i="22" s="1"/>
  <c r="H29" i="22"/>
  <c r="I29" i="22" s="1"/>
  <c r="E72" i="22"/>
  <c r="H72" i="22" s="1"/>
  <c r="I72" i="22" s="1"/>
  <c r="E79" i="22"/>
  <c r="E133" i="22" s="1"/>
  <c r="E62" i="23"/>
  <c r="J62" i="23" s="1"/>
  <c r="O62" i="23" s="1"/>
  <c r="T62" i="23" s="1"/>
  <c r="Y62" i="23" s="1"/>
  <c r="E113" i="22"/>
  <c r="J113" i="22" s="1"/>
  <c r="O113" i="22" s="1"/>
  <c r="T113" i="22" s="1"/>
  <c r="E53" i="23"/>
  <c r="H53" i="23" s="1"/>
  <c r="I53" i="23" s="1"/>
  <c r="I79" i="23" s="1"/>
  <c r="D79" i="23"/>
  <c r="E50" i="23"/>
  <c r="H50" i="23" s="1"/>
  <c r="I50" i="23" s="1"/>
  <c r="K57" i="22"/>
  <c r="F69" i="22"/>
  <c r="E69" i="22"/>
  <c r="E123" i="22" s="1"/>
  <c r="H21" i="22"/>
  <c r="I21" i="22" s="1"/>
  <c r="D129" i="22"/>
  <c r="G165" i="22"/>
  <c r="E76" i="22"/>
  <c r="H27" i="22"/>
  <c r="I27" i="22" s="1"/>
  <c r="E75" i="22"/>
  <c r="F81" i="22"/>
  <c r="F135" i="22" s="1"/>
  <c r="E81" i="22"/>
  <c r="U33" i="23"/>
  <c r="D83" i="23"/>
  <c r="H26" i="22"/>
  <c r="I26" i="22" s="1"/>
  <c r="H28" i="22"/>
  <c r="I28" i="22" s="1"/>
  <c r="J31" i="22"/>
  <c r="F70" i="22"/>
  <c r="F124" i="22" s="1"/>
  <c r="E82" i="22"/>
  <c r="H82" i="22" s="1"/>
  <c r="I82" i="22" s="1"/>
  <c r="M20" i="23"/>
  <c r="N20" i="23" s="1"/>
  <c r="D75" i="23"/>
  <c r="D133" i="22"/>
  <c r="F74" i="22"/>
  <c r="F128" i="22" s="1"/>
  <c r="E33" i="23"/>
  <c r="J57" i="22"/>
  <c r="K33" i="23"/>
  <c r="E55" i="23"/>
  <c r="Z33" i="23"/>
  <c r="O33" i="23"/>
  <c r="D71" i="23"/>
  <c r="E47" i="23"/>
  <c r="D132" i="22"/>
  <c r="E59" i="23"/>
  <c r="F84" i="23"/>
  <c r="H80" i="22" l="1"/>
  <c r="I80" i="22" s="1"/>
  <c r="H131" i="22"/>
  <c r="J54" i="23"/>
  <c r="J80" i="23" s="1"/>
  <c r="H137" i="22"/>
  <c r="H77" i="22"/>
  <c r="I77" i="22" s="1"/>
  <c r="I131" i="22" s="1"/>
  <c r="H125" i="22"/>
  <c r="H79" i="24"/>
  <c r="I79" i="24" s="1"/>
  <c r="K79" i="24" s="1"/>
  <c r="K133" i="24" s="1"/>
  <c r="H46" i="23"/>
  <c r="I46" i="23" s="1"/>
  <c r="J46" i="23" s="1"/>
  <c r="J72" i="23" s="1"/>
  <c r="K54" i="23"/>
  <c r="K80" i="23" s="1"/>
  <c r="H138" i="22"/>
  <c r="E136" i="24"/>
  <c r="H136" i="24" s="1"/>
  <c r="H71" i="24"/>
  <c r="I71" i="24" s="1"/>
  <c r="I125" i="24" s="1"/>
  <c r="H73" i="24"/>
  <c r="I73" i="24" s="1"/>
  <c r="I127" i="24" s="1"/>
  <c r="H83" i="24"/>
  <c r="I83" i="24" s="1"/>
  <c r="K83" i="24" s="1"/>
  <c r="K137" i="24" s="1"/>
  <c r="H56" i="23"/>
  <c r="I56" i="23" s="1"/>
  <c r="I82" i="23" s="1"/>
  <c r="E135" i="24"/>
  <c r="H135" i="24" s="1"/>
  <c r="H128" i="24"/>
  <c r="H86" i="23"/>
  <c r="H130" i="24"/>
  <c r="H48" i="23"/>
  <c r="I48" i="23" s="1"/>
  <c r="J48" i="23" s="1"/>
  <c r="J74" i="23" s="1"/>
  <c r="H68" i="24"/>
  <c r="I68" i="24" s="1"/>
  <c r="H74" i="24"/>
  <c r="I74" i="24" s="1"/>
  <c r="I128" i="24" s="1"/>
  <c r="H138" i="24"/>
  <c r="H69" i="24"/>
  <c r="I69" i="24" s="1"/>
  <c r="I123" i="24" s="1"/>
  <c r="H123" i="24"/>
  <c r="F124" i="24"/>
  <c r="H124" i="24" s="1"/>
  <c r="H137" i="24"/>
  <c r="E80" i="23"/>
  <c r="H80" i="23" s="1"/>
  <c r="J81" i="24"/>
  <c r="J135" i="24" s="1"/>
  <c r="K81" i="24"/>
  <c r="K135" i="24" s="1"/>
  <c r="I135" i="24"/>
  <c r="H82" i="23"/>
  <c r="H122" i="22"/>
  <c r="H71" i="23"/>
  <c r="H76" i="24"/>
  <c r="I76" i="24" s="1"/>
  <c r="H49" i="23"/>
  <c r="I49" i="23" s="1"/>
  <c r="I75" i="23" s="1"/>
  <c r="H72" i="24"/>
  <c r="I72" i="24" s="1"/>
  <c r="K72" i="24" s="1"/>
  <c r="K126" i="24" s="1"/>
  <c r="H78" i="23"/>
  <c r="E79" i="23"/>
  <c r="H79" i="23" s="1"/>
  <c r="H71" i="22"/>
  <c r="I71" i="22" s="1"/>
  <c r="J71" i="22" s="1"/>
  <c r="J125" i="22" s="1"/>
  <c r="E84" i="23"/>
  <c r="H84" i="23" s="1"/>
  <c r="E122" i="24"/>
  <c r="H122" i="24" s="1"/>
  <c r="H57" i="23"/>
  <c r="I57" i="23" s="1"/>
  <c r="F85" i="22"/>
  <c r="H74" i="23"/>
  <c r="H84" i="24"/>
  <c r="I84" i="24" s="1"/>
  <c r="H72" i="23"/>
  <c r="H83" i="23"/>
  <c r="E126" i="22"/>
  <c r="H126" i="22" s="1"/>
  <c r="H83" i="22"/>
  <c r="I83" i="22" s="1"/>
  <c r="K83" i="22" s="1"/>
  <c r="K137" i="22" s="1"/>
  <c r="E126" i="24"/>
  <c r="H126" i="24" s="1"/>
  <c r="F127" i="24"/>
  <c r="H127" i="24" s="1"/>
  <c r="H124" i="22"/>
  <c r="H73" i="22"/>
  <c r="I73" i="22" s="1"/>
  <c r="J73" i="22" s="1"/>
  <c r="J127" i="22" s="1"/>
  <c r="H70" i="22"/>
  <c r="I70" i="22" s="1"/>
  <c r="I124" i="22" s="1"/>
  <c r="E136" i="22"/>
  <c r="H136" i="22" s="1"/>
  <c r="E134" i="22"/>
  <c r="H134" i="22" s="1"/>
  <c r="H77" i="24"/>
  <c r="I77" i="24" s="1"/>
  <c r="F131" i="24"/>
  <c r="H131" i="24" s="1"/>
  <c r="H75" i="24"/>
  <c r="I75" i="24" s="1"/>
  <c r="E129" i="24"/>
  <c r="H129" i="24" s="1"/>
  <c r="I14" i="24"/>
  <c r="H31" i="24"/>
  <c r="M19" i="24"/>
  <c r="N19" i="24" s="1"/>
  <c r="R18" i="24"/>
  <c r="S18" i="24" s="1"/>
  <c r="H80" i="24"/>
  <c r="I80" i="24" s="1"/>
  <c r="I134" i="24" s="1"/>
  <c r="E134" i="24"/>
  <c r="H134" i="24" s="1"/>
  <c r="M20" i="24"/>
  <c r="N20" i="24" s="1"/>
  <c r="E132" i="24"/>
  <c r="H132" i="24" s="1"/>
  <c r="H78" i="24"/>
  <c r="I78" i="24" s="1"/>
  <c r="I132" i="24" s="1"/>
  <c r="R22" i="24"/>
  <c r="S22" i="24" s="1"/>
  <c r="J70" i="24"/>
  <c r="J124" i="24" s="1"/>
  <c r="K70" i="24"/>
  <c r="K124" i="24" s="1"/>
  <c r="M23" i="24"/>
  <c r="N23" i="24" s="1"/>
  <c r="R21" i="24"/>
  <c r="S21" i="24" s="1"/>
  <c r="K82" i="24"/>
  <c r="K136" i="24" s="1"/>
  <c r="J82" i="24"/>
  <c r="J136" i="24" s="1"/>
  <c r="M25" i="24"/>
  <c r="N25" i="24" s="1"/>
  <c r="E133" i="24"/>
  <c r="H133" i="24" s="1"/>
  <c r="M24" i="24"/>
  <c r="N24" i="24" s="1"/>
  <c r="R15" i="24"/>
  <c r="S15" i="24" s="1"/>
  <c r="D139" i="24"/>
  <c r="R27" i="24"/>
  <c r="S27" i="24" s="1"/>
  <c r="F85" i="24"/>
  <c r="M26" i="24"/>
  <c r="N26" i="24" s="1"/>
  <c r="E85" i="24"/>
  <c r="M17" i="24"/>
  <c r="N17" i="24" s="1"/>
  <c r="H125" i="24"/>
  <c r="R28" i="24"/>
  <c r="S28" i="24" s="1"/>
  <c r="M16" i="24"/>
  <c r="N16" i="24" s="1"/>
  <c r="I124" i="24"/>
  <c r="M29" i="24"/>
  <c r="N29" i="24" s="1"/>
  <c r="I136" i="24"/>
  <c r="R30" i="24"/>
  <c r="S30" i="24" s="1"/>
  <c r="K82" i="22"/>
  <c r="K136" i="22" s="1"/>
  <c r="J82" i="22"/>
  <c r="J136" i="22" s="1"/>
  <c r="K80" i="22"/>
  <c r="K134" i="22" s="1"/>
  <c r="J80" i="22"/>
  <c r="J134" i="22" s="1"/>
  <c r="H59" i="23"/>
  <c r="I59" i="23" s="1"/>
  <c r="E85" i="23"/>
  <c r="H85" i="23" s="1"/>
  <c r="H76" i="22"/>
  <c r="I76" i="22" s="1"/>
  <c r="E130" i="22"/>
  <c r="H130" i="22" s="1"/>
  <c r="M21" i="22"/>
  <c r="N21" i="22" s="1"/>
  <c r="M29" i="22"/>
  <c r="N29" i="22" s="1"/>
  <c r="I77" i="23"/>
  <c r="M23" i="23"/>
  <c r="N23" i="23" s="1"/>
  <c r="M15" i="22"/>
  <c r="N15" i="22" s="1"/>
  <c r="R32" i="23"/>
  <c r="S32" i="23" s="1"/>
  <c r="M30" i="23"/>
  <c r="N30" i="23" s="1"/>
  <c r="I84" i="23"/>
  <c r="K51" i="23"/>
  <c r="K77" i="23" s="1"/>
  <c r="J51" i="23"/>
  <c r="J77" i="23" s="1"/>
  <c r="J60" i="23"/>
  <c r="J86" i="23" s="1"/>
  <c r="K60" i="23"/>
  <c r="K86" i="23" s="1"/>
  <c r="R25" i="23"/>
  <c r="S25" i="23" s="1"/>
  <c r="J58" i="23"/>
  <c r="J84" i="23" s="1"/>
  <c r="K58" i="23"/>
  <c r="K84" i="23" s="1"/>
  <c r="H47" i="23"/>
  <c r="I47" i="23" s="1"/>
  <c r="E73" i="23"/>
  <c r="H73" i="23" s="1"/>
  <c r="M31" i="23"/>
  <c r="N31" i="23" s="1"/>
  <c r="R28" i="23"/>
  <c r="S28" i="23" s="1"/>
  <c r="E61" i="23"/>
  <c r="E70" i="23"/>
  <c r="H74" i="22"/>
  <c r="I74" i="22" s="1"/>
  <c r="I128" i="22" s="1"/>
  <c r="K53" i="23"/>
  <c r="K79" i="23" s="1"/>
  <c r="J53" i="23"/>
  <c r="J79" i="23" s="1"/>
  <c r="M79" i="23" s="1"/>
  <c r="M20" i="22"/>
  <c r="N20" i="22" s="1"/>
  <c r="J83" i="22"/>
  <c r="R24" i="23"/>
  <c r="S24" i="23" s="1"/>
  <c r="H128" i="22"/>
  <c r="H44" i="23"/>
  <c r="F127" i="22"/>
  <c r="M18" i="22"/>
  <c r="N18" i="22" s="1"/>
  <c r="I126" i="22"/>
  <c r="D139" i="22"/>
  <c r="I14" i="22"/>
  <c r="H31" i="22"/>
  <c r="F70" i="23"/>
  <c r="F87" i="23" s="1"/>
  <c r="F61" i="23"/>
  <c r="M17" i="22"/>
  <c r="N17" i="22" s="1"/>
  <c r="H133" i="22"/>
  <c r="M22" i="23"/>
  <c r="N22" i="23" s="1"/>
  <c r="I76" i="23"/>
  <c r="H84" i="22"/>
  <c r="I84" i="22" s="1"/>
  <c r="F123" i="22"/>
  <c r="H123" i="22" s="1"/>
  <c r="R24" i="22"/>
  <c r="S24" i="22" s="1"/>
  <c r="H69" i="22"/>
  <c r="I69" i="22" s="1"/>
  <c r="M18" i="23"/>
  <c r="N18" i="23" s="1"/>
  <c r="R21" i="23"/>
  <c r="S21" i="23" s="1"/>
  <c r="E76" i="23"/>
  <c r="H76" i="23" s="1"/>
  <c r="R22" i="22"/>
  <c r="S22" i="22" s="1"/>
  <c r="J72" i="22"/>
  <c r="J126" i="22" s="1"/>
  <c r="K72" i="22"/>
  <c r="K126" i="22" s="1"/>
  <c r="H52" i="23"/>
  <c r="I52" i="23" s="1"/>
  <c r="H132" i="22"/>
  <c r="R27" i="23"/>
  <c r="S27" i="23" s="1"/>
  <c r="I136" i="22"/>
  <c r="M28" i="22"/>
  <c r="N28" i="22" s="1"/>
  <c r="M19" i="22"/>
  <c r="N19" i="22" s="1"/>
  <c r="H45" i="23"/>
  <c r="I45" i="23" s="1"/>
  <c r="I17" i="23"/>
  <c r="H33" i="23"/>
  <c r="W16" i="22"/>
  <c r="D42" i="22" s="1"/>
  <c r="R30" i="22"/>
  <c r="S30" i="22" s="1"/>
  <c r="K50" i="23"/>
  <c r="K76" i="23" s="1"/>
  <c r="J50" i="23"/>
  <c r="J76" i="23" s="1"/>
  <c r="R19" i="23"/>
  <c r="S19" i="23" s="1"/>
  <c r="I86" i="23"/>
  <c r="H75" i="23"/>
  <c r="R20" i="23"/>
  <c r="S20" i="23" s="1"/>
  <c r="M23" i="22"/>
  <c r="N23" i="22" s="1"/>
  <c r="M25" i="22"/>
  <c r="N25" i="22" s="1"/>
  <c r="D87" i="23"/>
  <c r="J77" i="22"/>
  <c r="N16" i="23"/>
  <c r="K77" i="22"/>
  <c r="K131" i="22" s="1"/>
  <c r="H81" i="22"/>
  <c r="I81" i="22" s="1"/>
  <c r="I135" i="22" s="1"/>
  <c r="E135" i="22"/>
  <c r="H135" i="22" s="1"/>
  <c r="W29" i="23"/>
  <c r="X29" i="23" s="1"/>
  <c r="E129" i="22"/>
  <c r="H129" i="22" s="1"/>
  <c r="H75" i="22"/>
  <c r="I75" i="22" s="1"/>
  <c r="I129" i="22" s="1"/>
  <c r="E85" i="22"/>
  <c r="H55" i="23"/>
  <c r="I55" i="23" s="1"/>
  <c r="E81" i="23"/>
  <c r="H81" i="23" s="1"/>
  <c r="I134" i="22"/>
  <c r="M26" i="22"/>
  <c r="N26" i="22" s="1"/>
  <c r="M27" i="22"/>
  <c r="N27" i="22" s="1"/>
  <c r="E77" i="23"/>
  <c r="H77" i="23" s="1"/>
  <c r="H68" i="22"/>
  <c r="H79" i="22"/>
  <c r="I79" i="22" s="1"/>
  <c r="I133" i="22" s="1"/>
  <c r="M26" i="23"/>
  <c r="N26" i="23" s="1"/>
  <c r="I80" i="23"/>
  <c r="H78" i="22"/>
  <c r="I78" i="22" s="1"/>
  <c r="J79" i="24" l="1"/>
  <c r="J133" i="24" s="1"/>
  <c r="I125" i="22"/>
  <c r="I72" i="23"/>
  <c r="I133" i="24"/>
  <c r="M80" i="23"/>
  <c r="J71" i="24"/>
  <c r="J125" i="24" s="1"/>
  <c r="M124" i="24"/>
  <c r="M54" i="23"/>
  <c r="N54" i="23" s="1"/>
  <c r="P54" i="23" s="1"/>
  <c r="P80" i="23" s="1"/>
  <c r="J49" i="23"/>
  <c r="J75" i="23" s="1"/>
  <c r="K49" i="23"/>
  <c r="K75" i="23" s="1"/>
  <c r="I137" i="24"/>
  <c r="J69" i="24"/>
  <c r="J123" i="24" s="1"/>
  <c r="K46" i="23"/>
  <c r="K73" i="24"/>
  <c r="K127" i="24" s="1"/>
  <c r="J73" i="24"/>
  <c r="J127" i="24" s="1"/>
  <c r="K69" i="24"/>
  <c r="K123" i="24" s="1"/>
  <c r="K71" i="24"/>
  <c r="K125" i="24" s="1"/>
  <c r="M84" i="23"/>
  <c r="M135" i="24"/>
  <c r="K71" i="22"/>
  <c r="K125" i="22" s="1"/>
  <c r="M125" i="22" s="1"/>
  <c r="K56" i="23"/>
  <c r="K82" i="23" s="1"/>
  <c r="J83" i="24"/>
  <c r="J137" i="24" s="1"/>
  <c r="H70" i="23"/>
  <c r="H87" i="23" s="1"/>
  <c r="F139" i="24"/>
  <c r="F86" i="22"/>
  <c r="J56" i="23"/>
  <c r="F86" i="24"/>
  <c r="J74" i="24"/>
  <c r="J128" i="24" s="1"/>
  <c r="K74" i="24"/>
  <c r="K128" i="24" s="1"/>
  <c r="J70" i="22"/>
  <c r="J124" i="22" s="1"/>
  <c r="K70" i="22"/>
  <c r="K124" i="22" s="1"/>
  <c r="K48" i="23"/>
  <c r="K74" i="23" s="1"/>
  <c r="M51" i="23"/>
  <c r="N51" i="23" s="1"/>
  <c r="N77" i="23" s="1"/>
  <c r="I137" i="22"/>
  <c r="J72" i="24"/>
  <c r="J126" i="24" s="1"/>
  <c r="M81" i="24"/>
  <c r="N81" i="24" s="1"/>
  <c r="D161" i="24" s="1"/>
  <c r="I74" i="23"/>
  <c r="K73" i="22"/>
  <c r="K127" i="22" s="1"/>
  <c r="I138" i="24"/>
  <c r="K84" i="24"/>
  <c r="K138" i="24" s="1"/>
  <c r="J84" i="24"/>
  <c r="K76" i="24"/>
  <c r="K130" i="24" s="1"/>
  <c r="J76" i="24"/>
  <c r="J130" i="24" s="1"/>
  <c r="I130" i="24"/>
  <c r="I127" i="22"/>
  <c r="I126" i="24"/>
  <c r="M53" i="23"/>
  <c r="N53" i="23" s="1"/>
  <c r="P53" i="23" s="1"/>
  <c r="P79" i="23" s="1"/>
  <c r="M133" i="24"/>
  <c r="J57" i="23"/>
  <c r="I83" i="23"/>
  <c r="K57" i="23"/>
  <c r="K83" i="23" s="1"/>
  <c r="E139" i="24"/>
  <c r="F139" i="22"/>
  <c r="E139" i="22"/>
  <c r="M136" i="22"/>
  <c r="R24" i="24"/>
  <c r="S24" i="24" s="1"/>
  <c r="R23" i="24"/>
  <c r="S23" i="24" s="1"/>
  <c r="I122" i="24"/>
  <c r="I31" i="24"/>
  <c r="M14" i="24"/>
  <c r="R16" i="24"/>
  <c r="S16" i="24" s="1"/>
  <c r="R26" i="24"/>
  <c r="S26" i="24" s="1"/>
  <c r="K78" i="24"/>
  <c r="K132" i="24" s="1"/>
  <c r="J78" i="24"/>
  <c r="J132" i="24" s="1"/>
  <c r="R25" i="24"/>
  <c r="S25" i="24" s="1"/>
  <c r="J75" i="24"/>
  <c r="J129" i="24" s="1"/>
  <c r="K75" i="24"/>
  <c r="K129" i="24" s="1"/>
  <c r="I129" i="24"/>
  <c r="M129" i="24" s="1"/>
  <c r="M70" i="24"/>
  <c r="N70" i="24" s="1"/>
  <c r="W28" i="24"/>
  <c r="D54" i="24" s="1"/>
  <c r="H85" i="24"/>
  <c r="R20" i="24"/>
  <c r="S20" i="24" s="1"/>
  <c r="W27" i="24"/>
  <c r="D53" i="24" s="1"/>
  <c r="I85" i="24"/>
  <c r="J68" i="24"/>
  <c r="K68" i="24"/>
  <c r="M79" i="24"/>
  <c r="N79" i="24" s="1"/>
  <c r="W30" i="24"/>
  <c r="D56" i="24" s="1"/>
  <c r="K80" i="24"/>
  <c r="K134" i="24" s="1"/>
  <c r="J80" i="24"/>
  <c r="J134" i="24" s="1"/>
  <c r="H139" i="24"/>
  <c r="W21" i="24"/>
  <c r="D47" i="24" s="1"/>
  <c r="M136" i="24"/>
  <c r="W22" i="24"/>
  <c r="D48" i="24" s="1"/>
  <c r="W18" i="24"/>
  <c r="D44" i="24" s="1"/>
  <c r="R19" i="24"/>
  <c r="S19" i="24" s="1"/>
  <c r="J77" i="24"/>
  <c r="J131" i="24" s="1"/>
  <c r="K77" i="24"/>
  <c r="K131" i="24" s="1"/>
  <c r="R29" i="24"/>
  <c r="S29" i="24" s="1"/>
  <c r="R17" i="24"/>
  <c r="S17" i="24" s="1"/>
  <c r="W15" i="24"/>
  <c r="D41" i="24" s="1"/>
  <c r="M82" i="24"/>
  <c r="N82" i="24" s="1"/>
  <c r="I131" i="24"/>
  <c r="W20" i="23"/>
  <c r="X20" i="23" s="1"/>
  <c r="W21" i="23"/>
  <c r="X21" i="23" s="1"/>
  <c r="K59" i="23"/>
  <c r="K85" i="23" s="1"/>
  <c r="J59" i="23"/>
  <c r="J85" i="23" s="1"/>
  <c r="W27" i="23"/>
  <c r="X27" i="23" s="1"/>
  <c r="E87" i="23"/>
  <c r="R31" i="23"/>
  <c r="S31" i="23" s="1"/>
  <c r="H127" i="22"/>
  <c r="H139" i="22" s="1"/>
  <c r="H85" i="22"/>
  <c r="I68" i="22"/>
  <c r="I122" i="22" s="1"/>
  <c r="R17" i="22"/>
  <c r="S17" i="22" s="1"/>
  <c r="M86" i="23"/>
  <c r="J52" i="23"/>
  <c r="J78" i="23" s="1"/>
  <c r="K52" i="23"/>
  <c r="K78" i="23" s="1"/>
  <c r="I78" i="23"/>
  <c r="R18" i="23"/>
  <c r="S18" i="23" s="1"/>
  <c r="R23" i="23"/>
  <c r="S23" i="23" s="1"/>
  <c r="K45" i="23"/>
  <c r="K71" i="23" s="1"/>
  <c r="J45" i="23"/>
  <c r="J71" i="23" s="1"/>
  <c r="K47" i="23"/>
  <c r="K73" i="23" s="1"/>
  <c r="J47" i="23"/>
  <c r="J73" i="23" s="1"/>
  <c r="I73" i="23"/>
  <c r="R27" i="22"/>
  <c r="S27" i="22" s="1"/>
  <c r="W19" i="23"/>
  <c r="X19" i="23" s="1"/>
  <c r="M72" i="22"/>
  <c r="N72" i="22" s="1"/>
  <c r="D152" i="22" s="1"/>
  <c r="R29" i="22"/>
  <c r="S29" i="22" s="1"/>
  <c r="R20" i="22"/>
  <c r="S20" i="22" s="1"/>
  <c r="R30" i="23"/>
  <c r="S30" i="23" s="1"/>
  <c r="R26" i="22"/>
  <c r="S26" i="22" s="1"/>
  <c r="I31" i="22"/>
  <c r="M14" i="22"/>
  <c r="M58" i="23"/>
  <c r="N58" i="23" s="1"/>
  <c r="W32" i="23"/>
  <c r="X32" i="23" s="1"/>
  <c r="R21" i="22"/>
  <c r="S21" i="22" s="1"/>
  <c r="M80" i="22"/>
  <c r="N80" i="22" s="1"/>
  <c r="D160" i="22" s="1"/>
  <c r="M134" i="22"/>
  <c r="R16" i="23"/>
  <c r="R25" i="22"/>
  <c r="S25" i="22" s="1"/>
  <c r="M50" i="23"/>
  <c r="N50" i="23" s="1"/>
  <c r="N76" i="23" s="1"/>
  <c r="J84" i="22"/>
  <c r="J138" i="22" s="1"/>
  <c r="K84" i="22"/>
  <c r="K138" i="22" s="1"/>
  <c r="I138" i="22"/>
  <c r="W25" i="23"/>
  <c r="X25" i="23" s="1"/>
  <c r="R26" i="23"/>
  <c r="S26" i="23" s="1"/>
  <c r="W24" i="23"/>
  <c r="X24" i="23" s="1"/>
  <c r="I71" i="23"/>
  <c r="M17" i="23"/>
  <c r="I33" i="23"/>
  <c r="J69" i="22"/>
  <c r="J123" i="22" s="1"/>
  <c r="K69" i="22"/>
  <c r="K123" i="22" s="1"/>
  <c r="R19" i="22"/>
  <c r="S19" i="22" s="1"/>
  <c r="K78" i="22"/>
  <c r="K132" i="22" s="1"/>
  <c r="J78" i="22"/>
  <c r="J132" i="22" s="1"/>
  <c r="I132" i="22"/>
  <c r="W22" i="22"/>
  <c r="D48" i="22" s="1"/>
  <c r="M76" i="23"/>
  <c r="M126" i="22"/>
  <c r="I123" i="22"/>
  <c r="J75" i="22"/>
  <c r="J129" i="22" s="1"/>
  <c r="K75" i="22"/>
  <c r="K129" i="22" s="1"/>
  <c r="I44" i="23"/>
  <c r="H61" i="23"/>
  <c r="M60" i="23"/>
  <c r="N60" i="23" s="1"/>
  <c r="J79" i="22"/>
  <c r="J133" i="22" s="1"/>
  <c r="K79" i="22"/>
  <c r="K133" i="22" s="1"/>
  <c r="H42" i="22"/>
  <c r="I42" i="22" s="1"/>
  <c r="M42" i="22" s="1"/>
  <c r="N42" i="22" s="1"/>
  <c r="R42" i="22" s="1"/>
  <c r="S42" i="22" s="1"/>
  <c r="W42" i="22" s="1"/>
  <c r="AB29" i="23"/>
  <c r="I85" i="23"/>
  <c r="J137" i="22"/>
  <c r="M83" i="22"/>
  <c r="N83" i="22" s="1"/>
  <c r="D163" i="22" s="1"/>
  <c r="M77" i="23"/>
  <c r="K81" i="22"/>
  <c r="K135" i="22" s="1"/>
  <c r="J81" i="22"/>
  <c r="J135" i="22" s="1"/>
  <c r="M135" i="22" s="1"/>
  <c r="W24" i="22"/>
  <c r="D50" i="22" s="1"/>
  <c r="K55" i="23"/>
  <c r="K81" i="23" s="1"/>
  <c r="J55" i="23"/>
  <c r="J81" i="23" s="1"/>
  <c r="I81" i="23"/>
  <c r="J131" i="22"/>
  <c r="M131" i="22" s="1"/>
  <c r="M77" i="22"/>
  <c r="N77" i="22" s="1"/>
  <c r="D157" i="22" s="1"/>
  <c r="R23" i="22"/>
  <c r="S23" i="22" s="1"/>
  <c r="W30" i="22"/>
  <c r="D56" i="22" s="1"/>
  <c r="R28" i="22"/>
  <c r="S28" i="22" s="1"/>
  <c r="R22" i="23"/>
  <c r="S22" i="23" s="1"/>
  <c r="R18" i="22"/>
  <c r="S18" i="22" s="1"/>
  <c r="K74" i="22"/>
  <c r="K128" i="22" s="1"/>
  <c r="J74" i="22"/>
  <c r="J128" i="22" s="1"/>
  <c r="W28" i="23"/>
  <c r="X28" i="23" s="1"/>
  <c r="R15" i="22"/>
  <c r="S15" i="22" s="1"/>
  <c r="J76" i="22"/>
  <c r="J130" i="22" s="1"/>
  <c r="K76" i="22"/>
  <c r="K130" i="22" s="1"/>
  <c r="I130" i="22"/>
  <c r="M82" i="22"/>
  <c r="N82" i="22" s="1"/>
  <c r="M123" i="24" l="1"/>
  <c r="M137" i="24"/>
  <c r="N80" i="23"/>
  <c r="P81" i="24"/>
  <c r="F161" i="24" s="1"/>
  <c r="O54" i="23"/>
  <c r="O80" i="23" s="1"/>
  <c r="M49" i="23"/>
  <c r="N49" i="23" s="1"/>
  <c r="M73" i="24"/>
  <c r="N73" i="24" s="1"/>
  <c r="D153" i="24" s="1"/>
  <c r="M127" i="24"/>
  <c r="M75" i="23"/>
  <c r="M59" i="23"/>
  <c r="N59" i="23" s="1"/>
  <c r="N85" i="23" s="1"/>
  <c r="M71" i="22"/>
  <c r="N71" i="22" s="1"/>
  <c r="D151" i="22" s="1"/>
  <c r="M126" i="24"/>
  <c r="M130" i="22"/>
  <c r="M137" i="22"/>
  <c r="M130" i="24"/>
  <c r="M73" i="23"/>
  <c r="M125" i="24"/>
  <c r="O81" i="24"/>
  <c r="E161" i="24" s="1"/>
  <c r="M69" i="24"/>
  <c r="N69" i="24" s="1"/>
  <c r="O69" i="24" s="1"/>
  <c r="E149" i="24" s="1"/>
  <c r="M128" i="24"/>
  <c r="M74" i="23"/>
  <c r="K72" i="23"/>
  <c r="M72" i="23" s="1"/>
  <c r="M46" i="23"/>
  <c r="N46" i="23" s="1"/>
  <c r="M71" i="24"/>
  <c r="N71" i="24" s="1"/>
  <c r="D151" i="24" s="1"/>
  <c r="N79" i="23"/>
  <c r="M83" i="24"/>
  <c r="N83" i="24" s="1"/>
  <c r="D163" i="24" s="1"/>
  <c r="M74" i="24"/>
  <c r="N74" i="24" s="1"/>
  <c r="D154" i="24" s="1"/>
  <c r="P71" i="22"/>
  <c r="F151" i="22" s="1"/>
  <c r="M79" i="22"/>
  <c r="N79" i="22" s="1"/>
  <c r="D159" i="22" s="1"/>
  <c r="M72" i="24"/>
  <c r="N72" i="24" s="1"/>
  <c r="M73" i="22"/>
  <c r="N73" i="22" s="1"/>
  <c r="D153" i="22" s="1"/>
  <c r="P51" i="23"/>
  <c r="P77" i="23" s="1"/>
  <c r="O51" i="23"/>
  <c r="O77" i="23" s="1"/>
  <c r="M85" i="23"/>
  <c r="M127" i="22"/>
  <c r="M70" i="22"/>
  <c r="N70" i="22" s="1"/>
  <c r="D150" i="22" s="1"/>
  <c r="M132" i="22"/>
  <c r="M48" i="23"/>
  <c r="N48" i="23" s="1"/>
  <c r="P48" i="23" s="1"/>
  <c r="P74" i="23" s="1"/>
  <c r="J82" i="23"/>
  <c r="M82" i="23" s="1"/>
  <c r="M56" i="23"/>
  <c r="N56" i="23" s="1"/>
  <c r="M124" i="22"/>
  <c r="J138" i="24"/>
  <c r="M138" i="24" s="1"/>
  <c r="M84" i="24"/>
  <c r="N84" i="24" s="1"/>
  <c r="O53" i="23"/>
  <c r="O79" i="23" s="1"/>
  <c r="M74" i="22"/>
  <c r="N74" i="22" s="1"/>
  <c r="D154" i="22" s="1"/>
  <c r="M128" i="22"/>
  <c r="M81" i="23"/>
  <c r="M52" i="23"/>
  <c r="N52" i="23" s="1"/>
  <c r="O52" i="23" s="1"/>
  <c r="O78" i="23" s="1"/>
  <c r="J83" i="23"/>
  <c r="M83" i="23" s="1"/>
  <c r="M57" i="23"/>
  <c r="N57" i="23" s="1"/>
  <c r="M76" i="24"/>
  <c r="N76" i="24" s="1"/>
  <c r="M134" i="24"/>
  <c r="M132" i="24"/>
  <c r="M129" i="22"/>
  <c r="M69" i="22"/>
  <c r="N69" i="22" s="1"/>
  <c r="D149" i="22" s="1"/>
  <c r="M133" i="22"/>
  <c r="M138" i="22"/>
  <c r="O79" i="24"/>
  <c r="E159" i="24" s="1"/>
  <c r="P79" i="24"/>
  <c r="F159" i="24" s="1"/>
  <c r="W29" i="24"/>
  <c r="D55" i="24" s="1"/>
  <c r="K85" i="24"/>
  <c r="K122" i="24"/>
  <c r="K139" i="24" s="1"/>
  <c r="J85" i="24"/>
  <c r="J122" i="24"/>
  <c r="J139" i="24" s="1"/>
  <c r="M131" i="24"/>
  <c r="W16" i="24"/>
  <c r="D42" i="24" s="1"/>
  <c r="H41" i="24"/>
  <c r="I41" i="24" s="1"/>
  <c r="M41" i="24" s="1"/>
  <c r="N41" i="24" s="1"/>
  <c r="R41" i="24" s="1"/>
  <c r="S41" i="24" s="1"/>
  <c r="W41" i="24" s="1"/>
  <c r="H44" i="24"/>
  <c r="I44" i="24" s="1"/>
  <c r="M44" i="24" s="1"/>
  <c r="N44" i="24" s="1"/>
  <c r="R44" i="24" s="1"/>
  <c r="S44" i="24" s="1"/>
  <c r="W44" i="24" s="1"/>
  <c r="D159" i="24"/>
  <c r="N14" i="24"/>
  <c r="M31" i="24"/>
  <c r="W24" i="24"/>
  <c r="D50" i="24" s="1"/>
  <c r="O70" i="24"/>
  <c r="E150" i="24" s="1"/>
  <c r="P70" i="24"/>
  <c r="F150" i="24" s="1"/>
  <c r="M78" i="24"/>
  <c r="N78" i="24" s="1"/>
  <c r="M80" i="24"/>
  <c r="N80" i="24" s="1"/>
  <c r="M68" i="24"/>
  <c r="M77" i="24"/>
  <c r="N77" i="24" s="1"/>
  <c r="H53" i="24"/>
  <c r="I53" i="24" s="1"/>
  <c r="M53" i="24" s="1"/>
  <c r="N53" i="24" s="1"/>
  <c r="R53" i="24" s="1"/>
  <c r="S53" i="24" s="1"/>
  <c r="W53" i="24" s="1"/>
  <c r="W19" i="24"/>
  <c r="D45" i="24" s="1"/>
  <c r="W26" i="24"/>
  <c r="D52" i="24" s="1"/>
  <c r="H47" i="24"/>
  <c r="I47" i="24" s="1"/>
  <c r="M47" i="24" s="1"/>
  <c r="N47" i="24" s="1"/>
  <c r="R47" i="24" s="1"/>
  <c r="S47" i="24" s="1"/>
  <c r="W47" i="24" s="1"/>
  <c r="M75" i="24"/>
  <c r="N75" i="24" s="1"/>
  <c r="P82" i="24"/>
  <c r="F162" i="24" s="1"/>
  <c r="O82" i="24"/>
  <c r="E162" i="24" s="1"/>
  <c r="D162" i="24"/>
  <c r="W20" i="24"/>
  <c r="D46" i="24" s="1"/>
  <c r="D150" i="24"/>
  <c r="W23" i="24"/>
  <c r="D49" i="24" s="1"/>
  <c r="W25" i="24"/>
  <c r="D51" i="24" s="1"/>
  <c r="W17" i="24"/>
  <c r="D43" i="24" s="1"/>
  <c r="H48" i="24"/>
  <c r="I48" i="24" s="1"/>
  <c r="M48" i="24" s="1"/>
  <c r="N48" i="24" s="1"/>
  <c r="R48" i="24" s="1"/>
  <c r="S48" i="24" s="1"/>
  <c r="W48" i="24" s="1"/>
  <c r="H56" i="24"/>
  <c r="I56" i="24" s="1"/>
  <c r="M56" i="24" s="1"/>
  <c r="N56" i="24" s="1"/>
  <c r="R56" i="24" s="1"/>
  <c r="S56" i="24" s="1"/>
  <c r="W56" i="24" s="1"/>
  <c r="H54" i="24"/>
  <c r="I54" i="24" s="1"/>
  <c r="M54" i="24" s="1"/>
  <c r="N54" i="24" s="1"/>
  <c r="R54" i="24" s="1"/>
  <c r="S54" i="24" s="1"/>
  <c r="W54" i="24" s="1"/>
  <c r="I139" i="24"/>
  <c r="H56" i="22"/>
  <c r="I56" i="22" s="1"/>
  <c r="M56" i="22" s="1"/>
  <c r="N56" i="22" s="1"/>
  <c r="R56" i="22" s="1"/>
  <c r="S56" i="22" s="1"/>
  <c r="W56" i="22" s="1"/>
  <c r="W21" i="22"/>
  <c r="D47" i="22" s="1"/>
  <c r="W30" i="23"/>
  <c r="X30" i="23" s="1"/>
  <c r="W23" i="22"/>
  <c r="D49" i="22" s="1"/>
  <c r="H50" i="22"/>
  <c r="I50" i="22" s="1"/>
  <c r="M50" i="22" s="1"/>
  <c r="N50" i="22" s="1"/>
  <c r="R50" i="22" s="1"/>
  <c r="S50" i="22" s="1"/>
  <c r="W50" i="22" s="1"/>
  <c r="AB24" i="23"/>
  <c r="W20" i="22"/>
  <c r="D46" i="22" s="1"/>
  <c r="W31" i="23"/>
  <c r="X31" i="23" s="1"/>
  <c r="M75" i="22"/>
  <c r="N75" i="22" s="1"/>
  <c r="M84" i="22"/>
  <c r="N84" i="22" s="1"/>
  <c r="AB32" i="23"/>
  <c r="M47" i="23"/>
  <c r="N47" i="23" s="1"/>
  <c r="P77" i="22"/>
  <c r="F157" i="22" s="1"/>
  <c r="O77" i="22"/>
  <c r="E157" i="22" s="1"/>
  <c r="O70" i="22"/>
  <c r="E150" i="22" s="1"/>
  <c r="P49" i="23"/>
  <c r="P75" i="23" s="1"/>
  <c r="O49" i="23"/>
  <c r="O75" i="23" s="1"/>
  <c r="N75" i="23"/>
  <c r="M123" i="22"/>
  <c r="M78" i="22"/>
  <c r="N78" i="22" s="1"/>
  <c r="W29" i="22"/>
  <c r="D55" i="22" s="1"/>
  <c r="P82" i="22"/>
  <c r="F162" i="22" s="1"/>
  <c r="O82" i="22"/>
  <c r="E162" i="22" s="1"/>
  <c r="W19" i="22"/>
  <c r="D45" i="22" s="1"/>
  <c r="P58" i="23"/>
  <c r="P84" i="23" s="1"/>
  <c r="O58" i="23"/>
  <c r="O84" i="23" s="1"/>
  <c r="AB21" i="23"/>
  <c r="N14" i="22"/>
  <c r="M31" i="22"/>
  <c r="W25" i="22"/>
  <c r="D51" i="22" s="1"/>
  <c r="M45" i="23"/>
  <c r="N45" i="23" s="1"/>
  <c r="AB27" i="23"/>
  <c r="P50" i="23"/>
  <c r="P76" i="23" s="1"/>
  <c r="O50" i="23"/>
  <c r="O76" i="23" s="1"/>
  <c r="W17" i="22"/>
  <c r="D43" i="22" s="1"/>
  <c r="P59" i="23"/>
  <c r="P85" i="23" s="1"/>
  <c r="O59" i="23"/>
  <c r="O85" i="23" s="1"/>
  <c r="R85" i="23" s="1"/>
  <c r="W28" i="22"/>
  <c r="D54" i="22" s="1"/>
  <c r="H48" i="22"/>
  <c r="I48" i="22" s="1"/>
  <c r="M48" i="22" s="1"/>
  <c r="N48" i="22" s="1"/>
  <c r="R48" i="22" s="1"/>
  <c r="S48" i="22" s="1"/>
  <c r="W48" i="22" s="1"/>
  <c r="N17" i="23"/>
  <c r="M33" i="23"/>
  <c r="W27" i="22"/>
  <c r="D53" i="22" s="1"/>
  <c r="W18" i="23"/>
  <c r="X18" i="23" s="1"/>
  <c r="W18" i="22"/>
  <c r="D44" i="22" s="1"/>
  <c r="R54" i="23"/>
  <c r="S54" i="23" s="1"/>
  <c r="S80" i="23" s="1"/>
  <c r="M81" i="22"/>
  <c r="N81" i="22" s="1"/>
  <c r="M76" i="22"/>
  <c r="N76" i="22" s="1"/>
  <c r="W22" i="23"/>
  <c r="X22" i="23" s="1"/>
  <c r="M55" i="23"/>
  <c r="N55" i="23" s="1"/>
  <c r="S16" i="23"/>
  <c r="I139" i="22"/>
  <c r="P72" i="22"/>
  <c r="F152" i="22" s="1"/>
  <c r="O72" i="22"/>
  <c r="E152" i="22" s="1"/>
  <c r="AB20" i="23"/>
  <c r="R80" i="23"/>
  <c r="W26" i="22"/>
  <c r="D52" i="22" s="1"/>
  <c r="W23" i="23"/>
  <c r="X23" i="23" s="1"/>
  <c r="W15" i="22"/>
  <c r="D41" i="22" s="1"/>
  <c r="D162" i="22"/>
  <c r="P83" i="22"/>
  <c r="F163" i="22" s="1"/>
  <c r="O83" i="22"/>
  <c r="E163" i="22" s="1"/>
  <c r="H163" i="22" s="1"/>
  <c r="O60" i="23"/>
  <c r="O86" i="23" s="1"/>
  <c r="P60" i="23"/>
  <c r="P86" i="23" s="1"/>
  <c r="N86" i="23"/>
  <c r="W26" i="23"/>
  <c r="X26" i="23" s="1"/>
  <c r="AB19" i="23"/>
  <c r="J68" i="22"/>
  <c r="K68" i="22"/>
  <c r="I85" i="22"/>
  <c r="AB28" i="23"/>
  <c r="J44" i="23"/>
  <c r="K44" i="23"/>
  <c r="I61" i="23"/>
  <c r="I70" i="23"/>
  <c r="M71" i="23"/>
  <c r="AB25" i="23"/>
  <c r="O80" i="22"/>
  <c r="E160" i="22" s="1"/>
  <c r="P80" i="22"/>
  <c r="F160" i="22" s="1"/>
  <c r="N84" i="23"/>
  <c r="M78" i="23"/>
  <c r="O73" i="24" l="1"/>
  <c r="E153" i="24" s="1"/>
  <c r="H153" i="24" s="1"/>
  <c r="P73" i="24"/>
  <c r="F153" i="24" s="1"/>
  <c r="H161" i="24"/>
  <c r="R77" i="23"/>
  <c r="P70" i="22"/>
  <c r="F150" i="22" s="1"/>
  <c r="H160" i="22"/>
  <c r="P71" i="24"/>
  <c r="F151" i="24" s="1"/>
  <c r="O71" i="22"/>
  <c r="E151" i="22" s="1"/>
  <c r="H151" i="22" s="1"/>
  <c r="R81" i="24"/>
  <c r="S81" i="24" s="1"/>
  <c r="I161" i="24" s="1"/>
  <c r="P74" i="22"/>
  <c r="F154" i="22" s="1"/>
  <c r="O71" i="24"/>
  <c r="E151" i="24" s="1"/>
  <c r="D149" i="24"/>
  <c r="P69" i="24"/>
  <c r="F149" i="24" s="1"/>
  <c r="H149" i="24" s="1"/>
  <c r="O74" i="22"/>
  <c r="E154" i="22" s="1"/>
  <c r="H154" i="22" s="1"/>
  <c r="P83" i="24"/>
  <c r="F163" i="24" s="1"/>
  <c r="P79" i="22"/>
  <c r="F159" i="22" s="1"/>
  <c r="O74" i="24"/>
  <c r="E154" i="24" s="1"/>
  <c r="N72" i="23"/>
  <c r="P46" i="23"/>
  <c r="P72" i="23" s="1"/>
  <c r="O46" i="23"/>
  <c r="P74" i="24"/>
  <c r="F154" i="24" s="1"/>
  <c r="O83" i="24"/>
  <c r="E163" i="24" s="1"/>
  <c r="R79" i="23"/>
  <c r="O79" i="22"/>
  <c r="E159" i="22" s="1"/>
  <c r="O73" i="22"/>
  <c r="E153" i="22" s="1"/>
  <c r="R51" i="23"/>
  <c r="S51" i="23" s="1"/>
  <c r="S77" i="23" s="1"/>
  <c r="D152" i="24"/>
  <c r="P72" i="24"/>
  <c r="F152" i="24" s="1"/>
  <c r="O72" i="24"/>
  <c r="H150" i="22"/>
  <c r="P73" i="22"/>
  <c r="F153" i="22" s="1"/>
  <c r="N82" i="23"/>
  <c r="O56" i="23"/>
  <c r="O82" i="23" s="1"/>
  <c r="P56" i="23"/>
  <c r="P82" i="23" s="1"/>
  <c r="O48" i="23"/>
  <c r="O74" i="23" s="1"/>
  <c r="P69" i="22"/>
  <c r="F149" i="22" s="1"/>
  <c r="H162" i="24"/>
  <c r="H157" i="22"/>
  <c r="N74" i="23"/>
  <c r="O69" i="22"/>
  <c r="E149" i="22" s="1"/>
  <c r="M44" i="23"/>
  <c r="M61" i="23" s="1"/>
  <c r="R86" i="23"/>
  <c r="R76" i="23"/>
  <c r="M122" i="24"/>
  <c r="M139" i="24" s="1"/>
  <c r="R79" i="24"/>
  <c r="S79" i="24" s="1"/>
  <c r="T79" i="24" s="1"/>
  <c r="J159" i="24" s="1"/>
  <c r="R50" i="23"/>
  <c r="S50" i="23" s="1"/>
  <c r="U50" i="23" s="1"/>
  <c r="U76" i="23" s="1"/>
  <c r="P52" i="23"/>
  <c r="P78" i="23" s="1"/>
  <c r="R84" i="23"/>
  <c r="R53" i="23"/>
  <c r="S53" i="23" s="1"/>
  <c r="S79" i="23" s="1"/>
  <c r="P57" i="23"/>
  <c r="P83" i="23" s="1"/>
  <c r="O57" i="23"/>
  <c r="O83" i="23" s="1"/>
  <c r="N83" i="23"/>
  <c r="N78" i="23"/>
  <c r="D164" i="24"/>
  <c r="P84" i="24"/>
  <c r="F164" i="24" s="1"/>
  <c r="O84" i="24"/>
  <c r="E164" i="24" s="1"/>
  <c r="H159" i="24"/>
  <c r="O76" i="24"/>
  <c r="D156" i="24"/>
  <c r="P76" i="24"/>
  <c r="F156" i="24" s="1"/>
  <c r="H150" i="24"/>
  <c r="H152" i="22"/>
  <c r="P75" i="24"/>
  <c r="F155" i="24" s="1"/>
  <c r="O75" i="24"/>
  <c r="E155" i="24" s="1"/>
  <c r="D155" i="24"/>
  <c r="H49" i="24"/>
  <c r="I49" i="24" s="1"/>
  <c r="M49" i="24" s="1"/>
  <c r="N49" i="24" s="1"/>
  <c r="R49" i="24" s="1"/>
  <c r="S49" i="24" s="1"/>
  <c r="W49" i="24" s="1"/>
  <c r="H46" i="24"/>
  <c r="I46" i="24" s="1"/>
  <c r="M46" i="24" s="1"/>
  <c r="N46" i="24" s="1"/>
  <c r="R46" i="24" s="1"/>
  <c r="S46" i="24" s="1"/>
  <c r="W46" i="24" s="1"/>
  <c r="U81" i="24"/>
  <c r="K161" i="24" s="1"/>
  <c r="R14" i="24"/>
  <c r="N31" i="24"/>
  <c r="N68" i="24"/>
  <c r="M85" i="24"/>
  <c r="H43" i="24"/>
  <c r="I43" i="24" s="1"/>
  <c r="M43" i="24" s="1"/>
  <c r="N43" i="24" s="1"/>
  <c r="R43" i="24" s="1"/>
  <c r="S43" i="24" s="1"/>
  <c r="W43" i="24" s="1"/>
  <c r="R82" i="24"/>
  <c r="S82" i="24" s="1"/>
  <c r="H42" i="24"/>
  <c r="I42" i="24" s="1"/>
  <c r="M42" i="24" s="1"/>
  <c r="N42" i="24" s="1"/>
  <c r="R42" i="24" s="1"/>
  <c r="S42" i="24" s="1"/>
  <c r="W42" i="24" s="1"/>
  <c r="O77" i="24"/>
  <c r="E157" i="24" s="1"/>
  <c r="P77" i="24"/>
  <c r="F157" i="24" s="1"/>
  <c r="D157" i="24"/>
  <c r="H52" i="24"/>
  <c r="I52" i="24" s="1"/>
  <c r="M52" i="24" s="1"/>
  <c r="N52" i="24" s="1"/>
  <c r="R52" i="24" s="1"/>
  <c r="S52" i="24" s="1"/>
  <c r="W52" i="24" s="1"/>
  <c r="H55" i="24"/>
  <c r="I55" i="24" s="1"/>
  <c r="M55" i="24" s="1"/>
  <c r="N55" i="24" s="1"/>
  <c r="R55" i="24" s="1"/>
  <c r="S55" i="24" s="1"/>
  <c r="W55" i="24" s="1"/>
  <c r="O80" i="24"/>
  <c r="E160" i="24" s="1"/>
  <c r="P80" i="24"/>
  <c r="F160" i="24" s="1"/>
  <c r="D160" i="24"/>
  <c r="O78" i="24"/>
  <c r="E158" i="24" s="1"/>
  <c r="P78" i="24"/>
  <c r="F158" i="24" s="1"/>
  <c r="D158" i="24"/>
  <c r="H45" i="24"/>
  <c r="I45" i="24" s="1"/>
  <c r="M45" i="24" s="1"/>
  <c r="N45" i="24" s="1"/>
  <c r="R45" i="24" s="1"/>
  <c r="S45" i="24" s="1"/>
  <c r="W45" i="24" s="1"/>
  <c r="R70" i="24"/>
  <c r="S70" i="24" s="1"/>
  <c r="H51" i="24"/>
  <c r="I51" i="24" s="1"/>
  <c r="M51" i="24" s="1"/>
  <c r="N51" i="24" s="1"/>
  <c r="R51" i="24" s="1"/>
  <c r="S51" i="24" s="1"/>
  <c r="W51" i="24" s="1"/>
  <c r="H50" i="24"/>
  <c r="I50" i="24" s="1"/>
  <c r="M50" i="24" s="1"/>
  <c r="N50" i="24" s="1"/>
  <c r="R50" i="24" s="1"/>
  <c r="S50" i="24" s="1"/>
  <c r="W50" i="24" s="1"/>
  <c r="H49" i="22"/>
  <c r="I49" i="22" s="1"/>
  <c r="M49" i="22" s="1"/>
  <c r="N49" i="22" s="1"/>
  <c r="R49" i="22" s="1"/>
  <c r="S49" i="22" s="1"/>
  <c r="W49" i="22" s="1"/>
  <c r="H52" i="22"/>
  <c r="I52" i="22" s="1"/>
  <c r="M52" i="22" s="1"/>
  <c r="N52" i="22" s="1"/>
  <c r="R52" i="22" s="1"/>
  <c r="S52" i="22" s="1"/>
  <c r="W52" i="22" s="1"/>
  <c r="W16" i="23"/>
  <c r="P55" i="23"/>
  <c r="P81" i="23" s="1"/>
  <c r="O55" i="23"/>
  <c r="O81" i="23" s="1"/>
  <c r="N81" i="23"/>
  <c r="AB31" i="23"/>
  <c r="H47" i="22"/>
  <c r="I47" i="22" s="1"/>
  <c r="M47" i="22" s="1"/>
  <c r="N47" i="22" s="1"/>
  <c r="R47" i="22" s="1"/>
  <c r="S47" i="22" s="1"/>
  <c r="W47" i="22" s="1"/>
  <c r="R60" i="23"/>
  <c r="S60" i="23" s="1"/>
  <c r="AB22" i="23"/>
  <c r="R59" i="23"/>
  <c r="S59" i="23" s="1"/>
  <c r="AB18" i="23"/>
  <c r="P76" i="22"/>
  <c r="F156" i="22" s="1"/>
  <c r="O76" i="22"/>
  <c r="E156" i="22" s="1"/>
  <c r="D156" i="22"/>
  <c r="R77" i="22"/>
  <c r="S77" i="22" s="1"/>
  <c r="H43" i="22"/>
  <c r="I43" i="22" s="1"/>
  <c r="M43" i="22" s="1"/>
  <c r="N43" i="22" s="1"/>
  <c r="R43" i="22" s="1"/>
  <c r="S43" i="22" s="1"/>
  <c r="W43" i="22" s="1"/>
  <c r="P78" i="22"/>
  <c r="F158" i="22" s="1"/>
  <c r="O78" i="22"/>
  <c r="E158" i="22" s="1"/>
  <c r="D158" i="22"/>
  <c r="R83" i="22"/>
  <c r="S83" i="22" s="1"/>
  <c r="H53" i="22"/>
  <c r="I53" i="22" s="1"/>
  <c r="M53" i="22" s="1"/>
  <c r="N53" i="22" s="1"/>
  <c r="R53" i="22" s="1"/>
  <c r="S53" i="22" s="1"/>
  <c r="W53" i="22" s="1"/>
  <c r="P47" i="23"/>
  <c r="P73" i="23" s="1"/>
  <c r="O47" i="23"/>
  <c r="O73" i="23" s="1"/>
  <c r="N73" i="23"/>
  <c r="H41" i="22"/>
  <c r="I41" i="22" s="1"/>
  <c r="M41" i="22" s="1"/>
  <c r="N41" i="22" s="1"/>
  <c r="R41" i="22" s="1"/>
  <c r="S41" i="22" s="1"/>
  <c r="W41" i="22" s="1"/>
  <c r="N71" i="23"/>
  <c r="R17" i="23"/>
  <c r="N33" i="23"/>
  <c r="O81" i="22"/>
  <c r="E161" i="22" s="1"/>
  <c r="P81" i="22"/>
  <c r="F161" i="22" s="1"/>
  <c r="D161" i="22"/>
  <c r="H45" i="22"/>
  <c r="I45" i="22" s="1"/>
  <c r="M45" i="22" s="1"/>
  <c r="N45" i="22" s="1"/>
  <c r="R45" i="22" s="1"/>
  <c r="S45" i="22" s="1"/>
  <c r="W45" i="22" s="1"/>
  <c r="R49" i="23"/>
  <c r="S49" i="23" s="1"/>
  <c r="R80" i="22"/>
  <c r="S80" i="22" s="1"/>
  <c r="AB23" i="23"/>
  <c r="U54" i="23"/>
  <c r="U80" i="23" s="1"/>
  <c r="T54" i="23"/>
  <c r="T80" i="23" s="1"/>
  <c r="O84" i="22"/>
  <c r="E164" i="22" s="1"/>
  <c r="P84" i="22"/>
  <c r="F164" i="22" s="1"/>
  <c r="D164" i="22"/>
  <c r="AB26" i="23"/>
  <c r="O45" i="23"/>
  <c r="O71" i="23" s="1"/>
  <c r="P45" i="23"/>
  <c r="P71" i="23" s="1"/>
  <c r="R14" i="22"/>
  <c r="N31" i="22"/>
  <c r="P75" i="22"/>
  <c r="F155" i="22" s="1"/>
  <c r="O75" i="22"/>
  <c r="E155" i="22" s="1"/>
  <c r="D155" i="22"/>
  <c r="H54" i="22"/>
  <c r="I54" i="22" s="1"/>
  <c r="M54" i="22" s="1"/>
  <c r="N54" i="22" s="1"/>
  <c r="R54" i="22" s="1"/>
  <c r="S54" i="22" s="1"/>
  <c r="W54" i="22" s="1"/>
  <c r="AB30" i="23"/>
  <c r="H44" i="22"/>
  <c r="I44" i="22" s="1"/>
  <c r="M44" i="22" s="1"/>
  <c r="N44" i="22" s="1"/>
  <c r="R44" i="22" s="1"/>
  <c r="S44" i="22" s="1"/>
  <c r="W44" i="22" s="1"/>
  <c r="H51" i="22"/>
  <c r="I51" i="22" s="1"/>
  <c r="M51" i="22" s="1"/>
  <c r="N51" i="22" s="1"/>
  <c r="R51" i="22" s="1"/>
  <c r="S51" i="22" s="1"/>
  <c r="W51" i="22" s="1"/>
  <c r="R82" i="22"/>
  <c r="S82" i="22" s="1"/>
  <c r="I87" i="23"/>
  <c r="K85" i="22"/>
  <c r="K122" i="22"/>
  <c r="K139" i="22" s="1"/>
  <c r="H55" i="22"/>
  <c r="I55" i="22" s="1"/>
  <c r="M55" i="22" s="1"/>
  <c r="N55" i="22" s="1"/>
  <c r="R55" i="22" s="1"/>
  <c r="S55" i="22" s="1"/>
  <c r="W55" i="22" s="1"/>
  <c r="H46" i="22"/>
  <c r="I46" i="22" s="1"/>
  <c r="M46" i="22" s="1"/>
  <c r="N46" i="22" s="1"/>
  <c r="R46" i="22" s="1"/>
  <c r="S46" i="22" s="1"/>
  <c r="W46" i="22" s="1"/>
  <c r="J85" i="22"/>
  <c r="J122" i="22"/>
  <c r="K61" i="23"/>
  <c r="K70" i="23"/>
  <c r="K87" i="23" s="1"/>
  <c r="M68" i="22"/>
  <c r="R58" i="23"/>
  <c r="S58" i="23" s="1"/>
  <c r="J61" i="23"/>
  <c r="J70" i="23"/>
  <c r="J87" i="23" s="1"/>
  <c r="H162" i="22"/>
  <c r="R72" i="22"/>
  <c r="S72" i="22" s="1"/>
  <c r="R75" i="23"/>
  <c r="R73" i="24" l="1"/>
  <c r="S73" i="24" s="1"/>
  <c r="T81" i="24"/>
  <c r="J161" i="24" s="1"/>
  <c r="R70" i="22"/>
  <c r="S70" i="22" s="1"/>
  <c r="I150" i="22" s="1"/>
  <c r="H153" i="22"/>
  <c r="H151" i="24"/>
  <c r="R71" i="24"/>
  <c r="S71" i="24" s="1"/>
  <c r="U71" i="24" s="1"/>
  <c r="K151" i="24" s="1"/>
  <c r="R71" i="22"/>
  <c r="S71" i="22" s="1"/>
  <c r="I151" i="22" s="1"/>
  <c r="R74" i="23"/>
  <c r="R74" i="22"/>
  <c r="S74" i="22" s="1"/>
  <c r="T74" i="22" s="1"/>
  <c r="J154" i="22" s="1"/>
  <c r="R52" i="23"/>
  <c r="S52" i="23" s="1"/>
  <c r="T51" i="23"/>
  <c r="T77" i="23" s="1"/>
  <c r="U51" i="23"/>
  <c r="U77" i="23" s="1"/>
  <c r="S76" i="23"/>
  <c r="W51" i="23"/>
  <c r="X51" i="23" s="1"/>
  <c r="X77" i="23" s="1"/>
  <c r="T50" i="23"/>
  <c r="T76" i="23" s="1"/>
  <c r="W76" i="23" s="1"/>
  <c r="R48" i="23"/>
  <c r="S48" i="23" s="1"/>
  <c r="S74" i="23" s="1"/>
  <c r="H149" i="22"/>
  <c r="R69" i="24"/>
  <c r="S69" i="24" s="1"/>
  <c r="U69" i="24" s="1"/>
  <c r="K149" i="24" s="1"/>
  <c r="H158" i="22"/>
  <c r="H159" i="22"/>
  <c r="R83" i="23"/>
  <c r="R83" i="24"/>
  <c r="S83" i="24" s="1"/>
  <c r="I163" i="24" s="1"/>
  <c r="R74" i="24"/>
  <c r="S74" i="24" s="1"/>
  <c r="U74" i="24" s="1"/>
  <c r="K154" i="24" s="1"/>
  <c r="H163" i="24"/>
  <c r="I159" i="24"/>
  <c r="U70" i="22"/>
  <c r="K150" i="22" s="1"/>
  <c r="O72" i="23"/>
  <c r="R72" i="23" s="1"/>
  <c r="R46" i="23"/>
  <c r="S46" i="23" s="1"/>
  <c r="T69" i="24"/>
  <c r="J149" i="24" s="1"/>
  <c r="H154" i="24"/>
  <c r="T70" i="22"/>
  <c r="J150" i="22" s="1"/>
  <c r="R79" i="22"/>
  <c r="S79" i="22" s="1"/>
  <c r="I159" i="22" s="1"/>
  <c r="R73" i="22"/>
  <c r="S73" i="22" s="1"/>
  <c r="I153" i="22" s="1"/>
  <c r="U79" i="24"/>
  <c r="K159" i="24" s="1"/>
  <c r="U53" i="23"/>
  <c r="U79" i="23" s="1"/>
  <c r="H158" i="24"/>
  <c r="R69" i="22"/>
  <c r="S69" i="22" s="1"/>
  <c r="E152" i="24"/>
  <c r="H152" i="24" s="1"/>
  <c r="R72" i="24"/>
  <c r="S72" i="24" s="1"/>
  <c r="R73" i="23"/>
  <c r="H155" i="24"/>
  <c r="R84" i="24"/>
  <c r="S84" i="24" s="1"/>
  <c r="T84" i="24" s="1"/>
  <c r="R56" i="23"/>
  <c r="S56" i="23" s="1"/>
  <c r="H161" i="22"/>
  <c r="R82" i="23"/>
  <c r="N44" i="23"/>
  <c r="P44" i="23" s="1"/>
  <c r="R78" i="23"/>
  <c r="T53" i="23"/>
  <c r="T79" i="23" s="1"/>
  <c r="H155" i="22"/>
  <c r="R81" i="23"/>
  <c r="H157" i="24"/>
  <c r="H164" i="24"/>
  <c r="E156" i="24"/>
  <c r="H156" i="24" s="1"/>
  <c r="R76" i="24"/>
  <c r="S76" i="24" s="1"/>
  <c r="R57" i="23"/>
  <c r="S57" i="23" s="1"/>
  <c r="W54" i="23"/>
  <c r="X54" i="23" s="1"/>
  <c r="X80" i="23" s="1"/>
  <c r="W80" i="23"/>
  <c r="W81" i="24"/>
  <c r="D108" i="24" s="1"/>
  <c r="N161" i="24" s="1"/>
  <c r="H160" i="24"/>
  <c r="R84" i="22"/>
  <c r="S84" i="22" s="1"/>
  <c r="I164" i="22" s="1"/>
  <c r="H156" i="22"/>
  <c r="T73" i="24"/>
  <c r="J153" i="24" s="1"/>
  <c r="U73" i="24"/>
  <c r="K153" i="24" s="1"/>
  <c r="I153" i="24"/>
  <c r="I151" i="24"/>
  <c r="O68" i="24"/>
  <c r="P68" i="24"/>
  <c r="N85" i="24"/>
  <c r="D148" i="24"/>
  <c r="R80" i="24"/>
  <c r="S80" i="24" s="1"/>
  <c r="M161" i="24"/>
  <c r="U82" i="24"/>
  <c r="K162" i="24" s="1"/>
  <c r="T82" i="24"/>
  <c r="J162" i="24" s="1"/>
  <c r="I162" i="24"/>
  <c r="R78" i="24"/>
  <c r="S78" i="24" s="1"/>
  <c r="R77" i="24"/>
  <c r="S77" i="24" s="1"/>
  <c r="R31" i="24"/>
  <c r="S14" i="24"/>
  <c r="U70" i="24"/>
  <c r="K150" i="24" s="1"/>
  <c r="T70" i="24"/>
  <c r="J150" i="24" s="1"/>
  <c r="I150" i="24"/>
  <c r="M150" i="24" s="1"/>
  <c r="R75" i="24"/>
  <c r="S75" i="24" s="1"/>
  <c r="T82" i="22"/>
  <c r="J162" i="22" s="1"/>
  <c r="U82" i="22"/>
  <c r="K162" i="22" s="1"/>
  <c r="I162" i="22"/>
  <c r="T60" i="23"/>
  <c r="T86" i="23" s="1"/>
  <c r="U60" i="23"/>
  <c r="U86" i="23" s="1"/>
  <c r="S86" i="23"/>
  <c r="R81" i="22"/>
  <c r="S81" i="22" s="1"/>
  <c r="U58" i="23"/>
  <c r="U84" i="23" s="1"/>
  <c r="T58" i="23"/>
  <c r="T84" i="23" s="1"/>
  <c r="S84" i="23"/>
  <c r="T80" i="22"/>
  <c r="J160" i="22" s="1"/>
  <c r="U80" i="22"/>
  <c r="K160" i="22" s="1"/>
  <c r="I160" i="22"/>
  <c r="R78" i="22"/>
  <c r="S78" i="22" s="1"/>
  <c r="U77" i="22"/>
  <c r="K157" i="22" s="1"/>
  <c r="T77" i="22"/>
  <c r="J157" i="22" s="1"/>
  <c r="I157" i="22"/>
  <c r="R76" i="22"/>
  <c r="S76" i="22" s="1"/>
  <c r="U79" i="22"/>
  <c r="K159" i="22" s="1"/>
  <c r="R75" i="22"/>
  <c r="S75" i="22" s="1"/>
  <c r="H164" i="22"/>
  <c r="T52" i="23"/>
  <c r="T78" i="23" s="1"/>
  <c r="U52" i="23"/>
  <c r="U78" i="23" s="1"/>
  <c r="S78" i="23"/>
  <c r="S17" i="23"/>
  <c r="R33" i="23"/>
  <c r="R55" i="23"/>
  <c r="S55" i="23" s="1"/>
  <c r="R31" i="22"/>
  <c r="S14" i="22"/>
  <c r="M70" i="23"/>
  <c r="M87" i="23" s="1"/>
  <c r="X16" i="23"/>
  <c r="T72" i="22"/>
  <c r="J152" i="22" s="1"/>
  <c r="U72" i="22"/>
  <c r="K152" i="22" s="1"/>
  <c r="I152" i="22"/>
  <c r="J139" i="22"/>
  <c r="M122" i="22"/>
  <c r="M139" i="22" s="1"/>
  <c r="R45" i="23"/>
  <c r="S45" i="23" s="1"/>
  <c r="T83" i="22"/>
  <c r="J163" i="22" s="1"/>
  <c r="U83" i="22"/>
  <c r="K163" i="22" s="1"/>
  <c r="I163" i="22"/>
  <c r="N68" i="22"/>
  <c r="M85" i="22"/>
  <c r="U49" i="23"/>
  <c r="U75" i="23" s="1"/>
  <c r="T49" i="23"/>
  <c r="T75" i="23" s="1"/>
  <c r="S75" i="23"/>
  <c r="R71" i="23"/>
  <c r="R47" i="23"/>
  <c r="S47" i="23" s="1"/>
  <c r="U59" i="23"/>
  <c r="U85" i="23" s="1"/>
  <c r="T59" i="23"/>
  <c r="T85" i="23" s="1"/>
  <c r="S85" i="23"/>
  <c r="U74" i="22"/>
  <c r="K154" i="22" s="1"/>
  <c r="U71" i="22" l="1"/>
  <c r="K151" i="22" s="1"/>
  <c r="T71" i="24"/>
  <c r="J151" i="24" s="1"/>
  <c r="W79" i="23"/>
  <c r="I149" i="24"/>
  <c r="M149" i="24" s="1"/>
  <c r="T71" i="22"/>
  <c r="J151" i="22" s="1"/>
  <c r="I154" i="22"/>
  <c r="M154" i="22" s="1"/>
  <c r="T79" i="22"/>
  <c r="J159" i="22" s="1"/>
  <c r="M159" i="22" s="1"/>
  <c r="U84" i="22"/>
  <c r="K164" i="22" s="1"/>
  <c r="Z51" i="23"/>
  <c r="Z77" i="23" s="1"/>
  <c r="Y51" i="23"/>
  <c r="Y77" i="23" s="1"/>
  <c r="AB77" i="23" s="1"/>
  <c r="W75" i="23"/>
  <c r="N61" i="23"/>
  <c r="W50" i="23"/>
  <c r="X50" i="23" s="1"/>
  <c r="Y50" i="23" s="1"/>
  <c r="Y76" i="23" s="1"/>
  <c r="U83" i="24"/>
  <c r="K163" i="24" s="1"/>
  <c r="T74" i="24"/>
  <c r="J154" i="24" s="1"/>
  <c r="U48" i="23"/>
  <c r="U74" i="23" s="1"/>
  <c r="T48" i="23"/>
  <c r="T74" i="23" s="1"/>
  <c r="W74" i="23" s="1"/>
  <c r="W77" i="23"/>
  <c r="T84" i="22"/>
  <c r="J164" i="22" s="1"/>
  <c r="W82" i="22"/>
  <c r="D109" i="22" s="1"/>
  <c r="F109" i="22" s="1"/>
  <c r="P162" i="22" s="1"/>
  <c r="I154" i="24"/>
  <c r="T83" i="24"/>
  <c r="J163" i="24" s="1"/>
  <c r="M151" i="22"/>
  <c r="M150" i="22"/>
  <c r="M159" i="24"/>
  <c r="O44" i="23"/>
  <c r="R44" i="23" s="1"/>
  <c r="W86" i="23"/>
  <c r="W78" i="23"/>
  <c r="W69" i="24"/>
  <c r="D96" i="24" s="1"/>
  <c r="E96" i="24" s="1"/>
  <c r="O149" i="24" s="1"/>
  <c r="U46" i="23"/>
  <c r="U72" i="23" s="1"/>
  <c r="T46" i="23"/>
  <c r="T72" i="23" s="1"/>
  <c r="S72" i="23"/>
  <c r="T73" i="22"/>
  <c r="J153" i="22" s="1"/>
  <c r="W85" i="23"/>
  <c r="W79" i="24"/>
  <c r="D106" i="24" s="1"/>
  <c r="E106" i="24" s="1"/>
  <c r="O159" i="24" s="1"/>
  <c r="W70" i="22"/>
  <c r="D97" i="22" s="1"/>
  <c r="E97" i="22" s="1"/>
  <c r="O150" i="22" s="1"/>
  <c r="W59" i="23"/>
  <c r="X59" i="23" s="1"/>
  <c r="X85" i="23" s="1"/>
  <c r="N70" i="23"/>
  <c r="N87" i="23" s="1"/>
  <c r="U73" i="22"/>
  <c r="K153" i="22" s="1"/>
  <c r="J164" i="24"/>
  <c r="U84" i="24"/>
  <c r="K164" i="24" s="1"/>
  <c r="W71" i="22"/>
  <c r="D98" i="22" s="1"/>
  <c r="E98" i="22" s="1"/>
  <c r="O151" i="22" s="1"/>
  <c r="T56" i="23"/>
  <c r="T82" i="23" s="1"/>
  <c r="U56" i="23"/>
  <c r="U82" i="23" s="1"/>
  <c r="S82" i="23"/>
  <c r="I164" i="24"/>
  <c r="Z54" i="23"/>
  <c r="Z80" i="23" s="1"/>
  <c r="I152" i="24"/>
  <c r="T72" i="24"/>
  <c r="U72" i="24"/>
  <c r="K152" i="24" s="1"/>
  <c r="Y54" i="23"/>
  <c r="Y80" i="23" s="1"/>
  <c r="I149" i="22"/>
  <c r="T69" i="22"/>
  <c r="J149" i="22" s="1"/>
  <c r="U69" i="22"/>
  <c r="K149" i="22" s="1"/>
  <c r="W53" i="23"/>
  <c r="X53" i="23" s="1"/>
  <c r="Z53" i="23" s="1"/>
  <c r="Z79" i="23" s="1"/>
  <c r="T76" i="24"/>
  <c r="J156" i="24" s="1"/>
  <c r="I156" i="24"/>
  <c r="U76" i="24"/>
  <c r="K156" i="24" s="1"/>
  <c r="F108" i="24"/>
  <c r="P161" i="24" s="1"/>
  <c r="E108" i="24"/>
  <c r="O161" i="24" s="1"/>
  <c r="R161" i="24" s="1"/>
  <c r="S161" i="24" s="1"/>
  <c r="W161" i="24" s="1"/>
  <c r="X161" i="24" s="1"/>
  <c r="AB161" i="24" s="1"/>
  <c r="AC161" i="24" s="1"/>
  <c r="AG161" i="24" s="1"/>
  <c r="M152" i="22"/>
  <c r="W84" i="23"/>
  <c r="T57" i="23"/>
  <c r="T83" i="23" s="1"/>
  <c r="S83" i="23"/>
  <c r="U57" i="23"/>
  <c r="U83" i="23" s="1"/>
  <c r="M162" i="22"/>
  <c r="M153" i="24"/>
  <c r="M163" i="22"/>
  <c r="M157" i="22"/>
  <c r="D165" i="24"/>
  <c r="U75" i="24"/>
  <c r="K155" i="24" s="1"/>
  <c r="T75" i="24"/>
  <c r="J155" i="24" s="1"/>
  <c r="I155" i="24"/>
  <c r="U80" i="24"/>
  <c r="K160" i="24" s="1"/>
  <c r="T80" i="24"/>
  <c r="J160" i="24" s="1"/>
  <c r="I160" i="24"/>
  <c r="W82" i="24"/>
  <c r="D109" i="24" s="1"/>
  <c r="W73" i="24"/>
  <c r="D100" i="24" s="1"/>
  <c r="W70" i="24"/>
  <c r="D97" i="24" s="1"/>
  <c r="O85" i="24"/>
  <c r="E148" i="24"/>
  <c r="E165" i="24" s="1"/>
  <c r="T77" i="24"/>
  <c r="J157" i="24" s="1"/>
  <c r="U77" i="24"/>
  <c r="K157" i="24" s="1"/>
  <c r="I157" i="24"/>
  <c r="W71" i="24"/>
  <c r="D98" i="24" s="1"/>
  <c r="U78" i="24"/>
  <c r="K158" i="24" s="1"/>
  <c r="T78" i="24"/>
  <c r="J158" i="24" s="1"/>
  <c r="I158" i="24"/>
  <c r="P85" i="24"/>
  <c r="F148" i="24"/>
  <c r="F165" i="24" s="1"/>
  <c r="R68" i="24"/>
  <c r="M162" i="24"/>
  <c r="S31" i="24"/>
  <c r="W14" i="24"/>
  <c r="M151" i="24"/>
  <c r="W58" i="23"/>
  <c r="X58" i="23" s="1"/>
  <c r="W83" i="22"/>
  <c r="D110" i="22" s="1"/>
  <c r="AB16" i="23"/>
  <c r="W77" i="22"/>
  <c r="D104" i="22" s="1"/>
  <c r="U78" i="22"/>
  <c r="K158" i="22" s="1"/>
  <c r="T78" i="22"/>
  <c r="J158" i="22" s="1"/>
  <c r="I158" i="22"/>
  <c r="P61" i="23"/>
  <c r="P70" i="23"/>
  <c r="P87" i="23" s="1"/>
  <c r="M160" i="22"/>
  <c r="U47" i="23"/>
  <c r="U73" i="23" s="1"/>
  <c r="T47" i="23"/>
  <c r="T73" i="23" s="1"/>
  <c r="S73" i="23"/>
  <c r="T75" i="22"/>
  <c r="J155" i="22" s="1"/>
  <c r="U75" i="22"/>
  <c r="K155" i="22" s="1"/>
  <c r="I155" i="22"/>
  <c r="W14" i="22"/>
  <c r="S31" i="22"/>
  <c r="U81" i="22"/>
  <c r="K161" i="22" s="1"/>
  <c r="T81" i="22"/>
  <c r="J161" i="22" s="1"/>
  <c r="I161" i="22"/>
  <c r="T45" i="23"/>
  <c r="T71" i="23" s="1"/>
  <c r="U45" i="23"/>
  <c r="U71" i="23" s="1"/>
  <c r="W49" i="23"/>
  <c r="X49" i="23" s="1"/>
  <c r="U55" i="23"/>
  <c r="U81" i="23" s="1"/>
  <c r="T55" i="23"/>
  <c r="T81" i="23" s="1"/>
  <c r="S81" i="23"/>
  <c r="W60" i="23"/>
  <c r="X60" i="23" s="1"/>
  <c r="S71" i="23"/>
  <c r="W17" i="23"/>
  <c r="S33" i="23"/>
  <c r="T76" i="22"/>
  <c r="J156" i="22" s="1"/>
  <c r="U76" i="22"/>
  <c r="K156" i="22" s="1"/>
  <c r="I156" i="22"/>
  <c r="W74" i="22"/>
  <c r="D101" i="22" s="1"/>
  <c r="O68" i="22"/>
  <c r="P68" i="22"/>
  <c r="N85" i="22"/>
  <c r="D148" i="22"/>
  <c r="W72" i="22"/>
  <c r="D99" i="22" s="1"/>
  <c r="W52" i="23"/>
  <c r="X52" i="23" s="1"/>
  <c r="W80" i="22"/>
  <c r="D107" i="22" s="1"/>
  <c r="W79" i="22" l="1"/>
  <c r="D106" i="22" s="1"/>
  <c r="W84" i="22"/>
  <c r="D111" i="22" s="1"/>
  <c r="M164" i="22"/>
  <c r="N159" i="24"/>
  <c r="F106" i="24"/>
  <c r="P159" i="24" s="1"/>
  <c r="M163" i="24"/>
  <c r="X76" i="23"/>
  <c r="W74" i="24"/>
  <c r="D101" i="24" s="1"/>
  <c r="F101" i="24" s="1"/>
  <c r="P154" i="24" s="1"/>
  <c r="W48" i="23"/>
  <c r="X48" i="23" s="1"/>
  <c r="Z48" i="23" s="1"/>
  <c r="Z74" i="23" s="1"/>
  <c r="Z50" i="23"/>
  <c r="Z76" i="23" s="1"/>
  <c r="M158" i="24"/>
  <c r="E109" i="22"/>
  <c r="O162" i="22" s="1"/>
  <c r="N162" i="22"/>
  <c r="R162" i="22" s="1"/>
  <c r="S162" i="22" s="1"/>
  <c r="W162" i="22" s="1"/>
  <c r="X162" i="22" s="1"/>
  <c r="AB162" i="22" s="1"/>
  <c r="AC162" i="22" s="1"/>
  <c r="AG162" i="22" s="1"/>
  <c r="W76" i="24"/>
  <c r="D103" i="24" s="1"/>
  <c r="N156" i="24" s="1"/>
  <c r="W83" i="24"/>
  <c r="D110" i="24" s="1"/>
  <c r="F110" i="24" s="1"/>
  <c r="P163" i="24" s="1"/>
  <c r="M154" i="24"/>
  <c r="O70" i="23"/>
  <c r="O87" i="23" s="1"/>
  <c r="M164" i="24"/>
  <c r="N149" i="24"/>
  <c r="O61" i="23"/>
  <c r="F96" i="24"/>
  <c r="P149" i="24" s="1"/>
  <c r="W82" i="23"/>
  <c r="F97" i="22"/>
  <c r="P150" i="22" s="1"/>
  <c r="W56" i="23"/>
  <c r="X56" i="23" s="1"/>
  <c r="Z56" i="23" s="1"/>
  <c r="Z82" i="23" s="1"/>
  <c r="M153" i="22"/>
  <c r="W69" i="22"/>
  <c r="D96" i="22" s="1"/>
  <c r="E96" i="22" s="1"/>
  <c r="O149" i="22" s="1"/>
  <c r="W46" i="23"/>
  <c r="X46" i="23" s="1"/>
  <c r="X72" i="23" s="1"/>
  <c r="N151" i="22"/>
  <c r="F98" i="22"/>
  <c r="P151" i="22" s="1"/>
  <c r="R151" i="22" s="1"/>
  <c r="S151" i="22" s="1"/>
  <c r="W151" i="22" s="1"/>
  <c r="X151" i="22" s="1"/>
  <c r="AB151" i="22" s="1"/>
  <c r="AC151" i="22" s="1"/>
  <c r="AG151" i="22" s="1"/>
  <c r="AB80" i="23"/>
  <c r="Z59" i="23"/>
  <c r="Z85" i="23" s="1"/>
  <c r="W72" i="23"/>
  <c r="Y59" i="23"/>
  <c r="Y85" i="23" s="1"/>
  <c r="N150" i="22"/>
  <c r="W73" i="23"/>
  <c r="W57" i="23"/>
  <c r="X57" i="23" s="1"/>
  <c r="Z57" i="23" s="1"/>
  <c r="Z83" i="23" s="1"/>
  <c r="W47" i="23"/>
  <c r="X47" i="23" s="1"/>
  <c r="Y47" i="23" s="1"/>
  <c r="Y73" i="23" s="1"/>
  <c r="W73" i="22"/>
  <c r="D100" i="22" s="1"/>
  <c r="X79" i="23"/>
  <c r="M149" i="22"/>
  <c r="Y53" i="23"/>
  <c r="Y79" i="23" s="1"/>
  <c r="W84" i="24"/>
  <c r="D111" i="24" s="1"/>
  <c r="J152" i="24"/>
  <c r="W72" i="24"/>
  <c r="D99" i="24" s="1"/>
  <c r="M152" i="24"/>
  <c r="M156" i="24"/>
  <c r="E101" i="24"/>
  <c r="H108" i="24"/>
  <c r="I108" i="24" s="1"/>
  <c r="K108" i="24" s="1"/>
  <c r="W83" i="23"/>
  <c r="W55" i="23"/>
  <c r="X55" i="23" s="1"/>
  <c r="Z55" i="23" s="1"/>
  <c r="Z81" i="23" s="1"/>
  <c r="R159" i="24"/>
  <c r="S159" i="24" s="1"/>
  <c r="W159" i="24" s="1"/>
  <c r="X159" i="24" s="1"/>
  <c r="AB159" i="24" s="1"/>
  <c r="AC159" i="24" s="1"/>
  <c r="AG159" i="24" s="1"/>
  <c r="M160" i="24"/>
  <c r="W81" i="22"/>
  <c r="D108" i="22" s="1"/>
  <c r="N161" i="22" s="1"/>
  <c r="M156" i="22"/>
  <c r="M155" i="22"/>
  <c r="W76" i="22"/>
  <c r="D103" i="22" s="1"/>
  <c r="N156" i="22" s="1"/>
  <c r="W75" i="22"/>
  <c r="D102" i="22" s="1"/>
  <c r="E102" i="22" s="1"/>
  <c r="O155" i="22" s="1"/>
  <c r="M158" i="22"/>
  <c r="M161" i="22"/>
  <c r="W31" i="24"/>
  <c r="D40" i="24"/>
  <c r="M155" i="24"/>
  <c r="W75" i="24"/>
  <c r="D102" i="24" s="1"/>
  <c r="W78" i="24"/>
  <c r="D105" i="24" s="1"/>
  <c r="H148" i="24"/>
  <c r="H165" i="24" s="1"/>
  <c r="M157" i="24"/>
  <c r="E97" i="24"/>
  <c r="O150" i="24" s="1"/>
  <c r="F97" i="24"/>
  <c r="P150" i="24" s="1"/>
  <c r="N150" i="24"/>
  <c r="H96" i="24"/>
  <c r="I96" i="24" s="1"/>
  <c r="R85" i="24"/>
  <c r="S68" i="24"/>
  <c r="F100" i="24"/>
  <c r="P153" i="24" s="1"/>
  <c r="E100" i="24"/>
  <c r="O153" i="24" s="1"/>
  <c r="N153" i="24"/>
  <c r="E109" i="24"/>
  <c r="O162" i="24" s="1"/>
  <c r="F109" i="24"/>
  <c r="P162" i="24" s="1"/>
  <c r="N162" i="24"/>
  <c r="E98" i="24"/>
  <c r="O151" i="24" s="1"/>
  <c r="F98" i="24"/>
  <c r="P151" i="24" s="1"/>
  <c r="N151" i="24"/>
  <c r="W77" i="24"/>
  <c r="D104" i="24" s="1"/>
  <c r="W80" i="24"/>
  <c r="D107" i="24" s="1"/>
  <c r="R61" i="23"/>
  <c r="S44" i="23"/>
  <c r="Y52" i="23"/>
  <c r="Y78" i="23" s="1"/>
  <c r="Z52" i="23"/>
  <c r="Z78" i="23" s="1"/>
  <c r="X78" i="23"/>
  <c r="D165" i="22"/>
  <c r="W71" i="23"/>
  <c r="Y48" i="23"/>
  <c r="Y74" i="23" s="1"/>
  <c r="X74" i="23"/>
  <c r="X17" i="23"/>
  <c r="W33" i="23"/>
  <c r="Y49" i="23"/>
  <c r="Y75" i="23" s="1"/>
  <c r="Z49" i="23"/>
  <c r="Z75" i="23" s="1"/>
  <c r="X75" i="23"/>
  <c r="Y60" i="23"/>
  <c r="Y86" i="23" s="1"/>
  <c r="Z60" i="23"/>
  <c r="Z86" i="23" s="1"/>
  <c r="X86" i="23"/>
  <c r="F110" i="22"/>
  <c r="P163" i="22" s="1"/>
  <c r="E110" i="22"/>
  <c r="O163" i="22" s="1"/>
  <c r="N163" i="22"/>
  <c r="P85" i="22"/>
  <c r="F148" i="22"/>
  <c r="F165" i="22" s="1"/>
  <c r="W45" i="23"/>
  <c r="X45" i="23" s="1"/>
  <c r="F106" i="22"/>
  <c r="P159" i="22" s="1"/>
  <c r="E106" i="22"/>
  <c r="O159" i="22" s="1"/>
  <c r="N159" i="22"/>
  <c r="W81" i="23"/>
  <c r="W78" i="22"/>
  <c r="D105" i="22" s="1"/>
  <c r="R68" i="22"/>
  <c r="F107" i="22"/>
  <c r="P160" i="22" s="1"/>
  <c r="E107" i="22"/>
  <c r="O160" i="22" s="1"/>
  <c r="N160" i="22"/>
  <c r="O85" i="22"/>
  <c r="E148" i="22"/>
  <c r="E165" i="22" s="1"/>
  <c r="F101" i="22"/>
  <c r="P154" i="22" s="1"/>
  <c r="E101" i="22"/>
  <c r="O154" i="22" s="1"/>
  <c r="N154" i="22"/>
  <c r="F104" i="22"/>
  <c r="P157" i="22" s="1"/>
  <c r="E104" i="22"/>
  <c r="O157" i="22" s="1"/>
  <c r="N157" i="22"/>
  <c r="D40" i="22"/>
  <c r="W31" i="22"/>
  <c r="F111" i="22"/>
  <c r="P164" i="22" s="1"/>
  <c r="E111" i="22"/>
  <c r="O164" i="22" s="1"/>
  <c r="N164" i="22"/>
  <c r="F99" i="22"/>
  <c r="P152" i="22" s="1"/>
  <c r="E99" i="22"/>
  <c r="O152" i="22" s="1"/>
  <c r="N152" i="22"/>
  <c r="Z58" i="23"/>
  <c r="Z84" i="23" s="1"/>
  <c r="Y58" i="23"/>
  <c r="Y84" i="23" s="1"/>
  <c r="X84" i="23"/>
  <c r="N154" i="24" l="1"/>
  <c r="H106" i="24"/>
  <c r="I106" i="24" s="1"/>
  <c r="AB76" i="23"/>
  <c r="AB85" i="23"/>
  <c r="H109" i="22"/>
  <c r="I109" i="22" s="1"/>
  <c r="F103" i="24"/>
  <c r="P156" i="24" s="1"/>
  <c r="N163" i="24"/>
  <c r="E110" i="24"/>
  <c r="O163" i="24" s="1"/>
  <c r="R70" i="23"/>
  <c r="R87" i="23" s="1"/>
  <c r="X81" i="23"/>
  <c r="Y55" i="23"/>
  <c r="Y81" i="23" s="1"/>
  <c r="E103" i="24"/>
  <c r="O156" i="24" s="1"/>
  <c r="X73" i="23"/>
  <c r="AB73" i="23" s="1"/>
  <c r="H100" i="24"/>
  <c r="I100" i="24" s="1"/>
  <c r="K100" i="24" s="1"/>
  <c r="X82" i="23"/>
  <c r="Y56" i="23"/>
  <c r="Y82" i="23" s="1"/>
  <c r="R150" i="22"/>
  <c r="S150" i="22" s="1"/>
  <c r="W150" i="22" s="1"/>
  <c r="X150" i="22" s="1"/>
  <c r="AB150" i="22" s="1"/>
  <c r="AC150" i="22" s="1"/>
  <c r="AG150" i="22" s="1"/>
  <c r="Z47" i="23"/>
  <c r="Z73" i="23" s="1"/>
  <c r="Y46" i="23"/>
  <c r="Y72" i="23" s="1"/>
  <c r="Z46" i="23"/>
  <c r="Z72" i="23" s="1"/>
  <c r="N155" i="22"/>
  <c r="H97" i="22"/>
  <c r="I97" i="22" s="1"/>
  <c r="K97" i="22" s="1"/>
  <c r="R150" i="24"/>
  <c r="S150" i="24" s="1"/>
  <c r="W150" i="24" s="1"/>
  <c r="X150" i="24" s="1"/>
  <c r="AB150" i="24" s="1"/>
  <c r="AC150" i="24" s="1"/>
  <c r="AG150" i="24" s="1"/>
  <c r="R164" i="22"/>
  <c r="S164" i="22" s="1"/>
  <c r="W164" i="22" s="1"/>
  <c r="X164" i="22" s="1"/>
  <c r="AB164" i="22" s="1"/>
  <c r="AC164" i="22" s="1"/>
  <c r="AG164" i="22" s="1"/>
  <c r="F96" i="22"/>
  <c r="P149" i="22" s="1"/>
  <c r="R149" i="24"/>
  <c r="S149" i="24" s="1"/>
  <c r="W149" i="24" s="1"/>
  <c r="X149" i="24" s="1"/>
  <c r="AB149" i="24" s="1"/>
  <c r="AC149" i="24" s="1"/>
  <c r="AG149" i="24" s="1"/>
  <c r="Y57" i="23"/>
  <c r="Y83" i="23" s="1"/>
  <c r="H98" i="22"/>
  <c r="I98" i="22" s="1"/>
  <c r="K98" i="22" s="1"/>
  <c r="N149" i="22"/>
  <c r="AB79" i="23"/>
  <c r="R153" i="24"/>
  <c r="S153" i="24" s="1"/>
  <c r="W153" i="24" s="1"/>
  <c r="X153" i="24" s="1"/>
  <c r="AB153" i="24" s="1"/>
  <c r="AC153" i="24" s="1"/>
  <c r="AG153" i="24" s="1"/>
  <c r="X83" i="23"/>
  <c r="F102" i="22"/>
  <c r="P155" i="22" s="1"/>
  <c r="AB74" i="23"/>
  <c r="R151" i="24"/>
  <c r="S151" i="24" s="1"/>
  <c r="W151" i="24" s="1"/>
  <c r="X151" i="24" s="1"/>
  <c r="AB151" i="24" s="1"/>
  <c r="AC151" i="24" s="1"/>
  <c r="AG151" i="24" s="1"/>
  <c r="F100" i="22"/>
  <c r="P153" i="22" s="1"/>
  <c r="E100" i="22"/>
  <c r="O153" i="22" s="1"/>
  <c r="N153" i="22"/>
  <c r="H100" i="22"/>
  <c r="I100" i="22" s="1"/>
  <c r="K100" i="22" s="1"/>
  <c r="AB86" i="23"/>
  <c r="R162" i="24"/>
  <c r="S162" i="24" s="1"/>
  <c r="W162" i="24" s="1"/>
  <c r="X162" i="24" s="1"/>
  <c r="AB162" i="24" s="1"/>
  <c r="AC162" i="24" s="1"/>
  <c r="AG162" i="24" s="1"/>
  <c r="F99" i="24"/>
  <c r="P152" i="24" s="1"/>
  <c r="E99" i="24"/>
  <c r="O152" i="24" s="1"/>
  <c r="N152" i="24"/>
  <c r="F111" i="24"/>
  <c r="P164" i="24" s="1"/>
  <c r="N164" i="24"/>
  <c r="E111" i="24"/>
  <c r="O164" i="24" s="1"/>
  <c r="E108" i="22"/>
  <c r="O161" i="22" s="1"/>
  <c r="F108" i="22"/>
  <c r="P161" i="22" s="1"/>
  <c r="E103" i="22"/>
  <c r="O156" i="22" s="1"/>
  <c r="F103" i="22"/>
  <c r="P156" i="22" s="1"/>
  <c r="J108" i="24"/>
  <c r="M108" i="24" s="1"/>
  <c r="N108" i="24" s="1"/>
  <c r="P108" i="24" s="1"/>
  <c r="O154" i="24"/>
  <c r="R154" i="24" s="1"/>
  <c r="S154" i="24" s="1"/>
  <c r="W154" i="24" s="1"/>
  <c r="X154" i="24" s="1"/>
  <c r="AB154" i="24" s="1"/>
  <c r="AC154" i="24" s="1"/>
  <c r="AG154" i="24" s="1"/>
  <c r="H101" i="24"/>
  <c r="I101" i="24" s="1"/>
  <c r="AB78" i="23"/>
  <c r="R159" i="22"/>
  <c r="S159" i="22" s="1"/>
  <c r="W159" i="22" s="1"/>
  <c r="X159" i="22" s="1"/>
  <c r="AB159" i="22" s="1"/>
  <c r="AC159" i="22" s="1"/>
  <c r="AG159" i="22" s="1"/>
  <c r="R160" i="22"/>
  <c r="S160" i="22" s="1"/>
  <c r="W160" i="22" s="1"/>
  <c r="X160" i="22" s="1"/>
  <c r="AB160" i="22" s="1"/>
  <c r="AC160" i="22" s="1"/>
  <c r="AG160" i="22" s="1"/>
  <c r="F102" i="24"/>
  <c r="P155" i="24" s="1"/>
  <c r="E102" i="24"/>
  <c r="O155" i="24" s="1"/>
  <c r="N155" i="24"/>
  <c r="H109" i="24"/>
  <c r="I109" i="24" s="1"/>
  <c r="K96" i="24"/>
  <c r="J96" i="24"/>
  <c r="K106" i="24"/>
  <c r="J106" i="24"/>
  <c r="H98" i="24"/>
  <c r="I98" i="24" s="1"/>
  <c r="D57" i="24"/>
  <c r="H40" i="24"/>
  <c r="E107" i="24"/>
  <c r="O160" i="24" s="1"/>
  <c r="F107" i="24"/>
  <c r="P160" i="24" s="1"/>
  <c r="N160" i="24"/>
  <c r="E105" i="24"/>
  <c r="O158" i="24" s="1"/>
  <c r="F105" i="24"/>
  <c r="P158" i="24" s="1"/>
  <c r="N158" i="24"/>
  <c r="F104" i="24"/>
  <c r="P157" i="24" s="1"/>
  <c r="E104" i="24"/>
  <c r="O157" i="24" s="1"/>
  <c r="N157" i="24"/>
  <c r="H97" i="24"/>
  <c r="I97" i="24" s="1"/>
  <c r="S85" i="24"/>
  <c r="U68" i="24"/>
  <c r="T68" i="24"/>
  <c r="W68" i="24" s="1"/>
  <c r="I148" i="24"/>
  <c r="F105" i="22"/>
  <c r="P158" i="22" s="1"/>
  <c r="E105" i="22"/>
  <c r="O158" i="22" s="1"/>
  <c r="N158" i="22"/>
  <c r="X71" i="23"/>
  <c r="AB17" i="23"/>
  <c r="AB33" i="23" s="1"/>
  <c r="X33" i="23"/>
  <c r="H99" i="22"/>
  <c r="I99" i="22" s="1"/>
  <c r="H101" i="22"/>
  <c r="I101" i="22" s="1"/>
  <c r="J109" i="22"/>
  <c r="K109" i="22"/>
  <c r="H148" i="22"/>
  <c r="H165" i="22" s="1"/>
  <c r="H107" i="22"/>
  <c r="I107" i="22" s="1"/>
  <c r="AB84" i="23"/>
  <c r="H106" i="22"/>
  <c r="I106" i="22" s="1"/>
  <c r="AB75" i="23"/>
  <c r="H110" i="22"/>
  <c r="I110" i="22" s="1"/>
  <c r="D57" i="22"/>
  <c r="H40" i="22"/>
  <c r="R85" i="22"/>
  <c r="S68" i="22"/>
  <c r="Z45" i="23"/>
  <c r="Z71" i="23" s="1"/>
  <c r="Y45" i="23"/>
  <c r="Y71" i="23" s="1"/>
  <c r="R157" i="22"/>
  <c r="S157" i="22" s="1"/>
  <c r="W157" i="22" s="1"/>
  <c r="X157" i="22" s="1"/>
  <c r="AB157" i="22" s="1"/>
  <c r="AC157" i="22" s="1"/>
  <c r="AG157" i="22" s="1"/>
  <c r="R163" i="22"/>
  <c r="S163" i="22" s="1"/>
  <c r="W163" i="22" s="1"/>
  <c r="X163" i="22" s="1"/>
  <c r="AB163" i="22" s="1"/>
  <c r="AC163" i="22" s="1"/>
  <c r="AG163" i="22" s="1"/>
  <c r="T44" i="23"/>
  <c r="S61" i="23"/>
  <c r="U44" i="23"/>
  <c r="S70" i="23"/>
  <c r="H104" i="22"/>
  <c r="I104" i="22" s="1"/>
  <c r="H111" i="22"/>
  <c r="I111" i="22" s="1"/>
  <c r="R152" i="22"/>
  <c r="S152" i="22" s="1"/>
  <c r="W152" i="22" s="1"/>
  <c r="X152" i="22" s="1"/>
  <c r="AB152" i="22" s="1"/>
  <c r="AC152" i="22" s="1"/>
  <c r="AG152" i="22" s="1"/>
  <c r="R154" i="22"/>
  <c r="S154" i="22" s="1"/>
  <c r="W154" i="22" s="1"/>
  <c r="X154" i="22" s="1"/>
  <c r="AB154" i="22" s="1"/>
  <c r="AC154" i="22" s="1"/>
  <c r="AG154" i="22" s="1"/>
  <c r="R153" i="22" l="1"/>
  <c r="S153" i="22" s="1"/>
  <c r="W153" i="22" s="1"/>
  <c r="X153" i="22" s="1"/>
  <c r="AB153" i="22" s="1"/>
  <c r="AC153" i="22" s="1"/>
  <c r="AG153" i="22" s="1"/>
  <c r="R156" i="24"/>
  <c r="S156" i="24" s="1"/>
  <c r="W156" i="24" s="1"/>
  <c r="X156" i="24" s="1"/>
  <c r="AB156" i="24" s="1"/>
  <c r="AC156" i="24" s="1"/>
  <c r="AG156" i="24" s="1"/>
  <c r="H103" i="24"/>
  <c r="I103" i="24" s="1"/>
  <c r="K103" i="24" s="1"/>
  <c r="R160" i="24"/>
  <c r="S160" i="24" s="1"/>
  <c r="W160" i="24" s="1"/>
  <c r="X160" i="24" s="1"/>
  <c r="AB160" i="24" s="1"/>
  <c r="AC160" i="24" s="1"/>
  <c r="AG160" i="24" s="1"/>
  <c r="H110" i="24"/>
  <c r="I110" i="24" s="1"/>
  <c r="J110" i="24" s="1"/>
  <c r="R163" i="24"/>
  <c r="S163" i="24" s="1"/>
  <c r="W163" i="24" s="1"/>
  <c r="X163" i="24" s="1"/>
  <c r="AB163" i="24" s="1"/>
  <c r="AC163" i="24" s="1"/>
  <c r="AG163" i="24" s="1"/>
  <c r="J98" i="22"/>
  <c r="M98" i="22" s="1"/>
  <c r="N98" i="22" s="1"/>
  <c r="O98" i="22" s="1"/>
  <c r="AB81" i="23"/>
  <c r="AB82" i="23"/>
  <c r="R149" i="22"/>
  <c r="S149" i="22" s="1"/>
  <c r="W149" i="22" s="1"/>
  <c r="X149" i="22" s="1"/>
  <c r="AB149" i="22" s="1"/>
  <c r="AC149" i="22" s="1"/>
  <c r="AG149" i="22" s="1"/>
  <c r="J100" i="24"/>
  <c r="M100" i="24" s="1"/>
  <c r="N100" i="24" s="1"/>
  <c r="P100" i="24" s="1"/>
  <c r="AB83" i="23"/>
  <c r="R155" i="24"/>
  <c r="S155" i="24" s="1"/>
  <c r="W155" i="24" s="1"/>
  <c r="X155" i="24" s="1"/>
  <c r="AB155" i="24" s="1"/>
  <c r="AC155" i="24" s="1"/>
  <c r="AG155" i="24" s="1"/>
  <c r="R152" i="24"/>
  <c r="S152" i="24" s="1"/>
  <c r="W152" i="24" s="1"/>
  <c r="X152" i="24" s="1"/>
  <c r="AB152" i="24" s="1"/>
  <c r="AC152" i="24" s="1"/>
  <c r="AG152" i="24" s="1"/>
  <c r="M96" i="24"/>
  <c r="N96" i="24" s="1"/>
  <c r="P96" i="24" s="1"/>
  <c r="R155" i="22"/>
  <c r="S155" i="22" s="1"/>
  <c r="W155" i="22" s="1"/>
  <c r="X155" i="22" s="1"/>
  <c r="AB155" i="22" s="1"/>
  <c r="AC155" i="22" s="1"/>
  <c r="AG155" i="22" s="1"/>
  <c r="AB72" i="23"/>
  <c r="H111" i="24"/>
  <c r="I111" i="24" s="1"/>
  <c r="K111" i="24" s="1"/>
  <c r="R164" i="24"/>
  <c r="S164" i="24" s="1"/>
  <c r="W164" i="24" s="1"/>
  <c r="X164" i="24" s="1"/>
  <c r="AB164" i="24" s="1"/>
  <c r="AC164" i="24" s="1"/>
  <c r="AG164" i="24" s="1"/>
  <c r="J97" i="22"/>
  <c r="M97" i="22" s="1"/>
  <c r="N97" i="22" s="1"/>
  <c r="P97" i="22" s="1"/>
  <c r="H102" i="22"/>
  <c r="I102" i="22" s="1"/>
  <c r="K102" i="22" s="1"/>
  <c r="H96" i="22"/>
  <c r="I96" i="22" s="1"/>
  <c r="R161" i="22"/>
  <c r="S161" i="22" s="1"/>
  <c r="W161" i="22" s="1"/>
  <c r="X161" i="22" s="1"/>
  <c r="AB161" i="22" s="1"/>
  <c r="AC161" i="22" s="1"/>
  <c r="AG161" i="22" s="1"/>
  <c r="H104" i="24"/>
  <c r="I104" i="24" s="1"/>
  <c r="J104" i="24" s="1"/>
  <c r="M106" i="24"/>
  <c r="N106" i="24" s="1"/>
  <c r="O106" i="24" s="1"/>
  <c r="H99" i="24"/>
  <c r="I99" i="24" s="1"/>
  <c r="K99" i="24" s="1"/>
  <c r="J100" i="22"/>
  <c r="M100" i="22" s="1"/>
  <c r="N100" i="22" s="1"/>
  <c r="J103" i="24"/>
  <c r="M103" i="24" s="1"/>
  <c r="N103" i="24" s="1"/>
  <c r="O103" i="24" s="1"/>
  <c r="H108" i="22"/>
  <c r="I108" i="22" s="1"/>
  <c r="K108" i="22" s="1"/>
  <c r="W44" i="23"/>
  <c r="X44" i="23" s="1"/>
  <c r="R156" i="22"/>
  <c r="S156" i="22" s="1"/>
  <c r="W156" i="22" s="1"/>
  <c r="X156" i="22" s="1"/>
  <c r="AB156" i="22" s="1"/>
  <c r="AC156" i="22" s="1"/>
  <c r="AG156" i="22" s="1"/>
  <c r="O108" i="24"/>
  <c r="R108" i="24" s="1"/>
  <c r="S108" i="24" s="1"/>
  <c r="H103" i="22"/>
  <c r="I103" i="22" s="1"/>
  <c r="J103" i="22" s="1"/>
  <c r="K101" i="24"/>
  <c r="J101" i="24"/>
  <c r="R157" i="24"/>
  <c r="S157" i="24" s="1"/>
  <c r="W157" i="24" s="1"/>
  <c r="X157" i="24" s="1"/>
  <c r="AB157" i="24" s="1"/>
  <c r="AC157" i="24" s="1"/>
  <c r="AG157" i="24" s="1"/>
  <c r="H105" i="24"/>
  <c r="I105" i="24" s="1"/>
  <c r="K105" i="24" s="1"/>
  <c r="M109" i="22"/>
  <c r="N109" i="22" s="1"/>
  <c r="P109" i="22" s="1"/>
  <c r="R158" i="22"/>
  <c r="S158" i="22" s="1"/>
  <c r="W158" i="22" s="1"/>
  <c r="X158" i="22" s="1"/>
  <c r="AB158" i="22" s="1"/>
  <c r="AC158" i="22" s="1"/>
  <c r="AG158" i="22" s="1"/>
  <c r="H105" i="22"/>
  <c r="I105" i="22" s="1"/>
  <c r="J105" i="22" s="1"/>
  <c r="H57" i="24"/>
  <c r="I40" i="24"/>
  <c r="K109" i="24"/>
  <c r="J109" i="24"/>
  <c r="I165" i="24"/>
  <c r="W85" i="24"/>
  <c r="D95" i="24"/>
  <c r="K97" i="24"/>
  <c r="J97" i="24"/>
  <c r="T85" i="24"/>
  <c r="J148" i="24"/>
  <c r="J165" i="24" s="1"/>
  <c r="R158" i="24"/>
  <c r="S158" i="24" s="1"/>
  <c r="W158" i="24" s="1"/>
  <c r="X158" i="24" s="1"/>
  <c r="AB158" i="24" s="1"/>
  <c r="AC158" i="24" s="1"/>
  <c r="AG158" i="24" s="1"/>
  <c r="K98" i="24"/>
  <c r="J98" i="24"/>
  <c r="H107" i="24"/>
  <c r="I107" i="24" s="1"/>
  <c r="U85" i="24"/>
  <c r="K148" i="24"/>
  <c r="K165" i="24" s="1"/>
  <c r="H102" i="24"/>
  <c r="I102" i="24" s="1"/>
  <c r="T68" i="22"/>
  <c r="U68" i="22"/>
  <c r="S85" i="22"/>
  <c r="I148" i="22"/>
  <c r="K106" i="22"/>
  <c r="J106" i="22"/>
  <c r="K107" i="22"/>
  <c r="J107" i="22"/>
  <c r="K110" i="22"/>
  <c r="J110" i="22"/>
  <c r="U61" i="23"/>
  <c r="U70" i="23"/>
  <c r="U87" i="23" s="1"/>
  <c r="H57" i="22"/>
  <c r="I40" i="22"/>
  <c r="K101" i="22"/>
  <c r="J101" i="22"/>
  <c r="K104" i="22"/>
  <c r="J104" i="22"/>
  <c r="AB71" i="23"/>
  <c r="T70" i="23"/>
  <c r="T87" i="23" s="1"/>
  <c r="T61" i="23"/>
  <c r="K111" i="22"/>
  <c r="J111" i="22"/>
  <c r="K99" i="22"/>
  <c r="J99" i="22"/>
  <c r="S87" i="23"/>
  <c r="K110" i="24" l="1"/>
  <c r="M110" i="24" s="1"/>
  <c r="N110" i="24" s="1"/>
  <c r="P110" i="24" s="1"/>
  <c r="M97" i="24"/>
  <c r="N97" i="24" s="1"/>
  <c r="O96" i="24"/>
  <c r="R96" i="24" s="1"/>
  <c r="S96" i="24" s="1"/>
  <c r="U96" i="24" s="1"/>
  <c r="M110" i="22"/>
  <c r="N110" i="22" s="1"/>
  <c r="P110" i="22" s="1"/>
  <c r="J102" i="22"/>
  <c r="M102" i="22" s="1"/>
  <c r="N102" i="22" s="1"/>
  <c r="P102" i="22" s="1"/>
  <c r="J111" i="24"/>
  <c r="M111" i="24" s="1"/>
  <c r="N111" i="24" s="1"/>
  <c r="O111" i="24" s="1"/>
  <c r="M107" i="22"/>
  <c r="N107" i="22" s="1"/>
  <c r="O107" i="22" s="1"/>
  <c r="P106" i="24"/>
  <c r="R106" i="24" s="1"/>
  <c r="S106" i="24" s="1"/>
  <c r="U106" i="24" s="1"/>
  <c r="K104" i="24"/>
  <c r="M104" i="24" s="1"/>
  <c r="N104" i="24" s="1"/>
  <c r="P104" i="24" s="1"/>
  <c r="P98" i="22"/>
  <c r="R98" i="22" s="1"/>
  <c r="S98" i="22" s="1"/>
  <c r="T98" i="22" s="1"/>
  <c r="J99" i="24"/>
  <c r="M99" i="24" s="1"/>
  <c r="N99" i="24" s="1"/>
  <c r="M98" i="24"/>
  <c r="N98" i="24" s="1"/>
  <c r="P98" i="24" s="1"/>
  <c r="K96" i="22"/>
  <c r="J96" i="22"/>
  <c r="M101" i="22"/>
  <c r="N101" i="22" s="1"/>
  <c r="P101" i="22" s="1"/>
  <c r="M101" i="24"/>
  <c r="N101" i="24" s="1"/>
  <c r="P101" i="24" s="1"/>
  <c r="K103" i="22"/>
  <c r="M103" i="22" s="1"/>
  <c r="N103" i="22" s="1"/>
  <c r="O103" i="22" s="1"/>
  <c r="M109" i="24"/>
  <c r="N109" i="24" s="1"/>
  <c r="O109" i="24" s="1"/>
  <c r="O100" i="22"/>
  <c r="P100" i="22"/>
  <c r="P103" i="24"/>
  <c r="R103" i="24" s="1"/>
  <c r="S103" i="24" s="1"/>
  <c r="J105" i="24"/>
  <c r="M105" i="24" s="1"/>
  <c r="N105" i="24" s="1"/>
  <c r="P105" i="24" s="1"/>
  <c r="W61" i="23"/>
  <c r="J108" i="22"/>
  <c r="M108" i="22" s="1"/>
  <c r="N108" i="22" s="1"/>
  <c r="P108" i="22" s="1"/>
  <c r="T108" i="24"/>
  <c r="U108" i="24"/>
  <c r="O100" i="24"/>
  <c r="R100" i="24" s="1"/>
  <c r="S100" i="24" s="1"/>
  <c r="U100" i="24" s="1"/>
  <c r="M104" i="22"/>
  <c r="N104" i="22" s="1"/>
  <c r="O104" i="22" s="1"/>
  <c r="O109" i="22"/>
  <c r="R109" i="22" s="1"/>
  <c r="S109" i="22" s="1"/>
  <c r="U109" i="22" s="1"/>
  <c r="O97" i="22"/>
  <c r="R97" i="22" s="1"/>
  <c r="S97" i="22" s="1"/>
  <c r="U97" i="22" s="1"/>
  <c r="W70" i="23"/>
  <c r="W87" i="23" s="1"/>
  <c r="M106" i="22"/>
  <c r="N106" i="22" s="1"/>
  <c r="P106" i="22" s="1"/>
  <c r="M99" i="22"/>
  <c r="N99" i="22" s="1"/>
  <c r="O99" i="22" s="1"/>
  <c r="K105" i="22"/>
  <c r="M105" i="22" s="1"/>
  <c r="N105" i="22" s="1"/>
  <c r="P105" i="22" s="1"/>
  <c r="W68" i="22"/>
  <c r="W85" i="22" s="1"/>
  <c r="M111" i="22"/>
  <c r="N111" i="22" s="1"/>
  <c r="P111" i="22" s="1"/>
  <c r="P97" i="24"/>
  <c r="O97" i="24"/>
  <c r="I57" i="24"/>
  <c r="M40" i="24"/>
  <c r="J107" i="24"/>
  <c r="K107" i="24"/>
  <c r="E95" i="24"/>
  <c r="D112" i="24"/>
  <c r="F95" i="24"/>
  <c r="N148" i="24"/>
  <c r="K102" i="24"/>
  <c r="J102" i="24"/>
  <c r="M148" i="24"/>
  <c r="M165" i="24" s="1"/>
  <c r="I57" i="22"/>
  <c r="M40" i="22"/>
  <c r="Y44" i="23"/>
  <c r="Y70" i="23" s="1"/>
  <c r="Y87" i="23" s="1"/>
  <c r="Z44" i="23"/>
  <c r="Z70" i="23" s="1"/>
  <c r="Z87" i="23" s="1"/>
  <c r="X61" i="23"/>
  <c r="X70" i="23"/>
  <c r="T85" i="22"/>
  <c r="J148" i="22"/>
  <c r="J165" i="22" s="1"/>
  <c r="I165" i="22"/>
  <c r="U85" i="22"/>
  <c r="K148" i="22"/>
  <c r="K165" i="22" s="1"/>
  <c r="M96" i="22" l="1"/>
  <c r="N96" i="22" s="1"/>
  <c r="P96" i="22" s="1"/>
  <c r="O110" i="24"/>
  <c r="R110" i="24" s="1"/>
  <c r="S110" i="24" s="1"/>
  <c r="P107" i="22"/>
  <c r="T96" i="24"/>
  <c r="W96" i="24" s="1"/>
  <c r="O98" i="24"/>
  <c r="R98" i="24" s="1"/>
  <c r="S98" i="24" s="1"/>
  <c r="T98" i="24" s="1"/>
  <c r="O110" i="22"/>
  <c r="R110" i="22" s="1"/>
  <c r="S110" i="22" s="1"/>
  <c r="U110" i="22" s="1"/>
  <c r="P111" i="24"/>
  <c r="R111" i="24" s="1"/>
  <c r="S111" i="24" s="1"/>
  <c r="R100" i="22"/>
  <c r="S100" i="22" s="1"/>
  <c r="U100" i="22" s="1"/>
  <c r="P109" i="24"/>
  <c r="R109" i="24" s="1"/>
  <c r="S109" i="24" s="1"/>
  <c r="T109" i="24" s="1"/>
  <c r="O101" i="22"/>
  <c r="R101" i="22" s="1"/>
  <c r="S101" i="22" s="1"/>
  <c r="U101" i="22" s="1"/>
  <c r="D95" i="22"/>
  <c r="D112" i="22" s="1"/>
  <c r="O101" i="24"/>
  <c r="R101" i="24" s="1"/>
  <c r="S101" i="24" s="1"/>
  <c r="U101" i="24" s="1"/>
  <c r="P104" i="22"/>
  <c r="R104" i="22" s="1"/>
  <c r="S104" i="22" s="1"/>
  <c r="U104" i="22" s="1"/>
  <c r="M107" i="24"/>
  <c r="N107" i="24" s="1"/>
  <c r="O107" i="24" s="1"/>
  <c r="M102" i="24"/>
  <c r="N102" i="24" s="1"/>
  <c r="P102" i="24" s="1"/>
  <c r="R97" i="24"/>
  <c r="S97" i="24" s="1"/>
  <c r="U97" i="24" s="1"/>
  <c r="O99" i="24"/>
  <c r="P99" i="24"/>
  <c r="O102" i="22"/>
  <c r="R102" i="22" s="1"/>
  <c r="S102" i="22" s="1"/>
  <c r="T102" i="22" s="1"/>
  <c r="T100" i="24"/>
  <c r="W100" i="24" s="1"/>
  <c r="W108" i="24"/>
  <c r="U110" i="24"/>
  <c r="T110" i="24"/>
  <c r="T106" i="24"/>
  <c r="W106" i="24" s="1"/>
  <c r="T97" i="22"/>
  <c r="W97" i="22" s="1"/>
  <c r="R107" i="22"/>
  <c r="S107" i="22" s="1"/>
  <c r="U107" i="22" s="1"/>
  <c r="P103" i="22"/>
  <c r="R103" i="22" s="1"/>
  <c r="S103" i="22" s="1"/>
  <c r="O106" i="22"/>
  <c r="R106" i="22" s="1"/>
  <c r="S106" i="22" s="1"/>
  <c r="U106" i="22" s="1"/>
  <c r="T103" i="24"/>
  <c r="U103" i="24"/>
  <c r="W103" i="24" s="1"/>
  <c r="O105" i="24"/>
  <c r="R105" i="24" s="1"/>
  <c r="S105" i="24" s="1"/>
  <c r="T105" i="24" s="1"/>
  <c r="P99" i="22"/>
  <c r="R99" i="22" s="1"/>
  <c r="S99" i="22" s="1"/>
  <c r="O104" i="24"/>
  <c r="R104" i="24" s="1"/>
  <c r="S104" i="24" s="1"/>
  <c r="T104" i="24" s="1"/>
  <c r="U98" i="22"/>
  <c r="W98" i="22" s="1"/>
  <c r="T109" i="22"/>
  <c r="W109" i="22" s="1"/>
  <c r="H95" i="24"/>
  <c r="I95" i="24" s="1"/>
  <c r="O105" i="22"/>
  <c r="R105" i="22" s="1"/>
  <c r="S105" i="22" s="1"/>
  <c r="O108" i="22"/>
  <c r="R108" i="22" s="1"/>
  <c r="S108" i="22" s="1"/>
  <c r="T108" i="22" s="1"/>
  <c r="O111" i="22"/>
  <c r="R111" i="22" s="1"/>
  <c r="S111" i="22" s="1"/>
  <c r="U111" i="22" s="1"/>
  <c r="T97" i="24"/>
  <c r="N40" i="24"/>
  <c r="M57" i="24"/>
  <c r="N165" i="24"/>
  <c r="F112" i="24"/>
  <c r="P148" i="24"/>
  <c r="P165" i="24" s="1"/>
  <c r="E112" i="24"/>
  <c r="O148" i="24"/>
  <c r="O165" i="24" s="1"/>
  <c r="AB70" i="23"/>
  <c r="AB87" i="23" s="1"/>
  <c r="X87" i="23"/>
  <c r="M57" i="22"/>
  <c r="N40" i="22"/>
  <c r="M148" i="22"/>
  <c r="M165" i="22" s="1"/>
  <c r="O96" i="22" l="1"/>
  <c r="R96" i="22" s="1"/>
  <c r="S96" i="22" s="1"/>
  <c r="U98" i="24"/>
  <c r="T106" i="22"/>
  <c r="T100" i="22"/>
  <c r="W100" i="22" s="1"/>
  <c r="T101" i="24"/>
  <c r="O102" i="24"/>
  <c r="R102" i="24" s="1"/>
  <c r="S102" i="24" s="1"/>
  <c r="T102" i="24" s="1"/>
  <c r="N148" i="22"/>
  <c r="N165" i="22" s="1"/>
  <c r="W98" i="24"/>
  <c r="E95" i="22"/>
  <c r="F95" i="22"/>
  <c r="F112" i="22" s="1"/>
  <c r="P107" i="24"/>
  <c r="R107" i="24" s="1"/>
  <c r="S107" i="24" s="1"/>
  <c r="U107" i="24" s="1"/>
  <c r="U109" i="24"/>
  <c r="W109" i="24" s="1"/>
  <c r="W106" i="22"/>
  <c r="T101" i="22"/>
  <c r="W101" i="22" s="1"/>
  <c r="W110" i="24"/>
  <c r="T104" i="22"/>
  <c r="W104" i="22" s="1"/>
  <c r="T111" i="24"/>
  <c r="U111" i="24"/>
  <c r="T107" i="22"/>
  <c r="W107" i="22" s="1"/>
  <c r="U105" i="24"/>
  <c r="W105" i="24" s="1"/>
  <c r="R99" i="24"/>
  <c r="S99" i="24" s="1"/>
  <c r="T103" i="22"/>
  <c r="U103" i="22"/>
  <c r="H112" i="24"/>
  <c r="U99" i="22"/>
  <c r="T99" i="22"/>
  <c r="U108" i="22"/>
  <c r="W108" i="22" s="1"/>
  <c r="U104" i="24"/>
  <c r="W104" i="24" s="1"/>
  <c r="W101" i="24"/>
  <c r="U102" i="22"/>
  <c r="W102" i="22" s="1"/>
  <c r="W97" i="24"/>
  <c r="T105" i="22"/>
  <c r="U105" i="22"/>
  <c r="T111" i="22"/>
  <c r="W111" i="22" s="1"/>
  <c r="T110" i="22"/>
  <c r="W110" i="22" s="1"/>
  <c r="R148" i="24"/>
  <c r="R40" i="24"/>
  <c r="N57" i="24"/>
  <c r="K95" i="24"/>
  <c r="K112" i="24" s="1"/>
  <c r="J95" i="24"/>
  <c r="J112" i="24" s="1"/>
  <c r="I112" i="24"/>
  <c r="E112" i="22"/>
  <c r="O148" i="22"/>
  <c r="O165" i="22" s="1"/>
  <c r="R40" i="22"/>
  <c r="N57" i="22"/>
  <c r="U96" i="22" l="1"/>
  <c r="T96" i="22"/>
  <c r="W96" i="22" s="1"/>
  <c r="W111" i="24"/>
  <c r="H95" i="22"/>
  <c r="H112" i="22" s="1"/>
  <c r="T107" i="24"/>
  <c r="W107" i="24" s="1"/>
  <c r="U102" i="24"/>
  <c r="W102" i="24" s="1"/>
  <c r="P148" i="22"/>
  <c r="P165" i="22" s="1"/>
  <c r="W99" i="22"/>
  <c r="W103" i="22"/>
  <c r="T99" i="24"/>
  <c r="U99" i="24"/>
  <c r="W105" i="22"/>
  <c r="I95" i="22"/>
  <c r="I112" i="22" s="1"/>
  <c r="M95" i="24"/>
  <c r="S40" i="24"/>
  <c r="R57" i="24"/>
  <c r="R165" i="24"/>
  <c r="S148" i="24"/>
  <c r="R57" i="22"/>
  <c r="S40" i="22"/>
  <c r="R148" i="22" l="1"/>
  <c r="S148" i="22" s="1"/>
  <c r="W99" i="24"/>
  <c r="J95" i="22"/>
  <c r="J112" i="22" s="1"/>
  <c r="K95" i="22"/>
  <c r="K112" i="22" s="1"/>
  <c r="S165" i="24"/>
  <c r="W148" i="24"/>
  <c r="S57" i="24"/>
  <c r="W40" i="24"/>
  <c r="W57" i="24" s="1"/>
  <c r="M112" i="24"/>
  <c r="N95" i="24"/>
  <c r="S57" i="22"/>
  <c r="W40" i="22"/>
  <c r="W57" i="22" s="1"/>
  <c r="R165" i="22" l="1"/>
  <c r="M95" i="22"/>
  <c r="N112" i="24"/>
  <c r="P95" i="24"/>
  <c r="P112" i="24" s="1"/>
  <c r="O95" i="24"/>
  <c r="O112" i="24" s="1"/>
  <c r="X148" i="24"/>
  <c r="W165" i="24"/>
  <c r="W148" i="22"/>
  <c r="S165" i="22"/>
  <c r="N95" i="22"/>
  <c r="M112" i="22"/>
  <c r="AB148" i="24" l="1"/>
  <c r="X165" i="24"/>
  <c r="R95" i="24"/>
  <c r="P95" i="22"/>
  <c r="P112" i="22" s="1"/>
  <c r="O95" i="22"/>
  <c r="O112" i="22" s="1"/>
  <c r="N112" i="22"/>
  <c r="W165" i="22"/>
  <c r="X148" i="22"/>
  <c r="R112" i="24" l="1"/>
  <c r="S95" i="24"/>
  <c r="AB165" i="24"/>
  <c r="AC148" i="24"/>
  <c r="R95" i="22"/>
  <c r="X165" i="22"/>
  <c r="AB148" i="22"/>
  <c r="AC165" i="24" l="1"/>
  <c r="AG148" i="24"/>
  <c r="AG165" i="24" s="1"/>
  <c r="T95" i="24"/>
  <c r="T112" i="24" s="1"/>
  <c r="S112" i="24"/>
  <c r="U95" i="24"/>
  <c r="U112" i="24" s="1"/>
  <c r="AC148" i="22"/>
  <c r="AB165" i="22"/>
  <c r="R112" i="22"/>
  <c r="S95" i="22"/>
  <c r="W95" i="24" l="1"/>
  <c r="W112" i="24" s="1"/>
  <c r="U95" i="22"/>
  <c r="U112" i="22" s="1"/>
  <c r="T95" i="22"/>
  <c r="T112" i="22" s="1"/>
  <c r="S112" i="22"/>
  <c r="AC165" i="22"/>
  <c r="AG148" i="22"/>
  <c r="AG165" i="22" s="1"/>
  <c r="W95" i="22" l="1"/>
  <c r="W112" i="22" s="1"/>
  <c r="V165" i="21" l="1"/>
  <c r="U165" i="21"/>
  <c r="T165" i="21"/>
  <c r="Q165" i="21"/>
  <c r="P165" i="21"/>
  <c r="O165" i="21"/>
  <c r="L165" i="21"/>
  <c r="K165" i="21"/>
  <c r="J165" i="21"/>
  <c r="G164" i="21"/>
  <c r="G163" i="21"/>
  <c r="G162" i="21"/>
  <c r="G161" i="21"/>
  <c r="G160" i="21"/>
  <c r="G159" i="21"/>
  <c r="G158" i="21"/>
  <c r="G157" i="21"/>
  <c r="G156" i="21"/>
  <c r="G155" i="21"/>
  <c r="G154" i="21"/>
  <c r="G153" i="21"/>
  <c r="G152" i="21"/>
  <c r="G151" i="21"/>
  <c r="G150" i="21"/>
  <c r="G149" i="21"/>
  <c r="B149" i="21"/>
  <c r="B150" i="21" s="1"/>
  <c r="B151" i="21" s="1"/>
  <c r="B152" i="21" s="1"/>
  <c r="B153" i="21" s="1"/>
  <c r="B154" i="21" s="1"/>
  <c r="B155" i="21" s="1"/>
  <c r="B156" i="21" s="1"/>
  <c r="B157" i="21" s="1"/>
  <c r="B158" i="21" s="1"/>
  <c r="B159" i="21" s="1"/>
  <c r="B160" i="21" s="1"/>
  <c r="B161" i="21" s="1"/>
  <c r="B162" i="21" s="1"/>
  <c r="B163" i="21" s="1"/>
  <c r="B164" i="21" s="1"/>
  <c r="G148" i="21"/>
  <c r="V138" i="21"/>
  <c r="Q138" i="21"/>
  <c r="L138" i="21"/>
  <c r="G138" i="21"/>
  <c r="V137" i="21"/>
  <c r="Q137" i="21"/>
  <c r="L137" i="21"/>
  <c r="G137" i="21"/>
  <c r="V136" i="21"/>
  <c r="Q136" i="21"/>
  <c r="L136" i="21"/>
  <c r="G136" i="21"/>
  <c r="V135" i="21"/>
  <c r="Q135" i="21"/>
  <c r="L135" i="21"/>
  <c r="G135" i="21"/>
  <c r="V134" i="21"/>
  <c r="Q134" i="21"/>
  <c r="L134" i="21"/>
  <c r="G134" i="21"/>
  <c r="V133" i="21"/>
  <c r="Q133" i="21"/>
  <c r="L133" i="21"/>
  <c r="G133" i="21"/>
  <c r="V132" i="21"/>
  <c r="Q132" i="21"/>
  <c r="L132" i="21"/>
  <c r="G132" i="21"/>
  <c r="V131" i="21"/>
  <c r="Q131" i="21"/>
  <c r="L131" i="21"/>
  <c r="G131" i="21"/>
  <c r="V130" i="21"/>
  <c r="Q130" i="21"/>
  <c r="L130" i="21"/>
  <c r="G130" i="21"/>
  <c r="V129" i="21"/>
  <c r="Q129" i="21"/>
  <c r="L129" i="21"/>
  <c r="G129" i="21"/>
  <c r="V128" i="21"/>
  <c r="Q128" i="21"/>
  <c r="L128" i="21"/>
  <c r="G128" i="21"/>
  <c r="V127" i="21"/>
  <c r="Q127" i="21"/>
  <c r="L127" i="21"/>
  <c r="G127" i="21"/>
  <c r="V126" i="21"/>
  <c r="Q126" i="21"/>
  <c r="L126" i="21"/>
  <c r="G126" i="21"/>
  <c r="V125" i="21"/>
  <c r="Q125" i="21"/>
  <c r="L125" i="21"/>
  <c r="G125" i="21"/>
  <c r="V124" i="21"/>
  <c r="Q124" i="21"/>
  <c r="L124" i="21"/>
  <c r="G124" i="21"/>
  <c r="V123" i="21"/>
  <c r="Q123" i="21"/>
  <c r="L123" i="21"/>
  <c r="G123" i="21"/>
  <c r="B123" i="21"/>
  <c r="B124" i="21" s="1"/>
  <c r="B125" i="21" s="1"/>
  <c r="B126" i="21" s="1"/>
  <c r="B127" i="21" s="1"/>
  <c r="B128" i="21" s="1"/>
  <c r="B129" i="21" s="1"/>
  <c r="B130" i="21" s="1"/>
  <c r="B131" i="21" s="1"/>
  <c r="B132" i="21" s="1"/>
  <c r="B133" i="21" s="1"/>
  <c r="B134" i="21" s="1"/>
  <c r="B135" i="21" s="1"/>
  <c r="B136" i="21" s="1"/>
  <c r="B137" i="21" s="1"/>
  <c r="B138" i="21" s="1"/>
  <c r="V122" i="21"/>
  <c r="V139" i="21" s="1"/>
  <c r="Q122" i="21"/>
  <c r="L122" i="21"/>
  <c r="G122" i="21"/>
  <c r="V112" i="21"/>
  <c r="Q112" i="21"/>
  <c r="L112" i="21"/>
  <c r="G112" i="21"/>
  <c r="B96" i="21"/>
  <c r="B97" i="21" s="1"/>
  <c r="B98" i="21" s="1"/>
  <c r="B99" i="21" s="1"/>
  <c r="B100" i="21" s="1"/>
  <c r="B101" i="21" s="1"/>
  <c r="B102" i="21" s="1"/>
  <c r="B103" i="21" s="1"/>
  <c r="B104" i="21" s="1"/>
  <c r="B105" i="21" s="1"/>
  <c r="B106" i="21" s="1"/>
  <c r="B107" i="21" s="1"/>
  <c r="B108" i="21" s="1"/>
  <c r="B109" i="21" s="1"/>
  <c r="B110" i="21" s="1"/>
  <c r="B111" i="21" s="1"/>
  <c r="O86" i="21"/>
  <c r="T86" i="21" s="1"/>
  <c r="E113" i="21" s="1"/>
  <c r="J113" i="21" s="1"/>
  <c r="O113" i="21" s="1"/>
  <c r="T113" i="21" s="1"/>
  <c r="V85" i="21"/>
  <c r="Q85" i="21"/>
  <c r="L85" i="21"/>
  <c r="G85" i="21"/>
  <c r="A84" i="21"/>
  <c r="A111" i="21" s="1"/>
  <c r="D138" i="21"/>
  <c r="A83" i="21"/>
  <c r="A110" i="21" s="1"/>
  <c r="D137" i="21"/>
  <c r="A82" i="21"/>
  <c r="A109" i="21" s="1"/>
  <c r="A81" i="21"/>
  <c r="A108" i="21" s="1"/>
  <c r="A80" i="21"/>
  <c r="A107" i="21" s="1"/>
  <c r="D134" i="21"/>
  <c r="A79" i="21"/>
  <c r="A106" i="21" s="1"/>
  <c r="D133" i="21"/>
  <c r="A78" i="21"/>
  <c r="A105" i="21" s="1"/>
  <c r="A77" i="21"/>
  <c r="A104" i="21" s="1"/>
  <c r="A76" i="21"/>
  <c r="A103" i="21" s="1"/>
  <c r="A75" i="21"/>
  <c r="A102" i="21" s="1"/>
  <c r="F75" i="21"/>
  <c r="A74" i="21"/>
  <c r="A101" i="21" s="1"/>
  <c r="D128" i="21"/>
  <c r="A73" i="21"/>
  <c r="A100" i="21" s="1"/>
  <c r="D127" i="21"/>
  <c r="A72" i="21"/>
  <c r="A99" i="21" s="1"/>
  <c r="A71" i="21"/>
  <c r="A98" i="21" s="1"/>
  <c r="B71" i="21"/>
  <c r="B72" i="21" s="1"/>
  <c r="B73" i="21" s="1"/>
  <c r="B74" i="21" s="1"/>
  <c r="B75" i="21" s="1"/>
  <c r="B76" i="21" s="1"/>
  <c r="B77" i="21" s="1"/>
  <c r="B78" i="21" s="1"/>
  <c r="B79" i="21" s="1"/>
  <c r="B80" i="21" s="1"/>
  <c r="B81" i="21" s="1"/>
  <c r="B82" i="21" s="1"/>
  <c r="B83" i="21" s="1"/>
  <c r="B84" i="21" s="1"/>
  <c r="A70" i="21"/>
  <c r="A97" i="21" s="1"/>
  <c r="F70" i="21"/>
  <c r="A69" i="21"/>
  <c r="A96" i="21" s="1"/>
  <c r="B69" i="21"/>
  <c r="B70" i="21" s="1"/>
  <c r="A68" i="21"/>
  <c r="A95" i="21" s="1"/>
  <c r="V57" i="21"/>
  <c r="Q57" i="21"/>
  <c r="L57" i="21"/>
  <c r="G57" i="21"/>
  <c r="B41" i="21"/>
  <c r="B42" i="21" s="1"/>
  <c r="B43" i="21" s="1"/>
  <c r="B44" i="21" s="1"/>
  <c r="B45" i="21" s="1"/>
  <c r="B46" i="21" s="1"/>
  <c r="B47" i="21" s="1"/>
  <c r="B48" i="21" s="1"/>
  <c r="B49" i="21" s="1"/>
  <c r="B50" i="21" s="1"/>
  <c r="B51" i="21" s="1"/>
  <c r="B52" i="21" s="1"/>
  <c r="B53" i="21" s="1"/>
  <c r="B54" i="21" s="1"/>
  <c r="B55" i="21" s="1"/>
  <c r="B56" i="21" s="1"/>
  <c r="V31" i="21"/>
  <c r="Q31" i="21"/>
  <c r="L31" i="21"/>
  <c r="G31" i="21"/>
  <c r="H23" i="21"/>
  <c r="I23" i="21" s="1"/>
  <c r="D31" i="21"/>
  <c r="B15" i="21"/>
  <c r="B16" i="21" s="1"/>
  <c r="B17" i="21" s="1"/>
  <c r="B18" i="21" s="1"/>
  <c r="B19" i="21" s="1"/>
  <c r="B20" i="21" s="1"/>
  <c r="B21" i="21" s="1"/>
  <c r="B22" i="21" s="1"/>
  <c r="B23" i="21" s="1"/>
  <c r="B24" i="21" s="1"/>
  <c r="B25" i="21" s="1"/>
  <c r="B26" i="21" s="1"/>
  <c r="B27" i="21" s="1"/>
  <c r="B28" i="21" s="1"/>
  <c r="B29" i="21" s="1"/>
  <c r="B30" i="21" s="1"/>
  <c r="H14" i="21"/>
  <c r="I14" i="21" s="1"/>
  <c r="AA87" i="20"/>
  <c r="V87" i="20"/>
  <c r="Q87" i="20"/>
  <c r="L87" i="20"/>
  <c r="G87" i="20"/>
  <c r="B71" i="20"/>
  <c r="B72" i="20" s="1"/>
  <c r="B73" i="20" s="1"/>
  <c r="B74" i="20" s="1"/>
  <c r="B75" i="20" s="1"/>
  <c r="B76" i="20" s="1"/>
  <c r="B77" i="20" s="1"/>
  <c r="B78" i="20" s="1"/>
  <c r="B79" i="20" s="1"/>
  <c r="B80" i="20" s="1"/>
  <c r="B81" i="20" s="1"/>
  <c r="B82" i="20" s="1"/>
  <c r="B83" i="20" s="1"/>
  <c r="B84" i="20" s="1"/>
  <c r="B85" i="20" s="1"/>
  <c r="B86" i="20" s="1"/>
  <c r="V61" i="20"/>
  <c r="Q61" i="20"/>
  <c r="L61" i="20"/>
  <c r="G61" i="20"/>
  <c r="F57" i="20"/>
  <c r="F55" i="20"/>
  <c r="F51" i="20"/>
  <c r="F49" i="20"/>
  <c r="F47" i="20"/>
  <c r="B45" i="20"/>
  <c r="B46" i="20" s="1"/>
  <c r="B47" i="20" s="1"/>
  <c r="B48" i="20" s="1"/>
  <c r="B49" i="20" s="1"/>
  <c r="B50" i="20" s="1"/>
  <c r="B51" i="20" s="1"/>
  <c r="B52" i="20" s="1"/>
  <c r="B53" i="20" s="1"/>
  <c r="B54" i="20" s="1"/>
  <c r="B55" i="20" s="1"/>
  <c r="B56" i="20" s="1"/>
  <c r="B57" i="20" s="1"/>
  <c r="B58" i="20" s="1"/>
  <c r="B59" i="20" s="1"/>
  <c r="B60" i="20" s="1"/>
  <c r="AA33" i="20"/>
  <c r="V33" i="20"/>
  <c r="Q33" i="20"/>
  <c r="L33" i="20"/>
  <c r="B18" i="20"/>
  <c r="B19" i="20" s="1"/>
  <c r="B20" i="20" s="1"/>
  <c r="B21" i="20" s="1"/>
  <c r="B22" i="20" s="1"/>
  <c r="B23" i="20" s="1"/>
  <c r="B24" i="20" s="1"/>
  <c r="B25" i="20" s="1"/>
  <c r="B26" i="20" s="1"/>
  <c r="B27" i="20" s="1"/>
  <c r="B28" i="20" s="1"/>
  <c r="B29" i="20" s="1"/>
  <c r="B30" i="20" s="1"/>
  <c r="B31" i="20" s="1"/>
  <c r="B32" i="20" s="1"/>
  <c r="B17" i="20"/>
  <c r="V165" i="19"/>
  <c r="U165" i="19"/>
  <c r="T165" i="19"/>
  <c r="Q165" i="19"/>
  <c r="P165" i="19"/>
  <c r="O165" i="19"/>
  <c r="L165" i="19"/>
  <c r="K165" i="19"/>
  <c r="J165" i="19"/>
  <c r="G164" i="19"/>
  <c r="G163" i="19"/>
  <c r="G162" i="19"/>
  <c r="G161" i="19"/>
  <c r="G160" i="19"/>
  <c r="G159" i="19"/>
  <c r="G158" i="19"/>
  <c r="G157" i="19"/>
  <c r="G156" i="19"/>
  <c r="G155" i="19"/>
  <c r="G154" i="19"/>
  <c r="G153" i="19"/>
  <c r="G152" i="19"/>
  <c r="G151" i="19"/>
  <c r="G150" i="19"/>
  <c r="G149" i="19"/>
  <c r="B149" i="19"/>
  <c r="B150" i="19" s="1"/>
  <c r="B151" i="19" s="1"/>
  <c r="B152" i="19" s="1"/>
  <c r="B153" i="19" s="1"/>
  <c r="B154" i="19" s="1"/>
  <c r="B155" i="19" s="1"/>
  <c r="B156" i="19" s="1"/>
  <c r="B157" i="19" s="1"/>
  <c r="B158" i="19" s="1"/>
  <c r="B159" i="19" s="1"/>
  <c r="B160" i="19" s="1"/>
  <c r="B161" i="19" s="1"/>
  <c r="B162" i="19" s="1"/>
  <c r="B163" i="19" s="1"/>
  <c r="B164" i="19" s="1"/>
  <c r="G148" i="19"/>
  <c r="V138" i="19"/>
  <c r="Q138" i="19"/>
  <c r="L138" i="19"/>
  <c r="G138" i="19"/>
  <c r="V137" i="19"/>
  <c r="Q137" i="19"/>
  <c r="L137" i="19"/>
  <c r="G137" i="19"/>
  <c r="V136" i="19"/>
  <c r="Q136" i="19"/>
  <c r="L136" i="19"/>
  <c r="G136" i="19"/>
  <c r="V135" i="19"/>
  <c r="Q135" i="19"/>
  <c r="L135" i="19"/>
  <c r="G135" i="19"/>
  <c r="V134" i="19"/>
  <c r="Q134" i="19"/>
  <c r="L134" i="19"/>
  <c r="G134" i="19"/>
  <c r="V133" i="19"/>
  <c r="Q133" i="19"/>
  <c r="L133" i="19"/>
  <c r="G133" i="19"/>
  <c r="V132" i="19"/>
  <c r="Q132" i="19"/>
  <c r="L132" i="19"/>
  <c r="G132" i="19"/>
  <c r="V131" i="19"/>
  <c r="Q131" i="19"/>
  <c r="L131" i="19"/>
  <c r="G131" i="19"/>
  <c r="V130" i="19"/>
  <c r="Q130" i="19"/>
  <c r="L130" i="19"/>
  <c r="G130" i="19"/>
  <c r="V129" i="19"/>
  <c r="Q129" i="19"/>
  <c r="L129" i="19"/>
  <c r="G129" i="19"/>
  <c r="V128" i="19"/>
  <c r="Q128" i="19"/>
  <c r="L128" i="19"/>
  <c r="G128" i="19"/>
  <c r="V127" i="19"/>
  <c r="Q127" i="19"/>
  <c r="L127" i="19"/>
  <c r="G127" i="19"/>
  <c r="V126" i="19"/>
  <c r="Q126" i="19"/>
  <c r="L126" i="19"/>
  <c r="G126" i="19"/>
  <c r="V125" i="19"/>
  <c r="Q125" i="19"/>
  <c r="L125" i="19"/>
  <c r="G125" i="19"/>
  <c r="V124" i="19"/>
  <c r="Q124" i="19"/>
  <c r="L124" i="19"/>
  <c r="G124" i="19"/>
  <c r="V123" i="19"/>
  <c r="Q123" i="19"/>
  <c r="L123" i="19"/>
  <c r="G123" i="19"/>
  <c r="B123" i="19"/>
  <c r="B124" i="19" s="1"/>
  <c r="B125" i="19" s="1"/>
  <c r="B126" i="19" s="1"/>
  <c r="B127" i="19" s="1"/>
  <c r="B128" i="19" s="1"/>
  <c r="B129" i="19" s="1"/>
  <c r="B130" i="19" s="1"/>
  <c r="B131" i="19" s="1"/>
  <c r="B132" i="19" s="1"/>
  <c r="B133" i="19" s="1"/>
  <c r="B134" i="19" s="1"/>
  <c r="B135" i="19" s="1"/>
  <c r="B136" i="19" s="1"/>
  <c r="B137" i="19" s="1"/>
  <c r="B138" i="19" s="1"/>
  <c r="V122" i="19"/>
  <c r="Q122" i="19"/>
  <c r="L122" i="19"/>
  <c r="G122" i="19"/>
  <c r="V112" i="19"/>
  <c r="Q112" i="19"/>
  <c r="L112" i="19"/>
  <c r="G112" i="19"/>
  <c r="B96" i="19"/>
  <c r="B97" i="19" s="1"/>
  <c r="B98" i="19" s="1"/>
  <c r="B99" i="19" s="1"/>
  <c r="B100" i="19" s="1"/>
  <c r="B101" i="19" s="1"/>
  <c r="B102" i="19" s="1"/>
  <c r="B103" i="19" s="1"/>
  <c r="B104" i="19" s="1"/>
  <c r="B105" i="19" s="1"/>
  <c r="B106" i="19" s="1"/>
  <c r="B107" i="19" s="1"/>
  <c r="B108" i="19" s="1"/>
  <c r="B109" i="19" s="1"/>
  <c r="B110" i="19" s="1"/>
  <c r="B111" i="19" s="1"/>
  <c r="O86" i="19"/>
  <c r="T86" i="19" s="1"/>
  <c r="V85" i="19"/>
  <c r="Q85" i="19"/>
  <c r="L85" i="19"/>
  <c r="G85" i="19"/>
  <c r="A84" i="19"/>
  <c r="A111" i="19" s="1"/>
  <c r="A83" i="19"/>
  <c r="A110" i="19" s="1"/>
  <c r="F83" i="19"/>
  <c r="F137" i="19" s="1"/>
  <c r="A82" i="19"/>
  <c r="A109" i="19" s="1"/>
  <c r="A81" i="19"/>
  <c r="A108" i="19" s="1"/>
  <c r="A80" i="19"/>
  <c r="A107" i="19" s="1"/>
  <c r="F80" i="19"/>
  <c r="F134" i="19" s="1"/>
  <c r="A79" i="19"/>
  <c r="A106" i="19" s="1"/>
  <c r="A78" i="19"/>
  <c r="A105" i="19" s="1"/>
  <c r="A77" i="19"/>
  <c r="A104" i="19" s="1"/>
  <c r="A76" i="19"/>
  <c r="A103" i="19" s="1"/>
  <c r="A75" i="19"/>
  <c r="A102" i="19" s="1"/>
  <c r="A74" i="19"/>
  <c r="A101" i="19" s="1"/>
  <c r="A73" i="19"/>
  <c r="A100" i="19" s="1"/>
  <c r="A72" i="19"/>
  <c r="A99" i="19" s="1"/>
  <c r="A71" i="19"/>
  <c r="A98" i="19" s="1"/>
  <c r="A70" i="19"/>
  <c r="A97" i="19" s="1"/>
  <c r="F70" i="19"/>
  <c r="F124" i="19" s="1"/>
  <c r="A69" i="19"/>
  <c r="A96" i="19" s="1"/>
  <c r="B69" i="19"/>
  <c r="B70" i="19" s="1"/>
  <c r="B71" i="19" s="1"/>
  <c r="B72" i="19" s="1"/>
  <c r="B73" i="19" s="1"/>
  <c r="B74" i="19" s="1"/>
  <c r="B75" i="19" s="1"/>
  <c r="B76" i="19" s="1"/>
  <c r="B77" i="19" s="1"/>
  <c r="B78" i="19" s="1"/>
  <c r="B79" i="19" s="1"/>
  <c r="B80" i="19" s="1"/>
  <c r="B81" i="19" s="1"/>
  <c r="B82" i="19" s="1"/>
  <c r="B83" i="19" s="1"/>
  <c r="B84" i="19" s="1"/>
  <c r="A68" i="19"/>
  <c r="A95" i="19" s="1"/>
  <c r="V57" i="19"/>
  <c r="Q57" i="19"/>
  <c r="L57" i="19"/>
  <c r="G57" i="19"/>
  <c r="O57" i="19"/>
  <c r="K57" i="19"/>
  <c r="B41" i="19"/>
  <c r="B42" i="19" s="1"/>
  <c r="B43" i="19" s="1"/>
  <c r="B44" i="19" s="1"/>
  <c r="B45" i="19" s="1"/>
  <c r="B46" i="19" s="1"/>
  <c r="B47" i="19" s="1"/>
  <c r="B48" i="19" s="1"/>
  <c r="B49" i="19" s="1"/>
  <c r="B50" i="19" s="1"/>
  <c r="B51" i="19" s="1"/>
  <c r="B52" i="19" s="1"/>
  <c r="B53" i="19" s="1"/>
  <c r="B54" i="19" s="1"/>
  <c r="B55" i="19" s="1"/>
  <c r="B56" i="19" s="1"/>
  <c r="V31" i="19"/>
  <c r="Q31" i="19"/>
  <c r="P31" i="19"/>
  <c r="L31" i="19"/>
  <c r="G31" i="19"/>
  <c r="H22" i="19"/>
  <c r="I22" i="19" s="1"/>
  <c r="H18" i="19"/>
  <c r="I18" i="19" s="1"/>
  <c r="B15" i="19"/>
  <c r="B16" i="19" s="1"/>
  <c r="B17" i="19" s="1"/>
  <c r="B18" i="19" s="1"/>
  <c r="B19" i="19" s="1"/>
  <c r="B20" i="19" s="1"/>
  <c r="B21" i="19" s="1"/>
  <c r="B22" i="19" s="1"/>
  <c r="B23" i="19" s="1"/>
  <c r="B24" i="19" s="1"/>
  <c r="B25" i="19" s="1"/>
  <c r="B26" i="19" s="1"/>
  <c r="B27" i="19" s="1"/>
  <c r="B28" i="19" s="1"/>
  <c r="B29" i="19" s="1"/>
  <c r="B30" i="19" s="1"/>
  <c r="G165" i="19" l="1"/>
  <c r="H30" i="21"/>
  <c r="I30" i="21" s="1"/>
  <c r="H20" i="21"/>
  <c r="I20" i="21" s="1"/>
  <c r="F83" i="21"/>
  <c r="H17" i="20"/>
  <c r="I17" i="20" s="1"/>
  <c r="M17" i="20" s="1"/>
  <c r="N17" i="20" s="1"/>
  <c r="R17" i="20" s="1"/>
  <c r="S17" i="20" s="1"/>
  <c r="H18" i="20"/>
  <c r="I18" i="20" s="1"/>
  <c r="M18" i="20" s="1"/>
  <c r="N18" i="20" s="1"/>
  <c r="R18" i="20" s="1"/>
  <c r="S18" i="20" s="1"/>
  <c r="H28" i="21"/>
  <c r="I28" i="21" s="1"/>
  <c r="M28" i="21" s="1"/>
  <c r="N28" i="21" s="1"/>
  <c r="R28" i="21" s="1"/>
  <c r="S28" i="21" s="1"/>
  <c r="F73" i="19"/>
  <c r="F127" i="19" s="1"/>
  <c r="D129" i="19"/>
  <c r="F69" i="19"/>
  <c r="F123" i="19" s="1"/>
  <c r="D122" i="19"/>
  <c r="F77" i="20"/>
  <c r="E80" i="21"/>
  <c r="E44" i="20"/>
  <c r="H30" i="20"/>
  <c r="I30" i="20" s="1"/>
  <c r="M30" i="20" s="1"/>
  <c r="N30" i="20" s="1"/>
  <c r="R30" i="20" s="1"/>
  <c r="S30" i="20" s="1"/>
  <c r="D137" i="19"/>
  <c r="F129" i="21"/>
  <c r="O31" i="21"/>
  <c r="P57" i="21"/>
  <c r="F80" i="21"/>
  <c r="F134" i="21" s="1"/>
  <c r="D125" i="19"/>
  <c r="H26" i="20"/>
  <c r="I26" i="20" s="1"/>
  <c r="M26" i="20" s="1"/>
  <c r="N26" i="20" s="1"/>
  <c r="H22" i="20"/>
  <c r="I22" i="20" s="1"/>
  <c r="M22" i="20" s="1"/>
  <c r="N22" i="20" s="1"/>
  <c r="H27" i="21"/>
  <c r="I27" i="21" s="1"/>
  <c r="M27" i="21" s="1"/>
  <c r="N27" i="21" s="1"/>
  <c r="R27" i="21" s="1"/>
  <c r="S27" i="21" s="1"/>
  <c r="D132" i="19"/>
  <c r="F81" i="20"/>
  <c r="H27" i="20"/>
  <c r="I27" i="20" s="1"/>
  <c r="M27" i="20" s="1"/>
  <c r="N27" i="20" s="1"/>
  <c r="H24" i="20"/>
  <c r="I24" i="20" s="1"/>
  <c r="M24" i="20" s="1"/>
  <c r="N24" i="20" s="1"/>
  <c r="F59" i="20"/>
  <c r="F85" i="20" s="1"/>
  <c r="E59" i="20"/>
  <c r="Z33" i="20"/>
  <c r="D70" i="20"/>
  <c r="H20" i="20"/>
  <c r="I20" i="20" s="1"/>
  <c r="M20" i="20" s="1"/>
  <c r="N20" i="20" s="1"/>
  <c r="D74" i="20"/>
  <c r="E84" i="21"/>
  <c r="D73" i="20"/>
  <c r="H19" i="20"/>
  <c r="I19" i="20" s="1"/>
  <c r="M19" i="20" s="1"/>
  <c r="N19" i="20" s="1"/>
  <c r="F84" i="21"/>
  <c r="F138" i="21" s="1"/>
  <c r="D136" i="19"/>
  <c r="E81" i="19"/>
  <c r="E135" i="19" s="1"/>
  <c r="E73" i="19"/>
  <c r="P33" i="20"/>
  <c r="F83" i="20"/>
  <c r="E78" i="21"/>
  <c r="F78" i="21"/>
  <c r="F132" i="21" s="1"/>
  <c r="E75" i="19"/>
  <c r="F75" i="19"/>
  <c r="F129" i="19" s="1"/>
  <c r="F72" i="19"/>
  <c r="F126" i="19" s="1"/>
  <c r="F137" i="21"/>
  <c r="E71" i="21"/>
  <c r="E125" i="21" s="1"/>
  <c r="D128" i="19"/>
  <c r="O33" i="20"/>
  <c r="D71" i="20"/>
  <c r="T57" i="21"/>
  <c r="H21" i="19"/>
  <c r="I21" i="19" s="1"/>
  <c r="M21" i="19" s="1"/>
  <c r="N21" i="19" s="1"/>
  <c r="D85" i="21"/>
  <c r="F124" i="21"/>
  <c r="M23" i="21"/>
  <c r="N23" i="21" s="1"/>
  <c r="M14" i="21"/>
  <c r="M20" i="21"/>
  <c r="N20" i="21" s="1"/>
  <c r="D124" i="21"/>
  <c r="J31" i="21"/>
  <c r="F57" i="21"/>
  <c r="E81" i="21"/>
  <c r="D135" i="21"/>
  <c r="D122" i="21"/>
  <c r="J57" i="21"/>
  <c r="F74" i="21"/>
  <c r="F128" i="21" s="1"/>
  <c r="E74" i="21"/>
  <c r="F79" i="21"/>
  <c r="F133" i="21" s="1"/>
  <c r="E79" i="21"/>
  <c r="F81" i="21"/>
  <c r="F135" i="21" s="1"/>
  <c r="D125" i="21"/>
  <c r="H16" i="21"/>
  <c r="I16" i="21" s="1"/>
  <c r="E70" i="21"/>
  <c r="H70" i="21" s="1"/>
  <c r="I70" i="21" s="1"/>
  <c r="E31" i="21"/>
  <c r="H19" i="21"/>
  <c r="I19" i="21" s="1"/>
  <c r="E75" i="21"/>
  <c r="H75" i="21" s="1"/>
  <c r="I75" i="21" s="1"/>
  <c r="H21" i="21"/>
  <c r="I21" i="21" s="1"/>
  <c r="D129" i="21"/>
  <c r="H26" i="21"/>
  <c r="I26" i="21" s="1"/>
  <c r="H29" i="21"/>
  <c r="I29" i="21" s="1"/>
  <c r="K31" i="21"/>
  <c r="K57" i="21"/>
  <c r="D131" i="21"/>
  <c r="D130" i="21"/>
  <c r="H22" i="21"/>
  <c r="I22" i="21" s="1"/>
  <c r="F68" i="21"/>
  <c r="E68" i="21"/>
  <c r="F71" i="21"/>
  <c r="F125" i="21" s="1"/>
  <c r="F82" i="21"/>
  <c r="F136" i="21" s="1"/>
  <c r="E82" i="21"/>
  <c r="H82" i="21" s="1"/>
  <c r="I82" i="21" s="1"/>
  <c r="M30" i="21"/>
  <c r="N30" i="21" s="1"/>
  <c r="P31" i="21"/>
  <c r="H17" i="21"/>
  <c r="I17" i="21" s="1"/>
  <c r="H15" i="21"/>
  <c r="I15" i="21" s="1"/>
  <c r="F77" i="21"/>
  <c r="F131" i="21" s="1"/>
  <c r="E77" i="21"/>
  <c r="T31" i="21"/>
  <c r="H18" i="21"/>
  <c r="I18" i="21" s="1"/>
  <c r="H25" i="21"/>
  <c r="I25" i="21" s="1"/>
  <c r="E57" i="21"/>
  <c r="E83" i="21"/>
  <c r="Q139" i="21"/>
  <c r="D136" i="21"/>
  <c r="U57" i="21"/>
  <c r="F73" i="21"/>
  <c r="F127" i="21" s="1"/>
  <c r="E73" i="21"/>
  <c r="G139" i="21"/>
  <c r="F72" i="21"/>
  <c r="F126" i="21" s="1"/>
  <c r="E72" i="21"/>
  <c r="E126" i="21" s="1"/>
  <c r="F69" i="21"/>
  <c r="F123" i="21" s="1"/>
  <c r="D126" i="21"/>
  <c r="F31" i="21"/>
  <c r="E69" i="21"/>
  <c r="U31" i="21"/>
  <c r="D132" i="21"/>
  <c r="F76" i="21"/>
  <c r="F130" i="21" s="1"/>
  <c r="E76" i="21"/>
  <c r="E130" i="21" s="1"/>
  <c r="L139" i="21"/>
  <c r="G165" i="21"/>
  <c r="D123" i="21"/>
  <c r="H24" i="21"/>
  <c r="I24" i="21" s="1"/>
  <c r="O57" i="21"/>
  <c r="M22" i="19"/>
  <c r="N22" i="19" s="1"/>
  <c r="U31" i="19"/>
  <c r="M18" i="19"/>
  <c r="N18" i="19" s="1"/>
  <c r="H16" i="19"/>
  <c r="I16" i="19" s="1"/>
  <c r="D124" i="19"/>
  <c r="E70" i="19"/>
  <c r="H70" i="19" s="1"/>
  <c r="I70" i="19" s="1"/>
  <c r="H23" i="19"/>
  <c r="I23" i="19" s="1"/>
  <c r="D131" i="19"/>
  <c r="E113" i="19"/>
  <c r="J113" i="19" s="1"/>
  <c r="O113" i="19" s="1"/>
  <c r="T113" i="19" s="1"/>
  <c r="E62" i="20"/>
  <c r="J62" i="20" s="1"/>
  <c r="O62" i="20" s="1"/>
  <c r="T62" i="20" s="1"/>
  <c r="Y62" i="20" s="1"/>
  <c r="H15" i="19"/>
  <c r="I15" i="19" s="1"/>
  <c r="H27" i="19"/>
  <c r="I27" i="19" s="1"/>
  <c r="D135" i="19"/>
  <c r="F53" i="20"/>
  <c r="F79" i="20" s="1"/>
  <c r="E53" i="20"/>
  <c r="E79" i="20" s="1"/>
  <c r="F76" i="19"/>
  <c r="F130" i="19" s="1"/>
  <c r="E84" i="19"/>
  <c r="E138" i="19" s="1"/>
  <c r="F84" i="19"/>
  <c r="F138" i="19" s="1"/>
  <c r="H24" i="19"/>
  <c r="I24" i="19" s="1"/>
  <c r="D134" i="19"/>
  <c r="H26" i="19"/>
  <c r="I26" i="19" s="1"/>
  <c r="E80" i="19"/>
  <c r="H80" i="19" s="1"/>
  <c r="I80" i="19" s="1"/>
  <c r="P57" i="19"/>
  <c r="E74" i="19"/>
  <c r="E128" i="19" s="1"/>
  <c r="F74" i="19"/>
  <c r="F128" i="19" s="1"/>
  <c r="H23" i="20"/>
  <c r="I23" i="20" s="1"/>
  <c r="D77" i="20"/>
  <c r="E51" i="20"/>
  <c r="J31" i="19"/>
  <c r="D133" i="19"/>
  <c r="F79" i="19"/>
  <c r="F133" i="19" s="1"/>
  <c r="H25" i="19"/>
  <c r="I25" i="19" s="1"/>
  <c r="F77" i="19"/>
  <c r="F131" i="19" s="1"/>
  <c r="J33" i="20"/>
  <c r="D79" i="20"/>
  <c r="H25" i="20"/>
  <c r="I25" i="20" s="1"/>
  <c r="F31" i="19"/>
  <c r="V139" i="19"/>
  <c r="H29" i="19"/>
  <c r="I29" i="19" s="1"/>
  <c r="E79" i="19"/>
  <c r="F81" i="19"/>
  <c r="G139" i="19"/>
  <c r="D84" i="20"/>
  <c r="F58" i="20"/>
  <c r="F84" i="20" s="1"/>
  <c r="E57" i="19"/>
  <c r="F71" i="19"/>
  <c r="F125" i="19" s="1"/>
  <c r="E71" i="19"/>
  <c r="E125" i="19" s="1"/>
  <c r="E58" i="20"/>
  <c r="E84" i="20" s="1"/>
  <c r="F60" i="20"/>
  <c r="F86" i="20" s="1"/>
  <c r="F57" i="19"/>
  <c r="D123" i="19"/>
  <c r="D75" i="20"/>
  <c r="H21" i="20"/>
  <c r="I21" i="20" s="1"/>
  <c r="E60" i="20"/>
  <c r="E86" i="20" s="1"/>
  <c r="E72" i="19"/>
  <c r="E126" i="19" s="1"/>
  <c r="F82" i="19"/>
  <c r="F136" i="19" s="1"/>
  <c r="E82" i="19"/>
  <c r="E136" i="19" s="1"/>
  <c r="D76" i="20"/>
  <c r="F50" i="20"/>
  <c r="F76" i="20" s="1"/>
  <c r="E50" i="20"/>
  <c r="E76" i="20" s="1"/>
  <c r="F52" i="20"/>
  <c r="F78" i="20" s="1"/>
  <c r="E52" i="20"/>
  <c r="H52" i="20" s="1"/>
  <c r="I52" i="20" s="1"/>
  <c r="D78" i="20"/>
  <c r="H28" i="19"/>
  <c r="I28" i="19" s="1"/>
  <c r="F45" i="20"/>
  <c r="F71" i="20" s="1"/>
  <c r="T33" i="20"/>
  <c r="T57" i="19"/>
  <c r="U33" i="20"/>
  <c r="E45" i="20"/>
  <c r="E71" i="20" s="1"/>
  <c r="U57" i="19"/>
  <c r="E83" i="19"/>
  <c r="H83" i="19" s="1"/>
  <c r="I83" i="19" s="1"/>
  <c r="Q139" i="19"/>
  <c r="K33" i="20"/>
  <c r="D138" i="19"/>
  <c r="H30" i="19"/>
  <c r="I30" i="19" s="1"/>
  <c r="D83" i="20"/>
  <c r="H29" i="20"/>
  <c r="I29" i="20" s="1"/>
  <c r="E57" i="20"/>
  <c r="O31" i="19"/>
  <c r="H17" i="19"/>
  <c r="I17" i="19" s="1"/>
  <c r="H19" i="19"/>
  <c r="I19" i="19" s="1"/>
  <c r="D127" i="19"/>
  <c r="T31" i="19"/>
  <c r="K31" i="19"/>
  <c r="H20" i="19"/>
  <c r="I20" i="19" s="1"/>
  <c r="J57" i="19"/>
  <c r="E68" i="19"/>
  <c r="E69" i="19"/>
  <c r="E77" i="19"/>
  <c r="F75" i="20"/>
  <c r="D86" i="20"/>
  <c r="H32" i="20"/>
  <c r="I32" i="20" s="1"/>
  <c r="H14" i="19"/>
  <c r="D31" i="19"/>
  <c r="F68" i="19"/>
  <c r="E76" i="19"/>
  <c r="E130" i="19" s="1"/>
  <c r="E78" i="19"/>
  <c r="E132" i="19" s="1"/>
  <c r="F78" i="19"/>
  <c r="F132" i="19" s="1"/>
  <c r="D126" i="19"/>
  <c r="Y33" i="20"/>
  <c r="E49" i="20"/>
  <c r="F56" i="20"/>
  <c r="F82" i="20" s="1"/>
  <c r="D82" i="20"/>
  <c r="E31" i="19"/>
  <c r="E70" i="20"/>
  <c r="D81" i="20"/>
  <c r="E55" i="20"/>
  <c r="E56" i="20"/>
  <c r="E82" i="20" s="1"/>
  <c r="E47" i="20"/>
  <c r="D80" i="20"/>
  <c r="F54" i="20"/>
  <c r="F80" i="20" s="1"/>
  <c r="E54" i="20"/>
  <c r="E80" i="20" s="1"/>
  <c r="D85" i="19"/>
  <c r="L139" i="19"/>
  <c r="H16" i="20"/>
  <c r="H31" i="20"/>
  <c r="I31" i="20" s="1"/>
  <c r="D85" i="20"/>
  <c r="D72" i="20"/>
  <c r="F46" i="20"/>
  <c r="F72" i="20" s="1"/>
  <c r="E46" i="20"/>
  <c r="E72" i="20" s="1"/>
  <c r="F73" i="20"/>
  <c r="D130" i="19"/>
  <c r="H28" i="20"/>
  <c r="I28" i="20" s="1"/>
  <c r="F48" i="20"/>
  <c r="F74" i="20" s="1"/>
  <c r="F44" i="20"/>
  <c r="F70" i="20" s="1"/>
  <c r="E48" i="20"/>
  <c r="E74" i="20" s="1"/>
  <c r="H73" i="19" l="1"/>
  <c r="I73" i="19" s="1"/>
  <c r="H59" i="20"/>
  <c r="I59" i="20" s="1"/>
  <c r="K59" i="20" s="1"/>
  <c r="K85" i="20" s="1"/>
  <c r="E134" i="19"/>
  <c r="H73" i="21"/>
  <c r="I73" i="21" s="1"/>
  <c r="H46" i="20"/>
  <c r="I46" i="20" s="1"/>
  <c r="H77" i="21"/>
  <c r="I77" i="21" s="1"/>
  <c r="K77" i="21" s="1"/>
  <c r="K131" i="21" s="1"/>
  <c r="H79" i="21"/>
  <c r="I79" i="21" s="1"/>
  <c r="I133" i="21" s="1"/>
  <c r="H80" i="21"/>
  <c r="I80" i="21" s="1"/>
  <c r="J80" i="21" s="1"/>
  <c r="J134" i="21" s="1"/>
  <c r="E134" i="21"/>
  <c r="H134" i="21" s="1"/>
  <c r="H75" i="19"/>
  <c r="I75" i="19" s="1"/>
  <c r="I129" i="19" s="1"/>
  <c r="H69" i="19"/>
  <c r="I69" i="19" s="1"/>
  <c r="I123" i="19" s="1"/>
  <c r="H81" i="19"/>
  <c r="I81" i="19" s="1"/>
  <c r="J81" i="19" s="1"/>
  <c r="J135" i="19" s="1"/>
  <c r="H81" i="21"/>
  <c r="I81" i="21" s="1"/>
  <c r="K81" i="21" s="1"/>
  <c r="K135" i="21" s="1"/>
  <c r="H78" i="21"/>
  <c r="I78" i="21" s="1"/>
  <c r="J78" i="21" s="1"/>
  <c r="J132" i="21" s="1"/>
  <c r="E132" i="21"/>
  <c r="H132" i="21" s="1"/>
  <c r="F135" i="19"/>
  <c r="H135" i="19" s="1"/>
  <c r="H74" i="20"/>
  <c r="E129" i="19"/>
  <c r="H129" i="19" s="1"/>
  <c r="H71" i="20"/>
  <c r="E127" i="19"/>
  <c r="H127" i="19" s="1"/>
  <c r="H74" i="21"/>
  <c r="I74" i="21" s="1"/>
  <c r="K74" i="21" s="1"/>
  <c r="K128" i="21" s="1"/>
  <c r="F87" i="20"/>
  <c r="H79" i="19"/>
  <c r="I79" i="19" s="1"/>
  <c r="I133" i="19" s="1"/>
  <c r="H45" i="20"/>
  <c r="I45" i="20" s="1"/>
  <c r="I71" i="20" s="1"/>
  <c r="E127" i="21"/>
  <c r="H127" i="21" s="1"/>
  <c r="H138" i="19"/>
  <c r="H58" i="20"/>
  <c r="I58" i="20" s="1"/>
  <c r="I84" i="20" s="1"/>
  <c r="E85" i="20"/>
  <c r="H85" i="20" s="1"/>
  <c r="J59" i="20"/>
  <c r="J85" i="20" s="1"/>
  <c r="H84" i="21"/>
  <c r="I84" i="21" s="1"/>
  <c r="H56" i="20"/>
  <c r="I56" i="20" s="1"/>
  <c r="K56" i="20" s="1"/>
  <c r="K82" i="20" s="1"/>
  <c r="H72" i="19"/>
  <c r="I72" i="19" s="1"/>
  <c r="I126" i="19" s="1"/>
  <c r="E133" i="21"/>
  <c r="H133" i="21" s="1"/>
  <c r="E129" i="21"/>
  <c r="H129" i="21" s="1"/>
  <c r="H126" i="19"/>
  <c r="J73" i="19"/>
  <c r="J127" i="19" s="1"/>
  <c r="H53" i="20"/>
  <c r="I53" i="20" s="1"/>
  <c r="K53" i="20" s="1"/>
  <c r="K79" i="20" s="1"/>
  <c r="E138" i="21"/>
  <c r="H138" i="21" s="1"/>
  <c r="H76" i="21"/>
  <c r="I76" i="21" s="1"/>
  <c r="I130" i="21" s="1"/>
  <c r="E135" i="21"/>
  <c r="H135" i="21" s="1"/>
  <c r="E124" i="21"/>
  <c r="H124" i="21" s="1"/>
  <c r="H69" i="21"/>
  <c r="I69" i="21" s="1"/>
  <c r="I123" i="21" s="1"/>
  <c r="H132" i="19"/>
  <c r="H128" i="19"/>
  <c r="E137" i="19"/>
  <c r="H137" i="19" s="1"/>
  <c r="H77" i="19"/>
  <c r="I77" i="19" s="1"/>
  <c r="J77" i="19" s="1"/>
  <c r="J131" i="19" s="1"/>
  <c r="H136" i="19"/>
  <c r="H76" i="19"/>
  <c r="I76" i="19" s="1"/>
  <c r="K76" i="19" s="1"/>
  <c r="K130" i="19" s="1"/>
  <c r="H82" i="19"/>
  <c r="I82" i="19" s="1"/>
  <c r="J82" i="19" s="1"/>
  <c r="J136" i="19" s="1"/>
  <c r="H134" i="19"/>
  <c r="H71" i="19"/>
  <c r="I71" i="19" s="1"/>
  <c r="I125" i="19" s="1"/>
  <c r="J73" i="21"/>
  <c r="J127" i="21" s="1"/>
  <c r="K73" i="21"/>
  <c r="K127" i="21" s="1"/>
  <c r="J82" i="21"/>
  <c r="J136" i="21" s="1"/>
  <c r="K82" i="21"/>
  <c r="K136" i="21" s="1"/>
  <c r="I136" i="21"/>
  <c r="H72" i="21"/>
  <c r="I72" i="21" s="1"/>
  <c r="I126" i="21" s="1"/>
  <c r="M22" i="21"/>
  <c r="N22" i="21" s="1"/>
  <c r="M29" i="21"/>
  <c r="N29" i="21" s="1"/>
  <c r="R20" i="21"/>
  <c r="S20" i="21" s="1"/>
  <c r="E136" i="21"/>
  <c r="H136" i="21" s="1"/>
  <c r="E137" i="21"/>
  <c r="H137" i="21" s="1"/>
  <c r="H83" i="21"/>
  <c r="I83" i="21" s="1"/>
  <c r="I137" i="21" s="1"/>
  <c r="H71" i="21"/>
  <c r="I71" i="21" s="1"/>
  <c r="I125" i="21" s="1"/>
  <c r="H130" i="21"/>
  <c r="M26" i="21"/>
  <c r="N26" i="21" s="1"/>
  <c r="K70" i="21"/>
  <c r="K124" i="21" s="1"/>
  <c r="J70" i="21"/>
  <c r="J124" i="21" s="1"/>
  <c r="W28" i="21"/>
  <c r="D54" i="21" s="1"/>
  <c r="F85" i="21"/>
  <c r="F122" i="21"/>
  <c r="F139" i="21" s="1"/>
  <c r="I124" i="21"/>
  <c r="M16" i="21"/>
  <c r="N16" i="21" s="1"/>
  <c r="I129" i="21"/>
  <c r="M21" i="21"/>
  <c r="N21" i="21" s="1"/>
  <c r="N14" i="21"/>
  <c r="H126" i="21"/>
  <c r="M15" i="21"/>
  <c r="N15" i="21" s="1"/>
  <c r="K75" i="21"/>
  <c r="K129" i="21" s="1"/>
  <c r="J75" i="21"/>
  <c r="J129" i="21" s="1"/>
  <c r="E128" i="21"/>
  <c r="H128" i="21" s="1"/>
  <c r="M24" i="21"/>
  <c r="N24" i="21" s="1"/>
  <c r="M25" i="21"/>
  <c r="N25" i="21" s="1"/>
  <c r="E123" i="21"/>
  <c r="H123" i="21" s="1"/>
  <c r="H125" i="21"/>
  <c r="I31" i="21"/>
  <c r="M17" i="21"/>
  <c r="N17" i="21" s="1"/>
  <c r="R30" i="21"/>
  <c r="S30" i="21" s="1"/>
  <c r="I131" i="21"/>
  <c r="E131" i="21"/>
  <c r="H131" i="21" s="1"/>
  <c r="M18" i="21"/>
  <c r="N18" i="21" s="1"/>
  <c r="H68" i="21"/>
  <c r="W27" i="21"/>
  <c r="D53" i="21" s="1"/>
  <c r="R23" i="21"/>
  <c r="S23" i="21" s="1"/>
  <c r="H31" i="21"/>
  <c r="M19" i="21"/>
  <c r="N19" i="21" s="1"/>
  <c r="I127" i="21"/>
  <c r="E85" i="21"/>
  <c r="E122" i="21"/>
  <c r="D139" i="21"/>
  <c r="J52" i="20"/>
  <c r="J78" i="20" s="1"/>
  <c r="K52" i="20"/>
  <c r="K78" i="20" s="1"/>
  <c r="I78" i="20"/>
  <c r="M30" i="19"/>
  <c r="N30" i="19" s="1"/>
  <c r="M25" i="20"/>
  <c r="N25" i="20" s="1"/>
  <c r="H70" i="20"/>
  <c r="E85" i="19"/>
  <c r="H68" i="19"/>
  <c r="H79" i="20"/>
  <c r="H33" i="20"/>
  <c r="I16" i="20"/>
  <c r="H31" i="19"/>
  <c r="I14" i="19"/>
  <c r="M16" i="19"/>
  <c r="N16" i="19" s="1"/>
  <c r="I124" i="19"/>
  <c r="M32" i="20"/>
  <c r="N32" i="20" s="1"/>
  <c r="E78" i="20"/>
  <c r="H78" i="20" s="1"/>
  <c r="R21" i="19"/>
  <c r="S21" i="19" s="1"/>
  <c r="H86" i="20"/>
  <c r="W17" i="20"/>
  <c r="X17" i="20" s="1"/>
  <c r="H44" i="20"/>
  <c r="H78" i="19"/>
  <c r="I78" i="19" s="1"/>
  <c r="I132" i="19" s="1"/>
  <c r="W30" i="20"/>
  <c r="X30" i="20" s="1"/>
  <c r="H84" i="19"/>
  <c r="I84" i="19" s="1"/>
  <c r="M27" i="19"/>
  <c r="N27" i="19" s="1"/>
  <c r="E133" i="19"/>
  <c r="H133" i="19" s="1"/>
  <c r="M15" i="19"/>
  <c r="N15" i="19" s="1"/>
  <c r="R26" i="20"/>
  <c r="S26" i="20" s="1"/>
  <c r="R24" i="20"/>
  <c r="S24" i="20" s="1"/>
  <c r="W18" i="20"/>
  <c r="X18" i="20" s="1"/>
  <c r="K83" i="19"/>
  <c r="K137" i="19" s="1"/>
  <c r="J83" i="19"/>
  <c r="J137" i="19" s="1"/>
  <c r="H50" i="20"/>
  <c r="I50" i="20" s="1"/>
  <c r="R19" i="20"/>
  <c r="S19" i="20" s="1"/>
  <c r="H60" i="20"/>
  <c r="I60" i="20" s="1"/>
  <c r="I86" i="20" s="1"/>
  <c r="M24" i="19"/>
  <c r="N24" i="19" s="1"/>
  <c r="E75" i="20"/>
  <c r="H75" i="20" s="1"/>
  <c r="H49" i="20"/>
  <c r="I49" i="20" s="1"/>
  <c r="I75" i="20" s="1"/>
  <c r="I127" i="19"/>
  <c r="M19" i="19"/>
  <c r="N19" i="19" s="1"/>
  <c r="H74" i="19"/>
  <c r="I74" i="19" s="1"/>
  <c r="I128" i="19" s="1"/>
  <c r="H84" i="20"/>
  <c r="J80" i="19"/>
  <c r="J134" i="19" s="1"/>
  <c r="K80" i="19"/>
  <c r="K134" i="19" s="1"/>
  <c r="M21" i="20"/>
  <c r="N21" i="20" s="1"/>
  <c r="R27" i="20"/>
  <c r="S27" i="20" s="1"/>
  <c r="R22" i="20"/>
  <c r="S22" i="20" s="1"/>
  <c r="R22" i="19"/>
  <c r="S22" i="19" s="1"/>
  <c r="E81" i="20"/>
  <c r="H81" i="20" s="1"/>
  <c r="H55" i="20"/>
  <c r="I55" i="20" s="1"/>
  <c r="M23" i="20"/>
  <c r="N23" i="20" s="1"/>
  <c r="M23" i="19"/>
  <c r="N23" i="19" s="1"/>
  <c r="M28" i="20"/>
  <c r="N28" i="20" s="1"/>
  <c r="H54" i="20"/>
  <c r="I54" i="20" s="1"/>
  <c r="M29" i="19"/>
  <c r="N29" i="19" s="1"/>
  <c r="I137" i="19"/>
  <c r="E131" i="19"/>
  <c r="H131" i="19" s="1"/>
  <c r="R20" i="20"/>
  <c r="S20" i="20" s="1"/>
  <c r="H80" i="20"/>
  <c r="M25" i="19"/>
  <c r="N25" i="19" s="1"/>
  <c r="J70" i="19"/>
  <c r="J124" i="19" s="1"/>
  <c r="K70" i="19"/>
  <c r="K124" i="19" s="1"/>
  <c r="H47" i="20"/>
  <c r="I47" i="20" s="1"/>
  <c r="E73" i="20"/>
  <c r="H73" i="20" s="1"/>
  <c r="E122" i="19"/>
  <c r="M17" i="19"/>
  <c r="N17" i="19" s="1"/>
  <c r="E124" i="19"/>
  <c r="H124" i="19" s="1"/>
  <c r="H130" i="19"/>
  <c r="H125" i="19"/>
  <c r="K73" i="19"/>
  <c r="K127" i="19" s="1"/>
  <c r="M20" i="19"/>
  <c r="N20" i="19" s="1"/>
  <c r="I72" i="20"/>
  <c r="K46" i="20"/>
  <c r="K72" i="20" s="1"/>
  <c r="J46" i="20"/>
  <c r="J72" i="20" s="1"/>
  <c r="R18" i="19"/>
  <c r="S18" i="19" s="1"/>
  <c r="F61" i="20"/>
  <c r="D87" i="20"/>
  <c r="H72" i="20"/>
  <c r="E83" i="20"/>
  <c r="H83" i="20" s="1"/>
  <c r="H57" i="20"/>
  <c r="I57" i="20" s="1"/>
  <c r="H48" i="20"/>
  <c r="I48" i="20" s="1"/>
  <c r="H82" i="20"/>
  <c r="F85" i="19"/>
  <c r="F122" i="19"/>
  <c r="M29" i="20"/>
  <c r="N29" i="20" s="1"/>
  <c r="H76" i="20"/>
  <c r="D139" i="19"/>
  <c r="H51" i="20"/>
  <c r="I51" i="20" s="1"/>
  <c r="E77" i="20"/>
  <c r="H77" i="20" s="1"/>
  <c r="I85" i="20"/>
  <c r="M31" i="20"/>
  <c r="N31" i="20" s="1"/>
  <c r="M28" i="19"/>
  <c r="N28" i="19" s="1"/>
  <c r="E61" i="20"/>
  <c r="M26" i="19"/>
  <c r="N26" i="19" s="1"/>
  <c r="I134" i="19"/>
  <c r="E123" i="19"/>
  <c r="H123" i="19" s="1"/>
  <c r="K80" i="21" l="1"/>
  <c r="K134" i="21" s="1"/>
  <c r="I134" i="21"/>
  <c r="K79" i="21"/>
  <c r="K133" i="21" s="1"/>
  <c r="M136" i="21"/>
  <c r="M82" i="21"/>
  <c r="N82" i="21" s="1"/>
  <c r="O82" i="21" s="1"/>
  <c r="O136" i="21" s="1"/>
  <c r="J79" i="21"/>
  <c r="J133" i="21" s="1"/>
  <c r="M133" i="21" s="1"/>
  <c r="K75" i="19"/>
  <c r="K129" i="19" s="1"/>
  <c r="K69" i="19"/>
  <c r="K123" i="19" s="1"/>
  <c r="J77" i="21"/>
  <c r="J131" i="21" s="1"/>
  <c r="M131" i="21" s="1"/>
  <c r="I135" i="19"/>
  <c r="K77" i="19"/>
  <c r="K131" i="19" s="1"/>
  <c r="J69" i="19"/>
  <c r="J123" i="19" s="1"/>
  <c r="K78" i="21"/>
  <c r="K132" i="21" s="1"/>
  <c r="J75" i="19"/>
  <c r="J129" i="19" s="1"/>
  <c r="I132" i="21"/>
  <c r="K81" i="19"/>
  <c r="K135" i="19" s="1"/>
  <c r="F139" i="19"/>
  <c r="M70" i="19"/>
  <c r="N70" i="19" s="1"/>
  <c r="O70" i="19" s="1"/>
  <c r="O124" i="19" s="1"/>
  <c r="H122" i="21"/>
  <c r="H139" i="21" s="1"/>
  <c r="M59" i="20"/>
  <c r="N59" i="20" s="1"/>
  <c r="N85" i="20" s="1"/>
  <c r="J76" i="21"/>
  <c r="J130" i="21" s="1"/>
  <c r="K76" i="21"/>
  <c r="K130" i="21" s="1"/>
  <c r="J81" i="21"/>
  <c r="J135" i="21" s="1"/>
  <c r="I135" i="21"/>
  <c r="J79" i="19"/>
  <c r="J133" i="19" s="1"/>
  <c r="K79" i="19"/>
  <c r="K133" i="19" s="1"/>
  <c r="J45" i="20"/>
  <c r="J71" i="20" s="1"/>
  <c r="J69" i="21"/>
  <c r="J123" i="21" s="1"/>
  <c r="K72" i="19"/>
  <c r="K126" i="19" s="1"/>
  <c r="K69" i="21"/>
  <c r="K123" i="21" s="1"/>
  <c r="J56" i="20"/>
  <c r="J82" i="20" s="1"/>
  <c r="J74" i="21"/>
  <c r="J128" i="21" s="1"/>
  <c r="J72" i="19"/>
  <c r="J126" i="19" s="1"/>
  <c r="I128" i="21"/>
  <c r="M85" i="20"/>
  <c r="M78" i="20"/>
  <c r="K58" i="20"/>
  <c r="K84" i="20" s="1"/>
  <c r="J58" i="20"/>
  <c r="J84" i="20" s="1"/>
  <c r="I82" i="20"/>
  <c r="I79" i="20"/>
  <c r="J53" i="20"/>
  <c r="J79" i="20" s="1"/>
  <c r="K71" i="19"/>
  <c r="K125" i="19" s="1"/>
  <c r="J71" i="19"/>
  <c r="J125" i="19" s="1"/>
  <c r="I138" i="21"/>
  <c r="K84" i="21"/>
  <c r="K138" i="21" s="1"/>
  <c r="J84" i="21"/>
  <c r="I130" i="19"/>
  <c r="K45" i="20"/>
  <c r="J76" i="19"/>
  <c r="J130" i="19" s="1"/>
  <c r="I131" i="19"/>
  <c r="M127" i="21"/>
  <c r="K82" i="19"/>
  <c r="K136" i="19" s="1"/>
  <c r="I136" i="19"/>
  <c r="K83" i="21"/>
  <c r="K137" i="21" s="1"/>
  <c r="J83" i="21"/>
  <c r="J137" i="21" s="1"/>
  <c r="P82" i="21"/>
  <c r="P136" i="21" s="1"/>
  <c r="R15" i="21"/>
  <c r="S15" i="21" s="1"/>
  <c r="H53" i="21"/>
  <c r="I53" i="21" s="1"/>
  <c r="M53" i="21" s="1"/>
  <c r="N53" i="21" s="1"/>
  <c r="R53" i="21" s="1"/>
  <c r="S53" i="21" s="1"/>
  <c r="W53" i="21" s="1"/>
  <c r="M31" i="21"/>
  <c r="R17" i="21"/>
  <c r="S17" i="21" s="1"/>
  <c r="N31" i="21"/>
  <c r="R14" i="21"/>
  <c r="K72" i="21"/>
  <c r="K126" i="21" s="1"/>
  <c r="J72" i="21"/>
  <c r="J126" i="21" s="1"/>
  <c r="M73" i="21"/>
  <c r="N73" i="21" s="1"/>
  <c r="M80" i="21"/>
  <c r="N80" i="21" s="1"/>
  <c r="R21" i="21"/>
  <c r="S21" i="21" s="1"/>
  <c r="R25" i="21"/>
  <c r="S25" i="21" s="1"/>
  <c r="R19" i="21"/>
  <c r="S19" i="21" s="1"/>
  <c r="E139" i="21"/>
  <c r="H85" i="21"/>
  <c r="I68" i="21"/>
  <c r="M129" i="21"/>
  <c r="M70" i="21"/>
  <c r="N70" i="21" s="1"/>
  <c r="N124" i="21" s="1"/>
  <c r="W30" i="21"/>
  <c r="D56" i="21" s="1"/>
  <c r="J71" i="21"/>
  <c r="J125" i="21" s="1"/>
  <c r="K71" i="21"/>
  <c r="K125" i="21" s="1"/>
  <c r="R29" i="21"/>
  <c r="S29" i="21" s="1"/>
  <c r="F86" i="21"/>
  <c r="R18" i="21"/>
  <c r="S18" i="21" s="1"/>
  <c r="R16" i="21"/>
  <c r="S16" i="21" s="1"/>
  <c r="R24" i="21"/>
  <c r="S24" i="21" s="1"/>
  <c r="R22" i="21"/>
  <c r="S22" i="21" s="1"/>
  <c r="M124" i="21"/>
  <c r="R26" i="21"/>
  <c r="S26" i="21" s="1"/>
  <c r="W20" i="21"/>
  <c r="D46" i="21" s="1"/>
  <c r="W23" i="21"/>
  <c r="D49" i="21" s="1"/>
  <c r="H54" i="21"/>
  <c r="I54" i="21" s="1"/>
  <c r="M54" i="21" s="1"/>
  <c r="N54" i="21" s="1"/>
  <c r="R54" i="21" s="1"/>
  <c r="S54" i="21" s="1"/>
  <c r="W54" i="21" s="1"/>
  <c r="M75" i="21"/>
  <c r="N75" i="21" s="1"/>
  <c r="N129" i="21" s="1"/>
  <c r="M134" i="21"/>
  <c r="R23" i="20"/>
  <c r="S23" i="20" s="1"/>
  <c r="R25" i="19"/>
  <c r="S25" i="19" s="1"/>
  <c r="AB18" i="20"/>
  <c r="E139" i="19"/>
  <c r="H122" i="19"/>
  <c r="H139" i="19" s="1"/>
  <c r="R21" i="20"/>
  <c r="S21" i="20" s="1"/>
  <c r="R27" i="19"/>
  <c r="S27" i="19" s="1"/>
  <c r="K49" i="20"/>
  <c r="K75" i="20" s="1"/>
  <c r="J49" i="20"/>
  <c r="J75" i="20" s="1"/>
  <c r="M49" i="20"/>
  <c r="N49" i="20" s="1"/>
  <c r="N75" i="20" s="1"/>
  <c r="M16" i="20"/>
  <c r="I33" i="20"/>
  <c r="K84" i="19"/>
  <c r="K138" i="19" s="1"/>
  <c r="J84" i="19"/>
  <c r="J138" i="19" s="1"/>
  <c r="R31" i="20"/>
  <c r="S31" i="20" s="1"/>
  <c r="M137" i="19"/>
  <c r="J54" i="20"/>
  <c r="J80" i="20" s="1"/>
  <c r="K54" i="20"/>
  <c r="K80" i="20" s="1"/>
  <c r="I80" i="20"/>
  <c r="W21" i="19"/>
  <c r="D47" i="19" s="1"/>
  <c r="J48" i="20"/>
  <c r="J74" i="20" s="1"/>
  <c r="K48" i="20"/>
  <c r="K74" i="20" s="1"/>
  <c r="I74" i="20"/>
  <c r="M74" i="20" s="1"/>
  <c r="R24" i="19"/>
  <c r="S24" i="19" s="1"/>
  <c r="I44" i="20"/>
  <c r="I70" i="20" s="1"/>
  <c r="H61" i="20"/>
  <c r="K57" i="20"/>
  <c r="K83" i="20" s="1"/>
  <c r="J57" i="20"/>
  <c r="J83" i="20" s="1"/>
  <c r="W22" i="20"/>
  <c r="X22" i="20" s="1"/>
  <c r="M127" i="19"/>
  <c r="K60" i="20"/>
  <c r="K86" i="20" s="1"/>
  <c r="J60" i="20"/>
  <c r="J86" i="20" s="1"/>
  <c r="M86" i="20" s="1"/>
  <c r="W26" i="20"/>
  <c r="X26" i="20" s="1"/>
  <c r="R32" i="20"/>
  <c r="S32" i="20" s="1"/>
  <c r="F86" i="19"/>
  <c r="I138" i="19"/>
  <c r="M14" i="19"/>
  <c r="I31" i="19"/>
  <c r="R28" i="19"/>
  <c r="S28" i="19" s="1"/>
  <c r="J47" i="20"/>
  <c r="J73" i="20" s="1"/>
  <c r="K47" i="20"/>
  <c r="K73" i="20" s="1"/>
  <c r="I73" i="20"/>
  <c r="R29" i="19"/>
  <c r="S29" i="19" s="1"/>
  <c r="J74" i="19"/>
  <c r="J128" i="19" s="1"/>
  <c r="K74" i="19"/>
  <c r="K128" i="19" s="1"/>
  <c r="R28" i="20"/>
  <c r="S28" i="20" s="1"/>
  <c r="I68" i="19"/>
  <c r="H85" i="19"/>
  <c r="R23" i="19"/>
  <c r="S23" i="19" s="1"/>
  <c r="M124" i="19"/>
  <c r="M73" i="19"/>
  <c r="N73" i="19" s="1"/>
  <c r="R17" i="19"/>
  <c r="S17" i="19" s="1"/>
  <c r="K50" i="20"/>
  <c r="K76" i="20" s="1"/>
  <c r="J50" i="20"/>
  <c r="J76" i="20" s="1"/>
  <c r="I76" i="20"/>
  <c r="R25" i="20"/>
  <c r="S25" i="20" s="1"/>
  <c r="W20" i="20"/>
  <c r="X20" i="20" s="1"/>
  <c r="M80" i="19"/>
  <c r="N80" i="19" s="1"/>
  <c r="M83" i="19"/>
  <c r="N83" i="19" s="1"/>
  <c r="N137" i="19" s="1"/>
  <c r="J55" i="20"/>
  <c r="J81" i="20" s="1"/>
  <c r="K55" i="20"/>
  <c r="K81" i="20" s="1"/>
  <c r="I81" i="20"/>
  <c r="AB30" i="20"/>
  <c r="W18" i="19"/>
  <c r="D44" i="19" s="1"/>
  <c r="J78" i="19"/>
  <c r="J132" i="19" s="1"/>
  <c r="K78" i="19"/>
  <c r="K132" i="19" s="1"/>
  <c r="J51" i="20"/>
  <c r="J77" i="20" s="1"/>
  <c r="K51" i="20"/>
  <c r="K77" i="20" s="1"/>
  <c r="W22" i="19"/>
  <c r="D48" i="19" s="1"/>
  <c r="W24" i="20"/>
  <c r="X24" i="20" s="1"/>
  <c r="M134" i="19"/>
  <c r="R19" i="19"/>
  <c r="S19" i="19" s="1"/>
  <c r="M52" i="20"/>
  <c r="N52" i="20" s="1"/>
  <c r="R26" i="19"/>
  <c r="S26" i="19" s="1"/>
  <c r="M72" i="20"/>
  <c r="R29" i="20"/>
  <c r="S29" i="20" s="1"/>
  <c r="M46" i="20"/>
  <c r="N46" i="20" s="1"/>
  <c r="W19" i="20"/>
  <c r="X19" i="20" s="1"/>
  <c r="AB17" i="20"/>
  <c r="H87" i="20"/>
  <c r="R30" i="19"/>
  <c r="S30" i="19" s="1"/>
  <c r="I83" i="20"/>
  <c r="R20" i="19"/>
  <c r="S20" i="19" s="1"/>
  <c r="I77" i="20"/>
  <c r="W27" i="20"/>
  <c r="X27" i="20" s="1"/>
  <c r="R15" i="19"/>
  <c r="S15" i="19" s="1"/>
  <c r="N124" i="19"/>
  <c r="R16" i="19"/>
  <c r="S16" i="19" s="1"/>
  <c r="E87" i="20"/>
  <c r="M129" i="19" l="1"/>
  <c r="M123" i="19"/>
  <c r="N136" i="21"/>
  <c r="M77" i="21"/>
  <c r="N77" i="21" s="1"/>
  <c r="M79" i="21"/>
  <c r="N79" i="21" s="1"/>
  <c r="N133" i="21" s="1"/>
  <c r="M135" i="21"/>
  <c r="M132" i="21"/>
  <c r="M135" i="19"/>
  <c r="M75" i="20"/>
  <c r="M137" i="21"/>
  <c r="M76" i="20"/>
  <c r="M131" i="19"/>
  <c r="M77" i="19"/>
  <c r="N77" i="19" s="1"/>
  <c r="P77" i="19" s="1"/>
  <c r="P131" i="19" s="1"/>
  <c r="M73" i="20"/>
  <c r="M75" i="19"/>
  <c r="N75" i="19" s="1"/>
  <c r="N129" i="19" s="1"/>
  <c r="M83" i="20"/>
  <c r="M81" i="20"/>
  <c r="M58" i="20"/>
  <c r="N58" i="20" s="1"/>
  <c r="O58" i="20" s="1"/>
  <c r="O84" i="20" s="1"/>
  <c r="M81" i="19"/>
  <c r="N81" i="19" s="1"/>
  <c r="P81" i="19" s="1"/>
  <c r="P135" i="19" s="1"/>
  <c r="M69" i="19"/>
  <c r="N69" i="19" s="1"/>
  <c r="N123" i="19" s="1"/>
  <c r="M57" i="20"/>
  <c r="N57" i="20" s="1"/>
  <c r="N83" i="20" s="1"/>
  <c r="M76" i="21"/>
  <c r="N76" i="21" s="1"/>
  <c r="P76" i="21" s="1"/>
  <c r="P130" i="21" s="1"/>
  <c r="O59" i="20"/>
  <c r="O85" i="20" s="1"/>
  <c r="M78" i="21"/>
  <c r="N78" i="21" s="1"/>
  <c r="N132" i="21" s="1"/>
  <c r="M130" i="19"/>
  <c r="P70" i="19"/>
  <c r="P124" i="19" s="1"/>
  <c r="R124" i="19" s="1"/>
  <c r="P59" i="20"/>
  <c r="P85" i="20" s="1"/>
  <c r="M128" i="21"/>
  <c r="M130" i="21"/>
  <c r="M133" i="19"/>
  <c r="M81" i="21"/>
  <c r="N81" i="21" s="1"/>
  <c r="O81" i="21" s="1"/>
  <c r="O135" i="21" s="1"/>
  <c r="M79" i="19"/>
  <c r="N79" i="19" s="1"/>
  <c r="N133" i="19" s="1"/>
  <c r="M76" i="19"/>
  <c r="N76" i="19" s="1"/>
  <c r="O76" i="19" s="1"/>
  <c r="O130" i="19" s="1"/>
  <c r="M72" i="21"/>
  <c r="N72" i="21" s="1"/>
  <c r="N126" i="21" s="1"/>
  <c r="M123" i="21"/>
  <c r="M126" i="19"/>
  <c r="M125" i="19"/>
  <c r="M79" i="20"/>
  <c r="M69" i="21"/>
  <c r="N69" i="21" s="1"/>
  <c r="M74" i="21"/>
  <c r="N74" i="21" s="1"/>
  <c r="P74" i="21" s="1"/>
  <c r="P128" i="21" s="1"/>
  <c r="M138" i="19"/>
  <c r="M56" i="20"/>
  <c r="N56" i="20" s="1"/>
  <c r="N82" i="20" s="1"/>
  <c r="M82" i="20"/>
  <c r="M72" i="19"/>
  <c r="N72" i="19" s="1"/>
  <c r="P72" i="19" s="1"/>
  <c r="P126" i="19" s="1"/>
  <c r="M125" i="21"/>
  <c r="M84" i="20"/>
  <c r="M53" i="20"/>
  <c r="N53" i="20" s="1"/>
  <c r="N79" i="20" s="1"/>
  <c r="M126" i="21"/>
  <c r="K71" i="20"/>
  <c r="M71" i="20" s="1"/>
  <c r="M45" i="20"/>
  <c r="N45" i="20" s="1"/>
  <c r="M50" i="20"/>
  <c r="N50" i="20" s="1"/>
  <c r="O50" i="20" s="1"/>
  <c r="O76" i="20" s="1"/>
  <c r="J138" i="21"/>
  <c r="M138" i="21" s="1"/>
  <c r="M84" i="21"/>
  <c r="N84" i="21" s="1"/>
  <c r="M71" i="19"/>
  <c r="N71" i="19" s="1"/>
  <c r="N125" i="19" s="1"/>
  <c r="M132" i="19"/>
  <c r="M74" i="19"/>
  <c r="N74" i="19" s="1"/>
  <c r="N128" i="19" s="1"/>
  <c r="M128" i="19"/>
  <c r="M82" i="19"/>
  <c r="N82" i="19" s="1"/>
  <c r="O82" i="19" s="1"/>
  <c r="O136" i="19" s="1"/>
  <c r="M136" i="19"/>
  <c r="W18" i="21"/>
  <c r="D44" i="21" s="1"/>
  <c r="P75" i="21"/>
  <c r="P129" i="21" s="1"/>
  <c r="O75" i="21"/>
  <c r="O129" i="21" s="1"/>
  <c r="W29" i="21"/>
  <c r="D55" i="21" s="1"/>
  <c r="W24" i="21"/>
  <c r="D50" i="21" s="1"/>
  <c r="H56" i="21"/>
  <c r="I56" i="21" s="1"/>
  <c r="M56" i="21" s="1"/>
  <c r="N56" i="21" s="1"/>
  <c r="R56" i="21" s="1"/>
  <c r="S56" i="21" s="1"/>
  <c r="W56" i="21" s="1"/>
  <c r="W25" i="21"/>
  <c r="D51" i="21" s="1"/>
  <c r="W16" i="21"/>
  <c r="D42" i="21" s="1"/>
  <c r="W17" i="21"/>
  <c r="D43" i="21" s="1"/>
  <c r="P79" i="21"/>
  <c r="P133" i="21" s="1"/>
  <c r="O79" i="21"/>
  <c r="O133" i="21" s="1"/>
  <c r="W21" i="21"/>
  <c r="D47" i="21" s="1"/>
  <c r="P70" i="21"/>
  <c r="P124" i="21" s="1"/>
  <c r="O70" i="21"/>
  <c r="O124" i="21" s="1"/>
  <c r="H46" i="21"/>
  <c r="I46" i="21" s="1"/>
  <c r="M46" i="21" s="1"/>
  <c r="N46" i="21" s="1"/>
  <c r="R46" i="21" s="1"/>
  <c r="S46" i="21" s="1"/>
  <c r="W46" i="21" s="1"/>
  <c r="P80" i="21"/>
  <c r="P134" i="21" s="1"/>
  <c r="O80" i="21"/>
  <c r="O134" i="21" s="1"/>
  <c r="M83" i="21"/>
  <c r="N83" i="21" s="1"/>
  <c r="N134" i="21"/>
  <c r="P73" i="21"/>
  <c r="P127" i="21" s="1"/>
  <c r="O73" i="21"/>
  <c r="O127" i="21" s="1"/>
  <c r="W26" i="21"/>
  <c r="D52" i="21" s="1"/>
  <c r="I85" i="21"/>
  <c r="K68" i="21"/>
  <c r="J68" i="21"/>
  <c r="I122" i="21"/>
  <c r="H49" i="21"/>
  <c r="I49" i="21" s="1"/>
  <c r="M49" i="21" s="1"/>
  <c r="N49" i="21" s="1"/>
  <c r="R49" i="21" s="1"/>
  <c r="S49" i="21" s="1"/>
  <c r="W49" i="21" s="1"/>
  <c r="P77" i="21"/>
  <c r="P131" i="21" s="1"/>
  <c r="O77" i="21"/>
  <c r="O131" i="21" s="1"/>
  <c r="N131" i="21"/>
  <c r="W22" i="21"/>
  <c r="D48" i="21" s="1"/>
  <c r="W15" i="21"/>
  <c r="D41" i="21" s="1"/>
  <c r="M71" i="21"/>
  <c r="N71" i="21" s="1"/>
  <c r="W19" i="21"/>
  <c r="D45" i="21" s="1"/>
  <c r="R136" i="21"/>
  <c r="N127" i="21"/>
  <c r="S14" i="21"/>
  <c r="R31" i="21"/>
  <c r="R82" i="21"/>
  <c r="S82" i="21" s="1"/>
  <c r="I87" i="20"/>
  <c r="O46" i="20"/>
  <c r="O72" i="20" s="1"/>
  <c r="P46" i="20"/>
  <c r="P72" i="20" s="1"/>
  <c r="N72" i="20"/>
  <c r="P80" i="19"/>
  <c r="P134" i="19" s="1"/>
  <c r="O80" i="19"/>
  <c r="O134" i="19" s="1"/>
  <c r="M48" i="20"/>
  <c r="N48" i="20" s="1"/>
  <c r="W27" i="19"/>
  <c r="D53" i="19" s="1"/>
  <c r="W16" i="19"/>
  <c r="D42" i="19" s="1"/>
  <c r="H48" i="19"/>
  <c r="I48" i="19" s="1"/>
  <c r="M48" i="19" s="1"/>
  <c r="N48" i="19" s="1"/>
  <c r="R48" i="19" s="1"/>
  <c r="S48" i="19" s="1"/>
  <c r="W48" i="19" s="1"/>
  <c r="W29" i="19"/>
  <c r="D55" i="19" s="1"/>
  <c r="W29" i="20"/>
  <c r="X29" i="20" s="1"/>
  <c r="P57" i="20"/>
  <c r="P83" i="20" s="1"/>
  <c r="O57" i="20"/>
  <c r="O83" i="20" s="1"/>
  <c r="W23" i="19"/>
  <c r="D49" i="19" s="1"/>
  <c r="AB26" i="20"/>
  <c r="M84" i="19"/>
  <c r="N84" i="19" s="1"/>
  <c r="W15" i="19"/>
  <c r="D41" i="19" s="1"/>
  <c r="H47" i="19"/>
  <c r="I47" i="19" s="1"/>
  <c r="M47" i="19" s="1"/>
  <c r="N47" i="19" s="1"/>
  <c r="R47" i="19" s="1"/>
  <c r="S47" i="19" s="1"/>
  <c r="W47" i="19" s="1"/>
  <c r="W26" i="19"/>
  <c r="D52" i="19" s="1"/>
  <c r="M55" i="20"/>
  <c r="N55" i="20" s="1"/>
  <c r="W25" i="20"/>
  <c r="X25" i="20" s="1"/>
  <c r="M47" i="20"/>
  <c r="N47" i="20" s="1"/>
  <c r="M60" i="20"/>
  <c r="N60" i="20" s="1"/>
  <c r="M80" i="20"/>
  <c r="W25" i="19"/>
  <c r="D51" i="19" s="1"/>
  <c r="H44" i="19"/>
  <c r="I44" i="19" s="1"/>
  <c r="M44" i="19" s="1"/>
  <c r="N44" i="19" s="1"/>
  <c r="R44" i="19" s="1"/>
  <c r="S44" i="19" s="1"/>
  <c r="W44" i="19" s="1"/>
  <c r="W17" i="19"/>
  <c r="D43" i="19" s="1"/>
  <c r="W31" i="20"/>
  <c r="X31" i="20" s="1"/>
  <c r="AB24" i="20"/>
  <c r="W30" i="19"/>
  <c r="D56" i="19" s="1"/>
  <c r="N16" i="20"/>
  <c r="M33" i="20"/>
  <c r="M31" i="19"/>
  <c r="N14" i="19"/>
  <c r="W21" i="20"/>
  <c r="X21" i="20" s="1"/>
  <c r="M54" i="20"/>
  <c r="N54" i="20" s="1"/>
  <c r="P49" i="20"/>
  <c r="P75" i="20" s="1"/>
  <c r="O49" i="20"/>
  <c r="O75" i="20" s="1"/>
  <c r="W23" i="20"/>
  <c r="X23" i="20" s="1"/>
  <c r="P83" i="19"/>
  <c r="P137" i="19" s="1"/>
  <c r="O83" i="19"/>
  <c r="O137" i="19" s="1"/>
  <c r="R137" i="19" s="1"/>
  <c r="P73" i="19"/>
  <c r="P127" i="19" s="1"/>
  <c r="O73" i="19"/>
  <c r="O127" i="19" s="1"/>
  <c r="W32" i="20"/>
  <c r="X32" i="20" s="1"/>
  <c r="AB20" i="20"/>
  <c r="M51" i="20"/>
  <c r="N51" i="20" s="1"/>
  <c r="AB27" i="20"/>
  <c r="N134" i="19"/>
  <c r="K68" i="19"/>
  <c r="I85" i="19"/>
  <c r="J68" i="19"/>
  <c r="K44" i="20"/>
  <c r="I61" i="20"/>
  <c r="J44" i="20"/>
  <c r="M77" i="20"/>
  <c r="P52" i="20"/>
  <c r="P78" i="20" s="1"/>
  <c r="O52" i="20"/>
  <c r="O78" i="20" s="1"/>
  <c r="N78" i="20"/>
  <c r="W28" i="20"/>
  <c r="X28" i="20" s="1"/>
  <c r="W28" i="19"/>
  <c r="D54" i="19" s="1"/>
  <c r="AB19" i="20"/>
  <c r="W19" i="19"/>
  <c r="D45" i="19" s="1"/>
  <c r="M78" i="19"/>
  <c r="N78" i="19" s="1"/>
  <c r="W24" i="19"/>
  <c r="D50" i="19" s="1"/>
  <c r="W20" i="19"/>
  <c r="D46" i="19" s="1"/>
  <c r="N127" i="19"/>
  <c r="I122" i="19"/>
  <c r="AB22" i="20"/>
  <c r="P75" i="19" l="1"/>
  <c r="P129" i="19" s="1"/>
  <c r="R129" i="19" s="1"/>
  <c r="R83" i="20"/>
  <c r="N130" i="21"/>
  <c r="R75" i="20"/>
  <c r="N131" i="19"/>
  <c r="O75" i="19"/>
  <c r="O129" i="19" s="1"/>
  <c r="N84" i="20"/>
  <c r="O77" i="19"/>
  <c r="O131" i="19" s="1"/>
  <c r="O78" i="21"/>
  <c r="O132" i="21" s="1"/>
  <c r="P58" i="20"/>
  <c r="P84" i="20" s="1"/>
  <c r="R84" i="20" s="1"/>
  <c r="R85" i="20"/>
  <c r="P78" i="21"/>
  <c r="P132" i="21" s="1"/>
  <c r="P76" i="19"/>
  <c r="P130" i="19" s="1"/>
  <c r="N130" i="19"/>
  <c r="R59" i="20"/>
  <c r="S59" i="20" s="1"/>
  <c r="S85" i="20" s="1"/>
  <c r="P69" i="19"/>
  <c r="P123" i="19" s="1"/>
  <c r="O69" i="19"/>
  <c r="O123" i="19" s="1"/>
  <c r="N135" i="19"/>
  <c r="R133" i="21"/>
  <c r="R70" i="19"/>
  <c r="S70" i="19" s="1"/>
  <c r="T70" i="19" s="1"/>
  <c r="T124" i="19" s="1"/>
  <c r="P79" i="19"/>
  <c r="P133" i="19" s="1"/>
  <c r="O79" i="19"/>
  <c r="O133" i="19" s="1"/>
  <c r="O81" i="19"/>
  <c r="O135" i="19" s="1"/>
  <c r="O76" i="21"/>
  <c r="O130" i="21" s="1"/>
  <c r="R130" i="21" s="1"/>
  <c r="O74" i="21"/>
  <c r="O128" i="21" s="1"/>
  <c r="P81" i="21"/>
  <c r="P135" i="21" s="1"/>
  <c r="N135" i="21"/>
  <c r="O72" i="21"/>
  <c r="O126" i="21" s="1"/>
  <c r="P72" i="21"/>
  <c r="P126" i="21" s="1"/>
  <c r="M68" i="19"/>
  <c r="N68" i="19" s="1"/>
  <c r="N128" i="21"/>
  <c r="R129" i="21"/>
  <c r="P56" i="20"/>
  <c r="P82" i="20" s="1"/>
  <c r="R78" i="20"/>
  <c r="O56" i="20"/>
  <c r="O82" i="20" s="1"/>
  <c r="N126" i="19"/>
  <c r="O53" i="20"/>
  <c r="O79" i="20" s="1"/>
  <c r="O72" i="19"/>
  <c r="O126" i="19" s="1"/>
  <c r="P53" i="20"/>
  <c r="P79" i="20" s="1"/>
  <c r="R127" i="21"/>
  <c r="R131" i="21"/>
  <c r="P69" i="21"/>
  <c r="P123" i="21" s="1"/>
  <c r="N123" i="21"/>
  <c r="O69" i="21"/>
  <c r="O84" i="21"/>
  <c r="O138" i="21" s="1"/>
  <c r="N138" i="21"/>
  <c r="P84" i="21"/>
  <c r="P138" i="21" s="1"/>
  <c r="N76" i="20"/>
  <c r="R134" i="21"/>
  <c r="N71" i="20"/>
  <c r="O45" i="20"/>
  <c r="O71" i="20" s="1"/>
  <c r="P45" i="20"/>
  <c r="P71" i="20" s="1"/>
  <c r="R80" i="21"/>
  <c r="S80" i="21" s="1"/>
  <c r="T80" i="21" s="1"/>
  <c r="T134" i="21" s="1"/>
  <c r="R73" i="21"/>
  <c r="S73" i="21" s="1"/>
  <c r="S127" i="21" s="1"/>
  <c r="O71" i="19"/>
  <c r="O125" i="19" s="1"/>
  <c r="P71" i="19"/>
  <c r="P125" i="19" s="1"/>
  <c r="P50" i="20"/>
  <c r="P76" i="20" s="1"/>
  <c r="R124" i="21"/>
  <c r="O74" i="19"/>
  <c r="O128" i="19" s="1"/>
  <c r="P74" i="19"/>
  <c r="P128" i="19" s="1"/>
  <c r="R127" i="19"/>
  <c r="P82" i="19"/>
  <c r="P136" i="19" s="1"/>
  <c r="N136" i="19"/>
  <c r="J85" i="21"/>
  <c r="J122" i="21"/>
  <c r="J139" i="21" s="1"/>
  <c r="O83" i="21"/>
  <c r="O137" i="21" s="1"/>
  <c r="P83" i="21"/>
  <c r="P137" i="21" s="1"/>
  <c r="N137" i="21"/>
  <c r="H41" i="21"/>
  <c r="I41" i="21" s="1"/>
  <c r="M41" i="21" s="1"/>
  <c r="N41" i="21" s="1"/>
  <c r="R41" i="21" s="1"/>
  <c r="S41" i="21" s="1"/>
  <c r="W41" i="21" s="1"/>
  <c r="R77" i="21"/>
  <c r="S77" i="21" s="1"/>
  <c r="H52" i="21"/>
  <c r="I52" i="21" s="1"/>
  <c r="M52" i="21" s="1"/>
  <c r="N52" i="21" s="1"/>
  <c r="R52" i="21" s="1"/>
  <c r="S52" i="21" s="1"/>
  <c r="W52" i="21" s="1"/>
  <c r="R70" i="21"/>
  <c r="S70" i="21" s="1"/>
  <c r="H51" i="21"/>
  <c r="I51" i="21" s="1"/>
  <c r="M51" i="21" s="1"/>
  <c r="N51" i="21" s="1"/>
  <c r="R51" i="21" s="1"/>
  <c r="S51" i="21" s="1"/>
  <c r="W51" i="21" s="1"/>
  <c r="R75" i="21"/>
  <c r="S75" i="21" s="1"/>
  <c r="U82" i="21"/>
  <c r="U136" i="21" s="1"/>
  <c r="T82" i="21"/>
  <c r="T136" i="21" s="1"/>
  <c r="S136" i="21"/>
  <c r="H47" i="21"/>
  <c r="I47" i="21" s="1"/>
  <c r="M47" i="21" s="1"/>
  <c r="N47" i="21" s="1"/>
  <c r="R47" i="21" s="1"/>
  <c r="S47" i="21" s="1"/>
  <c r="W47" i="21" s="1"/>
  <c r="H42" i="21"/>
  <c r="I42" i="21" s="1"/>
  <c r="M42" i="21" s="1"/>
  <c r="N42" i="21" s="1"/>
  <c r="R42" i="21" s="1"/>
  <c r="S42" i="21" s="1"/>
  <c r="W42" i="21" s="1"/>
  <c r="M68" i="21"/>
  <c r="H44" i="21"/>
  <c r="I44" i="21" s="1"/>
  <c r="M44" i="21" s="1"/>
  <c r="N44" i="21" s="1"/>
  <c r="R44" i="21" s="1"/>
  <c r="S44" i="21" s="1"/>
  <c r="W44" i="21" s="1"/>
  <c r="I139" i="21"/>
  <c r="H45" i="21"/>
  <c r="I45" i="21" s="1"/>
  <c r="M45" i="21" s="1"/>
  <c r="N45" i="21" s="1"/>
  <c r="R45" i="21" s="1"/>
  <c r="S45" i="21" s="1"/>
  <c r="W45" i="21" s="1"/>
  <c r="H55" i="21"/>
  <c r="I55" i="21" s="1"/>
  <c r="M55" i="21" s="1"/>
  <c r="N55" i="21" s="1"/>
  <c r="R55" i="21" s="1"/>
  <c r="S55" i="21" s="1"/>
  <c r="W55" i="21" s="1"/>
  <c r="H50" i="21"/>
  <c r="I50" i="21" s="1"/>
  <c r="M50" i="21" s="1"/>
  <c r="N50" i="21" s="1"/>
  <c r="R50" i="21" s="1"/>
  <c r="S50" i="21" s="1"/>
  <c r="W50" i="21" s="1"/>
  <c r="R79" i="21"/>
  <c r="S79" i="21" s="1"/>
  <c r="K85" i="21"/>
  <c r="K122" i="21"/>
  <c r="K139" i="21" s="1"/>
  <c r="P71" i="21"/>
  <c r="P125" i="21" s="1"/>
  <c r="O71" i="21"/>
  <c r="O125" i="21" s="1"/>
  <c r="N125" i="21"/>
  <c r="S31" i="21"/>
  <c r="W14" i="21"/>
  <c r="H48" i="21"/>
  <c r="I48" i="21" s="1"/>
  <c r="M48" i="21" s="1"/>
  <c r="N48" i="21" s="1"/>
  <c r="R48" i="21" s="1"/>
  <c r="S48" i="21" s="1"/>
  <c r="W48" i="21" s="1"/>
  <c r="H43" i="21"/>
  <c r="I43" i="21" s="1"/>
  <c r="M43" i="21" s="1"/>
  <c r="N43" i="21" s="1"/>
  <c r="R43" i="21" s="1"/>
  <c r="S43" i="21" s="1"/>
  <c r="W43" i="21" s="1"/>
  <c r="H45" i="19"/>
  <c r="I45" i="19" s="1"/>
  <c r="M45" i="19" s="1"/>
  <c r="N45" i="19" s="1"/>
  <c r="R45" i="19" s="1"/>
  <c r="S45" i="19" s="1"/>
  <c r="W45" i="19" s="1"/>
  <c r="J61" i="20"/>
  <c r="J70" i="20"/>
  <c r="O51" i="20"/>
  <c r="O77" i="20" s="1"/>
  <c r="P51" i="20"/>
  <c r="P77" i="20" s="1"/>
  <c r="N77" i="20"/>
  <c r="H56" i="19"/>
  <c r="I56" i="19" s="1"/>
  <c r="M56" i="19" s="1"/>
  <c r="N56" i="19" s="1"/>
  <c r="R56" i="19" s="1"/>
  <c r="S56" i="19" s="1"/>
  <c r="W56" i="19" s="1"/>
  <c r="O48" i="20"/>
  <c r="O74" i="20" s="1"/>
  <c r="P48" i="20"/>
  <c r="P74" i="20" s="1"/>
  <c r="N74" i="20"/>
  <c r="AB23" i="20"/>
  <c r="H46" i="19"/>
  <c r="I46" i="19" s="1"/>
  <c r="M46" i="19" s="1"/>
  <c r="N46" i="19" s="1"/>
  <c r="R46" i="19" s="1"/>
  <c r="S46" i="19" s="1"/>
  <c r="W46" i="19" s="1"/>
  <c r="J85" i="19"/>
  <c r="J122" i="19"/>
  <c r="J139" i="19" s="1"/>
  <c r="R49" i="20"/>
  <c r="S49" i="20" s="1"/>
  <c r="AB31" i="20"/>
  <c r="P60" i="20"/>
  <c r="P86" i="20" s="1"/>
  <c r="O60" i="20"/>
  <c r="O86" i="20" s="1"/>
  <c r="N86" i="20"/>
  <c r="H41" i="19"/>
  <c r="I41" i="19" s="1"/>
  <c r="M41" i="19" s="1"/>
  <c r="N41" i="19" s="1"/>
  <c r="R41" i="19" s="1"/>
  <c r="S41" i="19" s="1"/>
  <c r="W41" i="19" s="1"/>
  <c r="H55" i="19"/>
  <c r="I55" i="19" s="1"/>
  <c r="M55" i="19" s="1"/>
  <c r="N55" i="19" s="1"/>
  <c r="R55" i="19" s="1"/>
  <c r="S55" i="19" s="1"/>
  <c r="W55" i="19" s="1"/>
  <c r="R72" i="20"/>
  <c r="AB32" i="20"/>
  <c r="R73" i="19"/>
  <c r="S73" i="19" s="1"/>
  <c r="P47" i="20"/>
  <c r="P73" i="20" s="1"/>
  <c r="O47" i="20"/>
  <c r="O73" i="20" s="1"/>
  <c r="N73" i="20"/>
  <c r="R46" i="20"/>
  <c r="S46" i="20" s="1"/>
  <c r="M44" i="20"/>
  <c r="AB28" i="20"/>
  <c r="AB25" i="20"/>
  <c r="R14" i="19"/>
  <c r="N31" i="19"/>
  <c r="H53" i="19"/>
  <c r="I53" i="19" s="1"/>
  <c r="M53" i="19" s="1"/>
  <c r="N53" i="19" s="1"/>
  <c r="R53" i="19" s="1"/>
  <c r="S53" i="19" s="1"/>
  <c r="W53" i="19" s="1"/>
  <c r="K70" i="20"/>
  <c r="K87" i="20" s="1"/>
  <c r="K61" i="20"/>
  <c r="H51" i="19"/>
  <c r="I51" i="19" s="1"/>
  <c r="M51" i="19" s="1"/>
  <c r="N51" i="19" s="1"/>
  <c r="R51" i="19" s="1"/>
  <c r="S51" i="19" s="1"/>
  <c r="W51" i="19" s="1"/>
  <c r="H54" i="19"/>
  <c r="I54" i="19" s="1"/>
  <c r="M54" i="19" s="1"/>
  <c r="N54" i="19" s="1"/>
  <c r="R54" i="19" s="1"/>
  <c r="S54" i="19" s="1"/>
  <c r="W54" i="19" s="1"/>
  <c r="R80" i="19"/>
  <c r="S80" i="19" s="1"/>
  <c r="H50" i="19"/>
  <c r="I50" i="19" s="1"/>
  <c r="M50" i="19" s="1"/>
  <c r="N50" i="19" s="1"/>
  <c r="R50" i="19" s="1"/>
  <c r="S50" i="19" s="1"/>
  <c r="W50" i="19" s="1"/>
  <c r="P84" i="19"/>
  <c r="P138" i="19" s="1"/>
  <c r="O84" i="19"/>
  <c r="O138" i="19" s="1"/>
  <c r="N138" i="19"/>
  <c r="P55" i="20"/>
  <c r="P81" i="20" s="1"/>
  <c r="O55" i="20"/>
  <c r="O81" i="20" s="1"/>
  <c r="N81" i="20"/>
  <c r="R57" i="20"/>
  <c r="S57" i="20" s="1"/>
  <c r="AB29" i="20"/>
  <c r="K85" i="19"/>
  <c r="K122" i="19"/>
  <c r="K139" i="19" s="1"/>
  <c r="O54" i="20"/>
  <c r="O80" i="20" s="1"/>
  <c r="P54" i="20"/>
  <c r="P80" i="20" s="1"/>
  <c r="N80" i="20"/>
  <c r="N33" i="20"/>
  <c r="R16" i="20"/>
  <c r="H43" i="19"/>
  <c r="I43" i="19" s="1"/>
  <c r="M43" i="19" s="1"/>
  <c r="N43" i="19" s="1"/>
  <c r="R43" i="19" s="1"/>
  <c r="S43" i="19" s="1"/>
  <c r="W43" i="19" s="1"/>
  <c r="R52" i="20"/>
  <c r="S52" i="20" s="1"/>
  <c r="R134" i="19"/>
  <c r="I139" i="19"/>
  <c r="P78" i="19"/>
  <c r="P132" i="19" s="1"/>
  <c r="O78" i="19"/>
  <c r="O132" i="19" s="1"/>
  <c r="N132" i="19"/>
  <c r="R83" i="19"/>
  <c r="S83" i="19" s="1"/>
  <c r="AB21" i="20"/>
  <c r="H52" i="19"/>
  <c r="I52" i="19" s="1"/>
  <c r="M52" i="19" s="1"/>
  <c r="N52" i="19" s="1"/>
  <c r="R52" i="19" s="1"/>
  <c r="S52" i="19" s="1"/>
  <c r="W52" i="19" s="1"/>
  <c r="H49" i="19"/>
  <c r="I49" i="19" s="1"/>
  <c r="M49" i="19" s="1"/>
  <c r="N49" i="19" s="1"/>
  <c r="R49" i="19" s="1"/>
  <c r="S49" i="19" s="1"/>
  <c r="W49" i="19" s="1"/>
  <c r="H42" i="19"/>
  <c r="I42" i="19" s="1"/>
  <c r="M42" i="19" s="1"/>
  <c r="N42" i="19" s="1"/>
  <c r="R42" i="19" s="1"/>
  <c r="S42" i="19" s="1"/>
  <c r="W42" i="19" s="1"/>
  <c r="R132" i="21" l="1"/>
  <c r="R77" i="19"/>
  <c r="S77" i="19" s="1"/>
  <c r="R131" i="19"/>
  <c r="R133" i="19"/>
  <c r="R58" i="20"/>
  <c r="S58" i="20" s="1"/>
  <c r="S84" i="20" s="1"/>
  <c r="R123" i="19"/>
  <c r="R81" i="19"/>
  <c r="S81" i="19" s="1"/>
  <c r="T81" i="19" s="1"/>
  <c r="T135" i="19" s="1"/>
  <c r="R75" i="19"/>
  <c r="S75" i="19" s="1"/>
  <c r="U75" i="19" s="1"/>
  <c r="U129" i="19" s="1"/>
  <c r="R135" i="21"/>
  <c r="R130" i="19"/>
  <c r="W136" i="21"/>
  <c r="R74" i="21"/>
  <c r="S74" i="21" s="1"/>
  <c r="U74" i="21" s="1"/>
  <c r="U128" i="21" s="1"/>
  <c r="R79" i="19"/>
  <c r="S79" i="19" s="1"/>
  <c r="U79" i="19" s="1"/>
  <c r="U133" i="19" s="1"/>
  <c r="R81" i="21"/>
  <c r="S81" i="21" s="1"/>
  <c r="S135" i="21" s="1"/>
  <c r="R76" i="19"/>
  <c r="S76" i="19" s="1"/>
  <c r="T76" i="19" s="1"/>
  <c r="T130" i="19" s="1"/>
  <c r="R69" i="19"/>
  <c r="S69" i="19" s="1"/>
  <c r="S123" i="19" s="1"/>
  <c r="T59" i="20"/>
  <c r="T85" i="20" s="1"/>
  <c r="R76" i="21"/>
  <c r="S76" i="21" s="1"/>
  <c r="T76" i="21" s="1"/>
  <c r="T130" i="21" s="1"/>
  <c r="U59" i="20"/>
  <c r="U85" i="20" s="1"/>
  <c r="R136" i="19"/>
  <c r="S124" i="19"/>
  <c r="U70" i="19"/>
  <c r="U124" i="19" s="1"/>
  <c r="R138" i="21"/>
  <c r="R82" i="20"/>
  <c r="R78" i="21"/>
  <c r="S78" i="21" s="1"/>
  <c r="U78" i="21" s="1"/>
  <c r="U132" i="21" s="1"/>
  <c r="R135" i="19"/>
  <c r="R81" i="20"/>
  <c r="R126" i="21"/>
  <c r="R56" i="20"/>
  <c r="S56" i="20" s="1"/>
  <c r="U56" i="20" s="1"/>
  <c r="U82" i="20" s="1"/>
  <c r="R74" i="20"/>
  <c r="R128" i="21"/>
  <c r="T73" i="21"/>
  <c r="T127" i="21" s="1"/>
  <c r="R72" i="21"/>
  <c r="S72" i="21" s="1"/>
  <c r="T72" i="21" s="1"/>
  <c r="T126" i="21" s="1"/>
  <c r="U73" i="21"/>
  <c r="U127" i="21" s="1"/>
  <c r="R137" i="21"/>
  <c r="M85" i="19"/>
  <c r="T58" i="20"/>
  <c r="T84" i="20" s="1"/>
  <c r="U58" i="20"/>
  <c r="U84" i="20" s="1"/>
  <c r="R53" i="20"/>
  <c r="S53" i="20" s="1"/>
  <c r="S79" i="20" s="1"/>
  <c r="R50" i="20"/>
  <c r="S50" i="20" s="1"/>
  <c r="R138" i="19"/>
  <c r="R125" i="21"/>
  <c r="R72" i="19"/>
  <c r="S72" i="19" s="1"/>
  <c r="S126" i="19" s="1"/>
  <c r="R71" i="21"/>
  <c r="S71" i="21" s="1"/>
  <c r="T71" i="21" s="1"/>
  <c r="T125" i="21" s="1"/>
  <c r="O123" i="21"/>
  <c r="R123" i="21" s="1"/>
  <c r="R69" i="21"/>
  <c r="S69" i="21" s="1"/>
  <c r="S134" i="21"/>
  <c r="R79" i="20"/>
  <c r="R125" i="19"/>
  <c r="R71" i="19"/>
  <c r="S71" i="19" s="1"/>
  <c r="S125" i="19" s="1"/>
  <c r="U80" i="21"/>
  <c r="U134" i="21" s="1"/>
  <c r="R76" i="20"/>
  <c r="R126" i="19"/>
  <c r="R45" i="20"/>
  <c r="S45" i="20" s="1"/>
  <c r="R71" i="20"/>
  <c r="M122" i="19"/>
  <c r="M139" i="19" s="1"/>
  <c r="R80" i="20"/>
  <c r="R84" i="21"/>
  <c r="S84" i="21" s="1"/>
  <c r="W82" i="21"/>
  <c r="D109" i="21" s="1"/>
  <c r="E109" i="21" s="1"/>
  <c r="E162" i="21" s="1"/>
  <c r="R128" i="19"/>
  <c r="R82" i="19"/>
  <c r="S82" i="19" s="1"/>
  <c r="U82" i="19" s="1"/>
  <c r="U136" i="19" s="1"/>
  <c r="R74" i="19"/>
  <c r="S74" i="19" s="1"/>
  <c r="T70" i="21"/>
  <c r="T124" i="21" s="1"/>
  <c r="U70" i="21"/>
  <c r="U124" i="21" s="1"/>
  <c r="S124" i="21"/>
  <c r="M122" i="21"/>
  <c r="M139" i="21" s="1"/>
  <c r="U77" i="21"/>
  <c r="U131" i="21" s="1"/>
  <c r="T77" i="21"/>
  <c r="T131" i="21" s="1"/>
  <c r="S131" i="21"/>
  <c r="R83" i="21"/>
  <c r="S83" i="21" s="1"/>
  <c r="N68" i="21"/>
  <c r="M85" i="21"/>
  <c r="U75" i="21"/>
  <c r="U129" i="21" s="1"/>
  <c r="T75" i="21"/>
  <c r="T129" i="21" s="1"/>
  <c r="S129" i="21"/>
  <c r="D40" i="21"/>
  <c r="W31" i="21"/>
  <c r="U79" i="21"/>
  <c r="U133" i="21" s="1"/>
  <c r="T79" i="21"/>
  <c r="T133" i="21" s="1"/>
  <c r="S133" i="21"/>
  <c r="R78" i="19"/>
  <c r="S78" i="19" s="1"/>
  <c r="T80" i="19"/>
  <c r="T134" i="19" s="1"/>
  <c r="U80" i="19"/>
  <c r="U134" i="19" s="1"/>
  <c r="S134" i="19"/>
  <c r="R51" i="20"/>
  <c r="S51" i="20" s="1"/>
  <c r="P68" i="19"/>
  <c r="O68" i="19"/>
  <c r="N85" i="19"/>
  <c r="J87" i="20"/>
  <c r="M70" i="20"/>
  <c r="M87" i="20" s="1"/>
  <c r="S16" i="20"/>
  <c r="R33" i="20"/>
  <c r="W59" i="20"/>
  <c r="X59" i="20" s="1"/>
  <c r="R54" i="20"/>
  <c r="S54" i="20" s="1"/>
  <c r="R55" i="20"/>
  <c r="S55" i="20" s="1"/>
  <c r="S14" i="19"/>
  <c r="R31" i="19"/>
  <c r="R73" i="20"/>
  <c r="R48" i="20"/>
  <c r="S48" i="20" s="1"/>
  <c r="U73" i="19"/>
  <c r="U127" i="19" s="1"/>
  <c r="T73" i="19"/>
  <c r="T127" i="19" s="1"/>
  <c r="S127" i="19"/>
  <c r="N44" i="20"/>
  <c r="M61" i="20"/>
  <c r="U49" i="20"/>
  <c r="U75" i="20" s="1"/>
  <c r="T49" i="20"/>
  <c r="T75" i="20" s="1"/>
  <c r="S75" i="20"/>
  <c r="S82" i="20"/>
  <c r="T77" i="19"/>
  <c r="T131" i="19" s="1"/>
  <c r="U77" i="19"/>
  <c r="U131" i="19" s="1"/>
  <c r="S131" i="19"/>
  <c r="W131" i="19" s="1"/>
  <c r="N122" i="19"/>
  <c r="T57" i="20"/>
  <c r="T83" i="20" s="1"/>
  <c r="U57" i="20"/>
  <c r="U83" i="20" s="1"/>
  <c r="S83" i="20"/>
  <c r="R86" i="20"/>
  <c r="U52" i="20"/>
  <c r="U78" i="20" s="1"/>
  <c r="T52" i="20"/>
  <c r="T78" i="20" s="1"/>
  <c r="S78" i="20"/>
  <c r="R77" i="20"/>
  <c r="U46" i="20"/>
  <c r="U72" i="20" s="1"/>
  <c r="T46" i="20"/>
  <c r="T72" i="20" s="1"/>
  <c r="S72" i="20"/>
  <c r="U83" i="19"/>
  <c r="U137" i="19" s="1"/>
  <c r="T83" i="19"/>
  <c r="T137" i="19" s="1"/>
  <c r="S137" i="19"/>
  <c r="R47" i="20"/>
  <c r="S47" i="20" s="1"/>
  <c r="R132" i="19"/>
  <c r="R84" i="19"/>
  <c r="S84" i="19" s="1"/>
  <c r="T69" i="19"/>
  <c r="T123" i="19" s="1"/>
  <c r="R60" i="20"/>
  <c r="S60" i="20" s="1"/>
  <c r="U69" i="19" l="1"/>
  <c r="U123" i="19" s="1"/>
  <c r="W85" i="20"/>
  <c r="S132" i="21"/>
  <c r="U81" i="19"/>
  <c r="U135" i="19" s="1"/>
  <c r="T78" i="21"/>
  <c r="T132" i="21" s="1"/>
  <c r="U81" i="21"/>
  <c r="U135" i="21" s="1"/>
  <c r="S133" i="19"/>
  <c r="S128" i="21"/>
  <c r="T81" i="21"/>
  <c r="T135" i="21" s="1"/>
  <c r="S130" i="19"/>
  <c r="T74" i="21"/>
  <c r="T128" i="21" s="1"/>
  <c r="U76" i="19"/>
  <c r="U130" i="19" s="1"/>
  <c r="W130" i="19" s="1"/>
  <c r="T79" i="19"/>
  <c r="T133" i="19" s="1"/>
  <c r="T75" i="19"/>
  <c r="T129" i="19" s="1"/>
  <c r="W129" i="19" s="1"/>
  <c r="W70" i="19"/>
  <c r="D97" i="19" s="1"/>
  <c r="F97" i="19" s="1"/>
  <c r="F150" i="19" s="1"/>
  <c r="S135" i="19"/>
  <c r="W135" i="19" s="1"/>
  <c r="S129" i="19"/>
  <c r="U76" i="21"/>
  <c r="U130" i="21" s="1"/>
  <c r="S130" i="21"/>
  <c r="W130" i="21" s="1"/>
  <c r="T56" i="20"/>
  <c r="T82" i="20" s="1"/>
  <c r="W82" i="20" s="1"/>
  <c r="U72" i="21"/>
  <c r="U126" i="21" s="1"/>
  <c r="W124" i="19"/>
  <c r="U53" i="20"/>
  <c r="U79" i="20" s="1"/>
  <c r="W73" i="21"/>
  <c r="D100" i="21" s="1"/>
  <c r="E100" i="21" s="1"/>
  <c r="E153" i="21" s="1"/>
  <c r="W127" i="21"/>
  <c r="W84" i="20"/>
  <c r="T53" i="20"/>
  <c r="T79" i="20" s="1"/>
  <c r="T71" i="19"/>
  <c r="T125" i="19" s="1"/>
  <c r="S126" i="21"/>
  <c r="D162" i="21"/>
  <c r="T72" i="19"/>
  <c r="T126" i="19" s="1"/>
  <c r="U72" i="19"/>
  <c r="U126" i="19" s="1"/>
  <c r="W58" i="20"/>
  <c r="X58" i="20" s="1"/>
  <c r="Z58" i="20" s="1"/>
  <c r="Z84" i="20" s="1"/>
  <c r="R68" i="19"/>
  <c r="S68" i="19" s="1"/>
  <c r="S122" i="19" s="1"/>
  <c r="S125" i="21"/>
  <c r="U71" i="21"/>
  <c r="U125" i="21" s="1"/>
  <c r="W83" i="20"/>
  <c r="W57" i="20"/>
  <c r="X57" i="20" s="1"/>
  <c r="Y57" i="20" s="1"/>
  <c r="Y83" i="20" s="1"/>
  <c r="W134" i="21"/>
  <c r="S136" i="19"/>
  <c r="U50" i="20"/>
  <c r="U76" i="20" s="1"/>
  <c r="T50" i="20"/>
  <c r="S76" i="20"/>
  <c r="W80" i="21"/>
  <c r="D107" i="21" s="1"/>
  <c r="F107" i="21" s="1"/>
  <c r="F160" i="21" s="1"/>
  <c r="U69" i="21"/>
  <c r="U123" i="21" s="1"/>
  <c r="S123" i="21"/>
  <c r="T69" i="21"/>
  <c r="U71" i="19"/>
  <c r="U125" i="19" s="1"/>
  <c r="W70" i="21"/>
  <c r="D97" i="21" s="1"/>
  <c r="F97" i="21" s="1"/>
  <c r="F150" i="21" s="1"/>
  <c r="F109" i="21"/>
  <c r="F162" i="21" s="1"/>
  <c r="U45" i="20"/>
  <c r="U71" i="20" s="1"/>
  <c r="T45" i="20"/>
  <c r="T71" i="20" s="1"/>
  <c r="S71" i="20"/>
  <c r="S138" i="21"/>
  <c r="T84" i="21"/>
  <c r="T138" i="21" s="1"/>
  <c r="U84" i="21"/>
  <c r="U138" i="21" s="1"/>
  <c r="T82" i="19"/>
  <c r="T136" i="19" s="1"/>
  <c r="W129" i="21"/>
  <c r="W81" i="19"/>
  <c r="D108" i="19" s="1"/>
  <c r="F108" i="19" s="1"/>
  <c r="F161" i="19" s="1"/>
  <c r="S128" i="19"/>
  <c r="U74" i="19"/>
  <c r="U128" i="19" s="1"/>
  <c r="T74" i="19"/>
  <c r="U83" i="21"/>
  <c r="U137" i="21" s="1"/>
  <c r="T83" i="21"/>
  <c r="T137" i="21" s="1"/>
  <c r="S137" i="21"/>
  <c r="W133" i="21"/>
  <c r="W75" i="21"/>
  <c r="D102" i="21" s="1"/>
  <c r="W79" i="21"/>
  <c r="D106" i="21" s="1"/>
  <c r="W132" i="21"/>
  <c r="W78" i="21"/>
  <c r="D105" i="21" s="1"/>
  <c r="W124" i="21"/>
  <c r="N85" i="21"/>
  <c r="P68" i="21"/>
  <c r="O68" i="21"/>
  <c r="N122" i="21"/>
  <c r="W77" i="21"/>
  <c r="D104" i="21" s="1"/>
  <c r="W76" i="21"/>
  <c r="D103" i="21" s="1"/>
  <c r="W131" i="21"/>
  <c r="D57" i="21"/>
  <c r="H40" i="21"/>
  <c r="U60" i="20"/>
  <c r="U86" i="20" s="1"/>
  <c r="T60" i="20"/>
  <c r="T86" i="20" s="1"/>
  <c r="S86" i="20"/>
  <c r="S31" i="19"/>
  <c r="W14" i="19"/>
  <c r="T55" i="20"/>
  <c r="T81" i="20" s="1"/>
  <c r="U55" i="20"/>
  <c r="U81" i="20" s="1"/>
  <c r="S81" i="20"/>
  <c r="U54" i="20"/>
  <c r="U80" i="20" s="1"/>
  <c r="T54" i="20"/>
  <c r="T80" i="20" s="1"/>
  <c r="S80" i="20"/>
  <c r="W123" i="19"/>
  <c r="T51" i="20"/>
  <c r="T77" i="20" s="1"/>
  <c r="U51" i="20"/>
  <c r="U77" i="20" s="1"/>
  <c r="S77" i="20"/>
  <c r="O44" i="20"/>
  <c r="N61" i="20"/>
  <c r="P44" i="20"/>
  <c r="N70" i="20"/>
  <c r="W69" i="19"/>
  <c r="D96" i="19" s="1"/>
  <c r="W137" i="19"/>
  <c r="W127" i="19"/>
  <c r="W134" i="19"/>
  <c r="W83" i="19"/>
  <c r="D110" i="19" s="1"/>
  <c r="Z59" i="20"/>
  <c r="Z85" i="20" s="1"/>
  <c r="Y59" i="20"/>
  <c r="Y85" i="20" s="1"/>
  <c r="X85" i="20"/>
  <c r="U84" i="19"/>
  <c r="U138" i="19" s="1"/>
  <c r="T84" i="19"/>
  <c r="T138" i="19" s="1"/>
  <c r="S138" i="19"/>
  <c r="W78" i="20"/>
  <c r="W73" i="19"/>
  <c r="D100" i="19" s="1"/>
  <c r="W80" i="19"/>
  <c r="D107" i="19" s="1"/>
  <c r="W52" i="20"/>
  <c r="X52" i="20" s="1"/>
  <c r="T47" i="20"/>
  <c r="T73" i="20" s="1"/>
  <c r="U47" i="20"/>
  <c r="U73" i="20" s="1"/>
  <c r="S73" i="20"/>
  <c r="W46" i="20"/>
  <c r="X46" i="20" s="1"/>
  <c r="W49" i="20"/>
  <c r="X49" i="20" s="1"/>
  <c r="W77" i="19"/>
  <c r="D104" i="19" s="1"/>
  <c r="O85" i="19"/>
  <c r="O122" i="19"/>
  <c r="O139" i="19" s="1"/>
  <c r="P85" i="19"/>
  <c r="P122" i="19"/>
  <c r="P139" i="19" s="1"/>
  <c r="W72" i="20"/>
  <c r="N139" i="19"/>
  <c r="W75" i="20"/>
  <c r="U48" i="20"/>
  <c r="U74" i="20" s="1"/>
  <c r="T48" i="20"/>
  <c r="T74" i="20" s="1"/>
  <c r="S74" i="20"/>
  <c r="S33" i="20"/>
  <c r="W16" i="20"/>
  <c r="T78" i="19"/>
  <c r="T132" i="19" s="1"/>
  <c r="U78" i="19"/>
  <c r="U132" i="19" s="1"/>
  <c r="S132" i="19"/>
  <c r="W133" i="19" l="1"/>
  <c r="W79" i="20"/>
  <c r="W128" i="21"/>
  <c r="W135" i="21"/>
  <c r="W74" i="21"/>
  <c r="D101" i="21" s="1"/>
  <c r="W71" i="21"/>
  <c r="D98" i="21" s="1"/>
  <c r="F98" i="21" s="1"/>
  <c r="F151" i="21" s="1"/>
  <c r="D150" i="19"/>
  <c r="W75" i="19"/>
  <c r="D102" i="19" s="1"/>
  <c r="F102" i="19" s="1"/>
  <c r="F155" i="19" s="1"/>
  <c r="W79" i="19"/>
  <c r="D106" i="19" s="1"/>
  <c r="D159" i="19" s="1"/>
  <c r="E97" i="19"/>
  <c r="E150" i="19" s="1"/>
  <c r="W56" i="20"/>
  <c r="X56" i="20" s="1"/>
  <c r="W81" i="21"/>
  <c r="D108" i="21" s="1"/>
  <c r="D161" i="21" s="1"/>
  <c r="W76" i="19"/>
  <c r="D103" i="19" s="1"/>
  <c r="D156" i="19" s="1"/>
  <c r="W126" i="21"/>
  <c r="F100" i="21"/>
  <c r="F153" i="21" s="1"/>
  <c r="W72" i="21"/>
  <c r="D99" i="21" s="1"/>
  <c r="E99" i="21" s="1"/>
  <c r="E152" i="21" s="1"/>
  <c r="W53" i="20"/>
  <c r="X53" i="20" s="1"/>
  <c r="Z53" i="20" s="1"/>
  <c r="Z79" i="20" s="1"/>
  <c r="D153" i="21"/>
  <c r="D161" i="19"/>
  <c r="R85" i="19"/>
  <c r="H162" i="21"/>
  <c r="I162" i="21" s="1"/>
  <c r="M162" i="21" s="1"/>
  <c r="N162" i="21" s="1"/>
  <c r="R162" i="21" s="1"/>
  <c r="S162" i="21" s="1"/>
  <c r="W162" i="21" s="1"/>
  <c r="W125" i="19"/>
  <c r="D160" i="21"/>
  <c r="W126" i="19"/>
  <c r="W77" i="20"/>
  <c r="W136" i="19"/>
  <c r="X84" i="20"/>
  <c r="W72" i="19"/>
  <c r="D99" i="19" s="1"/>
  <c r="D152" i="19" s="1"/>
  <c r="W125" i="21"/>
  <c r="Z57" i="20"/>
  <c r="Z83" i="20" s="1"/>
  <c r="H109" i="21"/>
  <c r="I109" i="21" s="1"/>
  <c r="J109" i="21" s="1"/>
  <c r="Y58" i="20"/>
  <c r="Y84" i="20" s="1"/>
  <c r="R68" i="21"/>
  <c r="R85" i="21" s="1"/>
  <c r="E107" i="21"/>
  <c r="E160" i="21" s="1"/>
  <c r="W71" i="19"/>
  <c r="D98" i="19" s="1"/>
  <c r="D151" i="19" s="1"/>
  <c r="X83" i="20"/>
  <c r="W55" i="20"/>
  <c r="X55" i="20" s="1"/>
  <c r="Y55" i="20" s="1"/>
  <c r="Y81" i="20" s="1"/>
  <c r="W83" i="21"/>
  <c r="D110" i="21" s="1"/>
  <c r="F110" i="21" s="1"/>
  <c r="F163" i="21" s="1"/>
  <c r="T76" i="20"/>
  <c r="W76" i="20" s="1"/>
  <c r="W50" i="20"/>
  <c r="X50" i="20" s="1"/>
  <c r="W80" i="20"/>
  <c r="W84" i="21"/>
  <c r="D111" i="21" s="1"/>
  <c r="F111" i="21" s="1"/>
  <c r="F164" i="21" s="1"/>
  <c r="W54" i="20"/>
  <c r="X54" i="20" s="1"/>
  <c r="X80" i="20" s="1"/>
  <c r="E98" i="21"/>
  <c r="E151" i="21" s="1"/>
  <c r="W45" i="20"/>
  <c r="X45" i="20" s="1"/>
  <c r="Y45" i="20" s="1"/>
  <c r="Y71" i="20" s="1"/>
  <c r="W71" i="20"/>
  <c r="D151" i="21"/>
  <c r="T123" i="21"/>
  <c r="W123" i="21" s="1"/>
  <c r="W69" i="21"/>
  <c r="D96" i="21" s="1"/>
  <c r="W74" i="20"/>
  <c r="W82" i="19"/>
  <c r="D109" i="19" s="1"/>
  <c r="E109" i="19" s="1"/>
  <c r="E162" i="19" s="1"/>
  <c r="W47" i="20"/>
  <c r="X47" i="20" s="1"/>
  <c r="Z47" i="20" s="1"/>
  <c r="Z73" i="20" s="1"/>
  <c r="E108" i="19"/>
  <c r="W51" i="20"/>
  <c r="X51" i="20" s="1"/>
  <c r="X77" i="20" s="1"/>
  <c r="D150" i="21"/>
  <c r="W138" i="21"/>
  <c r="E97" i="21"/>
  <c r="E150" i="21" s="1"/>
  <c r="W137" i="21"/>
  <c r="W132" i="19"/>
  <c r="T128" i="19"/>
  <c r="W128" i="19" s="1"/>
  <c r="W74" i="19"/>
  <c r="D101" i="19" s="1"/>
  <c r="W78" i="19"/>
  <c r="D105" i="19" s="1"/>
  <c r="F105" i="19" s="1"/>
  <c r="F158" i="19" s="1"/>
  <c r="F103" i="21"/>
  <c r="F156" i="21" s="1"/>
  <c r="E103" i="21"/>
  <c r="E156" i="21" s="1"/>
  <c r="D156" i="21"/>
  <c r="F104" i="21"/>
  <c r="F157" i="21" s="1"/>
  <c r="E104" i="21"/>
  <c r="E157" i="21" s="1"/>
  <c r="D157" i="21"/>
  <c r="F101" i="21"/>
  <c r="F154" i="21" s="1"/>
  <c r="E101" i="21"/>
  <c r="E154" i="21" s="1"/>
  <c r="D154" i="21"/>
  <c r="F105" i="21"/>
  <c r="F158" i="21" s="1"/>
  <c r="E105" i="21"/>
  <c r="E158" i="21" s="1"/>
  <c r="D158" i="21"/>
  <c r="H57" i="21"/>
  <c r="I40" i="21"/>
  <c r="N139" i="21"/>
  <c r="O85" i="21"/>
  <c r="O122" i="21"/>
  <c r="O139" i="21" s="1"/>
  <c r="F106" i="21"/>
  <c r="F159" i="21" s="1"/>
  <c r="E106" i="21"/>
  <c r="E159" i="21" s="1"/>
  <c r="D159" i="21"/>
  <c r="P85" i="21"/>
  <c r="P122" i="21"/>
  <c r="P139" i="21" s="1"/>
  <c r="F102" i="21"/>
  <c r="F155" i="21" s="1"/>
  <c r="E102" i="21"/>
  <c r="E155" i="21" s="1"/>
  <c r="D155" i="21"/>
  <c r="Z49" i="20"/>
  <c r="Z75" i="20" s="1"/>
  <c r="Y49" i="20"/>
  <c r="Y75" i="20" s="1"/>
  <c r="X75" i="20"/>
  <c r="Z56" i="20"/>
  <c r="Z82" i="20" s="1"/>
  <c r="Y56" i="20"/>
  <c r="Y82" i="20" s="1"/>
  <c r="X82" i="20"/>
  <c r="P70" i="20"/>
  <c r="P87" i="20" s="1"/>
  <c r="P61" i="20"/>
  <c r="R122" i="19"/>
  <c r="R139" i="19" s="1"/>
  <c r="R44" i="20"/>
  <c r="S139" i="19"/>
  <c r="W138" i="19"/>
  <c r="W86" i="20"/>
  <c r="O61" i="20"/>
  <c r="O70" i="20"/>
  <c r="O87" i="20" s="1"/>
  <c r="Z52" i="20"/>
  <c r="Z78" i="20" s="1"/>
  <c r="Y52" i="20"/>
  <c r="Y78" i="20" s="1"/>
  <c r="X78" i="20"/>
  <c r="W48" i="20"/>
  <c r="X48" i="20" s="1"/>
  <c r="Y46" i="20"/>
  <c r="Y72" i="20" s="1"/>
  <c r="Z46" i="20"/>
  <c r="Z72" i="20" s="1"/>
  <c r="X72" i="20"/>
  <c r="W84" i="19"/>
  <c r="D111" i="19" s="1"/>
  <c r="F107" i="19"/>
  <c r="F160" i="19" s="1"/>
  <c r="E107" i="19"/>
  <c r="E160" i="19" s="1"/>
  <c r="D160" i="19"/>
  <c r="F100" i="19"/>
  <c r="F153" i="19" s="1"/>
  <c r="E100" i="19"/>
  <c r="E153" i="19" s="1"/>
  <c r="D153" i="19"/>
  <c r="N87" i="20"/>
  <c r="W33" i="20"/>
  <c r="X16" i="20"/>
  <c r="W73" i="20"/>
  <c r="H97" i="19"/>
  <c r="I97" i="19" s="1"/>
  <c r="W60" i="20"/>
  <c r="X60" i="20" s="1"/>
  <c r="F110" i="19"/>
  <c r="F163" i="19" s="1"/>
  <c r="E110" i="19"/>
  <c r="E163" i="19" s="1"/>
  <c r="D163" i="19"/>
  <c r="F96" i="19"/>
  <c r="F149" i="19" s="1"/>
  <c r="E96" i="19"/>
  <c r="E149" i="19" s="1"/>
  <c r="D149" i="19"/>
  <c r="T68" i="19"/>
  <c r="S85" i="19"/>
  <c r="U68" i="19"/>
  <c r="F104" i="19"/>
  <c r="F157" i="19" s="1"/>
  <c r="E104" i="19"/>
  <c r="E157" i="19" s="1"/>
  <c r="D157" i="19"/>
  <c r="D40" i="19"/>
  <c r="W31" i="19"/>
  <c r="AB85" i="20"/>
  <c r="W81" i="20"/>
  <c r="D155" i="19" l="1"/>
  <c r="H155" i="19" s="1"/>
  <c r="I155" i="19" s="1"/>
  <c r="M155" i="19" s="1"/>
  <c r="N155" i="19" s="1"/>
  <c r="R155" i="19" s="1"/>
  <c r="S155" i="19" s="1"/>
  <c r="W155" i="19" s="1"/>
  <c r="E102" i="19"/>
  <c r="E155" i="19" s="1"/>
  <c r="H150" i="19"/>
  <c r="I150" i="19" s="1"/>
  <c r="M150" i="19" s="1"/>
  <c r="N150" i="19" s="1"/>
  <c r="R150" i="19" s="1"/>
  <c r="S150" i="19" s="1"/>
  <c r="W150" i="19" s="1"/>
  <c r="H100" i="21"/>
  <c r="I100" i="21" s="1"/>
  <c r="J100" i="21" s="1"/>
  <c r="E108" i="21"/>
  <c r="E161" i="21" s="1"/>
  <c r="H153" i="21"/>
  <c r="I153" i="21" s="1"/>
  <c r="M153" i="21" s="1"/>
  <c r="N153" i="21" s="1"/>
  <c r="R153" i="21" s="1"/>
  <c r="S153" i="21" s="1"/>
  <c r="W153" i="21" s="1"/>
  <c r="F103" i="19"/>
  <c r="F156" i="19" s="1"/>
  <c r="F106" i="19"/>
  <c r="F159" i="19" s="1"/>
  <c r="E103" i="19"/>
  <c r="E156" i="19" s="1"/>
  <c r="H156" i="19" s="1"/>
  <c r="I156" i="19" s="1"/>
  <c r="M156" i="19" s="1"/>
  <c r="N156" i="19" s="1"/>
  <c r="R156" i="19" s="1"/>
  <c r="S156" i="19" s="1"/>
  <c r="W156" i="19" s="1"/>
  <c r="E106" i="19"/>
  <c r="E159" i="19" s="1"/>
  <c r="F108" i="21"/>
  <c r="F161" i="21" s="1"/>
  <c r="X79" i="20"/>
  <c r="E99" i="19"/>
  <c r="E152" i="19" s="1"/>
  <c r="Y53" i="20"/>
  <c r="Y79" i="20" s="1"/>
  <c r="AB79" i="20" s="1"/>
  <c r="D152" i="21"/>
  <c r="F99" i="21"/>
  <c r="F152" i="21" s="1"/>
  <c r="F99" i="19"/>
  <c r="F152" i="19" s="1"/>
  <c r="H160" i="21"/>
  <c r="I160" i="21" s="1"/>
  <c r="M160" i="21" s="1"/>
  <c r="N160" i="21" s="1"/>
  <c r="R160" i="21" s="1"/>
  <c r="S160" i="21" s="1"/>
  <c r="W160" i="21" s="1"/>
  <c r="AB84" i="20"/>
  <c r="H97" i="21"/>
  <c r="I97" i="21" s="1"/>
  <c r="J97" i="21" s="1"/>
  <c r="F98" i="19"/>
  <c r="F151" i="19" s="1"/>
  <c r="AB83" i="20"/>
  <c r="Z55" i="20"/>
  <c r="Z81" i="20" s="1"/>
  <c r="H159" i="21"/>
  <c r="I159" i="21" s="1"/>
  <c r="M159" i="21" s="1"/>
  <c r="N159" i="21" s="1"/>
  <c r="R159" i="21" s="1"/>
  <c r="S159" i="21" s="1"/>
  <c r="W159" i="21" s="1"/>
  <c r="H151" i="21"/>
  <c r="I151" i="21" s="1"/>
  <c r="M151" i="21" s="1"/>
  <c r="N151" i="21" s="1"/>
  <c r="R151" i="21" s="1"/>
  <c r="S151" i="21" s="1"/>
  <c r="W151" i="21" s="1"/>
  <c r="E110" i="21"/>
  <c r="E163" i="21" s="1"/>
  <c r="X81" i="20"/>
  <c r="K109" i="21"/>
  <c r="M109" i="21" s="1"/>
  <c r="N109" i="21" s="1"/>
  <c r="O109" i="21" s="1"/>
  <c r="E111" i="21"/>
  <c r="E164" i="21" s="1"/>
  <c r="S68" i="21"/>
  <c r="S85" i="21" s="1"/>
  <c r="H107" i="21"/>
  <c r="I107" i="21" s="1"/>
  <c r="J107" i="21" s="1"/>
  <c r="D164" i="21"/>
  <c r="Z54" i="20"/>
  <c r="Z80" i="20" s="1"/>
  <c r="Y54" i="20"/>
  <c r="Y80" i="20" s="1"/>
  <c r="X73" i="20"/>
  <c r="D163" i="21"/>
  <c r="E98" i="19"/>
  <c r="E151" i="19" s="1"/>
  <c r="H98" i="21"/>
  <c r="I98" i="21" s="1"/>
  <c r="K98" i="21" s="1"/>
  <c r="X71" i="20"/>
  <c r="H159" i="19"/>
  <c r="I159" i="19" s="1"/>
  <c r="M159" i="19" s="1"/>
  <c r="N159" i="19" s="1"/>
  <c r="R159" i="19" s="1"/>
  <c r="S159" i="19" s="1"/>
  <c r="W159" i="19" s="1"/>
  <c r="AB75" i="20"/>
  <c r="Z45" i="20"/>
  <c r="Z71" i="20" s="1"/>
  <c r="Y50" i="20"/>
  <c r="Y76" i="20" s="1"/>
  <c r="Z50" i="20"/>
  <c r="Z76" i="20" s="1"/>
  <c r="X76" i="20"/>
  <c r="Y51" i="20"/>
  <c r="Y77" i="20" s="1"/>
  <c r="Z51" i="20"/>
  <c r="Z77" i="20" s="1"/>
  <c r="H102" i="19"/>
  <c r="I102" i="19" s="1"/>
  <c r="K102" i="19" s="1"/>
  <c r="H163" i="19"/>
  <c r="I163" i="19" s="1"/>
  <c r="M163" i="19" s="1"/>
  <c r="N163" i="19" s="1"/>
  <c r="R163" i="19" s="1"/>
  <c r="S163" i="19" s="1"/>
  <c r="W163" i="19" s="1"/>
  <c r="D162" i="19"/>
  <c r="Y47" i="20"/>
  <c r="Y73" i="20" s="1"/>
  <c r="F96" i="21"/>
  <c r="F149" i="21" s="1"/>
  <c r="E96" i="21"/>
  <c r="E149" i="21" s="1"/>
  <c r="D149" i="21"/>
  <c r="F109" i="19"/>
  <c r="F162" i="19" s="1"/>
  <c r="H150" i="21"/>
  <c r="I150" i="21" s="1"/>
  <c r="M150" i="21" s="1"/>
  <c r="N150" i="21" s="1"/>
  <c r="R150" i="21" s="1"/>
  <c r="S150" i="21" s="1"/>
  <c r="W150" i="21" s="1"/>
  <c r="H110" i="19"/>
  <c r="I110" i="19" s="1"/>
  <c r="J110" i="19" s="1"/>
  <c r="E161" i="19"/>
  <c r="H161" i="19" s="1"/>
  <c r="I161" i="19" s="1"/>
  <c r="M161" i="19" s="1"/>
  <c r="N161" i="19" s="1"/>
  <c r="R161" i="19" s="1"/>
  <c r="S161" i="19" s="1"/>
  <c r="W161" i="19" s="1"/>
  <c r="H108" i="19"/>
  <c r="I108" i="19" s="1"/>
  <c r="AB78" i="20"/>
  <c r="H156" i="21"/>
  <c r="I156" i="21" s="1"/>
  <c r="M156" i="21" s="1"/>
  <c r="N156" i="21" s="1"/>
  <c r="R156" i="21" s="1"/>
  <c r="S156" i="21" s="1"/>
  <c r="W156" i="21" s="1"/>
  <c r="H154" i="21"/>
  <c r="I154" i="21" s="1"/>
  <c r="M154" i="21" s="1"/>
  <c r="N154" i="21" s="1"/>
  <c r="R154" i="21" s="1"/>
  <c r="S154" i="21" s="1"/>
  <c r="W154" i="21" s="1"/>
  <c r="AB72" i="20"/>
  <c r="H101" i="21"/>
  <c r="I101" i="21" s="1"/>
  <c r="J101" i="21" s="1"/>
  <c r="H102" i="21"/>
  <c r="I102" i="21" s="1"/>
  <c r="K102" i="21" s="1"/>
  <c r="H158" i="21"/>
  <c r="I158" i="21" s="1"/>
  <c r="M158" i="21" s="1"/>
  <c r="N158" i="21" s="1"/>
  <c r="R158" i="21" s="1"/>
  <c r="S158" i="21" s="1"/>
  <c r="W158" i="21" s="1"/>
  <c r="H107" i="19"/>
  <c r="I107" i="19" s="1"/>
  <c r="K107" i="19" s="1"/>
  <c r="E101" i="19"/>
  <c r="D154" i="19"/>
  <c r="F101" i="19"/>
  <c r="F154" i="19" s="1"/>
  <c r="H160" i="19"/>
  <c r="I160" i="19" s="1"/>
  <c r="M160" i="19" s="1"/>
  <c r="N160" i="19" s="1"/>
  <c r="R160" i="19" s="1"/>
  <c r="S160" i="19" s="1"/>
  <c r="W160" i="19" s="1"/>
  <c r="W68" i="19"/>
  <c r="W85" i="19" s="1"/>
  <c r="D158" i="19"/>
  <c r="E105" i="19"/>
  <c r="E158" i="19" s="1"/>
  <c r="H157" i="19"/>
  <c r="I157" i="19" s="1"/>
  <c r="M157" i="19" s="1"/>
  <c r="N157" i="19" s="1"/>
  <c r="R157" i="19" s="1"/>
  <c r="S157" i="19" s="1"/>
  <c r="W157" i="19" s="1"/>
  <c r="M40" i="21"/>
  <c r="I57" i="21"/>
  <c r="H104" i="21"/>
  <c r="I104" i="21" s="1"/>
  <c r="H155" i="21"/>
  <c r="I155" i="21" s="1"/>
  <c r="M155" i="21" s="1"/>
  <c r="N155" i="21" s="1"/>
  <c r="R155" i="21" s="1"/>
  <c r="S155" i="21" s="1"/>
  <c r="W155" i="21" s="1"/>
  <c r="H106" i="21"/>
  <c r="I106" i="21" s="1"/>
  <c r="H105" i="21"/>
  <c r="I105" i="21" s="1"/>
  <c r="H103" i="21"/>
  <c r="I103" i="21" s="1"/>
  <c r="R122" i="21"/>
  <c r="R139" i="21" s="1"/>
  <c r="K97" i="21"/>
  <c r="H157" i="21"/>
  <c r="I157" i="21" s="1"/>
  <c r="M157" i="21" s="1"/>
  <c r="N157" i="21" s="1"/>
  <c r="R157" i="21" s="1"/>
  <c r="S157" i="21" s="1"/>
  <c r="W157" i="21" s="1"/>
  <c r="D57" i="19"/>
  <c r="H40" i="19"/>
  <c r="AB16" i="20"/>
  <c r="AB33" i="20" s="1"/>
  <c r="X33" i="20"/>
  <c r="AB82" i="20"/>
  <c r="U85" i="19"/>
  <c r="U122" i="19"/>
  <c r="U139" i="19" s="1"/>
  <c r="T85" i="19"/>
  <c r="T122" i="19"/>
  <c r="R70" i="20"/>
  <c r="R87" i="20" s="1"/>
  <c r="H149" i="19"/>
  <c r="I149" i="19" s="1"/>
  <c r="M149" i="19" s="1"/>
  <c r="N149" i="19" s="1"/>
  <c r="R149" i="19" s="1"/>
  <c r="S149" i="19" s="1"/>
  <c r="W149" i="19" s="1"/>
  <c r="H153" i="19"/>
  <c r="I153" i="19" s="1"/>
  <c r="M153" i="19" s="1"/>
  <c r="N153" i="19" s="1"/>
  <c r="R153" i="19" s="1"/>
  <c r="S153" i="19" s="1"/>
  <c r="W153" i="19" s="1"/>
  <c r="K97" i="19"/>
  <c r="J97" i="19"/>
  <c r="Y48" i="20"/>
  <c r="Y74" i="20" s="1"/>
  <c r="Z48" i="20"/>
  <c r="Z74" i="20" s="1"/>
  <c r="X74" i="20"/>
  <c r="E111" i="19"/>
  <c r="E164" i="19" s="1"/>
  <c r="F111" i="19"/>
  <c r="F164" i="19" s="1"/>
  <c r="D164" i="19"/>
  <c r="H104" i="19"/>
  <c r="I104" i="19" s="1"/>
  <c r="H96" i="19"/>
  <c r="I96" i="19" s="1"/>
  <c r="Z60" i="20"/>
  <c r="Z86" i="20" s="1"/>
  <c r="Y60" i="20"/>
  <c r="Y86" i="20" s="1"/>
  <c r="X86" i="20"/>
  <c r="H100" i="19"/>
  <c r="I100" i="19" s="1"/>
  <c r="R61" i="20"/>
  <c r="S44" i="20"/>
  <c r="H161" i="21" l="1"/>
  <c r="I161" i="21" s="1"/>
  <c r="M161" i="21" s="1"/>
  <c r="N161" i="21" s="1"/>
  <c r="R161" i="21" s="1"/>
  <c r="S161" i="21" s="1"/>
  <c r="W161" i="21" s="1"/>
  <c r="K100" i="21"/>
  <c r="M97" i="21"/>
  <c r="N97" i="21" s="1"/>
  <c r="O97" i="21" s="1"/>
  <c r="H108" i="21"/>
  <c r="I108" i="21" s="1"/>
  <c r="K108" i="21" s="1"/>
  <c r="H103" i="19"/>
  <c r="I103" i="19" s="1"/>
  <c r="H106" i="19"/>
  <c r="I106" i="19" s="1"/>
  <c r="H152" i="19"/>
  <c r="I152" i="19" s="1"/>
  <c r="M152" i="19" s="1"/>
  <c r="N152" i="19" s="1"/>
  <c r="R152" i="19" s="1"/>
  <c r="S152" i="19" s="1"/>
  <c r="W152" i="19" s="1"/>
  <c r="H99" i="19"/>
  <c r="I99" i="19" s="1"/>
  <c r="K99" i="19" s="1"/>
  <c r="H151" i="19"/>
  <c r="I151" i="19" s="1"/>
  <c r="M151" i="19" s="1"/>
  <c r="N151" i="19" s="1"/>
  <c r="R151" i="19" s="1"/>
  <c r="S151" i="19" s="1"/>
  <c r="W151" i="19" s="1"/>
  <c r="AB81" i="20"/>
  <c r="H152" i="21"/>
  <c r="I152" i="21" s="1"/>
  <c r="M152" i="21" s="1"/>
  <c r="N152" i="21" s="1"/>
  <c r="R152" i="21" s="1"/>
  <c r="S152" i="21" s="1"/>
  <c r="W152" i="21" s="1"/>
  <c r="H99" i="21"/>
  <c r="I99" i="21" s="1"/>
  <c r="K99" i="21" s="1"/>
  <c r="H110" i="21"/>
  <c r="I110" i="21" s="1"/>
  <c r="J110" i="21" s="1"/>
  <c r="AB77" i="20"/>
  <c r="J98" i="21"/>
  <c r="M98" i="21" s="1"/>
  <c r="N98" i="21" s="1"/>
  <c r="P98" i="21" s="1"/>
  <c r="P109" i="21"/>
  <c r="R109" i="21" s="1"/>
  <c r="S109" i="21" s="1"/>
  <c r="H163" i="21"/>
  <c r="I163" i="21" s="1"/>
  <c r="M163" i="21" s="1"/>
  <c r="N163" i="21" s="1"/>
  <c r="R163" i="21" s="1"/>
  <c r="S163" i="21" s="1"/>
  <c r="W163" i="21" s="1"/>
  <c r="H111" i="21"/>
  <c r="I111" i="21" s="1"/>
  <c r="J111" i="21" s="1"/>
  <c r="U68" i="21"/>
  <c r="U122" i="21" s="1"/>
  <c r="U139" i="21" s="1"/>
  <c r="H98" i="19"/>
  <c r="I98" i="19" s="1"/>
  <c r="J98" i="19" s="1"/>
  <c r="T68" i="21"/>
  <c r="T85" i="21" s="1"/>
  <c r="K107" i="21"/>
  <c r="M107" i="21" s="1"/>
  <c r="N107" i="21" s="1"/>
  <c r="O107" i="21" s="1"/>
  <c r="K110" i="19"/>
  <c r="M110" i="19" s="1"/>
  <c r="N110" i="19" s="1"/>
  <c r="P110" i="19" s="1"/>
  <c r="AB80" i="20"/>
  <c r="AB74" i="20"/>
  <c r="S122" i="21"/>
  <c r="S139" i="21" s="1"/>
  <c r="AB73" i="20"/>
  <c r="M100" i="21"/>
  <c r="N100" i="21" s="1"/>
  <c r="P100" i="21" s="1"/>
  <c r="H164" i="21"/>
  <c r="I164" i="21" s="1"/>
  <c r="M164" i="21" s="1"/>
  <c r="N164" i="21" s="1"/>
  <c r="R164" i="21" s="1"/>
  <c r="S164" i="21" s="1"/>
  <c r="W164" i="21" s="1"/>
  <c r="J108" i="21"/>
  <c r="M108" i="21" s="1"/>
  <c r="N108" i="21" s="1"/>
  <c r="P108" i="21" s="1"/>
  <c r="AB71" i="20"/>
  <c r="H96" i="21"/>
  <c r="I96" i="21" s="1"/>
  <c r="K96" i="21" s="1"/>
  <c r="H149" i="21"/>
  <c r="I149" i="21" s="1"/>
  <c r="M149" i="21" s="1"/>
  <c r="N149" i="21" s="1"/>
  <c r="R149" i="21" s="1"/>
  <c r="S149" i="21" s="1"/>
  <c r="W149" i="21" s="1"/>
  <c r="AB76" i="20"/>
  <c r="H162" i="19"/>
  <c r="I162" i="19" s="1"/>
  <c r="M162" i="19" s="1"/>
  <c r="N162" i="19" s="1"/>
  <c r="R162" i="19" s="1"/>
  <c r="S162" i="19" s="1"/>
  <c r="W162" i="19" s="1"/>
  <c r="J102" i="19"/>
  <c r="M102" i="19" s="1"/>
  <c r="N102" i="19" s="1"/>
  <c r="P102" i="19" s="1"/>
  <c r="AB86" i="20"/>
  <c r="J107" i="19"/>
  <c r="M107" i="19" s="1"/>
  <c r="N107" i="19" s="1"/>
  <c r="O107" i="19" s="1"/>
  <c r="H109" i="19"/>
  <c r="I109" i="19" s="1"/>
  <c r="K109" i="19" s="1"/>
  <c r="K101" i="21"/>
  <c r="M101" i="21" s="1"/>
  <c r="N101" i="21" s="1"/>
  <c r="J102" i="21"/>
  <c r="M102" i="21" s="1"/>
  <c r="N102" i="21" s="1"/>
  <c r="P102" i="21" s="1"/>
  <c r="K108" i="19"/>
  <c r="J108" i="19"/>
  <c r="H105" i="19"/>
  <c r="I105" i="19" s="1"/>
  <c r="K105" i="19" s="1"/>
  <c r="H158" i="19"/>
  <c r="I158" i="19" s="1"/>
  <c r="M158" i="19" s="1"/>
  <c r="N158" i="19" s="1"/>
  <c r="R158" i="19" s="1"/>
  <c r="S158" i="19" s="1"/>
  <c r="W158" i="19" s="1"/>
  <c r="E154" i="19"/>
  <c r="H154" i="19" s="1"/>
  <c r="I154" i="19" s="1"/>
  <c r="M154" i="19" s="1"/>
  <c r="N154" i="19" s="1"/>
  <c r="R154" i="19" s="1"/>
  <c r="S154" i="19" s="1"/>
  <c r="W154" i="19" s="1"/>
  <c r="H101" i="19"/>
  <c r="I101" i="19" s="1"/>
  <c r="D95" i="19"/>
  <c r="E95" i="19" s="1"/>
  <c r="M97" i="19"/>
  <c r="N97" i="19" s="1"/>
  <c r="O97" i="19" s="1"/>
  <c r="J105" i="21"/>
  <c r="K105" i="21"/>
  <c r="N40" i="21"/>
  <c r="M57" i="21"/>
  <c r="K104" i="21"/>
  <c r="J104" i="21"/>
  <c r="J103" i="21"/>
  <c r="K103" i="21"/>
  <c r="K106" i="21"/>
  <c r="J106" i="21"/>
  <c r="P97" i="21"/>
  <c r="K100" i="19"/>
  <c r="J100" i="19"/>
  <c r="K103" i="19"/>
  <c r="J103" i="19"/>
  <c r="K96" i="19"/>
  <c r="J96" i="19"/>
  <c r="K106" i="19"/>
  <c r="J106" i="19"/>
  <c r="K104" i="19"/>
  <c r="J104" i="19"/>
  <c r="H111" i="19"/>
  <c r="I111" i="19" s="1"/>
  <c r="T139" i="19"/>
  <c r="W122" i="19"/>
  <c r="W139" i="19" s="1"/>
  <c r="U44" i="20"/>
  <c r="T44" i="20"/>
  <c r="S61" i="20"/>
  <c r="S70" i="20"/>
  <c r="I40" i="19"/>
  <c r="H57" i="19"/>
  <c r="H164" i="19"/>
  <c r="I164" i="19" s="1"/>
  <c r="M164" i="19" s="1"/>
  <c r="N164" i="19" s="1"/>
  <c r="R164" i="19" s="1"/>
  <c r="S164" i="19" s="1"/>
  <c r="W164" i="19" s="1"/>
  <c r="J99" i="19" l="1"/>
  <c r="M96" i="19"/>
  <c r="N96" i="19" s="1"/>
  <c r="J99" i="21"/>
  <c r="K110" i="21"/>
  <c r="M110" i="21" s="1"/>
  <c r="N110" i="21" s="1"/>
  <c r="P110" i="21" s="1"/>
  <c r="U85" i="21"/>
  <c r="K111" i="21"/>
  <c r="P107" i="21"/>
  <c r="R107" i="21" s="1"/>
  <c r="S107" i="21" s="1"/>
  <c r="T107" i="21" s="1"/>
  <c r="W68" i="21"/>
  <c r="W85" i="21" s="1"/>
  <c r="U109" i="21"/>
  <c r="T109" i="21"/>
  <c r="K98" i="19"/>
  <c r="M108" i="19"/>
  <c r="N108" i="19" s="1"/>
  <c r="O108" i="19" s="1"/>
  <c r="O100" i="21"/>
  <c r="R100" i="21" s="1"/>
  <c r="S100" i="21" s="1"/>
  <c r="U100" i="21" s="1"/>
  <c r="M98" i="19"/>
  <c r="N98" i="19" s="1"/>
  <c r="O98" i="19" s="1"/>
  <c r="O110" i="19"/>
  <c r="R110" i="19" s="1"/>
  <c r="S110" i="19" s="1"/>
  <c r="U110" i="19" s="1"/>
  <c r="T122" i="21"/>
  <c r="T139" i="21" s="1"/>
  <c r="W44" i="20"/>
  <c r="W61" i="20" s="1"/>
  <c r="O110" i="21"/>
  <c r="O98" i="21"/>
  <c r="R98" i="21" s="1"/>
  <c r="S98" i="21" s="1"/>
  <c r="U98" i="21" s="1"/>
  <c r="M111" i="21"/>
  <c r="N111" i="21" s="1"/>
  <c r="P111" i="21" s="1"/>
  <c r="J96" i="21"/>
  <c r="M96" i="21" s="1"/>
  <c r="N96" i="21" s="1"/>
  <c r="O96" i="21" s="1"/>
  <c r="O102" i="19"/>
  <c r="R102" i="19" s="1"/>
  <c r="S102" i="19" s="1"/>
  <c r="T102" i="19" s="1"/>
  <c r="M103" i="19"/>
  <c r="N103" i="19" s="1"/>
  <c r="P103" i="19" s="1"/>
  <c r="M99" i="19"/>
  <c r="N99" i="19" s="1"/>
  <c r="P99" i="19" s="1"/>
  <c r="P98" i="19"/>
  <c r="J109" i="19"/>
  <c r="M109" i="19" s="1"/>
  <c r="N109" i="19" s="1"/>
  <c r="M104" i="21"/>
  <c r="N104" i="21" s="1"/>
  <c r="P104" i="21" s="1"/>
  <c r="O108" i="21"/>
  <c r="R108" i="21" s="1"/>
  <c r="S108" i="21" s="1"/>
  <c r="U108" i="21" s="1"/>
  <c r="R97" i="21"/>
  <c r="S97" i="21" s="1"/>
  <c r="T97" i="21" s="1"/>
  <c r="O101" i="21"/>
  <c r="P101" i="21"/>
  <c r="J105" i="19"/>
  <c r="M105" i="19" s="1"/>
  <c r="N105" i="19" s="1"/>
  <c r="O105" i="19" s="1"/>
  <c r="P107" i="19"/>
  <c r="R107" i="19" s="1"/>
  <c r="S107" i="19" s="1"/>
  <c r="T107" i="19" s="1"/>
  <c r="P108" i="19"/>
  <c r="D112" i="19"/>
  <c r="M106" i="21"/>
  <c r="N106" i="21" s="1"/>
  <c r="O106" i="21" s="1"/>
  <c r="M105" i="21"/>
  <c r="N105" i="21" s="1"/>
  <c r="P105" i="21" s="1"/>
  <c r="O102" i="21"/>
  <c r="R102" i="21" s="1"/>
  <c r="S102" i="21" s="1"/>
  <c r="T102" i="21" s="1"/>
  <c r="M103" i="21"/>
  <c r="N103" i="21" s="1"/>
  <c r="P103" i="21" s="1"/>
  <c r="M99" i="21"/>
  <c r="N99" i="21" s="1"/>
  <c r="O99" i="21" s="1"/>
  <c r="M100" i="19"/>
  <c r="N100" i="19" s="1"/>
  <c r="P100" i="19" s="1"/>
  <c r="M106" i="19"/>
  <c r="N106" i="19" s="1"/>
  <c r="P106" i="19" s="1"/>
  <c r="K101" i="19"/>
  <c r="J101" i="19"/>
  <c r="M101" i="19" s="1"/>
  <c r="N101" i="19" s="1"/>
  <c r="D148" i="19"/>
  <c r="D165" i="19" s="1"/>
  <c r="F95" i="19"/>
  <c r="F148" i="19" s="1"/>
  <c r="F165" i="19" s="1"/>
  <c r="M104" i="19"/>
  <c r="N104" i="19" s="1"/>
  <c r="O104" i="19" s="1"/>
  <c r="P97" i="19"/>
  <c r="R97" i="19" s="1"/>
  <c r="S97" i="19" s="1"/>
  <c r="N57" i="21"/>
  <c r="R40" i="21"/>
  <c r="O96" i="19"/>
  <c r="P96" i="19"/>
  <c r="I57" i="19"/>
  <c r="M40" i="19"/>
  <c r="S87" i="20"/>
  <c r="K111" i="19"/>
  <c r="J111" i="19"/>
  <c r="M111" i="19" s="1"/>
  <c r="N111" i="19" s="1"/>
  <c r="U61" i="20"/>
  <c r="U70" i="20"/>
  <c r="U87" i="20" s="1"/>
  <c r="T61" i="20"/>
  <c r="T70" i="20"/>
  <c r="T87" i="20" s="1"/>
  <c r="E112" i="19"/>
  <c r="E148" i="19"/>
  <c r="E165" i="19" s="1"/>
  <c r="D95" i="21" l="1"/>
  <c r="D112" i="21" s="1"/>
  <c r="R98" i="19"/>
  <c r="S98" i="19" s="1"/>
  <c r="U98" i="19" s="1"/>
  <c r="W109" i="21"/>
  <c r="T110" i="19"/>
  <c r="W110" i="19" s="1"/>
  <c r="U107" i="19"/>
  <c r="W107" i="19" s="1"/>
  <c r="R110" i="21"/>
  <c r="S110" i="21" s="1"/>
  <c r="U110" i="21" s="1"/>
  <c r="U107" i="21"/>
  <c r="W107" i="21" s="1"/>
  <c r="O104" i="21"/>
  <c r="R104" i="21" s="1"/>
  <c r="S104" i="21" s="1"/>
  <c r="T104" i="21" s="1"/>
  <c r="X44" i="20"/>
  <c r="Z44" i="20" s="1"/>
  <c r="Z70" i="20" s="1"/>
  <c r="Z87" i="20" s="1"/>
  <c r="W122" i="21"/>
  <c r="W139" i="21" s="1"/>
  <c r="O111" i="21"/>
  <c r="R111" i="21" s="1"/>
  <c r="S111" i="21" s="1"/>
  <c r="U111" i="21" s="1"/>
  <c r="O103" i="21"/>
  <c r="R103" i="21" s="1"/>
  <c r="S103" i="21" s="1"/>
  <c r="U103" i="21" s="1"/>
  <c r="T108" i="21"/>
  <c r="W108" i="21" s="1"/>
  <c r="P96" i="21"/>
  <c r="R96" i="21" s="1"/>
  <c r="S96" i="21" s="1"/>
  <c r="T96" i="21" s="1"/>
  <c r="T98" i="21"/>
  <c r="W98" i="21" s="1"/>
  <c r="O99" i="19"/>
  <c r="R99" i="19" s="1"/>
  <c r="S99" i="19" s="1"/>
  <c r="U99" i="19" s="1"/>
  <c r="E95" i="21"/>
  <c r="E112" i="21" s="1"/>
  <c r="T98" i="19"/>
  <c r="W98" i="19" s="1"/>
  <c r="F95" i="21"/>
  <c r="F112" i="21" s="1"/>
  <c r="O103" i="19"/>
  <c r="R103" i="19" s="1"/>
  <c r="S103" i="19" s="1"/>
  <c r="T103" i="19" s="1"/>
  <c r="R108" i="19"/>
  <c r="S108" i="19" s="1"/>
  <c r="U108" i="19" s="1"/>
  <c r="P109" i="19"/>
  <c r="O109" i="19"/>
  <c r="U97" i="21"/>
  <c r="W97" i="21" s="1"/>
  <c r="P106" i="21"/>
  <c r="R106" i="21" s="1"/>
  <c r="S106" i="21" s="1"/>
  <c r="O100" i="19"/>
  <c r="R100" i="19" s="1"/>
  <c r="S100" i="19" s="1"/>
  <c r="P99" i="21"/>
  <c r="R99" i="21" s="1"/>
  <c r="S99" i="21" s="1"/>
  <c r="T99" i="21" s="1"/>
  <c r="P105" i="19"/>
  <c r="R105" i="19" s="1"/>
  <c r="S105" i="19" s="1"/>
  <c r="T105" i="19" s="1"/>
  <c r="T100" i="21"/>
  <c r="W100" i="21" s="1"/>
  <c r="R101" i="21"/>
  <c r="S101" i="21" s="1"/>
  <c r="O105" i="21"/>
  <c r="R105" i="21" s="1"/>
  <c r="S105" i="21" s="1"/>
  <c r="T105" i="21" s="1"/>
  <c r="O106" i="19"/>
  <c r="R106" i="19" s="1"/>
  <c r="S106" i="19" s="1"/>
  <c r="U106" i="19" s="1"/>
  <c r="U102" i="21"/>
  <c r="W102" i="21" s="1"/>
  <c r="F112" i="19"/>
  <c r="R96" i="19"/>
  <c r="S96" i="19" s="1"/>
  <c r="T96" i="19" s="1"/>
  <c r="U102" i="19"/>
  <c r="W102" i="19" s="1"/>
  <c r="O101" i="19"/>
  <c r="P101" i="19"/>
  <c r="H95" i="19"/>
  <c r="T97" i="19"/>
  <c r="U97" i="19"/>
  <c r="P104" i="19"/>
  <c r="R104" i="19" s="1"/>
  <c r="S104" i="19" s="1"/>
  <c r="R57" i="21"/>
  <c r="S40" i="21"/>
  <c r="P111" i="19"/>
  <c r="O111" i="19"/>
  <c r="W70" i="20"/>
  <c r="W87" i="20" s="1"/>
  <c r="H148" i="19"/>
  <c r="N40" i="19"/>
  <c r="M57" i="19"/>
  <c r="T110" i="21" l="1"/>
  <c r="W110" i="21" s="1"/>
  <c r="D148" i="21"/>
  <c r="D165" i="21" s="1"/>
  <c r="U104" i="21"/>
  <c r="X70" i="20"/>
  <c r="X61" i="20"/>
  <c r="Y44" i="20"/>
  <c r="Y70" i="20" s="1"/>
  <c r="Y87" i="20" s="1"/>
  <c r="R111" i="19"/>
  <c r="S111" i="19" s="1"/>
  <c r="U111" i="19" s="1"/>
  <c r="U96" i="21"/>
  <c r="W96" i="21" s="1"/>
  <c r="T111" i="21"/>
  <c r="W111" i="21" s="1"/>
  <c r="H95" i="21"/>
  <c r="I95" i="21" s="1"/>
  <c r="K95" i="21" s="1"/>
  <c r="K112" i="21" s="1"/>
  <c r="E148" i="21"/>
  <c r="E165" i="21" s="1"/>
  <c r="T108" i="19"/>
  <c r="W108" i="19" s="1"/>
  <c r="R109" i="19"/>
  <c r="S109" i="19" s="1"/>
  <c r="U103" i="19"/>
  <c r="W103" i="19" s="1"/>
  <c r="F148" i="21"/>
  <c r="F165" i="21" s="1"/>
  <c r="U100" i="19"/>
  <c r="T100" i="19"/>
  <c r="T106" i="21"/>
  <c r="U106" i="21"/>
  <c r="T103" i="21"/>
  <c r="W103" i="21" s="1"/>
  <c r="U96" i="19"/>
  <c r="W96" i="19" s="1"/>
  <c r="T101" i="21"/>
  <c r="U101" i="21"/>
  <c r="T106" i="19"/>
  <c r="W106" i="19" s="1"/>
  <c r="U99" i="21"/>
  <c r="W99" i="21" s="1"/>
  <c r="U105" i="21"/>
  <c r="W105" i="21" s="1"/>
  <c r="W104" i="21"/>
  <c r="U105" i="19"/>
  <c r="W105" i="19" s="1"/>
  <c r="W97" i="19"/>
  <c r="I95" i="19"/>
  <c r="H112" i="19"/>
  <c r="R101" i="19"/>
  <c r="S101" i="19" s="1"/>
  <c r="U104" i="19"/>
  <c r="T104" i="19"/>
  <c r="W104" i="19" s="1"/>
  <c r="T99" i="19"/>
  <c r="W99" i="19" s="1"/>
  <c r="S57" i="21"/>
  <c r="W40" i="21"/>
  <c r="W57" i="21" s="1"/>
  <c r="J95" i="21"/>
  <c r="J112" i="21" s="1"/>
  <c r="H165" i="19"/>
  <c r="I148" i="19"/>
  <c r="X87" i="20"/>
  <c r="AB70" i="20"/>
  <c r="AB87" i="20" s="1"/>
  <c r="R40" i="19"/>
  <c r="N57" i="19"/>
  <c r="W101" i="21" l="1"/>
  <c r="T111" i="19"/>
  <c r="W111" i="19" s="1"/>
  <c r="I112" i="21"/>
  <c r="H112" i="21"/>
  <c r="W100" i="19"/>
  <c r="H148" i="21"/>
  <c r="H165" i="21" s="1"/>
  <c r="T109" i="19"/>
  <c r="U109" i="19"/>
  <c r="W106" i="21"/>
  <c r="T101" i="19"/>
  <c r="U101" i="19"/>
  <c r="I112" i="19"/>
  <c r="K95" i="19"/>
  <c r="K112" i="19" s="1"/>
  <c r="J95" i="19"/>
  <c r="M95" i="21"/>
  <c r="S40" i="19"/>
  <c r="R57" i="19"/>
  <c r="I165" i="19"/>
  <c r="M148" i="19"/>
  <c r="W109" i="19" l="1"/>
  <c r="I148" i="21"/>
  <c r="M148" i="21" s="1"/>
  <c r="W101" i="19"/>
  <c r="J112" i="19"/>
  <c r="M95" i="19"/>
  <c r="N95" i="21"/>
  <c r="M112" i="21"/>
  <c r="I165" i="21"/>
  <c r="N148" i="19"/>
  <c r="M165" i="19"/>
  <c r="S57" i="19"/>
  <c r="W40" i="19"/>
  <c r="W57" i="19" s="1"/>
  <c r="N95" i="19" l="1"/>
  <c r="M112" i="19"/>
  <c r="M165" i="21"/>
  <c r="N148" i="21"/>
  <c r="O95" i="21"/>
  <c r="O112" i="21" s="1"/>
  <c r="N112" i="21"/>
  <c r="P95" i="21"/>
  <c r="P112" i="21" s="1"/>
  <c r="N165" i="19"/>
  <c r="R148" i="19"/>
  <c r="N112" i="19" l="1"/>
  <c r="P95" i="19"/>
  <c r="P112" i="19" s="1"/>
  <c r="O95" i="19"/>
  <c r="R95" i="21"/>
  <c r="N165" i="21"/>
  <c r="R148" i="21"/>
  <c r="R165" i="19"/>
  <c r="S148" i="19"/>
  <c r="O112" i="19" l="1"/>
  <c r="R95" i="19"/>
  <c r="S148" i="21"/>
  <c r="R165" i="21"/>
  <c r="R112" i="21"/>
  <c r="S95" i="21"/>
  <c r="S165" i="19"/>
  <c r="W148" i="19"/>
  <c r="W165" i="19" s="1"/>
  <c r="S95" i="19" l="1"/>
  <c r="R112" i="19"/>
  <c r="U95" i="21"/>
  <c r="U112" i="21" s="1"/>
  <c r="S112" i="21"/>
  <c r="T95" i="21"/>
  <c r="T112" i="21" s="1"/>
  <c r="S165" i="21"/>
  <c r="W148" i="21"/>
  <c r="W165" i="21" s="1"/>
  <c r="V165" i="18"/>
  <c r="U165" i="18"/>
  <c r="T165" i="18"/>
  <c r="Q165" i="18"/>
  <c r="P165" i="18"/>
  <c r="O165" i="18"/>
  <c r="L165" i="18"/>
  <c r="K165" i="18"/>
  <c r="J165" i="18"/>
  <c r="G164" i="18"/>
  <c r="G163" i="18"/>
  <c r="G162" i="18"/>
  <c r="G161" i="18"/>
  <c r="G160" i="18"/>
  <c r="G159" i="18"/>
  <c r="G158" i="18"/>
  <c r="G157" i="18"/>
  <c r="G156" i="18"/>
  <c r="G155" i="18"/>
  <c r="G154" i="18"/>
  <c r="G153" i="18"/>
  <c r="G152" i="18"/>
  <c r="B152" i="18"/>
  <c r="B153" i="18" s="1"/>
  <c r="B154" i="18" s="1"/>
  <c r="B155" i="18" s="1"/>
  <c r="B156" i="18" s="1"/>
  <c r="B157" i="18" s="1"/>
  <c r="B158" i="18" s="1"/>
  <c r="B159" i="18" s="1"/>
  <c r="B160" i="18" s="1"/>
  <c r="B161" i="18" s="1"/>
  <c r="B162" i="18" s="1"/>
  <c r="B163" i="18" s="1"/>
  <c r="B164" i="18" s="1"/>
  <c r="G151" i="18"/>
  <c r="G150" i="18"/>
  <c r="G149" i="18"/>
  <c r="B149" i="18"/>
  <c r="B150" i="18" s="1"/>
  <c r="B151" i="18" s="1"/>
  <c r="G148" i="18"/>
  <c r="V138" i="18"/>
  <c r="Q138" i="18"/>
  <c r="L138" i="18"/>
  <c r="G138" i="18"/>
  <c r="V137" i="18"/>
  <c r="Q137" i="18"/>
  <c r="L137" i="18"/>
  <c r="G137" i="18"/>
  <c r="V136" i="18"/>
  <c r="Q136" i="18"/>
  <c r="L136" i="18"/>
  <c r="G136" i="18"/>
  <c r="V135" i="18"/>
  <c r="Q135" i="18"/>
  <c r="L135" i="18"/>
  <c r="G135" i="18"/>
  <c r="V134" i="18"/>
  <c r="Q134" i="18"/>
  <c r="L134" i="18"/>
  <c r="G134" i="18"/>
  <c r="V133" i="18"/>
  <c r="Q133" i="18"/>
  <c r="L133" i="18"/>
  <c r="G133" i="18"/>
  <c r="V132" i="18"/>
  <c r="Q132" i="18"/>
  <c r="L132" i="18"/>
  <c r="G132" i="18"/>
  <c r="V131" i="18"/>
  <c r="Q131" i="18"/>
  <c r="L131" i="18"/>
  <c r="G131" i="18"/>
  <c r="V130" i="18"/>
  <c r="Q130" i="18"/>
  <c r="L130" i="18"/>
  <c r="G130" i="18"/>
  <c r="V129" i="18"/>
  <c r="Q129" i="18"/>
  <c r="L129" i="18"/>
  <c r="G129" i="18"/>
  <c r="V128" i="18"/>
  <c r="Q128" i="18"/>
  <c r="L128" i="18"/>
  <c r="G128" i="18"/>
  <c r="V127" i="18"/>
  <c r="Q127" i="18"/>
  <c r="L127" i="18"/>
  <c r="G127" i="18"/>
  <c r="V126" i="18"/>
  <c r="Q126" i="18"/>
  <c r="L126" i="18"/>
  <c r="G126" i="18"/>
  <c r="V125" i="18"/>
  <c r="Q125" i="18"/>
  <c r="L125" i="18"/>
  <c r="G125" i="18"/>
  <c r="V124" i="18"/>
  <c r="Q124" i="18"/>
  <c r="L124" i="18"/>
  <c r="G124" i="18"/>
  <c r="V123" i="18"/>
  <c r="Q123" i="18"/>
  <c r="Q139" i="18" s="1"/>
  <c r="L123" i="18"/>
  <c r="G123" i="18"/>
  <c r="B123" i="18"/>
  <c r="B124" i="18" s="1"/>
  <c r="B125" i="18" s="1"/>
  <c r="B126" i="18" s="1"/>
  <c r="B127" i="18" s="1"/>
  <c r="B128" i="18" s="1"/>
  <c r="B129" i="18" s="1"/>
  <c r="B130" i="18" s="1"/>
  <c r="B131" i="18" s="1"/>
  <c r="B132" i="18" s="1"/>
  <c r="B133" i="18" s="1"/>
  <c r="B134" i="18" s="1"/>
  <c r="B135" i="18" s="1"/>
  <c r="B136" i="18" s="1"/>
  <c r="B137" i="18" s="1"/>
  <c r="B138" i="18" s="1"/>
  <c r="V122" i="18"/>
  <c r="Q122" i="18"/>
  <c r="L122" i="18"/>
  <c r="G122" i="18"/>
  <c r="V112" i="18"/>
  <c r="Q112" i="18"/>
  <c r="L112" i="18"/>
  <c r="G112" i="18"/>
  <c r="B96" i="18"/>
  <c r="B97" i="18" s="1"/>
  <c r="B98" i="18" s="1"/>
  <c r="B99" i="18" s="1"/>
  <c r="B100" i="18" s="1"/>
  <c r="B101" i="18" s="1"/>
  <c r="B102" i="18" s="1"/>
  <c r="B103" i="18" s="1"/>
  <c r="B104" i="18" s="1"/>
  <c r="B105" i="18" s="1"/>
  <c r="B106" i="18" s="1"/>
  <c r="B107" i="18" s="1"/>
  <c r="B108" i="18" s="1"/>
  <c r="B109" i="18" s="1"/>
  <c r="B110" i="18" s="1"/>
  <c r="B111" i="18" s="1"/>
  <c r="O86" i="18"/>
  <c r="T86" i="18" s="1"/>
  <c r="E113" i="18" s="1"/>
  <c r="J113" i="18" s="1"/>
  <c r="O113" i="18" s="1"/>
  <c r="T113" i="18" s="1"/>
  <c r="V85" i="18"/>
  <c r="Q85" i="18"/>
  <c r="L85" i="18"/>
  <c r="G85" i="18"/>
  <c r="B69" i="18"/>
  <c r="B70" i="18" s="1"/>
  <c r="B71" i="18" s="1"/>
  <c r="B72" i="18" s="1"/>
  <c r="B73" i="18" s="1"/>
  <c r="B74" i="18" s="1"/>
  <c r="B75" i="18" s="1"/>
  <c r="B76" i="18" s="1"/>
  <c r="B77" i="18" s="1"/>
  <c r="B78" i="18" s="1"/>
  <c r="B79" i="18" s="1"/>
  <c r="B80" i="18" s="1"/>
  <c r="B81" i="18" s="1"/>
  <c r="B82" i="18" s="1"/>
  <c r="B83" i="18" s="1"/>
  <c r="B84" i="18" s="1"/>
  <c r="V57" i="18"/>
  <c r="Q57" i="18"/>
  <c r="L57" i="18"/>
  <c r="G57" i="18"/>
  <c r="B41" i="18"/>
  <c r="B42" i="18" s="1"/>
  <c r="B43" i="18" s="1"/>
  <c r="B44" i="18" s="1"/>
  <c r="B45" i="18" s="1"/>
  <c r="B46" i="18" s="1"/>
  <c r="B47" i="18" s="1"/>
  <c r="B48" i="18" s="1"/>
  <c r="B49" i="18" s="1"/>
  <c r="B50" i="18" s="1"/>
  <c r="B51" i="18" s="1"/>
  <c r="B52" i="18" s="1"/>
  <c r="B53" i="18" s="1"/>
  <c r="B54" i="18" s="1"/>
  <c r="B55" i="18" s="1"/>
  <c r="B56" i="18" s="1"/>
  <c r="V31" i="18"/>
  <c r="Q31" i="18"/>
  <c r="L31" i="18"/>
  <c r="G31" i="18"/>
  <c r="H17" i="18"/>
  <c r="I17" i="18" s="1"/>
  <c r="B15" i="18"/>
  <c r="B16" i="18" s="1"/>
  <c r="B17" i="18" s="1"/>
  <c r="B18" i="18" s="1"/>
  <c r="B19" i="18" s="1"/>
  <c r="B20" i="18" s="1"/>
  <c r="B21" i="18" s="1"/>
  <c r="B22" i="18" s="1"/>
  <c r="B23" i="18" s="1"/>
  <c r="B24" i="18" s="1"/>
  <c r="B25" i="18" s="1"/>
  <c r="B26" i="18" s="1"/>
  <c r="B27" i="18" s="1"/>
  <c r="B28" i="18" s="1"/>
  <c r="B29" i="18" s="1"/>
  <c r="B30" i="18" s="1"/>
  <c r="AA87" i="17"/>
  <c r="V87" i="17"/>
  <c r="Q87" i="17"/>
  <c r="L87" i="17"/>
  <c r="G87" i="17"/>
  <c r="B71" i="17"/>
  <c r="B72" i="17" s="1"/>
  <c r="B73" i="17" s="1"/>
  <c r="B74" i="17" s="1"/>
  <c r="B75" i="17" s="1"/>
  <c r="B76" i="17" s="1"/>
  <c r="B77" i="17" s="1"/>
  <c r="B78" i="17" s="1"/>
  <c r="B79" i="17" s="1"/>
  <c r="B80" i="17" s="1"/>
  <c r="B81" i="17" s="1"/>
  <c r="B82" i="17" s="1"/>
  <c r="B83" i="17" s="1"/>
  <c r="B84" i="17" s="1"/>
  <c r="B85" i="17" s="1"/>
  <c r="B86" i="17" s="1"/>
  <c r="V61" i="17"/>
  <c r="Q61" i="17"/>
  <c r="L61" i="17"/>
  <c r="G61" i="17"/>
  <c r="F60" i="17"/>
  <c r="F59" i="17"/>
  <c r="F58" i="17"/>
  <c r="F57" i="17"/>
  <c r="F56" i="17"/>
  <c r="F54" i="17"/>
  <c r="F53" i="17"/>
  <c r="F51" i="17"/>
  <c r="F50" i="17"/>
  <c r="F46" i="17"/>
  <c r="B46" i="17"/>
  <c r="B47" i="17" s="1"/>
  <c r="B48" i="17" s="1"/>
  <c r="B49" i="17" s="1"/>
  <c r="B50" i="17" s="1"/>
  <c r="B51" i="17" s="1"/>
  <c r="B52" i="17" s="1"/>
  <c r="B53" i="17" s="1"/>
  <c r="B54" i="17" s="1"/>
  <c r="B55" i="17" s="1"/>
  <c r="B56" i="17" s="1"/>
  <c r="B57" i="17" s="1"/>
  <c r="B58" i="17" s="1"/>
  <c r="B59" i="17" s="1"/>
  <c r="B60" i="17" s="1"/>
  <c r="F45" i="17"/>
  <c r="B45" i="17"/>
  <c r="F44" i="17"/>
  <c r="AA33" i="17"/>
  <c r="V33" i="17"/>
  <c r="Q33" i="17"/>
  <c r="L33" i="17"/>
  <c r="G33" i="17"/>
  <c r="D82" i="17"/>
  <c r="B17" i="17"/>
  <c r="B18" i="17" s="1"/>
  <c r="B19" i="17" s="1"/>
  <c r="B20" i="17" s="1"/>
  <c r="B21" i="17" s="1"/>
  <c r="B22" i="17" s="1"/>
  <c r="B23" i="17" s="1"/>
  <c r="B24" i="17" s="1"/>
  <c r="B25" i="17" s="1"/>
  <c r="B26" i="17" s="1"/>
  <c r="B27" i="17" s="1"/>
  <c r="B28" i="17" s="1"/>
  <c r="B29" i="17" s="1"/>
  <c r="B30" i="17" s="1"/>
  <c r="B31" i="17" s="1"/>
  <c r="B32" i="17" s="1"/>
  <c r="V165" i="16"/>
  <c r="U165" i="16"/>
  <c r="T165" i="16"/>
  <c r="Q165" i="16"/>
  <c r="P165" i="16"/>
  <c r="O165" i="16"/>
  <c r="L165" i="16"/>
  <c r="K165" i="16"/>
  <c r="J165" i="16"/>
  <c r="G164" i="16"/>
  <c r="G163" i="16"/>
  <c r="G162" i="16"/>
  <c r="G161" i="16"/>
  <c r="G160" i="16"/>
  <c r="G159" i="16"/>
  <c r="G158" i="16"/>
  <c r="G157" i="16"/>
  <c r="G156" i="16"/>
  <c r="G155" i="16"/>
  <c r="G154" i="16"/>
  <c r="G153" i="16"/>
  <c r="G152" i="16"/>
  <c r="G151" i="16"/>
  <c r="G150" i="16"/>
  <c r="G149" i="16"/>
  <c r="B149" i="16"/>
  <c r="B150" i="16" s="1"/>
  <c r="B151" i="16" s="1"/>
  <c r="B152" i="16" s="1"/>
  <c r="B153" i="16" s="1"/>
  <c r="B154" i="16" s="1"/>
  <c r="B155" i="16" s="1"/>
  <c r="B156" i="16" s="1"/>
  <c r="B157" i="16" s="1"/>
  <c r="B158" i="16" s="1"/>
  <c r="B159" i="16" s="1"/>
  <c r="B160" i="16" s="1"/>
  <c r="B161" i="16" s="1"/>
  <c r="B162" i="16" s="1"/>
  <c r="B163" i="16" s="1"/>
  <c r="B164" i="16" s="1"/>
  <c r="G148" i="16"/>
  <c r="V138" i="16"/>
  <c r="Q138" i="16"/>
  <c r="L138" i="16"/>
  <c r="G138" i="16"/>
  <c r="V137" i="16"/>
  <c r="Q137" i="16"/>
  <c r="L137" i="16"/>
  <c r="G137" i="16"/>
  <c r="V136" i="16"/>
  <c r="Q136" i="16"/>
  <c r="L136" i="16"/>
  <c r="G136" i="16"/>
  <c r="V135" i="16"/>
  <c r="Q135" i="16"/>
  <c r="L135" i="16"/>
  <c r="G135" i="16"/>
  <c r="V134" i="16"/>
  <c r="Q134" i="16"/>
  <c r="L134" i="16"/>
  <c r="G134" i="16"/>
  <c r="V133" i="16"/>
  <c r="Q133" i="16"/>
  <c r="L133" i="16"/>
  <c r="G133" i="16"/>
  <c r="V132" i="16"/>
  <c r="Q132" i="16"/>
  <c r="L132" i="16"/>
  <c r="G132" i="16"/>
  <c r="V131" i="16"/>
  <c r="Q131" i="16"/>
  <c r="L131" i="16"/>
  <c r="G131" i="16"/>
  <c r="V130" i="16"/>
  <c r="Q130" i="16"/>
  <c r="L130" i="16"/>
  <c r="G130" i="16"/>
  <c r="V129" i="16"/>
  <c r="Q129" i="16"/>
  <c r="L129" i="16"/>
  <c r="G129" i="16"/>
  <c r="V128" i="16"/>
  <c r="Q128" i="16"/>
  <c r="L128" i="16"/>
  <c r="G128" i="16"/>
  <c r="V127" i="16"/>
  <c r="Q127" i="16"/>
  <c r="L127" i="16"/>
  <c r="G127" i="16"/>
  <c r="V126" i="16"/>
  <c r="Q126" i="16"/>
  <c r="L126" i="16"/>
  <c r="G126" i="16"/>
  <c r="V125" i="16"/>
  <c r="Q125" i="16"/>
  <c r="L125" i="16"/>
  <c r="G125" i="16"/>
  <c r="V124" i="16"/>
  <c r="Q124" i="16"/>
  <c r="L124" i="16"/>
  <c r="G124" i="16"/>
  <c r="V123" i="16"/>
  <c r="Q123" i="16"/>
  <c r="L123" i="16"/>
  <c r="G123" i="16"/>
  <c r="B123" i="16"/>
  <c r="B124" i="16" s="1"/>
  <c r="B125" i="16" s="1"/>
  <c r="B126" i="16" s="1"/>
  <c r="B127" i="16" s="1"/>
  <c r="B128" i="16" s="1"/>
  <c r="B129" i="16" s="1"/>
  <c r="B130" i="16" s="1"/>
  <c r="B131" i="16" s="1"/>
  <c r="B132" i="16" s="1"/>
  <c r="B133" i="16" s="1"/>
  <c r="B134" i="16" s="1"/>
  <c r="B135" i="16" s="1"/>
  <c r="B136" i="16" s="1"/>
  <c r="B137" i="16" s="1"/>
  <c r="B138" i="16" s="1"/>
  <c r="V122" i="16"/>
  <c r="Q122" i="16"/>
  <c r="L122" i="16"/>
  <c r="G122" i="16"/>
  <c r="V112" i="16"/>
  <c r="Q112" i="16"/>
  <c r="L112" i="16"/>
  <c r="G112" i="16"/>
  <c r="B96" i="16"/>
  <c r="B97" i="16" s="1"/>
  <c r="B98" i="16" s="1"/>
  <c r="B99" i="16" s="1"/>
  <c r="B100" i="16" s="1"/>
  <c r="B101" i="16" s="1"/>
  <c r="B102" i="16" s="1"/>
  <c r="B103" i="16" s="1"/>
  <c r="B104" i="16" s="1"/>
  <c r="B105" i="16" s="1"/>
  <c r="B106" i="16" s="1"/>
  <c r="B107" i="16" s="1"/>
  <c r="B108" i="16" s="1"/>
  <c r="B109" i="16" s="1"/>
  <c r="B110" i="16" s="1"/>
  <c r="B111" i="16" s="1"/>
  <c r="O86" i="16"/>
  <c r="T86" i="16" s="1"/>
  <c r="V85" i="16"/>
  <c r="Q85" i="16"/>
  <c r="L85" i="16"/>
  <c r="G85" i="16"/>
  <c r="B69" i="16"/>
  <c r="B70" i="16" s="1"/>
  <c r="B71" i="16" s="1"/>
  <c r="B72" i="16" s="1"/>
  <c r="B73" i="16" s="1"/>
  <c r="B74" i="16" s="1"/>
  <c r="B75" i="16" s="1"/>
  <c r="B76" i="16" s="1"/>
  <c r="B77" i="16" s="1"/>
  <c r="B78" i="16" s="1"/>
  <c r="B79" i="16" s="1"/>
  <c r="B80" i="16" s="1"/>
  <c r="B81" i="16" s="1"/>
  <c r="B82" i="16" s="1"/>
  <c r="B83" i="16" s="1"/>
  <c r="B84" i="16" s="1"/>
  <c r="V57" i="16"/>
  <c r="Q57" i="16"/>
  <c r="L57" i="16"/>
  <c r="G57" i="16"/>
  <c r="B41" i="16"/>
  <c r="B42" i="16" s="1"/>
  <c r="B43" i="16" s="1"/>
  <c r="B44" i="16" s="1"/>
  <c r="B45" i="16" s="1"/>
  <c r="B46" i="16" s="1"/>
  <c r="B47" i="16" s="1"/>
  <c r="B48" i="16" s="1"/>
  <c r="B49" i="16" s="1"/>
  <c r="B50" i="16" s="1"/>
  <c r="B51" i="16" s="1"/>
  <c r="B52" i="16" s="1"/>
  <c r="B53" i="16" s="1"/>
  <c r="B54" i="16" s="1"/>
  <c r="B55" i="16" s="1"/>
  <c r="B56" i="16" s="1"/>
  <c r="V31" i="16"/>
  <c r="Q31" i="16"/>
  <c r="L31" i="16"/>
  <c r="G31" i="16"/>
  <c r="B15" i="16"/>
  <c r="B16" i="16" s="1"/>
  <c r="B17" i="16" s="1"/>
  <c r="B18" i="16" s="1"/>
  <c r="B19" i="16" s="1"/>
  <c r="B20" i="16" s="1"/>
  <c r="B21" i="16" s="1"/>
  <c r="B22" i="16" s="1"/>
  <c r="B23" i="16" s="1"/>
  <c r="B24" i="16" s="1"/>
  <c r="B25" i="16" s="1"/>
  <c r="B26" i="16" s="1"/>
  <c r="B27" i="16" s="1"/>
  <c r="B28" i="16" s="1"/>
  <c r="B29" i="16" s="1"/>
  <c r="B30" i="16" s="1"/>
  <c r="H19" i="17" l="1"/>
  <c r="I19" i="17" s="1"/>
  <c r="H19" i="18"/>
  <c r="I19" i="18" s="1"/>
  <c r="H18" i="18"/>
  <c r="I18" i="18" s="1"/>
  <c r="D71" i="17"/>
  <c r="H29" i="18"/>
  <c r="I29" i="18" s="1"/>
  <c r="M17" i="18"/>
  <c r="N17" i="18" s="1"/>
  <c r="R17" i="18" s="1"/>
  <c r="S17" i="18" s="1"/>
  <c r="D77" i="17"/>
  <c r="F80" i="17"/>
  <c r="D85" i="17"/>
  <c r="F76" i="17"/>
  <c r="M18" i="18"/>
  <c r="N18" i="18" s="1"/>
  <c r="F79" i="17"/>
  <c r="D81" i="17"/>
  <c r="H14" i="18"/>
  <c r="I14" i="18" s="1"/>
  <c r="D86" i="17"/>
  <c r="D80" i="17"/>
  <c r="K33" i="17"/>
  <c r="E52" i="17"/>
  <c r="E78" i="17" s="1"/>
  <c r="E33" i="17"/>
  <c r="F71" i="17"/>
  <c r="J33" i="17"/>
  <c r="H22" i="18"/>
  <c r="I22" i="18" s="1"/>
  <c r="M22" i="18" s="1"/>
  <c r="N22" i="18" s="1"/>
  <c r="H28" i="18"/>
  <c r="I28" i="18" s="1"/>
  <c r="M28" i="18" s="1"/>
  <c r="N28" i="18" s="1"/>
  <c r="M19" i="17"/>
  <c r="N19" i="17" s="1"/>
  <c r="R19" i="17" s="1"/>
  <c r="S19" i="17" s="1"/>
  <c r="D83" i="17"/>
  <c r="U95" i="19"/>
  <c r="U112" i="19" s="1"/>
  <c r="T95" i="19"/>
  <c r="T112" i="19" s="1"/>
  <c r="S112" i="19"/>
  <c r="W95" i="21"/>
  <c r="W112" i="21" s="1"/>
  <c r="F84" i="17"/>
  <c r="F82" i="17"/>
  <c r="E44" i="17"/>
  <c r="E70" i="17" s="1"/>
  <c r="Z33" i="17"/>
  <c r="E49" i="17"/>
  <c r="E75" i="17" s="1"/>
  <c r="H32" i="17"/>
  <c r="I32" i="17" s="1"/>
  <c r="M32" i="17" s="1"/>
  <c r="N32" i="17" s="1"/>
  <c r="F49" i="17"/>
  <c r="F75" i="17" s="1"/>
  <c r="F52" i="17"/>
  <c r="F78" i="17" s="1"/>
  <c r="T57" i="18"/>
  <c r="E50" i="17"/>
  <c r="H50" i="17" s="1"/>
  <c r="I50" i="17" s="1"/>
  <c r="H26" i="17"/>
  <c r="I26" i="17" s="1"/>
  <c r="M26" i="17" s="1"/>
  <c r="N26" i="17" s="1"/>
  <c r="F72" i="17"/>
  <c r="F85" i="17"/>
  <c r="F83" i="17"/>
  <c r="E54" i="17"/>
  <c r="H54" i="17" s="1"/>
  <c r="I54" i="17" s="1"/>
  <c r="K57" i="18"/>
  <c r="F77" i="17"/>
  <c r="D72" i="17"/>
  <c r="R18" i="18"/>
  <c r="S18" i="18" s="1"/>
  <c r="F31" i="18"/>
  <c r="M19" i="18"/>
  <c r="N19" i="18" s="1"/>
  <c r="H26" i="18"/>
  <c r="I26" i="18" s="1"/>
  <c r="P31" i="18"/>
  <c r="F57" i="18"/>
  <c r="H30" i="18"/>
  <c r="I30" i="18" s="1"/>
  <c r="H16" i="18"/>
  <c r="I16" i="18" s="1"/>
  <c r="E31" i="18"/>
  <c r="H15" i="18"/>
  <c r="I15" i="18" s="1"/>
  <c r="M29" i="18"/>
  <c r="N29" i="18" s="1"/>
  <c r="O31" i="18"/>
  <c r="H25" i="18"/>
  <c r="I25" i="18" s="1"/>
  <c r="E57" i="18"/>
  <c r="H23" i="18"/>
  <c r="I23" i="18" s="1"/>
  <c r="O57" i="18"/>
  <c r="P57" i="18"/>
  <c r="H20" i="18"/>
  <c r="I20" i="18" s="1"/>
  <c r="U57" i="18"/>
  <c r="D31" i="18"/>
  <c r="G139" i="18"/>
  <c r="J31" i="18"/>
  <c r="J57" i="18"/>
  <c r="K31" i="18"/>
  <c r="G165" i="18"/>
  <c r="T31" i="18"/>
  <c r="U31" i="18"/>
  <c r="H27" i="18"/>
  <c r="I27" i="18" s="1"/>
  <c r="L139" i="18"/>
  <c r="H24" i="18"/>
  <c r="I24" i="18" s="1"/>
  <c r="H21" i="18"/>
  <c r="I21" i="18" s="1"/>
  <c r="V139" i="18"/>
  <c r="D84" i="17"/>
  <c r="H30" i="17"/>
  <c r="I30" i="17" s="1"/>
  <c r="E58" i="17"/>
  <c r="H58" i="17" s="1"/>
  <c r="I58" i="17" s="1"/>
  <c r="E48" i="17"/>
  <c r="E74" i="17" s="1"/>
  <c r="F48" i="17"/>
  <c r="F74" i="17" s="1"/>
  <c r="E57" i="16"/>
  <c r="Q139" i="16"/>
  <c r="V139" i="16"/>
  <c r="F31" i="16"/>
  <c r="O57" i="16"/>
  <c r="E113" i="16"/>
  <c r="J113" i="16" s="1"/>
  <c r="O113" i="16" s="1"/>
  <c r="T113" i="16" s="1"/>
  <c r="E62" i="17"/>
  <c r="J62" i="17" s="1"/>
  <c r="O62" i="17" s="1"/>
  <c r="T62" i="17" s="1"/>
  <c r="Y62" i="17" s="1"/>
  <c r="P31" i="16"/>
  <c r="P57" i="16"/>
  <c r="U57" i="16"/>
  <c r="D79" i="17"/>
  <c r="H25" i="17"/>
  <c r="I25" i="17" s="1"/>
  <c r="E53" i="17"/>
  <c r="H53" i="17" s="1"/>
  <c r="I53" i="17" s="1"/>
  <c r="J57" i="16"/>
  <c r="E46" i="17"/>
  <c r="H46" i="17" s="1"/>
  <c r="I46" i="17" s="1"/>
  <c r="H18" i="17"/>
  <c r="I18" i="17" s="1"/>
  <c r="E45" i="17"/>
  <c r="H45" i="17" s="1"/>
  <c r="I45" i="17" s="1"/>
  <c r="U31" i="16"/>
  <c r="O31" i="16"/>
  <c r="E31" i="16"/>
  <c r="K31" i="16"/>
  <c r="Y33" i="17"/>
  <c r="F57" i="16"/>
  <c r="F70" i="17"/>
  <c r="F33" i="17"/>
  <c r="H23" i="17"/>
  <c r="I23" i="17" s="1"/>
  <c r="H24" i="17"/>
  <c r="I24" i="17" s="1"/>
  <c r="D78" i="17"/>
  <c r="E60" i="17"/>
  <c r="D74" i="17"/>
  <c r="H20" i="17"/>
  <c r="I20" i="17" s="1"/>
  <c r="H27" i="17"/>
  <c r="I27" i="17" s="1"/>
  <c r="T31" i="16"/>
  <c r="O33" i="17"/>
  <c r="T57" i="16"/>
  <c r="L139" i="16"/>
  <c r="H17" i="17"/>
  <c r="I17" i="17" s="1"/>
  <c r="T33" i="17"/>
  <c r="H21" i="17"/>
  <c r="I21" i="17" s="1"/>
  <c r="D75" i="17"/>
  <c r="H31" i="17"/>
  <c r="I31" i="17" s="1"/>
  <c r="G139" i="16"/>
  <c r="D76" i="17"/>
  <c r="H22" i="17"/>
  <c r="I22" i="17" s="1"/>
  <c r="J31" i="16"/>
  <c r="K57" i="16"/>
  <c r="G165" i="16"/>
  <c r="H16" i="17"/>
  <c r="D70" i="17"/>
  <c r="D33" i="17"/>
  <c r="H29" i="17"/>
  <c r="I29" i="17" s="1"/>
  <c r="F86" i="17"/>
  <c r="E56" i="17"/>
  <c r="E57" i="17"/>
  <c r="E47" i="17"/>
  <c r="F47" i="17"/>
  <c r="F73" i="17" s="1"/>
  <c r="D61" i="17"/>
  <c r="D73" i="17"/>
  <c r="U33" i="17"/>
  <c r="P33" i="17"/>
  <c r="H28" i="17"/>
  <c r="I28" i="17" s="1"/>
  <c r="E55" i="17"/>
  <c r="E81" i="17" s="1"/>
  <c r="F55" i="17"/>
  <c r="F81" i="17" s="1"/>
  <c r="E51" i="17"/>
  <c r="H51" i="17" s="1"/>
  <c r="I51" i="17" s="1"/>
  <c r="E59" i="17"/>
  <c r="E84" i="17" l="1"/>
  <c r="H48" i="17"/>
  <c r="I48" i="17" s="1"/>
  <c r="E76" i="17"/>
  <c r="H74" i="17"/>
  <c r="H44" i="17"/>
  <c r="I44" i="17" s="1"/>
  <c r="H84" i="17"/>
  <c r="I80" i="17"/>
  <c r="E80" i="17"/>
  <c r="H80" i="17" s="1"/>
  <c r="H81" i="17"/>
  <c r="W95" i="19"/>
  <c r="W112" i="19" s="1"/>
  <c r="H49" i="17"/>
  <c r="I49" i="17" s="1"/>
  <c r="J49" i="17" s="1"/>
  <c r="H52" i="17"/>
  <c r="I52" i="17" s="1"/>
  <c r="I78" i="17" s="1"/>
  <c r="R19" i="18"/>
  <c r="S19" i="18" s="1"/>
  <c r="W17" i="18"/>
  <c r="D43" i="18" s="1"/>
  <c r="M21" i="18"/>
  <c r="N21" i="18" s="1"/>
  <c r="M20" i="18"/>
  <c r="N20" i="18" s="1"/>
  <c r="R22" i="18"/>
  <c r="S22" i="18" s="1"/>
  <c r="M27" i="18"/>
  <c r="N27" i="18" s="1"/>
  <c r="M16" i="18"/>
  <c r="N16" i="18" s="1"/>
  <c r="W18" i="18"/>
  <c r="D44" i="18" s="1"/>
  <c r="I31" i="18"/>
  <c r="M14" i="18"/>
  <c r="M15" i="18"/>
  <c r="N15" i="18" s="1"/>
  <c r="M30" i="18"/>
  <c r="N30" i="18" s="1"/>
  <c r="H31" i="18"/>
  <c r="R29" i="18"/>
  <c r="S29" i="18" s="1"/>
  <c r="M24" i="18"/>
  <c r="N24" i="18" s="1"/>
  <c r="M25" i="18"/>
  <c r="N25" i="18" s="1"/>
  <c r="M26" i="18"/>
  <c r="N26" i="18" s="1"/>
  <c r="M23" i="18"/>
  <c r="N23" i="18" s="1"/>
  <c r="R28" i="18"/>
  <c r="S28" i="18" s="1"/>
  <c r="E82" i="17"/>
  <c r="H82" i="17" s="1"/>
  <c r="H56" i="17"/>
  <c r="I56" i="17" s="1"/>
  <c r="I82" i="17" s="1"/>
  <c r="M31" i="17"/>
  <c r="N31" i="17" s="1"/>
  <c r="K50" i="17"/>
  <c r="K76" i="17" s="1"/>
  <c r="J50" i="17"/>
  <c r="J76" i="17" s="1"/>
  <c r="J53" i="17"/>
  <c r="J79" i="17" s="1"/>
  <c r="K53" i="17"/>
  <c r="K79" i="17" s="1"/>
  <c r="K51" i="17"/>
  <c r="K77" i="17" s="1"/>
  <c r="J51" i="17"/>
  <c r="J77" i="17" s="1"/>
  <c r="M28" i="17"/>
  <c r="N28" i="17" s="1"/>
  <c r="K48" i="17"/>
  <c r="K74" i="17" s="1"/>
  <c r="J48" i="17"/>
  <c r="J74" i="17" s="1"/>
  <c r="K44" i="17"/>
  <c r="M29" i="17"/>
  <c r="N29" i="17" s="1"/>
  <c r="R32" i="17"/>
  <c r="S32" i="17" s="1"/>
  <c r="F61" i="17"/>
  <c r="M18" i="17"/>
  <c r="N18" i="17" s="1"/>
  <c r="I72" i="17"/>
  <c r="K58" i="17"/>
  <c r="K84" i="17" s="1"/>
  <c r="J58" i="17"/>
  <c r="J84" i="17" s="1"/>
  <c r="E86" i="17"/>
  <c r="H86" i="17" s="1"/>
  <c r="H60" i="17"/>
  <c r="I60" i="17" s="1"/>
  <c r="K46" i="17"/>
  <c r="K72" i="17" s="1"/>
  <c r="J46" i="17"/>
  <c r="J72" i="17" s="1"/>
  <c r="E72" i="17"/>
  <c r="H72" i="17" s="1"/>
  <c r="D87" i="17"/>
  <c r="H70" i="17"/>
  <c r="M17" i="17"/>
  <c r="N17" i="17" s="1"/>
  <c r="I71" i="17"/>
  <c r="W19" i="17"/>
  <c r="X19" i="17" s="1"/>
  <c r="E83" i="17"/>
  <c r="H83" i="17" s="1"/>
  <c r="H57" i="17"/>
  <c r="I57" i="17" s="1"/>
  <c r="M21" i="17"/>
  <c r="N21" i="17" s="1"/>
  <c r="F87" i="17"/>
  <c r="H59" i="17"/>
  <c r="I59" i="17" s="1"/>
  <c r="E85" i="17"/>
  <c r="H85" i="17" s="1"/>
  <c r="M25" i="17"/>
  <c r="N25" i="17" s="1"/>
  <c r="I79" i="17"/>
  <c r="M30" i="17"/>
  <c r="N30" i="17" s="1"/>
  <c r="I84" i="17"/>
  <c r="M22" i="17"/>
  <c r="N22" i="17" s="1"/>
  <c r="I76" i="17"/>
  <c r="R26" i="17"/>
  <c r="S26" i="17" s="1"/>
  <c r="H47" i="17"/>
  <c r="I47" i="17" s="1"/>
  <c r="H76" i="17"/>
  <c r="E77" i="17"/>
  <c r="H77" i="17" s="1"/>
  <c r="K54" i="17"/>
  <c r="K80" i="17" s="1"/>
  <c r="J54" i="17"/>
  <c r="J80" i="17" s="1"/>
  <c r="E73" i="17"/>
  <c r="H73" i="17" s="1"/>
  <c r="E61" i="17"/>
  <c r="H33" i="17"/>
  <c r="I16" i="17"/>
  <c r="H78" i="17"/>
  <c r="M27" i="17"/>
  <c r="N27" i="17" s="1"/>
  <c r="M24" i="17"/>
  <c r="N24" i="17" s="1"/>
  <c r="M23" i="17"/>
  <c r="N23" i="17" s="1"/>
  <c r="I77" i="17"/>
  <c r="E79" i="17"/>
  <c r="H79" i="17" s="1"/>
  <c r="J45" i="17"/>
  <c r="J71" i="17" s="1"/>
  <c r="K45" i="17"/>
  <c r="K71" i="17" s="1"/>
  <c r="H55" i="17"/>
  <c r="I55" i="17" s="1"/>
  <c r="H75" i="17"/>
  <c r="M20" i="17"/>
  <c r="N20" i="17" s="1"/>
  <c r="I74" i="17"/>
  <c r="E71" i="17"/>
  <c r="H71" i="17" s="1"/>
  <c r="M80" i="17" l="1"/>
  <c r="M76" i="17"/>
  <c r="M54" i="17"/>
  <c r="N54" i="17" s="1"/>
  <c r="N80" i="17" s="1"/>
  <c r="I75" i="17"/>
  <c r="M72" i="17"/>
  <c r="M46" i="17"/>
  <c r="N46" i="17" s="1"/>
  <c r="N72" i="17" s="1"/>
  <c r="K49" i="17"/>
  <c r="K75" i="17" s="1"/>
  <c r="J75" i="17"/>
  <c r="K52" i="17"/>
  <c r="K78" i="17" s="1"/>
  <c r="J52" i="17"/>
  <c r="J78" i="17" s="1"/>
  <c r="M78" i="17" s="1"/>
  <c r="M50" i="17"/>
  <c r="N50" i="17" s="1"/>
  <c r="P50" i="17" s="1"/>
  <c r="P76" i="17" s="1"/>
  <c r="W29" i="18"/>
  <c r="D55" i="18" s="1"/>
  <c r="H43" i="18"/>
  <c r="I43" i="18" s="1"/>
  <c r="M43" i="18" s="1"/>
  <c r="N43" i="18" s="1"/>
  <c r="R43" i="18" s="1"/>
  <c r="S43" i="18" s="1"/>
  <c r="W43" i="18" s="1"/>
  <c r="R16" i="18"/>
  <c r="S16" i="18" s="1"/>
  <c r="W28" i="18"/>
  <c r="D54" i="18" s="1"/>
  <c r="R20" i="18"/>
  <c r="S20" i="18" s="1"/>
  <c r="R27" i="18"/>
  <c r="S27" i="18" s="1"/>
  <c r="W19" i="18"/>
  <c r="D45" i="18" s="1"/>
  <c r="R24" i="18"/>
  <c r="S24" i="18" s="1"/>
  <c r="R25" i="18"/>
  <c r="S25" i="18" s="1"/>
  <c r="R23" i="18"/>
  <c r="S23" i="18" s="1"/>
  <c r="H44" i="18"/>
  <c r="I44" i="18" s="1"/>
  <c r="M44" i="18" s="1"/>
  <c r="N44" i="18" s="1"/>
  <c r="R44" i="18" s="1"/>
  <c r="S44" i="18" s="1"/>
  <c r="W44" i="18" s="1"/>
  <c r="R30" i="18"/>
  <c r="S30" i="18" s="1"/>
  <c r="W22" i="18"/>
  <c r="D48" i="18" s="1"/>
  <c r="M31" i="18"/>
  <c r="N14" i="18"/>
  <c r="R15" i="18"/>
  <c r="S15" i="18" s="1"/>
  <c r="R21" i="18"/>
  <c r="S21" i="18" s="1"/>
  <c r="R26" i="18"/>
  <c r="S26" i="18" s="1"/>
  <c r="K60" i="17"/>
  <c r="K86" i="17" s="1"/>
  <c r="J60" i="17"/>
  <c r="J86" i="17" s="1"/>
  <c r="I86" i="17"/>
  <c r="K55" i="17"/>
  <c r="K81" i="17" s="1"/>
  <c r="J55" i="17"/>
  <c r="J81" i="17" s="1"/>
  <c r="W26" i="17"/>
  <c r="X26" i="17" s="1"/>
  <c r="M48" i="17"/>
  <c r="N48" i="17" s="1"/>
  <c r="N74" i="17" s="1"/>
  <c r="R27" i="17"/>
  <c r="S27" i="17" s="1"/>
  <c r="R21" i="17"/>
  <c r="S21" i="17" s="1"/>
  <c r="W32" i="17"/>
  <c r="X32" i="17" s="1"/>
  <c r="J57" i="17"/>
  <c r="J83" i="17" s="1"/>
  <c r="K57" i="17"/>
  <c r="K83" i="17" s="1"/>
  <c r="M77" i="17"/>
  <c r="K59" i="17"/>
  <c r="K85" i="17" s="1"/>
  <c r="J59" i="17"/>
  <c r="J85" i="17" s="1"/>
  <c r="I33" i="17"/>
  <c r="I70" i="17"/>
  <c r="M16" i="17"/>
  <c r="R30" i="17"/>
  <c r="S30" i="17" s="1"/>
  <c r="E87" i="17"/>
  <c r="R31" i="17"/>
  <c r="S31" i="17" s="1"/>
  <c r="R25" i="17"/>
  <c r="S25" i="17" s="1"/>
  <c r="I85" i="17"/>
  <c r="R17" i="17"/>
  <c r="S17" i="17" s="1"/>
  <c r="AB19" i="17"/>
  <c r="H87" i="17"/>
  <c r="R23" i="17"/>
  <c r="S23" i="17" s="1"/>
  <c r="P54" i="17"/>
  <c r="P80" i="17" s="1"/>
  <c r="O54" i="17"/>
  <c r="O80" i="17" s="1"/>
  <c r="R22" i="17"/>
  <c r="S22" i="17" s="1"/>
  <c r="M58" i="17"/>
  <c r="N58" i="17" s="1"/>
  <c r="N84" i="17" s="1"/>
  <c r="I83" i="17"/>
  <c r="H61" i="17"/>
  <c r="M84" i="17"/>
  <c r="R29" i="17"/>
  <c r="S29" i="17" s="1"/>
  <c r="R18" i="17"/>
  <c r="S18" i="17" s="1"/>
  <c r="M74" i="17"/>
  <c r="M45" i="17"/>
  <c r="N45" i="17" s="1"/>
  <c r="N71" i="17" s="1"/>
  <c r="M79" i="17"/>
  <c r="I61" i="17"/>
  <c r="R28" i="17"/>
  <c r="S28" i="17" s="1"/>
  <c r="M53" i="17"/>
  <c r="N53" i="17" s="1"/>
  <c r="N79" i="17" s="1"/>
  <c r="R20" i="17"/>
  <c r="S20" i="17" s="1"/>
  <c r="R24" i="17"/>
  <c r="S24" i="17" s="1"/>
  <c r="M71" i="17"/>
  <c r="O46" i="17"/>
  <c r="O72" i="17" s="1"/>
  <c r="J44" i="17"/>
  <c r="K47" i="17"/>
  <c r="K73" i="17" s="1"/>
  <c r="I73" i="17"/>
  <c r="J47" i="17"/>
  <c r="J73" i="17" s="1"/>
  <c r="K70" i="17"/>
  <c r="M51" i="17"/>
  <c r="N51" i="17" s="1"/>
  <c r="N77" i="17" s="1"/>
  <c r="K56" i="17"/>
  <c r="K82" i="17" s="1"/>
  <c r="J56" i="17"/>
  <c r="J82" i="17" s="1"/>
  <c r="I81" i="17"/>
  <c r="P46" i="17" l="1"/>
  <c r="P72" i="17" s="1"/>
  <c r="M49" i="17"/>
  <c r="N49" i="17" s="1"/>
  <c r="P49" i="17" s="1"/>
  <c r="P75" i="17" s="1"/>
  <c r="M52" i="17"/>
  <c r="N52" i="17" s="1"/>
  <c r="O52" i="17" s="1"/>
  <c r="O78" i="17" s="1"/>
  <c r="M75" i="17"/>
  <c r="M86" i="17"/>
  <c r="M82" i="17"/>
  <c r="N78" i="17"/>
  <c r="N75" i="17"/>
  <c r="R80" i="17"/>
  <c r="P52" i="17"/>
  <c r="P78" i="17" s="1"/>
  <c r="N76" i="17"/>
  <c r="O49" i="17"/>
  <c r="O75" i="17" s="1"/>
  <c r="O50" i="17"/>
  <c r="O76" i="17" s="1"/>
  <c r="R76" i="17" s="1"/>
  <c r="M73" i="17"/>
  <c r="M85" i="17"/>
  <c r="M47" i="17"/>
  <c r="N47" i="17" s="1"/>
  <c r="N73" i="17" s="1"/>
  <c r="W24" i="18"/>
  <c r="D50" i="18" s="1"/>
  <c r="H45" i="18"/>
  <c r="I45" i="18" s="1"/>
  <c r="M45" i="18" s="1"/>
  <c r="N45" i="18" s="1"/>
  <c r="R45" i="18" s="1"/>
  <c r="S45" i="18" s="1"/>
  <c r="W45" i="18" s="1"/>
  <c r="H48" i="18"/>
  <c r="I48" i="18" s="1"/>
  <c r="M48" i="18" s="1"/>
  <c r="N48" i="18" s="1"/>
  <c r="R48" i="18" s="1"/>
  <c r="S48" i="18" s="1"/>
  <c r="W48" i="18" s="1"/>
  <c r="W15" i="18"/>
  <c r="D41" i="18" s="1"/>
  <c r="H55" i="18"/>
  <c r="I55" i="18" s="1"/>
  <c r="M55" i="18" s="1"/>
  <c r="N55" i="18" s="1"/>
  <c r="R55" i="18" s="1"/>
  <c r="S55" i="18" s="1"/>
  <c r="W55" i="18" s="1"/>
  <c r="W30" i="18"/>
  <c r="D56" i="18" s="1"/>
  <c r="W26" i="18"/>
  <c r="D52" i="18" s="1"/>
  <c r="W16" i="18"/>
  <c r="D42" i="18" s="1"/>
  <c r="W25" i="18"/>
  <c r="D51" i="18" s="1"/>
  <c r="W27" i="18"/>
  <c r="D53" i="18" s="1"/>
  <c r="N31" i="18"/>
  <c r="R14" i="18"/>
  <c r="W21" i="18"/>
  <c r="D47" i="18" s="1"/>
  <c r="W20" i="18"/>
  <c r="D46" i="18" s="1"/>
  <c r="W23" i="18"/>
  <c r="D49" i="18" s="1"/>
  <c r="H54" i="18"/>
  <c r="I54" i="18" s="1"/>
  <c r="M54" i="18" s="1"/>
  <c r="N54" i="18" s="1"/>
  <c r="R54" i="18" s="1"/>
  <c r="S54" i="18" s="1"/>
  <c r="W54" i="18" s="1"/>
  <c r="W18" i="17"/>
  <c r="X18" i="17" s="1"/>
  <c r="R72" i="17"/>
  <c r="W24" i="17"/>
  <c r="X24" i="17" s="1"/>
  <c r="W22" i="17"/>
  <c r="X22" i="17" s="1"/>
  <c r="W25" i="17"/>
  <c r="X25" i="17" s="1"/>
  <c r="W29" i="17"/>
  <c r="X29" i="17" s="1"/>
  <c r="I87" i="17"/>
  <c r="M55" i="17"/>
  <c r="N55" i="17" s="1"/>
  <c r="M60" i="17"/>
  <c r="N60" i="17" s="1"/>
  <c r="K87" i="17"/>
  <c r="W20" i="17"/>
  <c r="X20" i="17" s="1"/>
  <c r="R54" i="17"/>
  <c r="S54" i="17" s="1"/>
  <c r="M59" i="17"/>
  <c r="N59" i="17" s="1"/>
  <c r="W21" i="17"/>
  <c r="X21" i="17" s="1"/>
  <c r="R52" i="17"/>
  <c r="S52" i="17" s="1"/>
  <c r="W28" i="17"/>
  <c r="X28" i="17" s="1"/>
  <c r="O48" i="17"/>
  <c r="O74" i="17" s="1"/>
  <c r="P48" i="17"/>
  <c r="P74" i="17" s="1"/>
  <c r="W30" i="17"/>
  <c r="X30" i="17" s="1"/>
  <c r="J61" i="17"/>
  <c r="J70" i="17"/>
  <c r="J87" i="17" s="1"/>
  <c r="M44" i="17"/>
  <c r="P53" i="17"/>
  <c r="P79" i="17" s="1"/>
  <c r="O53" i="17"/>
  <c r="O79" i="17" s="1"/>
  <c r="R79" i="17" s="1"/>
  <c r="W31" i="17"/>
  <c r="X31" i="17" s="1"/>
  <c r="W27" i="17"/>
  <c r="X27" i="17" s="1"/>
  <c r="W17" i="17"/>
  <c r="X17" i="17" s="1"/>
  <c r="W23" i="17"/>
  <c r="X23" i="17" s="1"/>
  <c r="M57" i="17"/>
  <c r="N57" i="17" s="1"/>
  <c r="M56" i="17"/>
  <c r="N56" i="17" s="1"/>
  <c r="M83" i="17"/>
  <c r="P58" i="17"/>
  <c r="P84" i="17" s="1"/>
  <c r="O58" i="17"/>
  <c r="O84" i="17" s="1"/>
  <c r="AB26" i="17"/>
  <c r="P45" i="17"/>
  <c r="P71" i="17" s="1"/>
  <c r="O45" i="17"/>
  <c r="O71" i="17" s="1"/>
  <c r="R71" i="17" s="1"/>
  <c r="AB32" i="17"/>
  <c r="N16" i="17"/>
  <c r="M33" i="17"/>
  <c r="O51" i="17"/>
  <c r="O77" i="17" s="1"/>
  <c r="P51" i="17"/>
  <c r="P77" i="17" s="1"/>
  <c r="K61" i="17"/>
  <c r="M81" i="17"/>
  <c r="R46" i="17"/>
  <c r="S46" i="17" s="1"/>
  <c r="S72" i="17" s="1"/>
  <c r="R75" i="17" l="1"/>
  <c r="R84" i="17"/>
  <c r="R78" i="17"/>
  <c r="M70" i="17"/>
  <c r="O47" i="17"/>
  <c r="O73" i="17" s="1"/>
  <c r="R73" i="17" s="1"/>
  <c r="P47" i="17"/>
  <c r="P73" i="17" s="1"/>
  <c r="R49" i="17"/>
  <c r="S49" i="17" s="1"/>
  <c r="S75" i="17" s="1"/>
  <c r="R50" i="17"/>
  <c r="S50" i="17" s="1"/>
  <c r="R77" i="17"/>
  <c r="R74" i="17"/>
  <c r="H46" i="18"/>
  <c r="I46" i="18" s="1"/>
  <c r="M46" i="18" s="1"/>
  <c r="N46" i="18" s="1"/>
  <c r="R46" i="18" s="1"/>
  <c r="S46" i="18" s="1"/>
  <c r="W46" i="18" s="1"/>
  <c r="H56" i="18"/>
  <c r="I56" i="18" s="1"/>
  <c r="M56" i="18" s="1"/>
  <c r="N56" i="18" s="1"/>
  <c r="R56" i="18" s="1"/>
  <c r="S56" i="18" s="1"/>
  <c r="W56" i="18" s="1"/>
  <c r="H53" i="18"/>
  <c r="I53" i="18" s="1"/>
  <c r="M53" i="18" s="1"/>
  <c r="N53" i="18" s="1"/>
  <c r="R53" i="18" s="1"/>
  <c r="S53" i="18" s="1"/>
  <c r="W53" i="18" s="1"/>
  <c r="H52" i="18"/>
  <c r="I52" i="18" s="1"/>
  <c r="M52" i="18" s="1"/>
  <c r="N52" i="18" s="1"/>
  <c r="R52" i="18" s="1"/>
  <c r="S52" i="18" s="1"/>
  <c r="W52" i="18" s="1"/>
  <c r="H51" i="18"/>
  <c r="I51" i="18" s="1"/>
  <c r="M51" i="18" s="1"/>
  <c r="N51" i="18" s="1"/>
  <c r="R51" i="18" s="1"/>
  <c r="S51" i="18" s="1"/>
  <c r="W51" i="18" s="1"/>
  <c r="H41" i="18"/>
  <c r="I41" i="18" s="1"/>
  <c r="M41" i="18" s="1"/>
  <c r="N41" i="18" s="1"/>
  <c r="R41" i="18" s="1"/>
  <c r="S41" i="18" s="1"/>
  <c r="W41" i="18" s="1"/>
  <c r="H50" i="18"/>
  <c r="I50" i="18" s="1"/>
  <c r="M50" i="18" s="1"/>
  <c r="N50" i="18" s="1"/>
  <c r="R50" i="18" s="1"/>
  <c r="S50" i="18" s="1"/>
  <c r="W50" i="18" s="1"/>
  <c r="H49" i="18"/>
  <c r="I49" i="18" s="1"/>
  <c r="M49" i="18" s="1"/>
  <c r="N49" i="18" s="1"/>
  <c r="R49" i="18" s="1"/>
  <c r="S49" i="18" s="1"/>
  <c r="W49" i="18" s="1"/>
  <c r="H47" i="18"/>
  <c r="I47" i="18" s="1"/>
  <c r="M47" i="18" s="1"/>
  <c r="N47" i="18" s="1"/>
  <c r="R47" i="18" s="1"/>
  <c r="S47" i="18" s="1"/>
  <c r="W47" i="18" s="1"/>
  <c r="S14" i="18"/>
  <c r="R31" i="18"/>
  <c r="H42" i="18"/>
  <c r="I42" i="18" s="1"/>
  <c r="M42" i="18" s="1"/>
  <c r="N42" i="18" s="1"/>
  <c r="R42" i="18" s="1"/>
  <c r="S42" i="18" s="1"/>
  <c r="W42" i="18" s="1"/>
  <c r="AB28" i="17"/>
  <c r="P55" i="17"/>
  <c r="P81" i="17" s="1"/>
  <c r="O55" i="17"/>
  <c r="O81" i="17" s="1"/>
  <c r="N81" i="17"/>
  <c r="AB22" i="17"/>
  <c r="AB23" i="17"/>
  <c r="R48" i="17"/>
  <c r="S48" i="17" s="1"/>
  <c r="AB27" i="17"/>
  <c r="R53" i="17"/>
  <c r="S53" i="17" s="1"/>
  <c r="T49" i="17"/>
  <c r="T75" i="17" s="1"/>
  <c r="T52" i="17"/>
  <c r="T78" i="17" s="1"/>
  <c r="U52" i="17"/>
  <c r="U78" i="17" s="1"/>
  <c r="M87" i="17"/>
  <c r="P56" i="17"/>
  <c r="P82" i="17" s="1"/>
  <c r="O56" i="17"/>
  <c r="O82" i="17" s="1"/>
  <c r="N82" i="17"/>
  <c r="R51" i="17"/>
  <c r="S51" i="17" s="1"/>
  <c r="R45" i="17"/>
  <c r="S45" i="17" s="1"/>
  <c r="AB17" i="17"/>
  <c r="AB31" i="17"/>
  <c r="M61" i="17"/>
  <c r="N44" i="17"/>
  <c r="N70" i="17" s="1"/>
  <c r="AB21" i="17"/>
  <c r="AB29" i="17"/>
  <c r="P59" i="17"/>
  <c r="P85" i="17" s="1"/>
  <c r="O59" i="17"/>
  <c r="O85" i="17" s="1"/>
  <c r="N85" i="17"/>
  <c r="U54" i="17"/>
  <c r="U80" i="17" s="1"/>
  <c r="T54" i="17"/>
  <c r="T80" i="17" s="1"/>
  <c r="S80" i="17"/>
  <c r="AB18" i="17"/>
  <c r="R16" i="17"/>
  <c r="N33" i="17"/>
  <c r="AB30" i="17"/>
  <c r="AB20" i="17"/>
  <c r="AB25" i="17"/>
  <c r="U46" i="17"/>
  <c r="U72" i="17" s="1"/>
  <c r="T46" i="17"/>
  <c r="T72" i="17" s="1"/>
  <c r="O57" i="17"/>
  <c r="O83" i="17" s="1"/>
  <c r="P57" i="17"/>
  <c r="P83" i="17" s="1"/>
  <c r="N83" i="17"/>
  <c r="S78" i="17"/>
  <c r="AB24" i="17"/>
  <c r="R58" i="17"/>
  <c r="S58" i="17" s="1"/>
  <c r="P60" i="17"/>
  <c r="P86" i="17" s="1"/>
  <c r="O60" i="17"/>
  <c r="O86" i="17" s="1"/>
  <c r="N86" i="17"/>
  <c r="R47" i="17" l="1"/>
  <c r="S47" i="17" s="1"/>
  <c r="U49" i="17"/>
  <c r="U75" i="17" s="1"/>
  <c r="R86" i="17"/>
  <c r="R81" i="17"/>
  <c r="W75" i="17"/>
  <c r="R82" i="17"/>
  <c r="T50" i="17"/>
  <c r="U50" i="17"/>
  <c r="U76" i="17" s="1"/>
  <c r="S76" i="17"/>
  <c r="W72" i="17"/>
  <c r="R55" i="17"/>
  <c r="S55" i="17" s="1"/>
  <c r="T55" i="17" s="1"/>
  <c r="T81" i="17" s="1"/>
  <c r="W78" i="17"/>
  <c r="R60" i="17"/>
  <c r="S60" i="17" s="1"/>
  <c r="S86" i="17" s="1"/>
  <c r="W14" i="18"/>
  <c r="S31" i="18"/>
  <c r="U58" i="17"/>
  <c r="U84" i="17" s="1"/>
  <c r="T58" i="17"/>
  <c r="T84" i="17" s="1"/>
  <c r="S84" i="17"/>
  <c r="W54" i="17"/>
  <c r="X54" i="17" s="1"/>
  <c r="R59" i="17"/>
  <c r="S59" i="17" s="1"/>
  <c r="U45" i="17"/>
  <c r="U71" i="17" s="1"/>
  <c r="T45" i="17"/>
  <c r="T71" i="17" s="1"/>
  <c r="S71" i="17"/>
  <c r="R57" i="17"/>
  <c r="S57" i="17" s="1"/>
  <c r="T51" i="17"/>
  <c r="T77" i="17" s="1"/>
  <c r="U51" i="17"/>
  <c r="U77" i="17" s="1"/>
  <c r="S77" i="17"/>
  <c r="W49" i="17"/>
  <c r="X49" i="17" s="1"/>
  <c r="U53" i="17"/>
  <c r="U79" i="17" s="1"/>
  <c r="T53" i="17"/>
  <c r="T79" i="17" s="1"/>
  <c r="S79" i="17"/>
  <c r="N87" i="17"/>
  <c r="W46" i="17"/>
  <c r="X46" i="17" s="1"/>
  <c r="R33" i="17"/>
  <c r="S16" i="17"/>
  <c r="P44" i="17"/>
  <c r="N61" i="17"/>
  <c r="O44" i="17"/>
  <c r="R56" i="17"/>
  <c r="S56" i="17" s="1"/>
  <c r="U48" i="17"/>
  <c r="U74" i="17" s="1"/>
  <c r="T48" i="17"/>
  <c r="T74" i="17" s="1"/>
  <c r="S74" i="17"/>
  <c r="W80" i="17"/>
  <c r="R85" i="17"/>
  <c r="W52" i="17"/>
  <c r="X52" i="17" s="1"/>
  <c r="T47" i="17"/>
  <c r="T73" i="17" s="1"/>
  <c r="U47" i="17"/>
  <c r="U73" i="17" s="1"/>
  <c r="S73" i="17"/>
  <c r="R83" i="17"/>
  <c r="W77" i="17" l="1"/>
  <c r="U60" i="17"/>
  <c r="U86" i="17" s="1"/>
  <c r="S81" i="17"/>
  <c r="W81" i="17" s="1"/>
  <c r="T60" i="17"/>
  <c r="T86" i="17" s="1"/>
  <c r="W86" i="17" s="1"/>
  <c r="U55" i="17"/>
  <c r="U81" i="17" s="1"/>
  <c r="W73" i="17"/>
  <c r="T76" i="17"/>
  <c r="W76" i="17" s="1"/>
  <c r="W50" i="17"/>
  <c r="X50" i="17" s="1"/>
  <c r="W71" i="17"/>
  <c r="W45" i="17"/>
  <c r="X45" i="17" s="1"/>
  <c r="Z45" i="17" s="1"/>
  <c r="Z71" i="17" s="1"/>
  <c r="D40" i="18"/>
  <c r="W31" i="18"/>
  <c r="P61" i="17"/>
  <c r="P70" i="17"/>
  <c r="P87" i="17" s="1"/>
  <c r="W47" i="17"/>
  <c r="X47" i="17" s="1"/>
  <c r="R44" i="17"/>
  <c r="W16" i="17"/>
  <c r="S33" i="17"/>
  <c r="Z46" i="17"/>
  <c r="Z72" i="17" s="1"/>
  <c r="Y46" i="17"/>
  <c r="Y72" i="17" s="1"/>
  <c r="X72" i="17"/>
  <c r="W51" i="17"/>
  <c r="X51" i="17" s="1"/>
  <c r="T59" i="17"/>
  <c r="T85" i="17" s="1"/>
  <c r="U59" i="17"/>
  <c r="U85" i="17" s="1"/>
  <c r="S85" i="17"/>
  <c r="W84" i="17"/>
  <c r="U57" i="17"/>
  <c r="U83" i="17" s="1"/>
  <c r="T57" i="17"/>
  <c r="T83" i="17" s="1"/>
  <c r="S83" i="17"/>
  <c r="Z52" i="17"/>
  <c r="Z78" i="17" s="1"/>
  <c r="Y52" i="17"/>
  <c r="Y78" i="17" s="1"/>
  <c r="X78" i="17"/>
  <c r="W74" i="17"/>
  <c r="Z54" i="17"/>
  <c r="Z80" i="17" s="1"/>
  <c r="Y54" i="17"/>
  <c r="Y80" i="17" s="1"/>
  <c r="X80" i="17"/>
  <c r="Z49" i="17"/>
  <c r="Z75" i="17" s="1"/>
  <c r="Y49" i="17"/>
  <c r="Y75" i="17" s="1"/>
  <c r="X75" i="17"/>
  <c r="T56" i="17"/>
  <c r="T82" i="17" s="1"/>
  <c r="U56" i="17"/>
  <c r="U82" i="17" s="1"/>
  <c r="S82" i="17"/>
  <c r="W82" i="17" s="1"/>
  <c r="W53" i="17"/>
  <c r="X53" i="17" s="1"/>
  <c r="W58" i="17"/>
  <c r="X58" i="17" s="1"/>
  <c r="W79" i="17"/>
  <c r="W48" i="17"/>
  <c r="X48" i="17" s="1"/>
  <c r="O61" i="17"/>
  <c r="O70" i="17"/>
  <c r="W60" i="17" l="1"/>
  <c r="X60" i="17" s="1"/>
  <c r="W83" i="17"/>
  <c r="AB80" i="17"/>
  <c r="AB72" i="17"/>
  <c r="X71" i="17"/>
  <c r="X76" i="17"/>
  <c r="Z50" i="17"/>
  <c r="Z76" i="17" s="1"/>
  <c r="Y50" i="17"/>
  <c r="Y76" i="17" s="1"/>
  <c r="AB76" i="17" s="1"/>
  <c r="W55" i="17"/>
  <c r="X55" i="17" s="1"/>
  <c r="Z55" i="17" s="1"/>
  <c r="Z81" i="17" s="1"/>
  <c r="Y45" i="17"/>
  <c r="Y71" i="17" s="1"/>
  <c r="AB75" i="17"/>
  <c r="H40" i="18"/>
  <c r="D57" i="18"/>
  <c r="Z51" i="17"/>
  <c r="Z77" i="17" s="1"/>
  <c r="Y51" i="17"/>
  <c r="Y77" i="17" s="1"/>
  <c r="X77" i="17"/>
  <c r="W33" i="17"/>
  <c r="X16" i="17"/>
  <c r="R61" i="17"/>
  <c r="S44" i="17"/>
  <c r="Y58" i="17"/>
  <c r="Y84" i="17" s="1"/>
  <c r="Z58" i="17"/>
  <c r="Z84" i="17" s="1"/>
  <c r="X84" i="17"/>
  <c r="O87" i="17"/>
  <c r="R70" i="17"/>
  <c r="R87" i="17" s="1"/>
  <c r="Z53" i="17"/>
  <c r="Z79" i="17" s="1"/>
  <c r="Y53" i="17"/>
  <c r="Y79" i="17" s="1"/>
  <c r="X79" i="17"/>
  <c r="W56" i="17"/>
  <c r="X56" i="17" s="1"/>
  <c r="Z60" i="17"/>
  <c r="Z86" i="17" s="1"/>
  <c r="Y60" i="17"/>
  <c r="Y86" i="17" s="1"/>
  <c r="X86" i="17"/>
  <c r="Z47" i="17"/>
  <c r="Z73" i="17" s="1"/>
  <c r="Y47" i="17"/>
  <c r="Y73" i="17" s="1"/>
  <c r="X73" i="17"/>
  <c r="Z48" i="17"/>
  <c r="Z74" i="17" s="1"/>
  <c r="Y48" i="17"/>
  <c r="Y74" i="17" s="1"/>
  <c r="X74" i="17"/>
  <c r="W57" i="17"/>
  <c r="X57" i="17" s="1"/>
  <c r="W85" i="17"/>
  <c r="AB78" i="17"/>
  <c r="W59" i="17"/>
  <c r="X59" i="17" s="1"/>
  <c r="AB79" i="17" l="1"/>
  <c r="AB71" i="17"/>
  <c r="AB84" i="17"/>
  <c r="AB73" i="17"/>
  <c r="X81" i="17"/>
  <c r="AB86" i="17"/>
  <c r="Y55" i="17"/>
  <c r="Y81" i="17" s="1"/>
  <c r="AB81" i="17" s="1"/>
  <c r="AB77" i="17"/>
  <c r="AB74" i="17"/>
  <c r="H57" i="18"/>
  <c r="I40" i="18"/>
  <c r="T44" i="17"/>
  <c r="S61" i="17"/>
  <c r="U44" i="17"/>
  <c r="S70" i="17"/>
  <c r="Y59" i="17"/>
  <c r="Y85" i="17" s="1"/>
  <c r="Z59" i="17"/>
  <c r="Z85" i="17" s="1"/>
  <c r="X85" i="17"/>
  <c r="AB16" i="17"/>
  <c r="AB33" i="17" s="1"/>
  <c r="X33" i="17"/>
  <c r="Z56" i="17"/>
  <c r="Z82" i="17" s="1"/>
  <c r="Y56" i="17"/>
  <c r="Y82" i="17" s="1"/>
  <c r="X82" i="17"/>
  <c r="Z57" i="17"/>
  <c r="Z83" i="17" s="1"/>
  <c r="Y57" i="17"/>
  <c r="Y83" i="17" s="1"/>
  <c r="X83" i="17"/>
  <c r="AB82" i="17" l="1"/>
  <c r="W44" i="17"/>
  <c r="X44" i="17" s="1"/>
  <c r="AB85" i="17"/>
  <c r="I57" i="18"/>
  <c r="M40" i="18"/>
  <c r="S87" i="17"/>
  <c r="AB83" i="17"/>
  <c r="U61" i="17"/>
  <c r="U70" i="17"/>
  <c r="U87" i="17" s="1"/>
  <c r="W61" i="17"/>
  <c r="T61" i="17"/>
  <c r="T70" i="17"/>
  <c r="T87" i="17" s="1"/>
  <c r="M57" i="18" l="1"/>
  <c r="N40" i="18"/>
  <c r="W70" i="17"/>
  <c r="W87" i="17" s="1"/>
  <c r="X61" i="17"/>
  <c r="Y44" i="17"/>
  <c r="Y70" i="17" s="1"/>
  <c r="Y87" i="17" s="1"/>
  <c r="Z44" i="17"/>
  <c r="Z70" i="17" s="1"/>
  <c r="Z87" i="17" s="1"/>
  <c r="X70" i="17"/>
  <c r="N57" i="18" l="1"/>
  <c r="R40" i="18"/>
  <c r="X87" i="17"/>
  <c r="AB70" i="17"/>
  <c r="AB87" i="17" s="1"/>
  <c r="S40" i="18" l="1"/>
  <c r="R57" i="18"/>
  <c r="W40" i="18" l="1"/>
  <c r="W57" i="18" s="1"/>
  <c r="S57" i="18"/>
  <c r="V165" i="15" l="1"/>
  <c r="U165" i="15"/>
  <c r="T165" i="15"/>
  <c r="Q165" i="15"/>
  <c r="P165" i="15"/>
  <c r="O165" i="15"/>
  <c r="L165" i="15"/>
  <c r="K165" i="15"/>
  <c r="J165" i="15"/>
  <c r="G164" i="15"/>
  <c r="G163" i="15"/>
  <c r="G162" i="15"/>
  <c r="G161" i="15"/>
  <c r="G160" i="15"/>
  <c r="G159" i="15"/>
  <c r="G158" i="15"/>
  <c r="G157" i="15"/>
  <c r="G156" i="15"/>
  <c r="G155" i="15"/>
  <c r="G154" i="15"/>
  <c r="G153" i="15"/>
  <c r="G152" i="15"/>
  <c r="G151" i="15"/>
  <c r="B151" i="15"/>
  <c r="B152" i="15" s="1"/>
  <c r="B153" i="15" s="1"/>
  <c r="B154" i="15" s="1"/>
  <c r="B155" i="15" s="1"/>
  <c r="B156" i="15" s="1"/>
  <c r="B157" i="15" s="1"/>
  <c r="B158" i="15" s="1"/>
  <c r="B159" i="15" s="1"/>
  <c r="B160" i="15" s="1"/>
  <c r="B161" i="15" s="1"/>
  <c r="B162" i="15" s="1"/>
  <c r="B163" i="15" s="1"/>
  <c r="B164" i="15" s="1"/>
  <c r="G150" i="15"/>
  <c r="G149" i="15"/>
  <c r="B149" i="15"/>
  <c r="B150" i="15" s="1"/>
  <c r="G148" i="15"/>
  <c r="V138" i="15"/>
  <c r="Q138" i="15"/>
  <c r="L138" i="15"/>
  <c r="G138" i="15"/>
  <c r="V137" i="15"/>
  <c r="Q137" i="15"/>
  <c r="L137" i="15"/>
  <c r="G137" i="15"/>
  <c r="V136" i="15"/>
  <c r="Q136" i="15"/>
  <c r="L136" i="15"/>
  <c r="G136" i="15"/>
  <c r="V135" i="15"/>
  <c r="Q135" i="15"/>
  <c r="L135" i="15"/>
  <c r="G135" i="15"/>
  <c r="V134" i="15"/>
  <c r="Q134" i="15"/>
  <c r="L134" i="15"/>
  <c r="G134" i="15"/>
  <c r="V133" i="15"/>
  <c r="Q133" i="15"/>
  <c r="L133" i="15"/>
  <c r="G133" i="15"/>
  <c r="V132" i="15"/>
  <c r="Q132" i="15"/>
  <c r="L132" i="15"/>
  <c r="G132" i="15"/>
  <c r="V131" i="15"/>
  <c r="Q131" i="15"/>
  <c r="L131" i="15"/>
  <c r="G131" i="15"/>
  <c r="V130" i="15"/>
  <c r="Q130" i="15"/>
  <c r="L130" i="15"/>
  <c r="G130" i="15"/>
  <c r="V129" i="15"/>
  <c r="Q129" i="15"/>
  <c r="L129" i="15"/>
  <c r="G129" i="15"/>
  <c r="V128" i="15"/>
  <c r="Q128" i="15"/>
  <c r="L128" i="15"/>
  <c r="G128" i="15"/>
  <c r="V127" i="15"/>
  <c r="Q127" i="15"/>
  <c r="L127" i="15"/>
  <c r="G127" i="15"/>
  <c r="V126" i="15"/>
  <c r="Q126" i="15"/>
  <c r="L126" i="15"/>
  <c r="G126" i="15"/>
  <c r="V125" i="15"/>
  <c r="Q125" i="15"/>
  <c r="L125" i="15"/>
  <c r="G125" i="15"/>
  <c r="V124" i="15"/>
  <c r="Q124" i="15"/>
  <c r="L124" i="15"/>
  <c r="G124" i="15"/>
  <c r="V123" i="15"/>
  <c r="Q123" i="15"/>
  <c r="L123" i="15"/>
  <c r="G123" i="15"/>
  <c r="B123" i="15"/>
  <c r="B124" i="15" s="1"/>
  <c r="B125" i="15" s="1"/>
  <c r="B126" i="15" s="1"/>
  <c r="B127" i="15" s="1"/>
  <c r="B128" i="15" s="1"/>
  <c r="B129" i="15" s="1"/>
  <c r="B130" i="15" s="1"/>
  <c r="B131" i="15" s="1"/>
  <c r="B132" i="15" s="1"/>
  <c r="B133" i="15" s="1"/>
  <c r="B134" i="15" s="1"/>
  <c r="B135" i="15" s="1"/>
  <c r="B136" i="15" s="1"/>
  <c r="B137" i="15" s="1"/>
  <c r="B138" i="15" s="1"/>
  <c r="V122" i="15"/>
  <c r="Q122" i="15"/>
  <c r="L122" i="15"/>
  <c r="G122" i="15"/>
  <c r="V112" i="15"/>
  <c r="Q112" i="15"/>
  <c r="L112" i="15"/>
  <c r="G112" i="15"/>
  <c r="B96" i="15"/>
  <c r="B97" i="15" s="1"/>
  <c r="B98" i="15" s="1"/>
  <c r="B99" i="15" s="1"/>
  <c r="B100" i="15" s="1"/>
  <c r="B101" i="15" s="1"/>
  <c r="B102" i="15" s="1"/>
  <c r="B103" i="15" s="1"/>
  <c r="B104" i="15" s="1"/>
  <c r="B105" i="15" s="1"/>
  <c r="B106" i="15" s="1"/>
  <c r="B107" i="15" s="1"/>
  <c r="B108" i="15" s="1"/>
  <c r="B109" i="15" s="1"/>
  <c r="B110" i="15" s="1"/>
  <c r="B111" i="15" s="1"/>
  <c r="O86" i="15"/>
  <c r="T86" i="15" s="1"/>
  <c r="E113" i="15" s="1"/>
  <c r="J113" i="15" s="1"/>
  <c r="O113" i="15" s="1"/>
  <c r="T113" i="15" s="1"/>
  <c r="V85" i="15"/>
  <c r="Q85" i="15"/>
  <c r="L85" i="15"/>
  <c r="G85" i="15"/>
  <c r="B69" i="15"/>
  <c r="B70" i="15" s="1"/>
  <c r="B71" i="15" s="1"/>
  <c r="B72" i="15" s="1"/>
  <c r="B73" i="15" s="1"/>
  <c r="B74" i="15" s="1"/>
  <c r="B75" i="15" s="1"/>
  <c r="B76" i="15" s="1"/>
  <c r="B77" i="15" s="1"/>
  <c r="B78" i="15" s="1"/>
  <c r="B79" i="15" s="1"/>
  <c r="B80" i="15" s="1"/>
  <c r="B81" i="15" s="1"/>
  <c r="B82" i="15" s="1"/>
  <c r="B83" i="15" s="1"/>
  <c r="B84" i="15" s="1"/>
  <c r="V57" i="15"/>
  <c r="Q57" i="15"/>
  <c r="L57" i="15"/>
  <c r="G57" i="15"/>
  <c r="O57" i="15"/>
  <c r="B42" i="15"/>
  <c r="B43" i="15" s="1"/>
  <c r="B44" i="15" s="1"/>
  <c r="B45" i="15" s="1"/>
  <c r="B46" i="15" s="1"/>
  <c r="B47" i="15" s="1"/>
  <c r="B48" i="15" s="1"/>
  <c r="B49" i="15" s="1"/>
  <c r="B50" i="15" s="1"/>
  <c r="B51" i="15" s="1"/>
  <c r="B52" i="15" s="1"/>
  <c r="B53" i="15" s="1"/>
  <c r="B54" i="15" s="1"/>
  <c r="B55" i="15" s="1"/>
  <c r="B56" i="15" s="1"/>
  <c r="B41" i="15"/>
  <c r="V31" i="15"/>
  <c r="Q31" i="15"/>
  <c r="L31" i="15"/>
  <c r="G31" i="15"/>
  <c r="H15" i="15"/>
  <c r="I15" i="15" s="1"/>
  <c r="B15" i="15"/>
  <c r="B16" i="15" s="1"/>
  <c r="B17" i="15" s="1"/>
  <c r="B18" i="15" s="1"/>
  <c r="B19" i="15" s="1"/>
  <c r="B20" i="15" s="1"/>
  <c r="B21" i="15" s="1"/>
  <c r="B22" i="15" s="1"/>
  <c r="B23" i="15" s="1"/>
  <c r="B24" i="15" s="1"/>
  <c r="B25" i="15" s="1"/>
  <c r="B26" i="15" s="1"/>
  <c r="B27" i="15" s="1"/>
  <c r="B28" i="15" s="1"/>
  <c r="B29" i="15" s="1"/>
  <c r="B30" i="15" s="1"/>
  <c r="G139" i="15" l="1"/>
  <c r="H16" i="15"/>
  <c r="I16" i="15" s="1"/>
  <c r="M16" i="15" s="1"/>
  <c r="N16" i="15" s="1"/>
  <c r="H19" i="15"/>
  <c r="I19" i="15" s="1"/>
  <c r="M19" i="15" s="1"/>
  <c r="N19" i="15" s="1"/>
  <c r="H17" i="15"/>
  <c r="I17" i="15" s="1"/>
  <c r="T57" i="15"/>
  <c r="J57" i="15"/>
  <c r="M17" i="15"/>
  <c r="N17" i="15" s="1"/>
  <c r="M15" i="15"/>
  <c r="N15" i="15" s="1"/>
  <c r="R16" i="15"/>
  <c r="S16" i="15" s="1"/>
  <c r="P31" i="15"/>
  <c r="H26" i="15"/>
  <c r="I26" i="15" s="1"/>
  <c r="H27" i="15"/>
  <c r="I27" i="15" s="1"/>
  <c r="H25" i="15"/>
  <c r="I25" i="15" s="1"/>
  <c r="U31" i="15"/>
  <c r="D31" i="15"/>
  <c r="E31" i="15"/>
  <c r="G165" i="15"/>
  <c r="F31" i="15"/>
  <c r="J31" i="15"/>
  <c r="E57" i="15"/>
  <c r="K57" i="15"/>
  <c r="O31" i="15"/>
  <c r="H28" i="15"/>
  <c r="I28" i="15" s="1"/>
  <c r="T31" i="15"/>
  <c r="H30" i="15"/>
  <c r="I30" i="15" s="1"/>
  <c r="K31" i="15"/>
  <c r="H20" i="15"/>
  <c r="I20" i="15" s="1"/>
  <c r="H21" i="15"/>
  <c r="I21" i="15" s="1"/>
  <c r="H22" i="15"/>
  <c r="I22" i="15" s="1"/>
  <c r="H23" i="15"/>
  <c r="I23" i="15" s="1"/>
  <c r="H24" i="15"/>
  <c r="I24" i="15" s="1"/>
  <c r="H29" i="15"/>
  <c r="I29" i="15" s="1"/>
  <c r="L139" i="15"/>
  <c r="P57" i="15"/>
  <c r="F57" i="15"/>
  <c r="Q139" i="15"/>
  <c r="H14" i="15"/>
  <c r="H18" i="15"/>
  <c r="I18" i="15" s="1"/>
  <c r="U57" i="15"/>
  <c r="V139" i="15"/>
  <c r="M18" i="15" l="1"/>
  <c r="N18" i="15" s="1"/>
  <c r="M29" i="15"/>
  <c r="N29" i="15" s="1"/>
  <c r="M30" i="15"/>
  <c r="N30" i="15" s="1"/>
  <c r="M27" i="15"/>
  <c r="N27" i="15" s="1"/>
  <c r="M23" i="15"/>
  <c r="N23" i="15" s="1"/>
  <c r="H31" i="15"/>
  <c r="I14" i="15"/>
  <c r="M22" i="15"/>
  <c r="N22" i="15" s="1"/>
  <c r="M28" i="15"/>
  <c r="N28" i="15" s="1"/>
  <c r="R19" i="15"/>
  <c r="S19" i="15" s="1"/>
  <c r="M25" i="15"/>
  <c r="N25" i="15" s="1"/>
  <c r="M21" i="15"/>
  <c r="N21" i="15" s="1"/>
  <c r="M20" i="15"/>
  <c r="N20" i="15" s="1"/>
  <c r="R15" i="15"/>
  <c r="S15" i="15" s="1"/>
  <c r="M26" i="15"/>
  <c r="N26" i="15" s="1"/>
  <c r="R17" i="15"/>
  <c r="S17" i="15" s="1"/>
  <c r="M24" i="15"/>
  <c r="N24" i="15" s="1"/>
  <c r="W16" i="15"/>
  <c r="D42" i="15" s="1"/>
  <c r="H42" i="15" l="1"/>
  <c r="I42" i="15" s="1"/>
  <c r="M42" i="15" s="1"/>
  <c r="N42" i="15" s="1"/>
  <c r="R42" i="15" s="1"/>
  <c r="S42" i="15" s="1"/>
  <c r="W42" i="15" s="1"/>
  <c r="R26" i="15"/>
  <c r="S26" i="15" s="1"/>
  <c r="R25" i="15"/>
  <c r="S25" i="15" s="1"/>
  <c r="R23" i="15"/>
  <c r="S23" i="15" s="1"/>
  <c r="R22" i="15"/>
  <c r="S22" i="15" s="1"/>
  <c r="R24" i="15"/>
  <c r="S24" i="15" s="1"/>
  <c r="R27" i="15"/>
  <c r="S27" i="15" s="1"/>
  <c r="I31" i="15"/>
  <c r="M14" i="15"/>
  <c r="R30" i="15"/>
  <c r="S30" i="15" s="1"/>
  <c r="W19" i="15"/>
  <c r="D45" i="15" s="1"/>
  <c r="W15" i="15"/>
  <c r="D41" i="15" s="1"/>
  <c r="R28" i="15"/>
  <c r="S28" i="15" s="1"/>
  <c r="R29" i="15"/>
  <c r="S29" i="15" s="1"/>
  <c r="R18" i="15"/>
  <c r="S18" i="15" s="1"/>
  <c r="W17" i="15"/>
  <c r="D43" i="15" s="1"/>
  <c r="R20" i="15"/>
  <c r="S20" i="15" s="1"/>
  <c r="R21" i="15"/>
  <c r="S21" i="15" s="1"/>
  <c r="W25" i="15" l="1"/>
  <c r="D51" i="15" s="1"/>
  <c r="H43" i="15"/>
  <c r="I43" i="15" s="1"/>
  <c r="M43" i="15" s="1"/>
  <c r="N43" i="15" s="1"/>
  <c r="R43" i="15" s="1"/>
  <c r="S43" i="15" s="1"/>
  <c r="W43" i="15" s="1"/>
  <c r="H45" i="15"/>
  <c r="I45" i="15" s="1"/>
  <c r="M45" i="15" s="1"/>
  <c r="N45" i="15" s="1"/>
  <c r="R45" i="15" s="1"/>
  <c r="S45" i="15" s="1"/>
  <c r="W45" i="15" s="1"/>
  <c r="W27" i="15"/>
  <c r="D53" i="15" s="1"/>
  <c r="W26" i="15"/>
  <c r="D52" i="15" s="1"/>
  <c r="W29" i="15"/>
  <c r="D55" i="15" s="1"/>
  <c r="W30" i="15"/>
  <c r="D56" i="15" s="1"/>
  <c r="M31" i="15"/>
  <c r="N14" i="15"/>
  <c r="W18" i="15"/>
  <c r="D44" i="15" s="1"/>
  <c r="W23" i="15"/>
  <c r="D49" i="15" s="1"/>
  <c r="W20" i="15"/>
  <c r="D46" i="15" s="1"/>
  <c r="W21" i="15"/>
  <c r="D47" i="15" s="1"/>
  <c r="W28" i="15"/>
  <c r="D54" i="15" s="1"/>
  <c r="W22" i="15"/>
  <c r="D48" i="15" s="1"/>
  <c r="H41" i="15"/>
  <c r="I41" i="15" s="1"/>
  <c r="M41" i="15" s="1"/>
  <c r="N41" i="15" s="1"/>
  <c r="R41" i="15" s="1"/>
  <c r="S41" i="15" s="1"/>
  <c r="W41" i="15" s="1"/>
  <c r="W24" i="15"/>
  <c r="D50" i="15" s="1"/>
  <c r="H47" i="15" l="1"/>
  <c r="I47" i="15" s="1"/>
  <c r="M47" i="15" s="1"/>
  <c r="N47" i="15" s="1"/>
  <c r="R47" i="15" s="1"/>
  <c r="S47" i="15" s="1"/>
  <c r="W47" i="15" s="1"/>
  <c r="H55" i="15"/>
  <c r="I55" i="15" s="1"/>
  <c r="M55" i="15" s="1"/>
  <c r="N55" i="15" s="1"/>
  <c r="R55" i="15" s="1"/>
  <c r="S55" i="15" s="1"/>
  <c r="W55" i="15" s="1"/>
  <c r="H54" i="15"/>
  <c r="I54" i="15" s="1"/>
  <c r="M54" i="15" s="1"/>
  <c r="N54" i="15" s="1"/>
  <c r="R54" i="15" s="1"/>
  <c r="S54" i="15" s="1"/>
  <c r="W54" i="15" s="1"/>
  <c r="H49" i="15"/>
  <c r="I49" i="15" s="1"/>
  <c r="M49" i="15" s="1"/>
  <c r="N49" i="15" s="1"/>
  <c r="R49" i="15" s="1"/>
  <c r="S49" i="15" s="1"/>
  <c r="W49" i="15" s="1"/>
  <c r="H50" i="15"/>
  <c r="I50" i="15" s="1"/>
  <c r="M50" i="15" s="1"/>
  <c r="N50" i="15" s="1"/>
  <c r="R50" i="15" s="1"/>
  <c r="S50" i="15" s="1"/>
  <c r="W50" i="15" s="1"/>
  <c r="N31" i="15"/>
  <c r="R14" i="15"/>
  <c r="H53" i="15"/>
  <c r="I53" i="15" s="1"/>
  <c r="M53" i="15" s="1"/>
  <c r="N53" i="15" s="1"/>
  <c r="R53" i="15" s="1"/>
  <c r="S53" i="15" s="1"/>
  <c r="W53" i="15" s="1"/>
  <c r="H46" i="15"/>
  <c r="I46" i="15" s="1"/>
  <c r="M46" i="15" s="1"/>
  <c r="N46" i="15" s="1"/>
  <c r="R46" i="15" s="1"/>
  <c r="S46" i="15" s="1"/>
  <c r="W46" i="15" s="1"/>
  <c r="H44" i="15"/>
  <c r="I44" i="15" s="1"/>
  <c r="M44" i="15" s="1"/>
  <c r="N44" i="15" s="1"/>
  <c r="R44" i="15" s="1"/>
  <c r="S44" i="15" s="1"/>
  <c r="W44" i="15" s="1"/>
  <c r="H56" i="15"/>
  <c r="I56" i="15" s="1"/>
  <c r="M56" i="15" s="1"/>
  <c r="N56" i="15" s="1"/>
  <c r="R56" i="15" s="1"/>
  <c r="S56" i="15" s="1"/>
  <c r="W56" i="15" s="1"/>
  <c r="H51" i="15"/>
  <c r="I51" i="15" s="1"/>
  <c r="M51" i="15" s="1"/>
  <c r="N51" i="15" s="1"/>
  <c r="R51" i="15" s="1"/>
  <c r="S51" i="15" s="1"/>
  <c r="W51" i="15" s="1"/>
  <c r="H48" i="15"/>
  <c r="I48" i="15" s="1"/>
  <c r="M48" i="15" s="1"/>
  <c r="N48" i="15" s="1"/>
  <c r="R48" i="15" s="1"/>
  <c r="S48" i="15" s="1"/>
  <c r="W48" i="15" s="1"/>
  <c r="H52" i="15"/>
  <c r="I52" i="15" s="1"/>
  <c r="M52" i="15" s="1"/>
  <c r="N52" i="15" s="1"/>
  <c r="R52" i="15" s="1"/>
  <c r="S52" i="15" s="1"/>
  <c r="W52" i="15" s="1"/>
  <c r="R31" i="15" l="1"/>
  <c r="S14" i="15"/>
  <c r="S31" i="15" l="1"/>
  <c r="W14" i="15"/>
  <c r="W31" i="15" l="1"/>
  <c r="D40" i="15"/>
  <c r="H40" i="15" l="1"/>
  <c r="D57" i="15"/>
  <c r="H57" i="15" l="1"/>
  <c r="I40" i="15"/>
  <c r="M40" i="15" l="1"/>
  <c r="I57" i="15"/>
  <c r="M57" i="15" l="1"/>
  <c r="N40" i="15"/>
  <c r="N57" i="15" l="1"/>
  <c r="R40" i="15"/>
  <c r="R57" i="15" l="1"/>
  <c r="S40" i="15"/>
  <c r="W40" i="15" l="1"/>
  <c r="W57" i="15" s="1"/>
  <c r="S57" i="15"/>
  <c r="AA87" i="14" l="1"/>
  <c r="V87" i="14"/>
  <c r="Q87" i="14"/>
  <c r="L87" i="14"/>
  <c r="G87" i="14"/>
  <c r="B72" i="14"/>
  <c r="B73" i="14" s="1"/>
  <c r="B74" i="14" s="1"/>
  <c r="B75" i="14" s="1"/>
  <c r="B76" i="14" s="1"/>
  <c r="B77" i="14" s="1"/>
  <c r="B78" i="14" s="1"/>
  <c r="B79" i="14" s="1"/>
  <c r="B80" i="14" s="1"/>
  <c r="B81" i="14" s="1"/>
  <c r="B82" i="14" s="1"/>
  <c r="B83" i="14" s="1"/>
  <c r="B84" i="14" s="1"/>
  <c r="B85" i="14" s="1"/>
  <c r="B86" i="14" s="1"/>
  <c r="B71" i="14"/>
  <c r="V61" i="14"/>
  <c r="Q61" i="14"/>
  <c r="L61" i="14"/>
  <c r="G61" i="14"/>
  <c r="D84" i="14"/>
  <c r="F54" i="14"/>
  <c r="F53" i="14"/>
  <c r="E51" i="14"/>
  <c r="F47" i="14"/>
  <c r="F46" i="14"/>
  <c r="B45" i="14"/>
  <c r="B46" i="14" s="1"/>
  <c r="B47" i="14" s="1"/>
  <c r="B48" i="14" s="1"/>
  <c r="B49" i="14" s="1"/>
  <c r="B50" i="14" s="1"/>
  <c r="B51" i="14" s="1"/>
  <c r="B52" i="14" s="1"/>
  <c r="B53" i="14" s="1"/>
  <c r="B54" i="14" s="1"/>
  <c r="B55" i="14" s="1"/>
  <c r="B56" i="14" s="1"/>
  <c r="B57" i="14" s="1"/>
  <c r="B58" i="14" s="1"/>
  <c r="B59" i="14" s="1"/>
  <c r="B60" i="14" s="1"/>
  <c r="AA33" i="14"/>
  <c r="V33" i="14"/>
  <c r="Q33" i="14"/>
  <c r="L33" i="14"/>
  <c r="H30" i="14"/>
  <c r="I30" i="14" s="1"/>
  <c r="H25" i="14"/>
  <c r="I25" i="14" s="1"/>
  <c r="H21" i="14"/>
  <c r="I21" i="14" s="1"/>
  <c r="B17" i="14"/>
  <c r="B18" i="14" s="1"/>
  <c r="B19" i="14" s="1"/>
  <c r="B20" i="14" s="1"/>
  <c r="B21" i="14" s="1"/>
  <c r="B22" i="14" s="1"/>
  <c r="B23" i="14" s="1"/>
  <c r="B24" i="14" s="1"/>
  <c r="B25" i="14" s="1"/>
  <c r="B26" i="14" s="1"/>
  <c r="B27" i="14" s="1"/>
  <c r="B28" i="14" s="1"/>
  <c r="B29" i="14" s="1"/>
  <c r="B30" i="14" s="1"/>
  <c r="B31" i="14" s="1"/>
  <c r="B32" i="14" s="1"/>
  <c r="K33" i="14"/>
  <c r="P4" i="14"/>
  <c r="V165" i="13"/>
  <c r="U165" i="13"/>
  <c r="T165" i="13"/>
  <c r="Q165" i="13"/>
  <c r="P165" i="13"/>
  <c r="O165" i="13"/>
  <c r="L165" i="13"/>
  <c r="K165" i="13"/>
  <c r="J165" i="13"/>
  <c r="G164" i="13"/>
  <c r="G163" i="13"/>
  <c r="G162" i="13"/>
  <c r="G161" i="13"/>
  <c r="G160" i="13"/>
  <c r="G159" i="13"/>
  <c r="G158" i="13"/>
  <c r="G157" i="13"/>
  <c r="G156" i="13"/>
  <c r="G155" i="13"/>
  <c r="G154" i="13"/>
  <c r="G153" i="13"/>
  <c r="G152" i="13"/>
  <c r="G151" i="13"/>
  <c r="G150" i="13"/>
  <c r="G149" i="13"/>
  <c r="B149" i="13"/>
  <c r="B150" i="13" s="1"/>
  <c r="B151" i="13" s="1"/>
  <c r="B152" i="13" s="1"/>
  <c r="B153" i="13" s="1"/>
  <c r="B154" i="13" s="1"/>
  <c r="B155" i="13" s="1"/>
  <c r="B156" i="13" s="1"/>
  <c r="B157" i="13" s="1"/>
  <c r="B158" i="13" s="1"/>
  <c r="B159" i="13" s="1"/>
  <c r="B160" i="13" s="1"/>
  <c r="B161" i="13" s="1"/>
  <c r="B162" i="13" s="1"/>
  <c r="B163" i="13" s="1"/>
  <c r="B164" i="13" s="1"/>
  <c r="G148" i="13"/>
  <c r="V138" i="13"/>
  <c r="Q138" i="13"/>
  <c r="L138" i="13"/>
  <c r="G138" i="13"/>
  <c r="V137" i="13"/>
  <c r="Q137" i="13"/>
  <c r="L137" i="13"/>
  <c r="G137" i="13"/>
  <c r="V136" i="13"/>
  <c r="Q136" i="13"/>
  <c r="L136" i="13"/>
  <c r="G136" i="13"/>
  <c r="V135" i="13"/>
  <c r="Q135" i="13"/>
  <c r="L135" i="13"/>
  <c r="G135" i="13"/>
  <c r="V134" i="13"/>
  <c r="Q134" i="13"/>
  <c r="L134" i="13"/>
  <c r="G134" i="13"/>
  <c r="V133" i="13"/>
  <c r="Q133" i="13"/>
  <c r="L133" i="13"/>
  <c r="G133" i="13"/>
  <c r="V132" i="13"/>
  <c r="Q132" i="13"/>
  <c r="L132" i="13"/>
  <c r="G132" i="13"/>
  <c r="V131" i="13"/>
  <c r="Q131" i="13"/>
  <c r="L131" i="13"/>
  <c r="G131" i="13"/>
  <c r="V130" i="13"/>
  <c r="Q130" i="13"/>
  <c r="L130" i="13"/>
  <c r="G130" i="13"/>
  <c r="V129" i="13"/>
  <c r="Q129" i="13"/>
  <c r="L129" i="13"/>
  <c r="G129" i="13"/>
  <c r="V128" i="13"/>
  <c r="Q128" i="13"/>
  <c r="L128" i="13"/>
  <c r="G128" i="13"/>
  <c r="V127" i="13"/>
  <c r="Q127" i="13"/>
  <c r="L127" i="13"/>
  <c r="G127" i="13"/>
  <c r="V126" i="13"/>
  <c r="Q126" i="13"/>
  <c r="L126" i="13"/>
  <c r="G126" i="13"/>
  <c r="V125" i="13"/>
  <c r="Q125" i="13"/>
  <c r="L125" i="13"/>
  <c r="G125" i="13"/>
  <c r="V124" i="13"/>
  <c r="Q124" i="13"/>
  <c r="L124" i="13"/>
  <c r="G124" i="13"/>
  <c r="V123" i="13"/>
  <c r="Q123" i="13"/>
  <c r="L123" i="13"/>
  <c r="G123" i="13"/>
  <c r="B123" i="13"/>
  <c r="B124" i="13" s="1"/>
  <c r="B125" i="13" s="1"/>
  <c r="B126" i="13" s="1"/>
  <c r="B127" i="13" s="1"/>
  <c r="B128" i="13" s="1"/>
  <c r="B129" i="13" s="1"/>
  <c r="B130" i="13" s="1"/>
  <c r="B131" i="13" s="1"/>
  <c r="B132" i="13" s="1"/>
  <c r="B133" i="13" s="1"/>
  <c r="B134" i="13" s="1"/>
  <c r="B135" i="13" s="1"/>
  <c r="B136" i="13" s="1"/>
  <c r="B137" i="13" s="1"/>
  <c r="B138" i="13" s="1"/>
  <c r="V122" i="13"/>
  <c r="Q122" i="13"/>
  <c r="L122" i="13"/>
  <c r="G122" i="13"/>
  <c r="V112" i="13"/>
  <c r="Q112" i="13"/>
  <c r="L112" i="13"/>
  <c r="G112" i="13"/>
  <c r="B96" i="13"/>
  <c r="B97" i="13" s="1"/>
  <c r="B98" i="13" s="1"/>
  <c r="B99" i="13" s="1"/>
  <c r="B100" i="13" s="1"/>
  <c r="B101" i="13" s="1"/>
  <c r="B102" i="13" s="1"/>
  <c r="B103" i="13" s="1"/>
  <c r="B104" i="13" s="1"/>
  <c r="B105" i="13" s="1"/>
  <c r="B106" i="13" s="1"/>
  <c r="B107" i="13" s="1"/>
  <c r="B108" i="13" s="1"/>
  <c r="B109" i="13" s="1"/>
  <c r="B110" i="13" s="1"/>
  <c r="B111" i="13" s="1"/>
  <c r="O86" i="13"/>
  <c r="T86" i="13" s="1"/>
  <c r="V85" i="13"/>
  <c r="Q85" i="13"/>
  <c r="L85" i="13"/>
  <c r="G85" i="13"/>
  <c r="B69" i="13"/>
  <c r="B70" i="13" s="1"/>
  <c r="B71" i="13" s="1"/>
  <c r="B72" i="13" s="1"/>
  <c r="B73" i="13" s="1"/>
  <c r="B74" i="13" s="1"/>
  <c r="B75" i="13" s="1"/>
  <c r="B76" i="13" s="1"/>
  <c r="B77" i="13" s="1"/>
  <c r="B78" i="13" s="1"/>
  <c r="B79" i="13" s="1"/>
  <c r="B80" i="13" s="1"/>
  <c r="B81" i="13" s="1"/>
  <c r="B82" i="13" s="1"/>
  <c r="B83" i="13" s="1"/>
  <c r="B84" i="13" s="1"/>
  <c r="V57" i="13"/>
  <c r="Q57" i="13"/>
  <c r="L57" i="13"/>
  <c r="G57" i="13"/>
  <c r="F57" i="13"/>
  <c r="E57" i="13"/>
  <c r="K57" i="13"/>
  <c r="B41" i="13"/>
  <c r="B42" i="13" s="1"/>
  <c r="B43" i="13" s="1"/>
  <c r="B44" i="13" s="1"/>
  <c r="B45" i="13" s="1"/>
  <c r="B46" i="13" s="1"/>
  <c r="B47" i="13" s="1"/>
  <c r="B48" i="13" s="1"/>
  <c r="B49" i="13" s="1"/>
  <c r="B50" i="13" s="1"/>
  <c r="B51" i="13" s="1"/>
  <c r="B52" i="13" s="1"/>
  <c r="B53" i="13" s="1"/>
  <c r="B54" i="13" s="1"/>
  <c r="B55" i="13" s="1"/>
  <c r="B56" i="13" s="1"/>
  <c r="U57" i="13"/>
  <c r="T57" i="13"/>
  <c r="V31" i="13"/>
  <c r="Q31" i="13"/>
  <c r="L31" i="13"/>
  <c r="G31" i="13"/>
  <c r="F31" i="13"/>
  <c r="B15" i="13"/>
  <c r="B16" i="13" s="1"/>
  <c r="B17" i="13" s="1"/>
  <c r="B18" i="13" s="1"/>
  <c r="B19" i="13" s="1"/>
  <c r="B20" i="13" s="1"/>
  <c r="B21" i="13" s="1"/>
  <c r="B22" i="13" s="1"/>
  <c r="B23" i="13" s="1"/>
  <c r="B24" i="13" s="1"/>
  <c r="B25" i="13" s="1"/>
  <c r="B26" i="13" s="1"/>
  <c r="B27" i="13" s="1"/>
  <c r="B28" i="13" s="1"/>
  <c r="B29" i="13" s="1"/>
  <c r="B30" i="13" s="1"/>
  <c r="V139" i="13" l="1"/>
  <c r="G139" i="13"/>
  <c r="F79" i="14"/>
  <c r="E57" i="14"/>
  <c r="E83" i="14" s="1"/>
  <c r="D85" i="14"/>
  <c r="D72" i="14"/>
  <c r="D70" i="14"/>
  <c r="E62" i="14"/>
  <c r="J62" i="14" s="1"/>
  <c r="O62" i="14" s="1"/>
  <c r="T62" i="14" s="1"/>
  <c r="Y62" i="14" s="1"/>
  <c r="E113" i="13"/>
  <c r="J113" i="13" s="1"/>
  <c r="O113" i="13" s="1"/>
  <c r="T113" i="13" s="1"/>
  <c r="E47" i="14"/>
  <c r="H47" i="14" s="1"/>
  <c r="I47" i="14" s="1"/>
  <c r="K47" i="14" s="1"/>
  <c r="K73" i="14" s="1"/>
  <c r="Z33" i="14"/>
  <c r="H16" i="14"/>
  <c r="I16" i="14" s="1"/>
  <c r="M16" i="14" s="1"/>
  <c r="F72" i="14"/>
  <c r="H18" i="14"/>
  <c r="I18" i="14" s="1"/>
  <c r="M18" i="14" s="1"/>
  <c r="N18" i="14" s="1"/>
  <c r="E46" i="14"/>
  <c r="H46" i="14" s="1"/>
  <c r="I46" i="14" s="1"/>
  <c r="K46" i="14" s="1"/>
  <c r="K72" i="14" s="1"/>
  <c r="E58" i="14"/>
  <c r="E84" i="14" s="1"/>
  <c r="H32" i="14"/>
  <c r="I32" i="14" s="1"/>
  <c r="M32" i="14" s="1"/>
  <c r="N32" i="14" s="1"/>
  <c r="D76" i="14"/>
  <c r="F58" i="14"/>
  <c r="F84" i="14" s="1"/>
  <c r="D79" i="14"/>
  <c r="F73" i="14"/>
  <c r="H31" i="14"/>
  <c r="I31" i="14" s="1"/>
  <c r="M31" i="14" s="1"/>
  <c r="N31" i="14" s="1"/>
  <c r="F50" i="14"/>
  <c r="F76" i="14" s="1"/>
  <c r="J31" i="13"/>
  <c r="P33" i="14"/>
  <c r="Y33" i="14"/>
  <c r="O57" i="13"/>
  <c r="K31" i="13"/>
  <c r="U31" i="13"/>
  <c r="J57" i="13"/>
  <c r="E31" i="13"/>
  <c r="M21" i="14"/>
  <c r="N21" i="14" s="1"/>
  <c r="F51" i="14"/>
  <c r="H51" i="14"/>
  <c r="I51" i="14" s="1"/>
  <c r="H24" i="14"/>
  <c r="I24" i="14" s="1"/>
  <c r="D78" i="14"/>
  <c r="F56" i="14"/>
  <c r="F82" i="14" s="1"/>
  <c r="E56" i="14"/>
  <c r="D82" i="14"/>
  <c r="D77" i="14"/>
  <c r="P57" i="13"/>
  <c r="D71" i="14"/>
  <c r="H17" i="14"/>
  <c r="I17" i="14" s="1"/>
  <c r="F49" i="14"/>
  <c r="F75" i="14" s="1"/>
  <c r="H28" i="14"/>
  <c r="I28" i="14" s="1"/>
  <c r="E49" i="14"/>
  <c r="E75" i="14" s="1"/>
  <c r="M25" i="14"/>
  <c r="N25" i="14" s="1"/>
  <c r="O31" i="13"/>
  <c r="J33" i="14"/>
  <c r="F45" i="14"/>
  <c r="F71" i="14" s="1"/>
  <c r="E45" i="14"/>
  <c r="E71" i="14" s="1"/>
  <c r="P31" i="13"/>
  <c r="G165" i="13"/>
  <c r="M30" i="14"/>
  <c r="N30" i="14" s="1"/>
  <c r="T31" i="13"/>
  <c r="L139" i="13"/>
  <c r="E77" i="14"/>
  <c r="O33" i="14"/>
  <c r="F77" i="14"/>
  <c r="H29" i="14"/>
  <c r="I29" i="14" s="1"/>
  <c r="E50" i="14"/>
  <c r="T33" i="14"/>
  <c r="D74" i="14"/>
  <c r="H20" i="14"/>
  <c r="I20" i="14" s="1"/>
  <c r="F55" i="14"/>
  <c r="E55" i="14"/>
  <c r="H55" i="14" s="1"/>
  <c r="I55" i="14" s="1"/>
  <c r="D81" i="14"/>
  <c r="D75" i="14"/>
  <c r="F44" i="14"/>
  <c r="E44" i="14"/>
  <c r="F52" i="14"/>
  <c r="F78" i="14" s="1"/>
  <c r="E52" i="14"/>
  <c r="F48" i="14"/>
  <c r="F74" i="14" s="1"/>
  <c r="E48" i="14"/>
  <c r="F59" i="14"/>
  <c r="F85" i="14" s="1"/>
  <c r="E59" i="14"/>
  <c r="H22" i="14"/>
  <c r="I22" i="14" s="1"/>
  <c r="H23" i="14"/>
  <c r="I23" i="14" s="1"/>
  <c r="D86" i="14"/>
  <c r="Q139" i="13"/>
  <c r="F57" i="14"/>
  <c r="F83" i="14" s="1"/>
  <c r="D83" i="14"/>
  <c r="F80" i="14"/>
  <c r="H26" i="14"/>
  <c r="I26" i="14" s="1"/>
  <c r="E53" i="14"/>
  <c r="D80" i="14"/>
  <c r="H27" i="14"/>
  <c r="I27" i="14" s="1"/>
  <c r="U33" i="14"/>
  <c r="E54" i="14"/>
  <c r="E80" i="14" s="1"/>
  <c r="F60" i="14"/>
  <c r="F86" i="14" s="1"/>
  <c r="E60" i="14"/>
  <c r="E86" i="14" s="1"/>
  <c r="D73" i="14"/>
  <c r="F81" i="14"/>
  <c r="H19" i="14"/>
  <c r="I19" i="14" s="1"/>
  <c r="H56" i="14" l="1"/>
  <c r="I56" i="14" s="1"/>
  <c r="H52" i="14"/>
  <c r="I52" i="14" s="1"/>
  <c r="E78" i="14"/>
  <c r="H78" i="14" s="1"/>
  <c r="E73" i="14"/>
  <c r="H48" i="14"/>
  <c r="I48" i="14" s="1"/>
  <c r="K48" i="14" s="1"/>
  <c r="K74" i="14" s="1"/>
  <c r="H59" i="14"/>
  <c r="I59" i="14" s="1"/>
  <c r="J46" i="14"/>
  <c r="J72" i="14" s="1"/>
  <c r="H73" i="14"/>
  <c r="I72" i="14"/>
  <c r="E82" i="14"/>
  <c r="H82" i="14" s="1"/>
  <c r="E81" i="14"/>
  <c r="H81" i="14" s="1"/>
  <c r="E85" i="14"/>
  <c r="H85" i="14" s="1"/>
  <c r="H58" i="14"/>
  <c r="I58" i="14" s="1"/>
  <c r="K58" i="14" s="1"/>
  <c r="K84" i="14" s="1"/>
  <c r="E72" i="14"/>
  <c r="H72" i="14" s="1"/>
  <c r="E74" i="14"/>
  <c r="H74" i="14" s="1"/>
  <c r="K55" i="14"/>
  <c r="K81" i="14" s="1"/>
  <c r="J55" i="14"/>
  <c r="J81" i="14" s="1"/>
  <c r="J56" i="14"/>
  <c r="J82" i="14" s="1"/>
  <c r="K56" i="14"/>
  <c r="K82" i="14" s="1"/>
  <c r="K59" i="14"/>
  <c r="K85" i="14" s="1"/>
  <c r="J59" i="14"/>
  <c r="J85" i="14" s="1"/>
  <c r="I85" i="14"/>
  <c r="J48" i="14"/>
  <c r="J74" i="14" s="1"/>
  <c r="M22" i="14"/>
  <c r="N22" i="14" s="1"/>
  <c r="M24" i="14"/>
  <c r="N24" i="14" s="1"/>
  <c r="I78" i="14"/>
  <c r="M20" i="14"/>
  <c r="N20" i="14" s="1"/>
  <c r="H77" i="14"/>
  <c r="M27" i="14"/>
  <c r="N27" i="14" s="1"/>
  <c r="I81" i="14"/>
  <c r="N16" i="14"/>
  <c r="J52" i="14"/>
  <c r="J78" i="14" s="1"/>
  <c r="K52" i="14"/>
  <c r="K78" i="14" s="1"/>
  <c r="R30" i="14"/>
  <c r="S30" i="14" s="1"/>
  <c r="K51" i="14"/>
  <c r="K77" i="14" s="1"/>
  <c r="J51" i="14"/>
  <c r="J77" i="14" s="1"/>
  <c r="H54" i="14"/>
  <c r="I54" i="14" s="1"/>
  <c r="R18" i="14"/>
  <c r="S18" i="14" s="1"/>
  <c r="H45" i="14"/>
  <c r="I45" i="14" s="1"/>
  <c r="M17" i="14"/>
  <c r="N17" i="14" s="1"/>
  <c r="I71" i="14"/>
  <c r="H80" i="14"/>
  <c r="H84" i="14"/>
  <c r="H71" i="14"/>
  <c r="H53" i="14"/>
  <c r="I53" i="14" s="1"/>
  <c r="E79" i="14"/>
  <c r="H79" i="14" s="1"/>
  <c r="H33" i="14"/>
  <c r="H75" i="14"/>
  <c r="H50" i="14"/>
  <c r="I50" i="14" s="1"/>
  <c r="E76" i="14"/>
  <c r="H76" i="14" s="1"/>
  <c r="R32" i="14"/>
  <c r="S32" i="14" s="1"/>
  <c r="H49" i="14"/>
  <c r="I49" i="14" s="1"/>
  <c r="M26" i="14"/>
  <c r="N26" i="14" s="1"/>
  <c r="E61" i="14"/>
  <c r="H44" i="14"/>
  <c r="E70" i="14"/>
  <c r="M29" i="14"/>
  <c r="N29" i="14" s="1"/>
  <c r="D87" i="14"/>
  <c r="F61" i="14"/>
  <c r="F70" i="14"/>
  <c r="F87" i="14" s="1"/>
  <c r="M19" i="14"/>
  <c r="N19" i="14" s="1"/>
  <c r="I73" i="14"/>
  <c r="J47" i="14"/>
  <c r="H57" i="14"/>
  <c r="I57" i="14" s="1"/>
  <c r="I83" i="14" s="1"/>
  <c r="H86" i="14"/>
  <c r="I33" i="14"/>
  <c r="R21" i="14"/>
  <c r="S21" i="14" s="1"/>
  <c r="H60" i="14"/>
  <c r="I60" i="14" s="1"/>
  <c r="H83" i="14"/>
  <c r="M23" i="14"/>
  <c r="N23" i="14" s="1"/>
  <c r="I77" i="14"/>
  <c r="R31" i="14"/>
  <c r="S31" i="14" s="1"/>
  <c r="R25" i="14"/>
  <c r="S25" i="14" s="1"/>
  <c r="M28" i="14"/>
  <c r="N28" i="14" s="1"/>
  <c r="I82" i="14"/>
  <c r="M46" i="14"/>
  <c r="N46" i="14" s="1"/>
  <c r="I74" i="14" l="1"/>
  <c r="M72" i="14"/>
  <c r="M82" i="14"/>
  <c r="M48" i="14"/>
  <c r="N48" i="14" s="1"/>
  <c r="N74" i="14" s="1"/>
  <c r="M52" i="14"/>
  <c r="N52" i="14" s="1"/>
  <c r="P52" i="14" s="1"/>
  <c r="P78" i="14" s="1"/>
  <c r="M77" i="14"/>
  <c r="M51" i="14"/>
  <c r="N51" i="14" s="1"/>
  <c r="P51" i="14" s="1"/>
  <c r="P77" i="14" s="1"/>
  <c r="I84" i="14"/>
  <c r="J58" i="14"/>
  <c r="J84" i="14" s="1"/>
  <c r="M55" i="14"/>
  <c r="N55" i="14" s="1"/>
  <c r="N81" i="14" s="1"/>
  <c r="M74" i="14"/>
  <c r="J73" i="14"/>
  <c r="M73" i="14" s="1"/>
  <c r="M47" i="14"/>
  <c r="N47" i="14" s="1"/>
  <c r="N73" i="14" s="1"/>
  <c r="R27" i="14"/>
  <c r="S27" i="14" s="1"/>
  <c r="P46" i="14"/>
  <c r="P72" i="14" s="1"/>
  <c r="O46" i="14"/>
  <c r="O72" i="14" s="1"/>
  <c r="W18" i="14"/>
  <c r="X18" i="14" s="1"/>
  <c r="M33" i="14"/>
  <c r="K50" i="14"/>
  <c r="K76" i="14" s="1"/>
  <c r="J50" i="14"/>
  <c r="J76" i="14" s="1"/>
  <c r="N72" i="14"/>
  <c r="R16" i="14"/>
  <c r="N33" i="14"/>
  <c r="M59" i="14"/>
  <c r="N59" i="14" s="1"/>
  <c r="W30" i="14"/>
  <c r="X30" i="14" s="1"/>
  <c r="W25" i="14"/>
  <c r="X25" i="14" s="1"/>
  <c r="I76" i="14"/>
  <c r="O48" i="14"/>
  <c r="O74" i="14" s="1"/>
  <c r="P48" i="14"/>
  <c r="P74" i="14" s="1"/>
  <c r="H61" i="14"/>
  <c r="I44" i="14"/>
  <c r="W32" i="14"/>
  <c r="X32" i="14" s="1"/>
  <c r="M56" i="14"/>
  <c r="N56" i="14" s="1"/>
  <c r="N82" i="14" s="1"/>
  <c r="J57" i="14"/>
  <c r="J83" i="14" s="1"/>
  <c r="K57" i="14"/>
  <c r="K83" i="14" s="1"/>
  <c r="R17" i="14"/>
  <c r="S17" i="14" s="1"/>
  <c r="M78" i="14"/>
  <c r="R23" i="14"/>
  <c r="S23" i="14" s="1"/>
  <c r="R19" i="14"/>
  <c r="S19" i="14" s="1"/>
  <c r="R28" i="14"/>
  <c r="S28" i="14" s="1"/>
  <c r="J49" i="14"/>
  <c r="J75" i="14" s="1"/>
  <c r="K49" i="14"/>
  <c r="K75" i="14" s="1"/>
  <c r="I75" i="14"/>
  <c r="J54" i="14"/>
  <c r="J80" i="14" s="1"/>
  <c r="K54" i="14"/>
  <c r="K80" i="14" s="1"/>
  <c r="R22" i="14"/>
  <c r="S22" i="14" s="1"/>
  <c r="R29" i="14"/>
  <c r="S29" i="14" s="1"/>
  <c r="R20" i="14"/>
  <c r="S20" i="14" s="1"/>
  <c r="E87" i="14"/>
  <c r="H70" i="14"/>
  <c r="H87" i="14" s="1"/>
  <c r="J53" i="14"/>
  <c r="J79" i="14" s="1"/>
  <c r="K53" i="14"/>
  <c r="K79" i="14" s="1"/>
  <c r="I79" i="14"/>
  <c r="J60" i="14"/>
  <c r="J86" i="14" s="1"/>
  <c r="K60" i="14"/>
  <c r="K86" i="14" s="1"/>
  <c r="I86" i="14"/>
  <c r="R26" i="14"/>
  <c r="S26" i="14" s="1"/>
  <c r="R24" i="14"/>
  <c r="S24" i="14" s="1"/>
  <c r="M85" i="14"/>
  <c r="W31" i="14"/>
  <c r="X31" i="14" s="1"/>
  <c r="W21" i="14"/>
  <c r="X21" i="14" s="1"/>
  <c r="I80" i="14"/>
  <c r="J45" i="14"/>
  <c r="J71" i="14" s="1"/>
  <c r="K45" i="14"/>
  <c r="K71" i="14" s="1"/>
  <c r="M81" i="14"/>
  <c r="N78" i="14" l="1"/>
  <c r="R78" i="14" s="1"/>
  <c r="M84" i="14"/>
  <c r="N77" i="14"/>
  <c r="O52" i="14"/>
  <c r="O78" i="14" s="1"/>
  <c r="O55" i="14"/>
  <c r="O81" i="14" s="1"/>
  <c r="O51" i="14"/>
  <c r="O77" i="14" s="1"/>
  <c r="P55" i="14"/>
  <c r="P81" i="14" s="1"/>
  <c r="R81" i="14" s="1"/>
  <c r="M75" i="14"/>
  <c r="M57" i="14"/>
  <c r="N57" i="14" s="1"/>
  <c r="N83" i="14" s="1"/>
  <c r="M49" i="14"/>
  <c r="N49" i="14" s="1"/>
  <c r="N75" i="14" s="1"/>
  <c r="M83" i="14"/>
  <c r="M58" i="14"/>
  <c r="N58" i="14" s="1"/>
  <c r="P58" i="14" s="1"/>
  <c r="P84" i="14" s="1"/>
  <c r="M71" i="14"/>
  <c r="R72" i="14"/>
  <c r="M86" i="14"/>
  <c r="AB32" i="14"/>
  <c r="W27" i="14"/>
  <c r="X27" i="14" s="1"/>
  <c r="J44" i="14"/>
  <c r="K44" i="14"/>
  <c r="I61" i="14"/>
  <c r="I70" i="14"/>
  <c r="R48" i="14"/>
  <c r="S48" i="14" s="1"/>
  <c r="M80" i="14"/>
  <c r="P49" i="14"/>
  <c r="P75" i="14" s="1"/>
  <c r="AB25" i="14"/>
  <c r="R74" i="14"/>
  <c r="M60" i="14"/>
  <c r="N60" i="14" s="1"/>
  <c r="W22" i="14"/>
  <c r="X22" i="14" s="1"/>
  <c r="W28" i="14"/>
  <c r="X28" i="14" s="1"/>
  <c r="M76" i="14"/>
  <c r="R55" i="14"/>
  <c r="S55" i="14" s="1"/>
  <c r="P59" i="14"/>
  <c r="P85" i="14" s="1"/>
  <c r="O59" i="14"/>
  <c r="O85" i="14" s="1"/>
  <c r="N85" i="14"/>
  <c r="AB18" i="14"/>
  <c r="P47" i="14"/>
  <c r="P73" i="14" s="1"/>
  <c r="O47" i="14"/>
  <c r="O73" i="14" s="1"/>
  <c r="W24" i="14"/>
  <c r="X24" i="14" s="1"/>
  <c r="M54" i="14"/>
  <c r="N54" i="14" s="1"/>
  <c r="W17" i="14"/>
  <c r="X17" i="14" s="1"/>
  <c r="AB31" i="14"/>
  <c r="R33" i="14"/>
  <c r="S16" i="14"/>
  <c r="O56" i="14"/>
  <c r="O82" i="14" s="1"/>
  <c r="P56" i="14"/>
  <c r="P82" i="14" s="1"/>
  <c r="M50" i="14"/>
  <c r="N50" i="14" s="1"/>
  <c r="W23" i="14"/>
  <c r="X23" i="14" s="1"/>
  <c r="W20" i="14"/>
  <c r="X20" i="14" s="1"/>
  <c r="M79" i="14"/>
  <c r="AB21" i="14"/>
  <c r="M45" i="14"/>
  <c r="N45" i="14" s="1"/>
  <c r="W26" i="14"/>
  <c r="X26" i="14" s="1"/>
  <c r="M53" i="14"/>
  <c r="N53" i="14" s="1"/>
  <c r="W29" i="14"/>
  <c r="X29" i="14" s="1"/>
  <c r="W19" i="14"/>
  <c r="X19" i="14" s="1"/>
  <c r="AB30" i="14"/>
  <c r="R46" i="14"/>
  <c r="S46" i="14" s="1"/>
  <c r="R52" i="14" l="1"/>
  <c r="S52" i="14" s="1"/>
  <c r="S78" i="14" s="1"/>
  <c r="O57" i="14"/>
  <c r="O83" i="14" s="1"/>
  <c r="O49" i="14"/>
  <c r="O75" i="14" s="1"/>
  <c r="P57" i="14"/>
  <c r="P83" i="14" s="1"/>
  <c r="R51" i="14"/>
  <c r="S51" i="14" s="1"/>
  <c r="T51" i="14" s="1"/>
  <c r="T77" i="14" s="1"/>
  <c r="R77" i="14"/>
  <c r="N84" i="14"/>
  <c r="O58" i="14"/>
  <c r="O84" i="14" s="1"/>
  <c r="R84" i="14" s="1"/>
  <c r="R75" i="14"/>
  <c r="R85" i="14"/>
  <c r="R73" i="14"/>
  <c r="M44" i="14"/>
  <c r="N44" i="14" s="1"/>
  <c r="R56" i="14"/>
  <c r="S56" i="14" s="1"/>
  <c r="U56" i="14" s="1"/>
  <c r="U82" i="14" s="1"/>
  <c r="R82" i="14"/>
  <c r="O45" i="14"/>
  <c r="O71" i="14" s="1"/>
  <c r="P45" i="14"/>
  <c r="P71" i="14" s="1"/>
  <c r="N71" i="14"/>
  <c r="U51" i="14"/>
  <c r="U77" i="14" s="1"/>
  <c r="AB22" i="14"/>
  <c r="O60" i="14"/>
  <c r="O86" i="14" s="1"/>
  <c r="P60" i="14"/>
  <c r="P86" i="14" s="1"/>
  <c r="N86" i="14"/>
  <c r="U48" i="14"/>
  <c r="U74" i="14" s="1"/>
  <c r="T48" i="14"/>
  <c r="T74" i="14" s="1"/>
  <c r="AB17" i="14"/>
  <c r="AB19" i="14"/>
  <c r="AB20" i="14"/>
  <c r="S74" i="14"/>
  <c r="AB29" i="14"/>
  <c r="S77" i="14"/>
  <c r="R47" i="14"/>
  <c r="S47" i="14" s="1"/>
  <c r="U46" i="14"/>
  <c r="U72" i="14" s="1"/>
  <c r="T46" i="14"/>
  <c r="T72" i="14" s="1"/>
  <c r="S72" i="14"/>
  <c r="AB23" i="14"/>
  <c r="J61" i="14"/>
  <c r="J70" i="14"/>
  <c r="J87" i="14" s="1"/>
  <c r="R59" i="14"/>
  <c r="S59" i="14" s="1"/>
  <c r="O54" i="14"/>
  <c r="O80" i="14" s="1"/>
  <c r="P54" i="14"/>
  <c r="P80" i="14" s="1"/>
  <c r="N80" i="14"/>
  <c r="AB24" i="14"/>
  <c r="S33" i="14"/>
  <c r="W16" i="14"/>
  <c r="K61" i="14"/>
  <c r="K70" i="14"/>
  <c r="K87" i="14" s="1"/>
  <c r="P53" i="14"/>
  <c r="P79" i="14" s="1"/>
  <c r="O53" i="14"/>
  <c r="O79" i="14" s="1"/>
  <c r="N79" i="14"/>
  <c r="AB26" i="14"/>
  <c r="P50" i="14"/>
  <c r="P76" i="14" s="1"/>
  <c r="O50" i="14"/>
  <c r="O76" i="14" s="1"/>
  <c r="N76" i="14"/>
  <c r="U55" i="14"/>
  <c r="U81" i="14" s="1"/>
  <c r="T55" i="14"/>
  <c r="T81" i="14" s="1"/>
  <c r="R49" i="14"/>
  <c r="S49" i="14" s="1"/>
  <c r="S81" i="14"/>
  <c r="I87" i="14"/>
  <c r="AB28" i="14"/>
  <c r="AB27" i="14"/>
  <c r="R80" i="14" l="1"/>
  <c r="U52" i="14"/>
  <c r="U78" i="14" s="1"/>
  <c r="R83" i="14"/>
  <c r="T52" i="14"/>
  <c r="T78" i="14" s="1"/>
  <c r="W78" i="14" s="1"/>
  <c r="R57" i="14"/>
  <c r="S57" i="14" s="1"/>
  <c r="S83" i="14" s="1"/>
  <c r="R58" i="14"/>
  <c r="S58" i="14" s="1"/>
  <c r="S84" i="14" s="1"/>
  <c r="W48" i="14"/>
  <c r="X48" i="14" s="1"/>
  <c r="X74" i="14" s="1"/>
  <c r="M61" i="14"/>
  <c r="W81" i="14"/>
  <c r="R71" i="14"/>
  <c r="T56" i="14"/>
  <c r="T82" i="14" s="1"/>
  <c r="W72" i="14"/>
  <c r="S82" i="14"/>
  <c r="W52" i="14"/>
  <c r="X52" i="14" s="1"/>
  <c r="X78" i="14" s="1"/>
  <c r="W55" i="14"/>
  <c r="X55" i="14" s="1"/>
  <c r="X81" i="14" s="1"/>
  <c r="W77" i="14"/>
  <c r="M70" i="14"/>
  <c r="M87" i="14" s="1"/>
  <c r="U49" i="14"/>
  <c r="U75" i="14" s="1"/>
  <c r="T49" i="14"/>
  <c r="T75" i="14" s="1"/>
  <c r="S75" i="14"/>
  <c r="W46" i="14"/>
  <c r="X46" i="14" s="1"/>
  <c r="U57" i="14"/>
  <c r="U83" i="14" s="1"/>
  <c r="T57" i="14"/>
  <c r="T83" i="14" s="1"/>
  <c r="R86" i="14"/>
  <c r="R45" i="14"/>
  <c r="S45" i="14" s="1"/>
  <c r="R54" i="14"/>
  <c r="S54" i="14" s="1"/>
  <c r="W33" i="14"/>
  <c r="X16" i="14"/>
  <c r="R79" i="14"/>
  <c r="W74" i="14"/>
  <c r="W51" i="14"/>
  <c r="X51" i="14" s="1"/>
  <c r="R50" i="14"/>
  <c r="S50" i="14" s="1"/>
  <c r="R76" i="14"/>
  <c r="R53" i="14"/>
  <c r="S53" i="14" s="1"/>
  <c r="U59" i="14"/>
  <c r="U85" i="14" s="1"/>
  <c r="T59" i="14"/>
  <c r="T85" i="14" s="1"/>
  <c r="S85" i="14"/>
  <c r="U47" i="14"/>
  <c r="U73" i="14" s="1"/>
  <c r="T47" i="14"/>
  <c r="T73" i="14" s="1"/>
  <c r="S73" i="14"/>
  <c r="R60" i="14"/>
  <c r="S60" i="14" s="1"/>
  <c r="N61" i="14"/>
  <c r="O44" i="14"/>
  <c r="P44" i="14"/>
  <c r="N70" i="14"/>
  <c r="Z48" i="14" l="1"/>
  <c r="Z74" i="14" s="1"/>
  <c r="Y48" i="14"/>
  <c r="Y74" i="14" s="1"/>
  <c r="U58" i="14"/>
  <c r="U84" i="14" s="1"/>
  <c r="T58" i="14"/>
  <c r="T84" i="14" s="1"/>
  <c r="W73" i="14"/>
  <c r="W57" i="14"/>
  <c r="X57" i="14" s="1"/>
  <c r="X83" i="14" s="1"/>
  <c r="W82" i="14"/>
  <c r="Z52" i="14"/>
  <c r="Z78" i="14" s="1"/>
  <c r="AB78" i="14" s="1"/>
  <c r="Y52" i="14"/>
  <c r="Y78" i="14" s="1"/>
  <c r="W85" i="14"/>
  <c r="W59" i="14"/>
  <c r="X59" i="14" s="1"/>
  <c r="Z59" i="14" s="1"/>
  <c r="Z85" i="14" s="1"/>
  <c r="R44" i="14"/>
  <c r="S44" i="14" s="1"/>
  <c r="W75" i="14"/>
  <c r="W49" i="14"/>
  <c r="X49" i="14" s="1"/>
  <c r="Y49" i="14" s="1"/>
  <c r="Y75" i="14" s="1"/>
  <c r="W56" i="14"/>
  <c r="X56" i="14" s="1"/>
  <c r="W84" i="14"/>
  <c r="Z55" i="14"/>
  <c r="Z81" i="14" s="1"/>
  <c r="Y55" i="14"/>
  <c r="Y81" i="14" s="1"/>
  <c r="AB74" i="14"/>
  <c r="U53" i="14"/>
  <c r="U79" i="14" s="1"/>
  <c r="T53" i="14"/>
  <c r="T79" i="14" s="1"/>
  <c r="S79" i="14"/>
  <c r="Z46" i="14"/>
  <c r="Z72" i="14" s="1"/>
  <c r="Y46" i="14"/>
  <c r="Y72" i="14" s="1"/>
  <c r="X72" i="14"/>
  <c r="O61" i="14"/>
  <c r="O70" i="14"/>
  <c r="O87" i="14" s="1"/>
  <c r="U45" i="14"/>
  <c r="U71" i="14" s="1"/>
  <c r="T45" i="14"/>
  <c r="T71" i="14" s="1"/>
  <c r="S71" i="14"/>
  <c r="Z51" i="14"/>
  <c r="Z77" i="14" s="1"/>
  <c r="Y51" i="14"/>
  <c r="Y77" i="14" s="1"/>
  <c r="X77" i="14"/>
  <c r="W47" i="14"/>
  <c r="X47" i="14" s="1"/>
  <c r="T50" i="14"/>
  <c r="T76" i="14" s="1"/>
  <c r="U50" i="14"/>
  <c r="U76" i="14" s="1"/>
  <c r="S76" i="14"/>
  <c r="P70" i="14"/>
  <c r="P87" i="14" s="1"/>
  <c r="P61" i="14"/>
  <c r="U60" i="14"/>
  <c r="U86" i="14" s="1"/>
  <c r="T60" i="14"/>
  <c r="T86" i="14" s="1"/>
  <c r="S86" i="14"/>
  <c r="N87" i="14"/>
  <c r="AB16" i="14"/>
  <c r="AB33" i="14" s="1"/>
  <c r="X33" i="14"/>
  <c r="T54" i="14"/>
  <c r="T80" i="14" s="1"/>
  <c r="U54" i="14"/>
  <c r="U80" i="14" s="1"/>
  <c r="S80" i="14"/>
  <c r="W83" i="14"/>
  <c r="W58" i="14" l="1"/>
  <c r="X58" i="14" s="1"/>
  <c r="Z58" i="14" s="1"/>
  <c r="Z84" i="14" s="1"/>
  <c r="X85" i="14"/>
  <c r="Y59" i="14"/>
  <c r="Y85" i="14" s="1"/>
  <c r="Z57" i="14"/>
  <c r="Z83" i="14" s="1"/>
  <c r="Y57" i="14"/>
  <c r="Y83" i="14" s="1"/>
  <c r="AB83" i="14" s="1"/>
  <c r="W86" i="14"/>
  <c r="AB81" i="14"/>
  <c r="AB77" i="14"/>
  <c r="R61" i="14"/>
  <c r="Z49" i="14"/>
  <c r="Z75" i="14" s="1"/>
  <c r="W71" i="14"/>
  <c r="X84" i="14"/>
  <c r="Y58" i="14"/>
  <c r="Y84" i="14" s="1"/>
  <c r="AB84" i="14" s="1"/>
  <c r="X75" i="14"/>
  <c r="W60" i="14"/>
  <c r="X60" i="14" s="1"/>
  <c r="Y60" i="14" s="1"/>
  <c r="Y86" i="14" s="1"/>
  <c r="X82" i="14"/>
  <c r="Y56" i="14"/>
  <c r="Y82" i="14" s="1"/>
  <c r="Z56" i="14"/>
  <c r="Z82" i="14" s="1"/>
  <c r="R70" i="14"/>
  <c r="R87" i="14" s="1"/>
  <c r="W79" i="14"/>
  <c r="W76" i="14"/>
  <c r="AB85" i="14"/>
  <c r="W54" i="14"/>
  <c r="X54" i="14" s="1"/>
  <c r="X80" i="14" s="1"/>
  <c r="AB72" i="14"/>
  <c r="W53" i="14"/>
  <c r="X53" i="14" s="1"/>
  <c r="W45" i="14"/>
  <c r="X45" i="14" s="1"/>
  <c r="Z47" i="14"/>
  <c r="Z73" i="14" s="1"/>
  <c r="Y47" i="14"/>
  <c r="Y73" i="14" s="1"/>
  <c r="X73" i="14"/>
  <c r="U44" i="14"/>
  <c r="T44" i="14"/>
  <c r="S61" i="14"/>
  <c r="S70" i="14"/>
  <c r="W50" i="14"/>
  <c r="X50" i="14" s="1"/>
  <c r="W80" i="14"/>
  <c r="AB75" i="14" l="1"/>
  <c r="X86" i="14"/>
  <c r="W44" i="14"/>
  <c r="Z60" i="14"/>
  <c r="Z86" i="14" s="1"/>
  <c r="Y54" i="14"/>
  <c r="Y80" i="14" s="1"/>
  <c r="Z54" i="14"/>
  <c r="Z80" i="14" s="1"/>
  <c r="AB86" i="14"/>
  <c r="AB82" i="14"/>
  <c r="S87" i="14"/>
  <c r="AB73" i="14"/>
  <c r="U61" i="14"/>
  <c r="U70" i="14"/>
  <c r="U87" i="14" s="1"/>
  <c r="Y45" i="14"/>
  <c r="Y71" i="14" s="1"/>
  <c r="Z45" i="14"/>
  <c r="Z71" i="14" s="1"/>
  <c r="X71" i="14"/>
  <c r="Y53" i="14"/>
  <c r="Y79" i="14" s="1"/>
  <c r="Z53" i="14"/>
  <c r="Z79" i="14" s="1"/>
  <c r="X79" i="14"/>
  <c r="W61" i="14"/>
  <c r="X44" i="14"/>
  <c r="T61" i="14"/>
  <c r="T70" i="14"/>
  <c r="T87" i="14" s="1"/>
  <c r="Y50" i="14"/>
  <c r="Y76" i="14" s="1"/>
  <c r="Z50" i="14"/>
  <c r="Z76" i="14" s="1"/>
  <c r="X76" i="14"/>
  <c r="AB80" i="14" l="1"/>
  <c r="AB76" i="14"/>
  <c r="AB79" i="14"/>
  <c r="W70" i="14"/>
  <c r="W87" i="14" s="1"/>
  <c r="Y44" i="14"/>
  <c r="Y70" i="14" s="1"/>
  <c r="Y87" i="14" s="1"/>
  <c r="X61" i="14"/>
  <c r="Z44" i="14"/>
  <c r="Z70" i="14" s="1"/>
  <c r="Z87" i="14" s="1"/>
  <c r="X70" i="14"/>
  <c r="AB71" i="14"/>
  <c r="X87" i="14" l="1"/>
  <c r="AB70" i="14"/>
  <c r="AB87" i="14" s="1"/>
  <c r="V165" i="12" l="1"/>
  <c r="U165" i="12"/>
  <c r="T165" i="12"/>
  <c r="Q165" i="12"/>
  <c r="P165" i="12"/>
  <c r="O165" i="12"/>
  <c r="L165" i="12"/>
  <c r="K165" i="12"/>
  <c r="J165" i="12"/>
  <c r="G164" i="12"/>
  <c r="G163" i="12"/>
  <c r="G162" i="12"/>
  <c r="G161" i="12"/>
  <c r="G160" i="12"/>
  <c r="G159" i="12"/>
  <c r="G158" i="12"/>
  <c r="G157" i="12"/>
  <c r="G156" i="12"/>
  <c r="G155" i="12"/>
  <c r="G154" i="12"/>
  <c r="G153" i="12"/>
  <c r="G152" i="12"/>
  <c r="B152" i="12"/>
  <c r="B153" i="12" s="1"/>
  <c r="B154" i="12" s="1"/>
  <c r="B155" i="12" s="1"/>
  <c r="B156" i="12" s="1"/>
  <c r="B157" i="12" s="1"/>
  <c r="B158" i="12" s="1"/>
  <c r="B159" i="12" s="1"/>
  <c r="B160" i="12" s="1"/>
  <c r="B161" i="12" s="1"/>
  <c r="B162" i="12" s="1"/>
  <c r="B163" i="12" s="1"/>
  <c r="B164" i="12" s="1"/>
  <c r="G151" i="12"/>
  <c r="G150" i="12"/>
  <c r="G149" i="12"/>
  <c r="B149" i="12"/>
  <c r="B150" i="12" s="1"/>
  <c r="B151" i="12" s="1"/>
  <c r="G148" i="12"/>
  <c r="V138" i="12"/>
  <c r="Q138" i="12"/>
  <c r="L138" i="12"/>
  <c r="G138" i="12"/>
  <c r="V137" i="12"/>
  <c r="Q137" i="12"/>
  <c r="L137" i="12"/>
  <c r="G137" i="12"/>
  <c r="V136" i="12"/>
  <c r="Q136" i="12"/>
  <c r="L136" i="12"/>
  <c r="G136" i="12"/>
  <c r="V135" i="12"/>
  <c r="Q135" i="12"/>
  <c r="L135" i="12"/>
  <c r="G135" i="12"/>
  <c r="V134" i="12"/>
  <c r="Q134" i="12"/>
  <c r="L134" i="12"/>
  <c r="G134" i="12"/>
  <c r="V133" i="12"/>
  <c r="Q133" i="12"/>
  <c r="L133" i="12"/>
  <c r="G133" i="12"/>
  <c r="V132" i="12"/>
  <c r="Q132" i="12"/>
  <c r="L132" i="12"/>
  <c r="G132" i="12"/>
  <c r="V131" i="12"/>
  <c r="Q131" i="12"/>
  <c r="L131" i="12"/>
  <c r="G131" i="12"/>
  <c r="V130" i="12"/>
  <c r="Q130" i="12"/>
  <c r="L130" i="12"/>
  <c r="G130" i="12"/>
  <c r="V129" i="12"/>
  <c r="Q129" i="12"/>
  <c r="L129" i="12"/>
  <c r="G129" i="12"/>
  <c r="V128" i="12"/>
  <c r="Q128" i="12"/>
  <c r="L128" i="12"/>
  <c r="G128" i="12"/>
  <c r="V127" i="12"/>
  <c r="Q127" i="12"/>
  <c r="L127" i="12"/>
  <c r="G127" i="12"/>
  <c r="V126" i="12"/>
  <c r="Q126" i="12"/>
  <c r="L126" i="12"/>
  <c r="G126" i="12"/>
  <c r="V125" i="12"/>
  <c r="Q125" i="12"/>
  <c r="L125" i="12"/>
  <c r="G125" i="12"/>
  <c r="V124" i="12"/>
  <c r="Q124" i="12"/>
  <c r="L124" i="12"/>
  <c r="G124" i="12"/>
  <c r="V123" i="12"/>
  <c r="Q123" i="12"/>
  <c r="L123" i="12"/>
  <c r="G123" i="12"/>
  <c r="B123" i="12"/>
  <c r="B124" i="12" s="1"/>
  <c r="B125" i="12" s="1"/>
  <c r="B126" i="12" s="1"/>
  <c r="B127" i="12" s="1"/>
  <c r="B128" i="12" s="1"/>
  <c r="B129" i="12" s="1"/>
  <c r="B130" i="12" s="1"/>
  <c r="B131" i="12" s="1"/>
  <c r="B132" i="12" s="1"/>
  <c r="B133" i="12" s="1"/>
  <c r="B134" i="12" s="1"/>
  <c r="B135" i="12" s="1"/>
  <c r="B136" i="12" s="1"/>
  <c r="B137" i="12" s="1"/>
  <c r="B138" i="12" s="1"/>
  <c r="V122" i="12"/>
  <c r="Q122" i="12"/>
  <c r="L122" i="12"/>
  <c r="G122" i="12"/>
  <c r="V112" i="12"/>
  <c r="Q112" i="12"/>
  <c r="L112" i="12"/>
  <c r="G112" i="12"/>
  <c r="B96" i="12"/>
  <c r="B97" i="12" s="1"/>
  <c r="B98" i="12" s="1"/>
  <c r="B99" i="12" s="1"/>
  <c r="B100" i="12" s="1"/>
  <c r="B101" i="12" s="1"/>
  <c r="B102" i="12" s="1"/>
  <c r="B103" i="12" s="1"/>
  <c r="B104" i="12" s="1"/>
  <c r="B105" i="12" s="1"/>
  <c r="B106" i="12" s="1"/>
  <c r="B107" i="12" s="1"/>
  <c r="B108" i="12" s="1"/>
  <c r="B109" i="12" s="1"/>
  <c r="B110" i="12" s="1"/>
  <c r="B111" i="12" s="1"/>
  <c r="J86" i="12"/>
  <c r="O86" i="12" s="1"/>
  <c r="T86" i="12" s="1"/>
  <c r="E113" i="12" s="1"/>
  <c r="J113" i="12" s="1"/>
  <c r="O113" i="12" s="1"/>
  <c r="T113" i="12" s="1"/>
  <c r="V85" i="12"/>
  <c r="Q85" i="12"/>
  <c r="L85" i="12"/>
  <c r="G85" i="12"/>
  <c r="B69" i="12"/>
  <c r="B70" i="12" s="1"/>
  <c r="B71" i="12" s="1"/>
  <c r="B72" i="12" s="1"/>
  <c r="B73" i="12" s="1"/>
  <c r="B74" i="12" s="1"/>
  <c r="B75" i="12" s="1"/>
  <c r="B76" i="12" s="1"/>
  <c r="B77" i="12" s="1"/>
  <c r="B78" i="12" s="1"/>
  <c r="B79" i="12" s="1"/>
  <c r="B80" i="12" s="1"/>
  <c r="B81" i="12" s="1"/>
  <c r="B82" i="12" s="1"/>
  <c r="B83" i="12" s="1"/>
  <c r="B84" i="12" s="1"/>
  <c r="V57" i="12"/>
  <c r="Q57" i="12"/>
  <c r="L57" i="12"/>
  <c r="G57" i="12"/>
  <c r="B41" i="12"/>
  <c r="B42" i="12" s="1"/>
  <c r="B43" i="12" s="1"/>
  <c r="B44" i="12" s="1"/>
  <c r="B45" i="12" s="1"/>
  <c r="B46" i="12" s="1"/>
  <c r="B47" i="12" s="1"/>
  <c r="B48" i="12" s="1"/>
  <c r="B49" i="12" s="1"/>
  <c r="B50" i="12" s="1"/>
  <c r="B51" i="12" s="1"/>
  <c r="B52" i="12" s="1"/>
  <c r="B53" i="12" s="1"/>
  <c r="B54" i="12" s="1"/>
  <c r="B55" i="12" s="1"/>
  <c r="B56" i="12" s="1"/>
  <c r="V31" i="12"/>
  <c r="Q31" i="12"/>
  <c r="L31" i="12"/>
  <c r="G31" i="12"/>
  <c r="H28" i="12"/>
  <c r="I28" i="12" s="1"/>
  <c r="H19" i="12"/>
  <c r="I19" i="12" s="1"/>
  <c r="H16" i="12"/>
  <c r="I16" i="12" s="1"/>
  <c r="B15" i="12"/>
  <c r="B16" i="12" s="1"/>
  <c r="B17" i="12" s="1"/>
  <c r="B18" i="12" s="1"/>
  <c r="B19" i="12" s="1"/>
  <c r="B20" i="12" s="1"/>
  <c r="B21" i="12" s="1"/>
  <c r="B22" i="12" s="1"/>
  <c r="B23" i="12" s="1"/>
  <c r="B24" i="12" s="1"/>
  <c r="B25" i="12" s="1"/>
  <c r="B26" i="12" s="1"/>
  <c r="B27" i="12" s="1"/>
  <c r="B28" i="12" s="1"/>
  <c r="B29" i="12" s="1"/>
  <c r="B30" i="12" s="1"/>
  <c r="AA87" i="11"/>
  <c r="V87" i="11"/>
  <c r="Q87" i="11"/>
  <c r="L87" i="11"/>
  <c r="G87" i="11"/>
  <c r="B71" i="11"/>
  <c r="B72" i="11" s="1"/>
  <c r="B73" i="11" s="1"/>
  <c r="B74" i="11" s="1"/>
  <c r="B75" i="11" s="1"/>
  <c r="B76" i="11" s="1"/>
  <c r="B77" i="11" s="1"/>
  <c r="B78" i="11" s="1"/>
  <c r="B79" i="11" s="1"/>
  <c r="B80" i="11" s="1"/>
  <c r="B81" i="11" s="1"/>
  <c r="B82" i="11" s="1"/>
  <c r="B83" i="11" s="1"/>
  <c r="B84" i="11" s="1"/>
  <c r="B85" i="11" s="1"/>
  <c r="B86" i="11" s="1"/>
  <c r="V61" i="11"/>
  <c r="Q61" i="11"/>
  <c r="L61" i="11"/>
  <c r="G61" i="11"/>
  <c r="F60" i="11"/>
  <c r="F59" i="11"/>
  <c r="F56" i="11"/>
  <c r="F55" i="11"/>
  <c r="F54" i="11"/>
  <c r="F53" i="11"/>
  <c r="F52" i="11"/>
  <c r="F51" i="11"/>
  <c r="F49" i="11"/>
  <c r="F48" i="11"/>
  <c r="F47" i="11"/>
  <c r="F46" i="11"/>
  <c r="B46" i="11"/>
  <c r="B47" i="11" s="1"/>
  <c r="B48" i="11" s="1"/>
  <c r="B49" i="11" s="1"/>
  <c r="B50" i="11" s="1"/>
  <c r="B51" i="11" s="1"/>
  <c r="B52" i="11" s="1"/>
  <c r="B53" i="11" s="1"/>
  <c r="B54" i="11" s="1"/>
  <c r="B55" i="11" s="1"/>
  <c r="B56" i="11" s="1"/>
  <c r="B57" i="11" s="1"/>
  <c r="B58" i="11" s="1"/>
  <c r="B59" i="11" s="1"/>
  <c r="B60" i="11" s="1"/>
  <c r="F45" i="11"/>
  <c r="B45" i="11"/>
  <c r="AA33" i="11"/>
  <c r="V33" i="11"/>
  <c r="Q33" i="11"/>
  <c r="L33" i="11"/>
  <c r="H32" i="11"/>
  <c r="I32" i="11" s="1"/>
  <c r="F75" i="11"/>
  <c r="B17" i="11"/>
  <c r="B18" i="11" s="1"/>
  <c r="B19" i="11" s="1"/>
  <c r="B20" i="11" s="1"/>
  <c r="B21" i="11" s="1"/>
  <c r="B22" i="11" s="1"/>
  <c r="B23" i="11" s="1"/>
  <c r="B24" i="11" s="1"/>
  <c r="B25" i="11" s="1"/>
  <c r="B26" i="11" s="1"/>
  <c r="B27" i="11" s="1"/>
  <c r="B28" i="11" s="1"/>
  <c r="B29" i="11" s="1"/>
  <c r="B30" i="11" s="1"/>
  <c r="B31" i="11" s="1"/>
  <c r="B32" i="11" s="1"/>
  <c r="V165" i="10"/>
  <c r="U165" i="10"/>
  <c r="T165" i="10"/>
  <c r="Q165" i="10"/>
  <c r="P165" i="10"/>
  <c r="O165" i="10"/>
  <c r="L165" i="10"/>
  <c r="K165" i="10"/>
  <c r="J165" i="10"/>
  <c r="G164" i="10"/>
  <c r="G163" i="10"/>
  <c r="G162" i="10"/>
  <c r="G161" i="10"/>
  <c r="G160" i="10"/>
  <c r="G159" i="10"/>
  <c r="G158" i="10"/>
  <c r="G157" i="10"/>
  <c r="G156" i="10"/>
  <c r="G155" i="10"/>
  <c r="G154" i="10"/>
  <c r="G153" i="10"/>
  <c r="G152" i="10"/>
  <c r="G151" i="10"/>
  <c r="G150" i="10"/>
  <c r="G149" i="10"/>
  <c r="B149" i="10"/>
  <c r="B150" i="10" s="1"/>
  <c r="B151" i="10" s="1"/>
  <c r="B152" i="10" s="1"/>
  <c r="B153" i="10" s="1"/>
  <c r="B154" i="10" s="1"/>
  <c r="B155" i="10" s="1"/>
  <c r="B156" i="10" s="1"/>
  <c r="B157" i="10" s="1"/>
  <c r="B158" i="10" s="1"/>
  <c r="B159" i="10" s="1"/>
  <c r="B160" i="10" s="1"/>
  <c r="B161" i="10" s="1"/>
  <c r="B162" i="10" s="1"/>
  <c r="B163" i="10" s="1"/>
  <c r="B164" i="10" s="1"/>
  <c r="G148" i="10"/>
  <c r="V138" i="10"/>
  <c r="Q138" i="10"/>
  <c r="L138" i="10"/>
  <c r="G138" i="10"/>
  <c r="V137" i="10"/>
  <c r="Q137" i="10"/>
  <c r="L137" i="10"/>
  <c r="G137" i="10"/>
  <c r="V136" i="10"/>
  <c r="Q136" i="10"/>
  <c r="L136" i="10"/>
  <c r="G136" i="10"/>
  <c r="V135" i="10"/>
  <c r="Q135" i="10"/>
  <c r="L135" i="10"/>
  <c r="G135" i="10"/>
  <c r="V134" i="10"/>
  <c r="Q134" i="10"/>
  <c r="L134" i="10"/>
  <c r="G134" i="10"/>
  <c r="V133" i="10"/>
  <c r="Q133" i="10"/>
  <c r="L133" i="10"/>
  <c r="G133" i="10"/>
  <c r="V132" i="10"/>
  <c r="Q132" i="10"/>
  <c r="L132" i="10"/>
  <c r="G132" i="10"/>
  <c r="V131" i="10"/>
  <c r="Q131" i="10"/>
  <c r="L131" i="10"/>
  <c r="G131" i="10"/>
  <c r="V130" i="10"/>
  <c r="Q130" i="10"/>
  <c r="L130" i="10"/>
  <c r="G130" i="10"/>
  <c r="V129" i="10"/>
  <c r="Q129" i="10"/>
  <c r="L129" i="10"/>
  <c r="G129" i="10"/>
  <c r="V128" i="10"/>
  <c r="Q128" i="10"/>
  <c r="L128" i="10"/>
  <c r="G128" i="10"/>
  <c r="V127" i="10"/>
  <c r="Q127" i="10"/>
  <c r="L127" i="10"/>
  <c r="G127" i="10"/>
  <c r="V126" i="10"/>
  <c r="Q126" i="10"/>
  <c r="L126" i="10"/>
  <c r="G126" i="10"/>
  <c r="B126" i="10"/>
  <c r="B127" i="10" s="1"/>
  <c r="B128" i="10" s="1"/>
  <c r="B129" i="10" s="1"/>
  <c r="B130" i="10" s="1"/>
  <c r="B131" i="10" s="1"/>
  <c r="B132" i="10" s="1"/>
  <c r="B133" i="10" s="1"/>
  <c r="B134" i="10" s="1"/>
  <c r="B135" i="10" s="1"/>
  <c r="B136" i="10" s="1"/>
  <c r="B137" i="10" s="1"/>
  <c r="B138" i="10" s="1"/>
  <c r="V125" i="10"/>
  <c r="Q125" i="10"/>
  <c r="L125" i="10"/>
  <c r="G125" i="10"/>
  <c r="V124" i="10"/>
  <c r="Q124" i="10"/>
  <c r="L124" i="10"/>
  <c r="G124" i="10"/>
  <c r="V123" i="10"/>
  <c r="Q123" i="10"/>
  <c r="L123" i="10"/>
  <c r="G123" i="10"/>
  <c r="B123" i="10"/>
  <c r="B124" i="10" s="1"/>
  <c r="B125" i="10" s="1"/>
  <c r="V122" i="10"/>
  <c r="Q122" i="10"/>
  <c r="L122" i="10"/>
  <c r="G122" i="10"/>
  <c r="V112" i="10"/>
  <c r="Q112" i="10"/>
  <c r="L112" i="10"/>
  <c r="G112" i="10"/>
  <c r="B96" i="10"/>
  <c r="B97" i="10" s="1"/>
  <c r="B98" i="10" s="1"/>
  <c r="B99" i="10" s="1"/>
  <c r="B100" i="10" s="1"/>
  <c r="B101" i="10" s="1"/>
  <c r="B102" i="10" s="1"/>
  <c r="B103" i="10" s="1"/>
  <c r="B104" i="10" s="1"/>
  <c r="B105" i="10" s="1"/>
  <c r="B106" i="10" s="1"/>
  <c r="B107" i="10" s="1"/>
  <c r="B108" i="10" s="1"/>
  <c r="B109" i="10" s="1"/>
  <c r="B110" i="10" s="1"/>
  <c r="B111" i="10" s="1"/>
  <c r="J86" i="10"/>
  <c r="O86" i="10" s="1"/>
  <c r="T86" i="10" s="1"/>
  <c r="V85" i="10"/>
  <c r="Q85" i="10"/>
  <c r="L85" i="10"/>
  <c r="G85" i="10"/>
  <c r="B69" i="10"/>
  <c r="B70" i="10" s="1"/>
  <c r="B71" i="10" s="1"/>
  <c r="B72" i="10" s="1"/>
  <c r="B73" i="10" s="1"/>
  <c r="B74" i="10" s="1"/>
  <c r="B75" i="10" s="1"/>
  <c r="B76" i="10" s="1"/>
  <c r="B77" i="10" s="1"/>
  <c r="B78" i="10" s="1"/>
  <c r="B79" i="10" s="1"/>
  <c r="B80" i="10" s="1"/>
  <c r="B81" i="10" s="1"/>
  <c r="B82" i="10" s="1"/>
  <c r="B83" i="10" s="1"/>
  <c r="B84" i="10" s="1"/>
  <c r="V57" i="10"/>
  <c r="Q57" i="10"/>
  <c r="L57" i="10"/>
  <c r="G57" i="10"/>
  <c r="U57" i="10"/>
  <c r="J57" i="10"/>
  <c r="B41" i="10"/>
  <c r="B42" i="10" s="1"/>
  <c r="B43" i="10" s="1"/>
  <c r="B44" i="10" s="1"/>
  <c r="B45" i="10" s="1"/>
  <c r="B46" i="10" s="1"/>
  <c r="B47" i="10" s="1"/>
  <c r="B48" i="10" s="1"/>
  <c r="B49" i="10" s="1"/>
  <c r="B50" i="10" s="1"/>
  <c r="B51" i="10" s="1"/>
  <c r="B52" i="10" s="1"/>
  <c r="B53" i="10" s="1"/>
  <c r="B54" i="10" s="1"/>
  <c r="B55" i="10" s="1"/>
  <c r="B56" i="10" s="1"/>
  <c r="V31" i="10"/>
  <c r="Q31" i="10"/>
  <c r="L31" i="10"/>
  <c r="G31" i="10"/>
  <c r="B15" i="10"/>
  <c r="B16" i="10" s="1"/>
  <c r="B17" i="10" s="1"/>
  <c r="B18" i="10" s="1"/>
  <c r="B19" i="10" s="1"/>
  <c r="B20" i="10" s="1"/>
  <c r="B21" i="10" s="1"/>
  <c r="B22" i="10" s="1"/>
  <c r="B23" i="10" s="1"/>
  <c r="B24" i="10" s="1"/>
  <c r="B25" i="10" s="1"/>
  <c r="B26" i="10" s="1"/>
  <c r="B27" i="10" s="1"/>
  <c r="B28" i="10" s="1"/>
  <c r="B29" i="10" s="1"/>
  <c r="B30" i="10" s="1"/>
  <c r="H24" i="12" l="1"/>
  <c r="I24" i="12" s="1"/>
  <c r="H23" i="12"/>
  <c r="I23" i="12" s="1"/>
  <c r="M23" i="12" s="1"/>
  <c r="N23" i="12" s="1"/>
  <c r="H17" i="11"/>
  <c r="I17" i="11" s="1"/>
  <c r="H30" i="11"/>
  <c r="I30" i="11" s="1"/>
  <c r="H26" i="11"/>
  <c r="I26" i="11" s="1"/>
  <c r="K57" i="12"/>
  <c r="F79" i="11"/>
  <c r="F71" i="11"/>
  <c r="D79" i="11"/>
  <c r="E57" i="11"/>
  <c r="E83" i="11" s="1"/>
  <c r="F72" i="11"/>
  <c r="T57" i="12"/>
  <c r="U57" i="12"/>
  <c r="T31" i="12"/>
  <c r="D85" i="11"/>
  <c r="D83" i="11"/>
  <c r="F80" i="11"/>
  <c r="H28" i="11"/>
  <c r="I28" i="11" s="1"/>
  <c r="M28" i="11" s="1"/>
  <c r="N28" i="11" s="1"/>
  <c r="R28" i="11" s="1"/>
  <c r="S28" i="11" s="1"/>
  <c r="M17" i="11"/>
  <c r="N17" i="11" s="1"/>
  <c r="R17" i="11" s="1"/>
  <c r="S17" i="11" s="1"/>
  <c r="D82" i="11"/>
  <c r="H29" i="11"/>
  <c r="I29" i="11" s="1"/>
  <c r="M29" i="11" s="1"/>
  <c r="N29" i="11" s="1"/>
  <c r="H19" i="11"/>
  <c r="I19" i="11" s="1"/>
  <c r="M19" i="11" s="1"/>
  <c r="N19" i="11" s="1"/>
  <c r="F57" i="11"/>
  <c r="F83" i="11" s="1"/>
  <c r="F85" i="11"/>
  <c r="D74" i="11"/>
  <c r="F74" i="11"/>
  <c r="E52" i="11"/>
  <c r="E78" i="11" s="1"/>
  <c r="F82" i="11"/>
  <c r="E46" i="11"/>
  <c r="H46" i="11" s="1"/>
  <c r="I46" i="11" s="1"/>
  <c r="E54" i="11"/>
  <c r="E80" i="11" s="1"/>
  <c r="E51" i="11"/>
  <c r="E77" i="11" s="1"/>
  <c r="H25" i="11"/>
  <c r="I25" i="11" s="1"/>
  <c r="M25" i="11" s="1"/>
  <c r="N25" i="11" s="1"/>
  <c r="F77" i="11"/>
  <c r="F73" i="11"/>
  <c r="H20" i="11"/>
  <c r="I20" i="11" s="1"/>
  <c r="M20" i="11" s="1"/>
  <c r="N20" i="11" s="1"/>
  <c r="D77" i="11"/>
  <c r="M19" i="12"/>
  <c r="N19" i="12" s="1"/>
  <c r="M16" i="12"/>
  <c r="N16" i="12" s="1"/>
  <c r="M28" i="12"/>
  <c r="N28" i="12" s="1"/>
  <c r="H14" i="12"/>
  <c r="M24" i="12"/>
  <c r="N24" i="12" s="1"/>
  <c r="D31" i="12"/>
  <c r="J31" i="12"/>
  <c r="E31" i="12"/>
  <c r="E57" i="12"/>
  <c r="K31" i="12"/>
  <c r="H15" i="12"/>
  <c r="I15" i="12" s="1"/>
  <c r="H30" i="12"/>
  <c r="I30" i="12" s="1"/>
  <c r="F31" i="12"/>
  <c r="H17" i="12"/>
  <c r="I17" i="12" s="1"/>
  <c r="H25" i="12"/>
  <c r="I25" i="12" s="1"/>
  <c r="P31" i="12"/>
  <c r="H22" i="12"/>
  <c r="I22" i="12" s="1"/>
  <c r="H20" i="12"/>
  <c r="I20" i="12" s="1"/>
  <c r="H27" i="12"/>
  <c r="I27" i="12" s="1"/>
  <c r="F57" i="12"/>
  <c r="H18" i="12"/>
  <c r="I18" i="12" s="1"/>
  <c r="O31" i="12"/>
  <c r="H21" i="12"/>
  <c r="I21" i="12" s="1"/>
  <c r="O57" i="12"/>
  <c r="G139" i="12"/>
  <c r="U31" i="12"/>
  <c r="H29" i="12"/>
  <c r="I29" i="12" s="1"/>
  <c r="J57" i="12"/>
  <c r="H26" i="12"/>
  <c r="I26" i="12" s="1"/>
  <c r="L139" i="12"/>
  <c r="G165" i="12"/>
  <c r="P57" i="12"/>
  <c r="V139" i="12"/>
  <c r="Q139" i="12"/>
  <c r="F57" i="10"/>
  <c r="M26" i="11"/>
  <c r="N26" i="11" s="1"/>
  <c r="O57" i="10"/>
  <c r="K57" i="10"/>
  <c r="E62" i="11"/>
  <c r="J62" i="11" s="1"/>
  <c r="O62" i="11" s="1"/>
  <c r="T62" i="11" s="1"/>
  <c r="Y62" i="11" s="1"/>
  <c r="E113" i="10"/>
  <c r="J113" i="10" s="1"/>
  <c r="O113" i="10" s="1"/>
  <c r="T113" i="10" s="1"/>
  <c r="F44" i="11"/>
  <c r="P57" i="10"/>
  <c r="T57" i="10"/>
  <c r="K31" i="10"/>
  <c r="P31" i="10"/>
  <c r="Q139" i="10"/>
  <c r="U31" i="10"/>
  <c r="Z33" i="11"/>
  <c r="E50" i="11"/>
  <c r="E76" i="11" s="1"/>
  <c r="E44" i="11"/>
  <c r="E70" i="11" s="1"/>
  <c r="T31" i="10"/>
  <c r="F50" i="11"/>
  <c r="F76" i="11" s="1"/>
  <c r="J31" i="10"/>
  <c r="F86" i="11"/>
  <c r="D86" i="11"/>
  <c r="T33" i="11"/>
  <c r="E49" i="11"/>
  <c r="H21" i="11"/>
  <c r="I21" i="11" s="1"/>
  <c r="D75" i="11"/>
  <c r="D76" i="11"/>
  <c r="H22" i="11"/>
  <c r="I22" i="11" s="1"/>
  <c r="E31" i="10"/>
  <c r="F31" i="10"/>
  <c r="M32" i="11"/>
  <c r="N32" i="11" s="1"/>
  <c r="G139" i="10"/>
  <c r="H23" i="11"/>
  <c r="I23" i="11" s="1"/>
  <c r="O31" i="10"/>
  <c r="P33" i="11"/>
  <c r="H24" i="11"/>
  <c r="I24" i="11" s="1"/>
  <c r="D78" i="11"/>
  <c r="Y33" i="11"/>
  <c r="E48" i="11"/>
  <c r="E74" i="11" s="1"/>
  <c r="J33" i="11"/>
  <c r="U33" i="11"/>
  <c r="K33" i="11"/>
  <c r="E47" i="11"/>
  <c r="D73" i="11"/>
  <c r="D81" i="11"/>
  <c r="E55" i="11"/>
  <c r="H55" i="11" s="1"/>
  <c r="I55" i="11" s="1"/>
  <c r="H27" i="11"/>
  <c r="I27" i="11" s="1"/>
  <c r="E57" i="10"/>
  <c r="L139" i="10"/>
  <c r="D70" i="11"/>
  <c r="H16" i="11"/>
  <c r="F81" i="11"/>
  <c r="D72" i="11"/>
  <c r="H18" i="11"/>
  <c r="I18" i="11" s="1"/>
  <c r="O33" i="11"/>
  <c r="V139" i="10"/>
  <c r="G165" i="10"/>
  <c r="E45" i="11"/>
  <c r="D71" i="11"/>
  <c r="M30" i="11"/>
  <c r="N30" i="11" s="1"/>
  <c r="E59" i="11"/>
  <c r="H59" i="11" s="1"/>
  <c r="I59" i="11" s="1"/>
  <c r="H31" i="11"/>
  <c r="I31" i="11" s="1"/>
  <c r="F58" i="11"/>
  <c r="F84" i="11" s="1"/>
  <c r="E58" i="11"/>
  <c r="E84" i="11" s="1"/>
  <c r="F78" i="11"/>
  <c r="D80" i="11"/>
  <c r="E53" i="11"/>
  <c r="E79" i="11" s="1"/>
  <c r="D84" i="11"/>
  <c r="E56" i="11"/>
  <c r="E82" i="11" s="1"/>
  <c r="E60" i="11"/>
  <c r="E86" i="11" s="1"/>
  <c r="H79" i="11" l="1"/>
  <c r="H82" i="11"/>
  <c r="H83" i="11"/>
  <c r="H54" i="11"/>
  <c r="I54" i="11" s="1"/>
  <c r="H53" i="11"/>
  <c r="I53" i="11" s="1"/>
  <c r="J53" i="11" s="1"/>
  <c r="J79" i="11" s="1"/>
  <c r="H77" i="11"/>
  <c r="H44" i="11"/>
  <c r="I44" i="11" s="1"/>
  <c r="H80" i="11"/>
  <c r="E72" i="11"/>
  <c r="H72" i="11" s="1"/>
  <c r="H57" i="11"/>
  <c r="I57" i="11" s="1"/>
  <c r="H86" i="11"/>
  <c r="H52" i="11"/>
  <c r="I52" i="11" s="1"/>
  <c r="J52" i="11" s="1"/>
  <c r="J78" i="11" s="1"/>
  <c r="H60" i="11"/>
  <c r="I60" i="11" s="1"/>
  <c r="I86" i="11" s="1"/>
  <c r="H74" i="11"/>
  <c r="H51" i="11"/>
  <c r="I51" i="11" s="1"/>
  <c r="H84" i="11"/>
  <c r="E85" i="11"/>
  <c r="H85" i="11" s="1"/>
  <c r="E81" i="11"/>
  <c r="H81" i="11" s="1"/>
  <c r="M26" i="12"/>
  <c r="N26" i="12" s="1"/>
  <c r="M27" i="12"/>
  <c r="N27" i="12" s="1"/>
  <c r="M30" i="12"/>
  <c r="N30" i="12" s="1"/>
  <c r="M20" i="12"/>
  <c r="N20" i="12" s="1"/>
  <c r="M22" i="12"/>
  <c r="N22" i="12" s="1"/>
  <c r="M17" i="12"/>
  <c r="N17" i="12" s="1"/>
  <c r="M18" i="12"/>
  <c r="N18" i="12" s="1"/>
  <c r="R28" i="12"/>
  <c r="S28" i="12" s="1"/>
  <c r="M25" i="12"/>
  <c r="N25" i="12" s="1"/>
  <c r="M21" i="12"/>
  <c r="N21" i="12" s="1"/>
  <c r="R24" i="12"/>
  <c r="S24" i="12" s="1"/>
  <c r="R19" i="12"/>
  <c r="S19" i="12" s="1"/>
  <c r="M29" i="12"/>
  <c r="N29" i="12" s="1"/>
  <c r="R16" i="12"/>
  <c r="S16" i="12" s="1"/>
  <c r="M15" i="12"/>
  <c r="N15" i="12" s="1"/>
  <c r="H31" i="12"/>
  <c r="I14" i="12"/>
  <c r="R23" i="12"/>
  <c r="S23" i="12" s="1"/>
  <c r="E71" i="11"/>
  <c r="H71" i="11" s="1"/>
  <c r="H45" i="11"/>
  <c r="I45" i="11" s="1"/>
  <c r="R26" i="11"/>
  <c r="S26" i="11" s="1"/>
  <c r="H47" i="11"/>
  <c r="I47" i="11" s="1"/>
  <c r="E73" i="11"/>
  <c r="H73" i="11" s="1"/>
  <c r="W17" i="11"/>
  <c r="X17" i="11" s="1"/>
  <c r="K54" i="11"/>
  <c r="K80" i="11" s="1"/>
  <c r="J54" i="11"/>
  <c r="J80" i="11" s="1"/>
  <c r="I80" i="11"/>
  <c r="M22" i="11"/>
  <c r="N22" i="11" s="1"/>
  <c r="H58" i="11"/>
  <c r="I58" i="11" s="1"/>
  <c r="I85" i="11"/>
  <c r="M31" i="11"/>
  <c r="N31" i="11" s="1"/>
  <c r="R25" i="11"/>
  <c r="S25" i="11" s="1"/>
  <c r="J59" i="11"/>
  <c r="J85" i="11" s="1"/>
  <c r="K59" i="11"/>
  <c r="K85" i="11" s="1"/>
  <c r="M23" i="11"/>
  <c r="N23" i="11" s="1"/>
  <c r="R32" i="11"/>
  <c r="S32" i="11" s="1"/>
  <c r="M21" i="11"/>
  <c r="N21" i="11" s="1"/>
  <c r="R19" i="11"/>
  <c r="S19" i="11" s="1"/>
  <c r="H49" i="11"/>
  <c r="I49" i="11" s="1"/>
  <c r="E75" i="11"/>
  <c r="R20" i="11"/>
  <c r="S20" i="11" s="1"/>
  <c r="K55" i="11"/>
  <c r="K81" i="11" s="1"/>
  <c r="J55" i="11"/>
  <c r="J81" i="11" s="1"/>
  <c r="R29" i="11"/>
  <c r="S29" i="11" s="1"/>
  <c r="M18" i="11"/>
  <c r="N18" i="11" s="1"/>
  <c r="I72" i="11"/>
  <c r="H48" i="11"/>
  <c r="I48" i="11" s="1"/>
  <c r="W28" i="11"/>
  <c r="X28" i="11" s="1"/>
  <c r="H56" i="11"/>
  <c r="I56" i="11" s="1"/>
  <c r="H78" i="11"/>
  <c r="H76" i="11"/>
  <c r="M24" i="11"/>
  <c r="N24" i="11" s="1"/>
  <c r="H50" i="11"/>
  <c r="I50" i="11" s="1"/>
  <c r="I76" i="11" s="1"/>
  <c r="K53" i="11"/>
  <c r="K79" i="11" s="1"/>
  <c r="E61" i="11"/>
  <c r="R30" i="11"/>
  <c r="S30" i="11" s="1"/>
  <c r="M27" i="11"/>
  <c r="N27" i="11" s="1"/>
  <c r="I81" i="11"/>
  <c r="K46" i="11"/>
  <c r="K72" i="11" s="1"/>
  <c r="J46" i="11"/>
  <c r="J72" i="11" s="1"/>
  <c r="H33" i="11"/>
  <c r="I16" i="11"/>
  <c r="D87" i="11"/>
  <c r="F70" i="11"/>
  <c r="F87" i="11" s="1"/>
  <c r="F61" i="11"/>
  <c r="K60" i="11" l="1"/>
  <c r="K86" i="11" s="1"/>
  <c r="I79" i="11"/>
  <c r="J60" i="11"/>
  <c r="J86" i="11" s="1"/>
  <c r="K57" i="11"/>
  <c r="K83" i="11" s="1"/>
  <c r="J57" i="11"/>
  <c r="J83" i="11" s="1"/>
  <c r="I83" i="11"/>
  <c r="K52" i="11"/>
  <c r="K78" i="11" s="1"/>
  <c r="M46" i="11"/>
  <c r="N46" i="11" s="1"/>
  <c r="O46" i="11" s="1"/>
  <c r="O72" i="11" s="1"/>
  <c r="M81" i="11"/>
  <c r="M72" i="11"/>
  <c r="E87" i="11"/>
  <c r="J51" i="11"/>
  <c r="K51" i="11"/>
  <c r="K77" i="11" s="1"/>
  <c r="H61" i="11"/>
  <c r="H70" i="11"/>
  <c r="M79" i="11"/>
  <c r="I77" i="11"/>
  <c r="M80" i="11"/>
  <c r="I78" i="11"/>
  <c r="R25" i="12"/>
  <c r="S25" i="12" s="1"/>
  <c r="W23" i="12"/>
  <c r="D49" i="12" s="1"/>
  <c r="W16" i="12"/>
  <c r="D42" i="12" s="1"/>
  <c r="W24" i="12"/>
  <c r="D50" i="12" s="1"/>
  <c r="R18" i="12"/>
  <c r="S18" i="12" s="1"/>
  <c r="R20" i="12"/>
  <c r="S20" i="12" s="1"/>
  <c r="R26" i="12"/>
  <c r="S26" i="12" s="1"/>
  <c r="I31" i="12"/>
  <c r="M14" i="12"/>
  <c r="W28" i="12"/>
  <c r="D54" i="12" s="1"/>
  <c r="R30" i="12"/>
  <c r="S30" i="12" s="1"/>
  <c r="R21" i="12"/>
  <c r="S21" i="12" s="1"/>
  <c r="R17" i="12"/>
  <c r="S17" i="12" s="1"/>
  <c r="R29" i="12"/>
  <c r="S29" i="12" s="1"/>
  <c r="R22" i="12"/>
  <c r="S22" i="12" s="1"/>
  <c r="R15" i="12"/>
  <c r="S15" i="12" s="1"/>
  <c r="W19" i="12"/>
  <c r="D45" i="12" s="1"/>
  <c r="R27" i="12"/>
  <c r="S27" i="12" s="1"/>
  <c r="H75" i="11"/>
  <c r="K49" i="11"/>
  <c r="K75" i="11" s="1"/>
  <c r="J49" i="11"/>
  <c r="J75" i="11" s="1"/>
  <c r="R23" i="11"/>
  <c r="S23" i="11" s="1"/>
  <c r="R31" i="11"/>
  <c r="S31" i="11" s="1"/>
  <c r="K50" i="11"/>
  <c r="K76" i="11" s="1"/>
  <c r="J50" i="11"/>
  <c r="J76" i="11" s="1"/>
  <c r="M76" i="11" s="1"/>
  <c r="W19" i="11"/>
  <c r="X19" i="11" s="1"/>
  <c r="M85" i="11"/>
  <c r="R22" i="11"/>
  <c r="S22" i="11" s="1"/>
  <c r="AB17" i="11"/>
  <c r="I61" i="11"/>
  <c r="K44" i="11"/>
  <c r="J44" i="11"/>
  <c r="M44" i="11" s="1"/>
  <c r="W29" i="11"/>
  <c r="X29" i="11" s="1"/>
  <c r="K56" i="11"/>
  <c r="K82" i="11" s="1"/>
  <c r="J56" i="11"/>
  <c r="J82" i="11" s="1"/>
  <c r="I82" i="11"/>
  <c r="W20" i="11"/>
  <c r="X20" i="11" s="1"/>
  <c r="I75" i="11"/>
  <c r="K45" i="11"/>
  <c r="K71" i="11" s="1"/>
  <c r="J45" i="11"/>
  <c r="J71" i="11" s="1"/>
  <c r="I71" i="11"/>
  <c r="M54" i="11"/>
  <c r="N54" i="11" s="1"/>
  <c r="M53" i="11"/>
  <c r="N53" i="11" s="1"/>
  <c r="R21" i="11"/>
  <c r="S21" i="11" s="1"/>
  <c r="W25" i="11"/>
  <c r="X25" i="11" s="1"/>
  <c r="K58" i="11"/>
  <c r="K84" i="11" s="1"/>
  <c r="J58" i="11"/>
  <c r="J84" i="11" s="1"/>
  <c r="I84" i="11"/>
  <c r="W26" i="11"/>
  <c r="X26" i="11" s="1"/>
  <c r="AB28" i="11"/>
  <c r="R24" i="11"/>
  <c r="S24" i="11" s="1"/>
  <c r="R27" i="11"/>
  <c r="S27" i="11" s="1"/>
  <c r="K48" i="11"/>
  <c r="K74" i="11" s="1"/>
  <c r="J48" i="11"/>
  <c r="J74" i="11" s="1"/>
  <c r="I74" i="11"/>
  <c r="W30" i="11"/>
  <c r="X30" i="11" s="1"/>
  <c r="I33" i="11"/>
  <c r="I70" i="11"/>
  <c r="M16" i="11"/>
  <c r="R18" i="11"/>
  <c r="S18" i="11" s="1"/>
  <c r="M55" i="11"/>
  <c r="N55" i="11" s="1"/>
  <c r="M59" i="11"/>
  <c r="N59" i="11" s="1"/>
  <c r="W32" i="11"/>
  <c r="X32" i="11" s="1"/>
  <c r="K47" i="11"/>
  <c r="K73" i="11" s="1"/>
  <c r="J47" i="11"/>
  <c r="J73" i="11" s="1"/>
  <c r="I73" i="11"/>
  <c r="M78" i="11" l="1"/>
  <c r="M86" i="11"/>
  <c r="M57" i="11"/>
  <c r="N57" i="11" s="1"/>
  <c r="N83" i="11" s="1"/>
  <c r="M52" i="11"/>
  <c r="N52" i="11" s="1"/>
  <c r="M73" i="11"/>
  <c r="M83" i="11"/>
  <c r="M58" i="11"/>
  <c r="N58" i="11" s="1"/>
  <c r="O58" i="11" s="1"/>
  <c r="O84" i="11" s="1"/>
  <c r="M74" i="11"/>
  <c r="H87" i="11"/>
  <c r="M71" i="11"/>
  <c r="M60" i="11"/>
  <c r="N60" i="11" s="1"/>
  <c r="P60" i="11" s="1"/>
  <c r="P86" i="11" s="1"/>
  <c r="N72" i="11"/>
  <c r="P46" i="11"/>
  <c r="P72" i="11" s="1"/>
  <c r="J77" i="11"/>
  <c r="M77" i="11" s="1"/>
  <c r="M51" i="11"/>
  <c r="N51" i="11" s="1"/>
  <c r="M75" i="11"/>
  <c r="M84" i="11"/>
  <c r="M49" i="11"/>
  <c r="N49" i="11" s="1"/>
  <c r="O49" i="11" s="1"/>
  <c r="O75" i="11" s="1"/>
  <c r="W29" i="12"/>
  <c r="D55" i="12" s="1"/>
  <c r="H50" i="12"/>
  <c r="I50" i="12" s="1"/>
  <c r="M50" i="12" s="1"/>
  <c r="N50" i="12" s="1"/>
  <c r="R50" i="12" s="1"/>
  <c r="S50" i="12" s="1"/>
  <c r="W50" i="12" s="1"/>
  <c r="H42" i="12"/>
  <c r="I42" i="12" s="1"/>
  <c r="M42" i="12" s="1"/>
  <c r="N42" i="12" s="1"/>
  <c r="R42" i="12" s="1"/>
  <c r="S42" i="12" s="1"/>
  <c r="W42" i="12" s="1"/>
  <c r="W22" i="12"/>
  <c r="D48" i="12" s="1"/>
  <c r="W21" i="12"/>
  <c r="D47" i="12" s="1"/>
  <c r="M31" i="12"/>
  <c r="N14" i="12"/>
  <c r="H49" i="12"/>
  <c r="I49" i="12" s="1"/>
  <c r="M49" i="12" s="1"/>
  <c r="N49" i="12" s="1"/>
  <c r="R49" i="12" s="1"/>
  <c r="S49" i="12" s="1"/>
  <c r="W49" i="12" s="1"/>
  <c r="W27" i="12"/>
  <c r="D53" i="12" s="1"/>
  <c r="W15" i="12"/>
  <c r="D41" i="12" s="1"/>
  <c r="W25" i="12"/>
  <c r="D51" i="12" s="1"/>
  <c r="W26" i="12"/>
  <c r="D52" i="12" s="1"/>
  <c r="H45" i="12"/>
  <c r="I45" i="12" s="1"/>
  <c r="M45" i="12" s="1"/>
  <c r="N45" i="12" s="1"/>
  <c r="R45" i="12" s="1"/>
  <c r="S45" i="12" s="1"/>
  <c r="W45" i="12" s="1"/>
  <c r="W20" i="12"/>
  <c r="D46" i="12" s="1"/>
  <c r="W30" i="12"/>
  <c r="D56" i="12" s="1"/>
  <c r="W18" i="12"/>
  <c r="D44" i="12" s="1"/>
  <c r="H54" i="12"/>
  <c r="I54" i="12" s="1"/>
  <c r="M54" i="12" s="1"/>
  <c r="N54" i="12" s="1"/>
  <c r="R54" i="12" s="1"/>
  <c r="S54" i="12" s="1"/>
  <c r="W54" i="12" s="1"/>
  <c r="W17" i="12"/>
  <c r="D43" i="12" s="1"/>
  <c r="O59" i="11"/>
  <c r="O85" i="11" s="1"/>
  <c r="P59" i="11"/>
  <c r="P85" i="11" s="1"/>
  <c r="P55" i="11"/>
  <c r="P81" i="11" s="1"/>
  <c r="O55" i="11"/>
  <c r="O81" i="11" s="1"/>
  <c r="W22" i="11"/>
  <c r="X22" i="11" s="1"/>
  <c r="AB26" i="11"/>
  <c r="W31" i="11"/>
  <c r="X31" i="11" s="1"/>
  <c r="O52" i="11"/>
  <c r="O78" i="11" s="1"/>
  <c r="P52" i="11"/>
  <c r="P78" i="11" s="1"/>
  <c r="N85" i="11"/>
  <c r="W24" i="11"/>
  <c r="X24" i="11" s="1"/>
  <c r="O53" i="11"/>
  <c r="O79" i="11" s="1"/>
  <c r="P53" i="11"/>
  <c r="P79" i="11" s="1"/>
  <c r="N79" i="11"/>
  <c r="AB20" i="11"/>
  <c r="W23" i="11"/>
  <c r="X23" i="11" s="1"/>
  <c r="AB32" i="11"/>
  <c r="N84" i="11"/>
  <c r="W18" i="11"/>
  <c r="X18" i="11" s="1"/>
  <c r="AB30" i="11"/>
  <c r="M45" i="11"/>
  <c r="N45" i="11" s="1"/>
  <c r="M82" i="11"/>
  <c r="J61" i="11"/>
  <c r="J70" i="11"/>
  <c r="M47" i="11"/>
  <c r="N47" i="11" s="1"/>
  <c r="M48" i="11"/>
  <c r="N48" i="11" s="1"/>
  <c r="AB25" i="11"/>
  <c r="M56" i="11"/>
  <c r="N56" i="11" s="1"/>
  <c r="K61" i="11"/>
  <c r="K70" i="11"/>
  <c r="K87" i="11" s="1"/>
  <c r="AB19" i="11"/>
  <c r="N16" i="11"/>
  <c r="M33" i="11"/>
  <c r="O54" i="11"/>
  <c r="O80" i="11" s="1"/>
  <c r="P54" i="11"/>
  <c r="P80" i="11" s="1"/>
  <c r="N80" i="11"/>
  <c r="M50" i="11"/>
  <c r="N50" i="11" s="1"/>
  <c r="I87" i="11"/>
  <c r="W27" i="11"/>
  <c r="X27" i="11" s="1"/>
  <c r="N44" i="11"/>
  <c r="AB29" i="11"/>
  <c r="N78" i="11"/>
  <c r="N81" i="11"/>
  <c r="W21" i="11"/>
  <c r="X21" i="11" s="1"/>
  <c r="P58" i="11" l="1"/>
  <c r="P84" i="11" s="1"/>
  <c r="R84" i="11" s="1"/>
  <c r="P57" i="11"/>
  <c r="P83" i="11" s="1"/>
  <c r="O60" i="11"/>
  <c r="O86" i="11" s="1"/>
  <c r="N86" i="11"/>
  <c r="R72" i="11"/>
  <c r="O57" i="11"/>
  <c r="O83" i="11" s="1"/>
  <c r="R46" i="11"/>
  <c r="S46" i="11" s="1"/>
  <c r="S72" i="11" s="1"/>
  <c r="R86" i="11"/>
  <c r="R83" i="11"/>
  <c r="R59" i="11"/>
  <c r="S59" i="11" s="1"/>
  <c r="S85" i="11" s="1"/>
  <c r="J87" i="11"/>
  <c r="N75" i="11"/>
  <c r="P49" i="11"/>
  <c r="P75" i="11" s="1"/>
  <c r="N77" i="11"/>
  <c r="P51" i="11"/>
  <c r="P77" i="11" s="1"/>
  <c r="O51" i="11"/>
  <c r="R80" i="11"/>
  <c r="R54" i="11"/>
  <c r="S54" i="11" s="1"/>
  <c r="T54" i="11" s="1"/>
  <c r="T80" i="11" s="1"/>
  <c r="R81" i="11"/>
  <c r="H44" i="12"/>
  <c r="I44" i="12" s="1"/>
  <c r="M44" i="12" s="1"/>
  <c r="N44" i="12" s="1"/>
  <c r="R44" i="12" s="1"/>
  <c r="S44" i="12" s="1"/>
  <c r="W44" i="12" s="1"/>
  <c r="N31" i="12"/>
  <c r="R14" i="12"/>
  <c r="H43" i="12"/>
  <c r="I43" i="12" s="1"/>
  <c r="M43" i="12" s="1"/>
  <c r="N43" i="12" s="1"/>
  <c r="R43" i="12" s="1"/>
  <c r="S43" i="12" s="1"/>
  <c r="W43" i="12" s="1"/>
  <c r="H41" i="12"/>
  <c r="I41" i="12" s="1"/>
  <c r="M41" i="12" s="1"/>
  <c r="N41" i="12" s="1"/>
  <c r="R41" i="12" s="1"/>
  <c r="S41" i="12" s="1"/>
  <c r="W41" i="12" s="1"/>
  <c r="H56" i="12"/>
  <c r="I56" i="12" s="1"/>
  <c r="M56" i="12" s="1"/>
  <c r="N56" i="12" s="1"/>
  <c r="R56" i="12" s="1"/>
  <c r="S56" i="12" s="1"/>
  <c r="W56" i="12" s="1"/>
  <c r="H47" i="12"/>
  <c r="I47" i="12" s="1"/>
  <c r="M47" i="12" s="1"/>
  <c r="N47" i="12" s="1"/>
  <c r="R47" i="12" s="1"/>
  <c r="S47" i="12" s="1"/>
  <c r="W47" i="12" s="1"/>
  <c r="H46" i="12"/>
  <c r="I46" i="12" s="1"/>
  <c r="M46" i="12" s="1"/>
  <c r="N46" i="12" s="1"/>
  <c r="R46" i="12" s="1"/>
  <c r="S46" i="12" s="1"/>
  <c r="W46" i="12" s="1"/>
  <c r="H51" i="12"/>
  <c r="I51" i="12" s="1"/>
  <c r="M51" i="12" s="1"/>
  <c r="N51" i="12" s="1"/>
  <c r="R51" i="12" s="1"/>
  <c r="S51" i="12" s="1"/>
  <c r="W51" i="12" s="1"/>
  <c r="H48" i="12"/>
  <c r="I48" i="12" s="1"/>
  <c r="M48" i="12" s="1"/>
  <c r="N48" i="12" s="1"/>
  <c r="R48" i="12" s="1"/>
  <c r="S48" i="12" s="1"/>
  <c r="W48" i="12" s="1"/>
  <c r="H52" i="12"/>
  <c r="I52" i="12" s="1"/>
  <c r="M52" i="12" s="1"/>
  <c r="N52" i="12" s="1"/>
  <c r="R52" i="12" s="1"/>
  <c r="S52" i="12" s="1"/>
  <c r="W52" i="12" s="1"/>
  <c r="H55" i="12"/>
  <c r="I55" i="12" s="1"/>
  <c r="M55" i="12" s="1"/>
  <c r="N55" i="12" s="1"/>
  <c r="R55" i="12" s="1"/>
  <c r="S55" i="12" s="1"/>
  <c r="W55" i="12" s="1"/>
  <c r="H53" i="12"/>
  <c r="I53" i="12" s="1"/>
  <c r="M53" i="12" s="1"/>
  <c r="N53" i="12" s="1"/>
  <c r="R53" i="12" s="1"/>
  <c r="S53" i="12" s="1"/>
  <c r="W53" i="12" s="1"/>
  <c r="O50" i="11"/>
  <c r="O76" i="11" s="1"/>
  <c r="P50" i="11"/>
  <c r="P76" i="11" s="1"/>
  <c r="N76" i="11"/>
  <c r="R79" i="11"/>
  <c r="R52" i="11"/>
  <c r="S52" i="11" s="1"/>
  <c r="AB21" i="11"/>
  <c r="R53" i="11"/>
  <c r="S53" i="11" s="1"/>
  <c r="O56" i="11"/>
  <c r="O82" i="11" s="1"/>
  <c r="P56" i="11"/>
  <c r="P82" i="11" s="1"/>
  <c r="N82" i="11"/>
  <c r="R55" i="11"/>
  <c r="S55" i="11" s="1"/>
  <c r="M61" i="11"/>
  <c r="N70" i="11"/>
  <c r="R16" i="11"/>
  <c r="N33" i="11"/>
  <c r="AB23" i="11"/>
  <c r="R60" i="11"/>
  <c r="S60" i="11" s="1"/>
  <c r="AB31" i="11"/>
  <c r="AB22" i="11"/>
  <c r="AB27" i="11"/>
  <c r="AB24" i="11"/>
  <c r="U59" i="11"/>
  <c r="U85" i="11" s="1"/>
  <c r="T59" i="11"/>
  <c r="T85" i="11" s="1"/>
  <c r="W85" i="11" s="1"/>
  <c r="O45" i="11"/>
  <c r="O71" i="11" s="1"/>
  <c r="P45" i="11"/>
  <c r="P71" i="11" s="1"/>
  <c r="N71" i="11"/>
  <c r="R78" i="11"/>
  <c r="N61" i="11"/>
  <c r="O44" i="11"/>
  <c r="P44" i="11"/>
  <c r="M70" i="11"/>
  <c r="M87" i="11" s="1"/>
  <c r="P48" i="11"/>
  <c r="P74" i="11" s="1"/>
  <c r="O48" i="11"/>
  <c r="O74" i="11" s="1"/>
  <c r="N74" i="11"/>
  <c r="R85" i="11"/>
  <c r="P47" i="11"/>
  <c r="P73" i="11" s="1"/>
  <c r="O47" i="11"/>
  <c r="O73" i="11" s="1"/>
  <c r="N73" i="11"/>
  <c r="AB18" i="11"/>
  <c r="R58" i="11" l="1"/>
  <c r="S58" i="11" s="1"/>
  <c r="T58" i="11" s="1"/>
  <c r="T84" i="11" s="1"/>
  <c r="R57" i="11"/>
  <c r="S57" i="11" s="1"/>
  <c r="T57" i="11" s="1"/>
  <c r="T83" i="11" s="1"/>
  <c r="T46" i="11"/>
  <c r="T72" i="11" s="1"/>
  <c r="U46" i="11"/>
  <c r="U72" i="11" s="1"/>
  <c r="R49" i="11"/>
  <c r="S49" i="11" s="1"/>
  <c r="U49" i="11" s="1"/>
  <c r="U75" i="11" s="1"/>
  <c r="R44" i="11"/>
  <c r="S44" i="11" s="1"/>
  <c r="R75" i="11"/>
  <c r="W72" i="11"/>
  <c r="S84" i="11"/>
  <c r="S83" i="11"/>
  <c r="U57" i="11"/>
  <c r="U83" i="11" s="1"/>
  <c r="W83" i="11"/>
  <c r="U54" i="11"/>
  <c r="U80" i="11" s="1"/>
  <c r="R50" i="11"/>
  <c r="S50" i="11" s="1"/>
  <c r="T50" i="11" s="1"/>
  <c r="T76" i="11" s="1"/>
  <c r="S80" i="11"/>
  <c r="R82" i="11"/>
  <c r="O77" i="11"/>
  <c r="R77" i="11" s="1"/>
  <c r="R51" i="11"/>
  <c r="S51" i="11" s="1"/>
  <c r="R74" i="11"/>
  <c r="R48" i="11"/>
  <c r="S48" i="11" s="1"/>
  <c r="U48" i="11" s="1"/>
  <c r="U74" i="11" s="1"/>
  <c r="R31" i="12"/>
  <c r="S14" i="12"/>
  <c r="R73" i="11"/>
  <c r="U52" i="11"/>
  <c r="U78" i="11" s="1"/>
  <c r="T52" i="11"/>
  <c r="T78" i="11" s="1"/>
  <c r="S78" i="11"/>
  <c r="R33" i="11"/>
  <c r="S16" i="11"/>
  <c r="R56" i="11"/>
  <c r="S56" i="11" s="1"/>
  <c r="R71" i="11"/>
  <c r="N87" i="11"/>
  <c r="R45" i="11"/>
  <c r="S45" i="11" s="1"/>
  <c r="T53" i="11"/>
  <c r="T79" i="11" s="1"/>
  <c r="U53" i="11"/>
  <c r="U79" i="11" s="1"/>
  <c r="S79" i="11"/>
  <c r="W59" i="11"/>
  <c r="X59" i="11" s="1"/>
  <c r="R47" i="11"/>
  <c r="S47" i="11" s="1"/>
  <c r="P70" i="11"/>
  <c r="P87" i="11" s="1"/>
  <c r="P61" i="11"/>
  <c r="U60" i="11"/>
  <c r="U86" i="11" s="1"/>
  <c r="T60" i="11"/>
  <c r="T86" i="11" s="1"/>
  <c r="S86" i="11"/>
  <c r="U55" i="11"/>
  <c r="U81" i="11" s="1"/>
  <c r="T55" i="11"/>
  <c r="T81" i="11" s="1"/>
  <c r="S81" i="11"/>
  <c r="O61" i="11"/>
  <c r="O70" i="11"/>
  <c r="R76" i="11"/>
  <c r="W84" i="11" l="1"/>
  <c r="S75" i="11"/>
  <c r="U58" i="11"/>
  <c r="U84" i="11" s="1"/>
  <c r="T49" i="11"/>
  <c r="T75" i="11" s="1"/>
  <c r="W46" i="11"/>
  <c r="X46" i="11" s="1"/>
  <c r="X72" i="11" s="1"/>
  <c r="W58" i="11"/>
  <c r="X58" i="11" s="1"/>
  <c r="Z58" i="11" s="1"/>
  <c r="Z84" i="11" s="1"/>
  <c r="W80" i="11"/>
  <c r="W57" i="11"/>
  <c r="X57" i="11" s="1"/>
  <c r="Y57" i="11" s="1"/>
  <c r="Y83" i="11" s="1"/>
  <c r="W75" i="11"/>
  <c r="W54" i="11"/>
  <c r="X54" i="11" s="1"/>
  <c r="Z54" i="11"/>
  <c r="Z80" i="11" s="1"/>
  <c r="O87" i="11"/>
  <c r="Y46" i="11"/>
  <c r="Y72" i="11" s="1"/>
  <c r="W81" i="11"/>
  <c r="S76" i="11"/>
  <c r="W55" i="11"/>
  <c r="X55" i="11" s="1"/>
  <c r="Z55" i="11" s="1"/>
  <c r="Z81" i="11" s="1"/>
  <c r="S74" i="11"/>
  <c r="T48" i="11"/>
  <c r="T74" i="11" s="1"/>
  <c r="U50" i="11"/>
  <c r="U76" i="11" s="1"/>
  <c r="W60" i="11"/>
  <c r="X60" i="11" s="1"/>
  <c r="Y60" i="11" s="1"/>
  <c r="Y86" i="11" s="1"/>
  <c r="S77" i="11"/>
  <c r="T51" i="11"/>
  <c r="T77" i="11" s="1"/>
  <c r="U51" i="11"/>
  <c r="U77" i="11" s="1"/>
  <c r="W86" i="11"/>
  <c r="W14" i="12"/>
  <c r="S31" i="12"/>
  <c r="W53" i="11"/>
  <c r="X53" i="11" s="1"/>
  <c r="U47" i="11"/>
  <c r="U73" i="11" s="1"/>
  <c r="T47" i="11"/>
  <c r="T73" i="11" s="1"/>
  <c r="S73" i="11"/>
  <c r="U45" i="11"/>
  <c r="U71" i="11" s="1"/>
  <c r="T45" i="11"/>
  <c r="T71" i="11" s="1"/>
  <c r="S71" i="11"/>
  <c r="W49" i="11"/>
  <c r="X49" i="11" s="1"/>
  <c r="W16" i="11"/>
  <c r="S70" i="11"/>
  <c r="S33" i="11"/>
  <c r="W78" i="11"/>
  <c r="W52" i="11"/>
  <c r="X52" i="11" s="1"/>
  <c r="R61" i="11"/>
  <c r="Y59" i="11"/>
  <c r="Y85" i="11" s="1"/>
  <c r="Z59" i="11"/>
  <c r="Z85" i="11" s="1"/>
  <c r="X85" i="11"/>
  <c r="U56" i="11"/>
  <c r="U82" i="11" s="1"/>
  <c r="T56" i="11"/>
  <c r="T82" i="11" s="1"/>
  <c r="S82" i="11"/>
  <c r="Y58" i="11"/>
  <c r="Y84" i="11" s="1"/>
  <c r="R70" i="11"/>
  <c r="R87" i="11" s="1"/>
  <c r="W79" i="11"/>
  <c r="T44" i="11"/>
  <c r="S61" i="11"/>
  <c r="U44" i="11"/>
  <c r="X84" i="11" l="1"/>
  <c r="AB84" i="11" s="1"/>
  <c r="Z46" i="11"/>
  <c r="Z72" i="11" s="1"/>
  <c r="W51" i="11"/>
  <c r="X51" i="11" s="1"/>
  <c r="Y51" i="11" s="1"/>
  <c r="Y77" i="11" s="1"/>
  <c r="X81" i="11"/>
  <c r="X83" i="11"/>
  <c r="Z57" i="11"/>
  <c r="Z83" i="11" s="1"/>
  <c r="AB72" i="11"/>
  <c r="W82" i="11"/>
  <c r="Y55" i="11"/>
  <c r="Y81" i="11" s="1"/>
  <c r="AB81" i="11" s="1"/>
  <c r="X80" i="11"/>
  <c r="Y54" i="11"/>
  <c r="Y80" i="11" s="1"/>
  <c r="W76" i="11"/>
  <c r="W71" i="11"/>
  <c r="AB83" i="11"/>
  <c r="X86" i="11"/>
  <c r="X77" i="11"/>
  <c r="Z60" i="11"/>
  <c r="Z86" i="11" s="1"/>
  <c r="Z51" i="11"/>
  <c r="Z77" i="11" s="1"/>
  <c r="W48" i="11"/>
  <c r="X48" i="11" s="1"/>
  <c r="W50" i="11"/>
  <c r="X50" i="11" s="1"/>
  <c r="Y50" i="11" s="1"/>
  <c r="Y76" i="11" s="1"/>
  <c r="W74" i="11"/>
  <c r="W47" i="11"/>
  <c r="X47" i="11" s="1"/>
  <c r="Y47" i="11" s="1"/>
  <c r="Y73" i="11" s="1"/>
  <c r="W77" i="11"/>
  <c r="W31" i="12"/>
  <c r="D40" i="12"/>
  <c r="T61" i="11"/>
  <c r="T70" i="11"/>
  <c r="T87" i="11" s="1"/>
  <c r="S87" i="11"/>
  <c r="Z53" i="11"/>
  <c r="Z79" i="11" s="1"/>
  <c r="Y53" i="11"/>
  <c r="Y79" i="11" s="1"/>
  <c r="X79" i="11"/>
  <c r="Z49" i="11"/>
  <c r="Z75" i="11" s="1"/>
  <c r="Y49" i="11"/>
  <c r="Y75" i="11" s="1"/>
  <c r="X75" i="11"/>
  <c r="W45" i="11"/>
  <c r="X45" i="11" s="1"/>
  <c r="W56" i="11"/>
  <c r="X56" i="11" s="1"/>
  <c r="W73" i="11"/>
  <c r="W44" i="11"/>
  <c r="AB85" i="11"/>
  <c r="W33" i="11"/>
  <c r="X16" i="11"/>
  <c r="U61" i="11"/>
  <c r="U70" i="11"/>
  <c r="U87" i="11" s="1"/>
  <c r="Z52" i="11"/>
  <c r="Z78" i="11" s="1"/>
  <c r="Y52" i="11"/>
  <c r="Y78" i="11" s="1"/>
  <c r="X78" i="11"/>
  <c r="AB80" i="11" l="1"/>
  <c r="AB75" i="11"/>
  <c r="X73" i="11"/>
  <c r="Z47" i="11"/>
  <c r="Z73" i="11" s="1"/>
  <c r="Z48" i="11"/>
  <c r="Z74" i="11" s="1"/>
  <c r="Y48" i="11"/>
  <c r="Y74" i="11" s="1"/>
  <c r="X74" i="11"/>
  <c r="X76" i="11"/>
  <c r="Z50" i="11"/>
  <c r="Z76" i="11" s="1"/>
  <c r="AB77" i="11"/>
  <c r="AB86" i="11"/>
  <c r="AB78" i="11"/>
  <c r="AB79" i="11"/>
  <c r="H40" i="12"/>
  <c r="D57" i="12"/>
  <c r="W61" i="11"/>
  <c r="X44" i="11"/>
  <c r="X70" i="11" s="1"/>
  <c r="X33" i="11"/>
  <c r="AB16" i="11"/>
  <c r="AB33" i="11" s="1"/>
  <c r="Z56" i="11"/>
  <c r="Z82" i="11" s="1"/>
  <c r="Y56" i="11"/>
  <c r="Y82" i="11" s="1"/>
  <c r="X82" i="11"/>
  <c r="Z45" i="11"/>
  <c r="Z71" i="11" s="1"/>
  <c r="Y45" i="11"/>
  <c r="Y71" i="11" s="1"/>
  <c r="X71" i="11"/>
  <c r="W70" i="11"/>
  <c r="W87" i="11" s="1"/>
  <c r="AB74" i="11" l="1"/>
  <c r="AB73" i="11"/>
  <c r="AB76" i="11"/>
  <c r="AB71" i="11"/>
  <c r="I40" i="12"/>
  <c r="H57" i="12"/>
  <c r="X87" i="11"/>
  <c r="AB82" i="11"/>
  <c r="X61" i="11"/>
  <c r="Z44" i="11"/>
  <c r="Z70" i="11" s="1"/>
  <c r="Z87" i="11" s="1"/>
  <c r="Y44" i="11"/>
  <c r="Y70" i="11" s="1"/>
  <c r="Y87" i="11" s="1"/>
  <c r="I57" i="12" l="1"/>
  <c r="M40" i="12"/>
  <c r="AB70" i="11"/>
  <c r="AB87" i="11" s="1"/>
  <c r="M57" i="12" l="1"/>
  <c r="N40" i="12"/>
  <c r="R40" i="12" l="1"/>
  <c r="N57" i="12"/>
  <c r="R57" i="12" l="1"/>
  <c r="S40" i="12"/>
  <c r="S57" i="12" l="1"/>
  <c r="W40" i="12"/>
  <c r="W57" i="12" s="1"/>
  <c r="V165" i="9" l="1"/>
  <c r="U165" i="9"/>
  <c r="T165" i="9"/>
  <c r="Q165" i="9"/>
  <c r="P165" i="9"/>
  <c r="O165" i="9"/>
  <c r="L165" i="9"/>
  <c r="K165" i="9"/>
  <c r="J165" i="9"/>
  <c r="G164" i="9"/>
  <c r="G163" i="9"/>
  <c r="G162" i="9"/>
  <c r="G161" i="9"/>
  <c r="G160" i="9"/>
  <c r="G159" i="9"/>
  <c r="G158" i="9"/>
  <c r="G157" i="9"/>
  <c r="G156" i="9"/>
  <c r="G155" i="9"/>
  <c r="G154" i="9"/>
  <c r="G153" i="9"/>
  <c r="G152" i="9"/>
  <c r="G151" i="9"/>
  <c r="G150" i="9"/>
  <c r="G149" i="9"/>
  <c r="B149" i="9"/>
  <c r="B150" i="9" s="1"/>
  <c r="B151" i="9" s="1"/>
  <c r="B152" i="9" s="1"/>
  <c r="B153" i="9" s="1"/>
  <c r="B154" i="9" s="1"/>
  <c r="B155" i="9" s="1"/>
  <c r="B156" i="9" s="1"/>
  <c r="B157" i="9" s="1"/>
  <c r="B158" i="9" s="1"/>
  <c r="B159" i="9" s="1"/>
  <c r="B160" i="9" s="1"/>
  <c r="B161" i="9" s="1"/>
  <c r="B162" i="9" s="1"/>
  <c r="B163" i="9" s="1"/>
  <c r="B164" i="9" s="1"/>
  <c r="G148" i="9"/>
  <c r="V138" i="9"/>
  <c r="Q138" i="9"/>
  <c r="L138" i="9"/>
  <c r="G138" i="9"/>
  <c r="V137" i="9"/>
  <c r="Q137" i="9"/>
  <c r="L137" i="9"/>
  <c r="G137" i="9"/>
  <c r="V136" i="9"/>
  <c r="Q136" i="9"/>
  <c r="L136" i="9"/>
  <c r="G136" i="9"/>
  <c r="V135" i="9"/>
  <c r="Q135" i="9"/>
  <c r="L135" i="9"/>
  <c r="G135" i="9"/>
  <c r="V134" i="9"/>
  <c r="Q134" i="9"/>
  <c r="L134" i="9"/>
  <c r="G134" i="9"/>
  <c r="V133" i="9"/>
  <c r="Q133" i="9"/>
  <c r="L133" i="9"/>
  <c r="G133" i="9"/>
  <c r="V132" i="9"/>
  <c r="Q132" i="9"/>
  <c r="L132" i="9"/>
  <c r="G132" i="9"/>
  <c r="V131" i="9"/>
  <c r="Q131" i="9"/>
  <c r="L131" i="9"/>
  <c r="G131" i="9"/>
  <c r="V130" i="9"/>
  <c r="Q130" i="9"/>
  <c r="L130" i="9"/>
  <c r="G130" i="9"/>
  <c r="V129" i="9"/>
  <c r="Q129" i="9"/>
  <c r="L129" i="9"/>
  <c r="G129" i="9"/>
  <c r="V128" i="9"/>
  <c r="Q128" i="9"/>
  <c r="L128" i="9"/>
  <c r="G128" i="9"/>
  <c r="V127" i="9"/>
  <c r="Q127" i="9"/>
  <c r="L127" i="9"/>
  <c r="G127" i="9"/>
  <c r="V126" i="9"/>
  <c r="Q126" i="9"/>
  <c r="L126" i="9"/>
  <c r="G126" i="9"/>
  <c r="V125" i="9"/>
  <c r="Q125" i="9"/>
  <c r="L125" i="9"/>
  <c r="G125" i="9"/>
  <c r="V124" i="9"/>
  <c r="Q124" i="9"/>
  <c r="L124" i="9"/>
  <c r="G124" i="9"/>
  <c r="B124" i="9"/>
  <c r="B125" i="9" s="1"/>
  <c r="B126" i="9" s="1"/>
  <c r="B127" i="9" s="1"/>
  <c r="B128" i="9" s="1"/>
  <c r="B129" i="9" s="1"/>
  <c r="B130" i="9" s="1"/>
  <c r="B131" i="9" s="1"/>
  <c r="B132" i="9" s="1"/>
  <c r="B133" i="9" s="1"/>
  <c r="B134" i="9" s="1"/>
  <c r="B135" i="9" s="1"/>
  <c r="B136" i="9" s="1"/>
  <c r="B137" i="9" s="1"/>
  <c r="B138" i="9" s="1"/>
  <c r="V123" i="9"/>
  <c r="Q123" i="9"/>
  <c r="L123" i="9"/>
  <c r="G123" i="9"/>
  <c r="B123" i="9"/>
  <c r="V122" i="9"/>
  <c r="Q122" i="9"/>
  <c r="L122" i="9"/>
  <c r="G122" i="9"/>
  <c r="V112" i="9"/>
  <c r="Q112" i="9"/>
  <c r="L112" i="9"/>
  <c r="G112" i="9"/>
  <c r="B96" i="9"/>
  <c r="B97" i="9" s="1"/>
  <c r="B98" i="9" s="1"/>
  <c r="B99" i="9" s="1"/>
  <c r="B100" i="9" s="1"/>
  <c r="B101" i="9" s="1"/>
  <c r="B102" i="9" s="1"/>
  <c r="B103" i="9" s="1"/>
  <c r="B104" i="9" s="1"/>
  <c r="B105" i="9" s="1"/>
  <c r="B106" i="9" s="1"/>
  <c r="B107" i="9" s="1"/>
  <c r="B108" i="9" s="1"/>
  <c r="B109" i="9" s="1"/>
  <c r="B110" i="9" s="1"/>
  <c r="B111" i="9" s="1"/>
  <c r="V85" i="9"/>
  <c r="Q85" i="9"/>
  <c r="L85" i="9"/>
  <c r="G85" i="9"/>
  <c r="B69" i="9"/>
  <c r="B70" i="9" s="1"/>
  <c r="B71" i="9" s="1"/>
  <c r="B72" i="9" s="1"/>
  <c r="B73" i="9" s="1"/>
  <c r="B74" i="9" s="1"/>
  <c r="B75" i="9" s="1"/>
  <c r="B76" i="9" s="1"/>
  <c r="B77" i="9" s="1"/>
  <c r="B78" i="9" s="1"/>
  <c r="B79" i="9" s="1"/>
  <c r="B80" i="9" s="1"/>
  <c r="B81" i="9" s="1"/>
  <c r="B82" i="9" s="1"/>
  <c r="B83" i="9" s="1"/>
  <c r="B84" i="9" s="1"/>
  <c r="V57" i="9"/>
  <c r="Q57" i="9"/>
  <c r="L57" i="9"/>
  <c r="G57" i="9"/>
  <c r="B41" i="9"/>
  <c r="B42" i="9" s="1"/>
  <c r="B43" i="9" s="1"/>
  <c r="B44" i="9" s="1"/>
  <c r="B45" i="9" s="1"/>
  <c r="B46" i="9" s="1"/>
  <c r="B47" i="9" s="1"/>
  <c r="B48" i="9" s="1"/>
  <c r="B49" i="9" s="1"/>
  <c r="B50" i="9" s="1"/>
  <c r="B51" i="9" s="1"/>
  <c r="B52" i="9" s="1"/>
  <c r="B53" i="9" s="1"/>
  <c r="B54" i="9" s="1"/>
  <c r="B55" i="9" s="1"/>
  <c r="B56" i="9" s="1"/>
  <c r="V31" i="9"/>
  <c r="Q31" i="9"/>
  <c r="L31" i="9"/>
  <c r="G31" i="9"/>
  <c r="B15" i="9"/>
  <c r="B16" i="9" s="1"/>
  <c r="B17" i="9" s="1"/>
  <c r="B18" i="9" s="1"/>
  <c r="B19" i="9" s="1"/>
  <c r="B20" i="9" s="1"/>
  <c r="B21" i="9" s="1"/>
  <c r="B22" i="9" s="1"/>
  <c r="B23" i="9" s="1"/>
  <c r="B24" i="9" s="1"/>
  <c r="B25" i="9" s="1"/>
  <c r="B26" i="9" s="1"/>
  <c r="B27" i="9" s="1"/>
  <c r="B28" i="9" s="1"/>
  <c r="B29" i="9" s="1"/>
  <c r="B30" i="9" s="1"/>
  <c r="AA87" i="8"/>
  <c r="V87" i="8"/>
  <c r="Q87" i="8"/>
  <c r="L87" i="8"/>
  <c r="G87" i="8"/>
  <c r="B71" i="8"/>
  <c r="B72" i="8" s="1"/>
  <c r="B73" i="8" s="1"/>
  <c r="B74" i="8" s="1"/>
  <c r="B75" i="8" s="1"/>
  <c r="B76" i="8" s="1"/>
  <c r="B77" i="8" s="1"/>
  <c r="B78" i="8" s="1"/>
  <c r="B79" i="8" s="1"/>
  <c r="B80" i="8" s="1"/>
  <c r="B81" i="8" s="1"/>
  <c r="B82" i="8" s="1"/>
  <c r="B83" i="8" s="1"/>
  <c r="B84" i="8" s="1"/>
  <c r="B85" i="8" s="1"/>
  <c r="B86" i="8" s="1"/>
  <c r="V61" i="8"/>
  <c r="Q61" i="8"/>
  <c r="L61" i="8"/>
  <c r="G61" i="8"/>
  <c r="F59" i="8"/>
  <c r="F58" i="8"/>
  <c r="F57" i="8"/>
  <c r="F55" i="8"/>
  <c r="F54" i="8"/>
  <c r="F53" i="8"/>
  <c r="F51" i="8"/>
  <c r="F50" i="8"/>
  <c r="F48" i="8"/>
  <c r="F74" i="8" s="1"/>
  <c r="F47" i="8"/>
  <c r="F46" i="8"/>
  <c r="F45" i="8"/>
  <c r="B45" i="8"/>
  <c r="B46" i="8" s="1"/>
  <c r="B47" i="8" s="1"/>
  <c r="B48" i="8" s="1"/>
  <c r="B49" i="8" s="1"/>
  <c r="B50" i="8" s="1"/>
  <c r="B51" i="8" s="1"/>
  <c r="B52" i="8" s="1"/>
  <c r="B53" i="8" s="1"/>
  <c r="B54" i="8" s="1"/>
  <c r="B55" i="8" s="1"/>
  <c r="B56" i="8" s="1"/>
  <c r="B57" i="8" s="1"/>
  <c r="B58" i="8" s="1"/>
  <c r="B59" i="8" s="1"/>
  <c r="B60" i="8" s="1"/>
  <c r="F44" i="8"/>
  <c r="AA33" i="8"/>
  <c r="V33" i="8"/>
  <c r="Q33" i="8"/>
  <c r="L33" i="8"/>
  <c r="G33" i="8"/>
  <c r="H32" i="8"/>
  <c r="I32" i="8" s="1"/>
  <c r="D81" i="8"/>
  <c r="H20" i="8"/>
  <c r="I20" i="8" s="1"/>
  <c r="B17" i="8"/>
  <c r="B18" i="8" s="1"/>
  <c r="B19" i="8" s="1"/>
  <c r="B20" i="8" s="1"/>
  <c r="B21" i="8" s="1"/>
  <c r="B22" i="8" s="1"/>
  <c r="B23" i="8" s="1"/>
  <c r="B24" i="8" s="1"/>
  <c r="B25" i="8" s="1"/>
  <c r="B26" i="8" s="1"/>
  <c r="B27" i="8" s="1"/>
  <c r="B28" i="8" s="1"/>
  <c r="B29" i="8" s="1"/>
  <c r="B30" i="8" s="1"/>
  <c r="B31" i="8" s="1"/>
  <c r="B32" i="8" s="1"/>
  <c r="P4" i="8"/>
  <c r="V165" i="7"/>
  <c r="U165" i="7"/>
  <c r="T165" i="7"/>
  <c r="Q165" i="7"/>
  <c r="P165" i="7"/>
  <c r="O165" i="7"/>
  <c r="L165" i="7"/>
  <c r="K165" i="7"/>
  <c r="J165" i="7"/>
  <c r="G164" i="7"/>
  <c r="G163" i="7"/>
  <c r="G162" i="7"/>
  <c r="G161" i="7"/>
  <c r="G160" i="7"/>
  <c r="G159" i="7"/>
  <c r="G158" i="7"/>
  <c r="G157" i="7"/>
  <c r="G156" i="7"/>
  <c r="G155" i="7"/>
  <c r="G154" i="7"/>
  <c r="G153" i="7"/>
  <c r="G152" i="7"/>
  <c r="G151" i="7"/>
  <c r="G150" i="7"/>
  <c r="B150" i="7"/>
  <c r="B151" i="7" s="1"/>
  <c r="B152" i="7" s="1"/>
  <c r="B153" i="7" s="1"/>
  <c r="B154" i="7" s="1"/>
  <c r="B155" i="7" s="1"/>
  <c r="B156" i="7" s="1"/>
  <c r="B157" i="7" s="1"/>
  <c r="B158" i="7" s="1"/>
  <c r="B159" i="7" s="1"/>
  <c r="B160" i="7" s="1"/>
  <c r="B161" i="7" s="1"/>
  <c r="B162" i="7" s="1"/>
  <c r="B163" i="7" s="1"/>
  <c r="B164" i="7" s="1"/>
  <c r="G149" i="7"/>
  <c r="B149" i="7"/>
  <c r="G148" i="7"/>
  <c r="V138" i="7"/>
  <c r="Q138" i="7"/>
  <c r="L138" i="7"/>
  <c r="G138" i="7"/>
  <c r="V137" i="7"/>
  <c r="Q137" i="7"/>
  <c r="L137" i="7"/>
  <c r="G137" i="7"/>
  <c r="V136" i="7"/>
  <c r="Q136" i="7"/>
  <c r="L136" i="7"/>
  <c r="G136" i="7"/>
  <c r="V135" i="7"/>
  <c r="Q135" i="7"/>
  <c r="L135" i="7"/>
  <c r="G135" i="7"/>
  <c r="V134" i="7"/>
  <c r="Q134" i="7"/>
  <c r="L134" i="7"/>
  <c r="G134" i="7"/>
  <c r="V133" i="7"/>
  <c r="Q133" i="7"/>
  <c r="L133" i="7"/>
  <c r="G133" i="7"/>
  <c r="V132" i="7"/>
  <c r="Q132" i="7"/>
  <c r="L132" i="7"/>
  <c r="G132" i="7"/>
  <c r="V131" i="7"/>
  <c r="Q131" i="7"/>
  <c r="L131" i="7"/>
  <c r="G131" i="7"/>
  <c r="V130" i="7"/>
  <c r="Q130" i="7"/>
  <c r="L130" i="7"/>
  <c r="G130" i="7"/>
  <c r="V129" i="7"/>
  <c r="Q129" i="7"/>
  <c r="L129" i="7"/>
  <c r="G129" i="7"/>
  <c r="V128" i="7"/>
  <c r="Q128" i="7"/>
  <c r="L128" i="7"/>
  <c r="G128" i="7"/>
  <c r="V127" i="7"/>
  <c r="Q127" i="7"/>
  <c r="L127" i="7"/>
  <c r="G127" i="7"/>
  <c r="V126" i="7"/>
  <c r="Q126" i="7"/>
  <c r="L126" i="7"/>
  <c r="G126" i="7"/>
  <c r="V125" i="7"/>
  <c r="Q125" i="7"/>
  <c r="L125" i="7"/>
  <c r="G125" i="7"/>
  <c r="V124" i="7"/>
  <c r="Q124" i="7"/>
  <c r="L124" i="7"/>
  <c r="G124" i="7"/>
  <c r="V123" i="7"/>
  <c r="Q123" i="7"/>
  <c r="L123" i="7"/>
  <c r="G123" i="7"/>
  <c r="B123" i="7"/>
  <c r="B124" i="7" s="1"/>
  <c r="B125" i="7" s="1"/>
  <c r="B126" i="7" s="1"/>
  <c r="B127" i="7" s="1"/>
  <c r="B128" i="7" s="1"/>
  <c r="B129" i="7" s="1"/>
  <c r="B130" i="7" s="1"/>
  <c r="B131" i="7" s="1"/>
  <c r="B132" i="7" s="1"/>
  <c r="B133" i="7" s="1"/>
  <c r="B134" i="7" s="1"/>
  <c r="B135" i="7" s="1"/>
  <c r="B136" i="7" s="1"/>
  <c r="B137" i="7" s="1"/>
  <c r="B138" i="7" s="1"/>
  <c r="V122" i="7"/>
  <c r="Q122" i="7"/>
  <c r="L122" i="7"/>
  <c r="G122" i="7"/>
  <c r="V112" i="7"/>
  <c r="Q112" i="7"/>
  <c r="L112" i="7"/>
  <c r="G112" i="7"/>
  <c r="B96" i="7"/>
  <c r="B97" i="7" s="1"/>
  <c r="B98" i="7" s="1"/>
  <c r="B99" i="7" s="1"/>
  <c r="B100" i="7" s="1"/>
  <c r="B101" i="7" s="1"/>
  <c r="B102" i="7" s="1"/>
  <c r="B103" i="7" s="1"/>
  <c r="B104" i="7" s="1"/>
  <c r="B105" i="7" s="1"/>
  <c r="B106" i="7" s="1"/>
  <c r="B107" i="7" s="1"/>
  <c r="B108" i="7" s="1"/>
  <c r="B109" i="7" s="1"/>
  <c r="B110" i="7" s="1"/>
  <c r="B111" i="7" s="1"/>
  <c r="E62" i="8"/>
  <c r="J62" i="8" s="1"/>
  <c r="O62" i="8" s="1"/>
  <c r="T62" i="8" s="1"/>
  <c r="Y62" i="8" s="1"/>
  <c r="V85" i="7"/>
  <c r="Q85" i="7"/>
  <c r="L85" i="7"/>
  <c r="G85" i="7"/>
  <c r="B69" i="7"/>
  <c r="B70" i="7" s="1"/>
  <c r="B71" i="7" s="1"/>
  <c r="B72" i="7" s="1"/>
  <c r="B73" i="7" s="1"/>
  <c r="B74" i="7" s="1"/>
  <c r="B75" i="7" s="1"/>
  <c r="B76" i="7" s="1"/>
  <c r="B77" i="7" s="1"/>
  <c r="B78" i="7" s="1"/>
  <c r="B79" i="7" s="1"/>
  <c r="B80" i="7" s="1"/>
  <c r="B81" i="7" s="1"/>
  <c r="B82" i="7" s="1"/>
  <c r="B83" i="7" s="1"/>
  <c r="B84" i="7" s="1"/>
  <c r="V57" i="7"/>
  <c r="Q57" i="7"/>
  <c r="L57" i="7"/>
  <c r="G57" i="7"/>
  <c r="O57" i="7"/>
  <c r="B41" i="7"/>
  <c r="B42" i="7" s="1"/>
  <c r="B43" i="7" s="1"/>
  <c r="B44" i="7" s="1"/>
  <c r="B45" i="7" s="1"/>
  <c r="B46" i="7" s="1"/>
  <c r="B47" i="7" s="1"/>
  <c r="B48" i="7" s="1"/>
  <c r="B49" i="7" s="1"/>
  <c r="B50" i="7" s="1"/>
  <c r="B51" i="7" s="1"/>
  <c r="B52" i="7" s="1"/>
  <c r="B53" i="7" s="1"/>
  <c r="B54" i="7" s="1"/>
  <c r="B55" i="7" s="1"/>
  <c r="B56" i="7" s="1"/>
  <c r="U57" i="7"/>
  <c r="V31" i="7"/>
  <c r="Q31" i="7"/>
  <c r="L31" i="7"/>
  <c r="G31" i="7"/>
  <c r="B15" i="7"/>
  <c r="B16" i="7" s="1"/>
  <c r="B17" i="7" s="1"/>
  <c r="B18" i="7" s="1"/>
  <c r="B19" i="7" s="1"/>
  <c r="B20" i="7" s="1"/>
  <c r="B21" i="7" s="1"/>
  <c r="B22" i="7" s="1"/>
  <c r="B23" i="7" s="1"/>
  <c r="B24" i="7" s="1"/>
  <c r="B25" i="7" s="1"/>
  <c r="B26" i="7" s="1"/>
  <c r="B27" i="7" s="1"/>
  <c r="B28" i="7" s="1"/>
  <c r="B29" i="7" s="1"/>
  <c r="B30" i="7" s="1"/>
  <c r="Q139" i="7" l="1"/>
  <c r="L139" i="9"/>
  <c r="H29" i="9"/>
  <c r="I29" i="9" s="1"/>
  <c r="M29" i="9" s="1"/>
  <c r="N29" i="9" s="1"/>
  <c r="R29" i="9" s="1"/>
  <c r="S29" i="9" s="1"/>
  <c r="F85" i="8"/>
  <c r="H22" i="9"/>
  <c r="I22" i="9" s="1"/>
  <c r="M22" i="9" s="1"/>
  <c r="N22" i="9" s="1"/>
  <c r="H28" i="9"/>
  <c r="I28" i="9" s="1"/>
  <c r="M28" i="9" s="1"/>
  <c r="N28" i="9" s="1"/>
  <c r="R28" i="9" s="1"/>
  <c r="S28" i="9" s="1"/>
  <c r="D76" i="8"/>
  <c r="H19" i="9"/>
  <c r="I19" i="9" s="1"/>
  <c r="H24" i="8"/>
  <c r="I24" i="8" s="1"/>
  <c r="M24" i="8" s="1"/>
  <c r="N24" i="8" s="1"/>
  <c r="H16" i="8"/>
  <c r="D71" i="8"/>
  <c r="D77" i="8"/>
  <c r="D73" i="8"/>
  <c r="E58" i="8"/>
  <c r="H58" i="8" s="1"/>
  <c r="I58" i="8" s="1"/>
  <c r="D84" i="8"/>
  <c r="H30" i="8"/>
  <c r="I30" i="8" s="1"/>
  <c r="M30" i="8" s="1"/>
  <c r="N30" i="8" s="1"/>
  <c r="F70" i="8"/>
  <c r="H27" i="8"/>
  <c r="I27" i="8" s="1"/>
  <c r="M27" i="8" s="1"/>
  <c r="N27" i="8" s="1"/>
  <c r="H28" i="8"/>
  <c r="I28" i="8" s="1"/>
  <c r="M28" i="8" s="1"/>
  <c r="N28" i="8" s="1"/>
  <c r="D79" i="8"/>
  <c r="D82" i="8"/>
  <c r="O57" i="9"/>
  <c r="F71" i="8"/>
  <c r="D70" i="8"/>
  <c r="F73" i="8"/>
  <c r="F81" i="8"/>
  <c r="J57" i="9"/>
  <c r="F77" i="8"/>
  <c r="H19" i="8"/>
  <c r="I19" i="8" s="1"/>
  <c r="M19" i="8" s="1"/>
  <c r="N19" i="8" s="1"/>
  <c r="R19" i="8" s="1"/>
  <c r="S19" i="8" s="1"/>
  <c r="O33" i="8"/>
  <c r="E53" i="8"/>
  <c r="H53" i="8" s="1"/>
  <c r="I53" i="8" s="1"/>
  <c r="F83" i="8"/>
  <c r="F80" i="8"/>
  <c r="F76" i="8"/>
  <c r="P57" i="9"/>
  <c r="E44" i="8"/>
  <c r="H44" i="8" s="1"/>
  <c r="E51" i="8"/>
  <c r="H51" i="8" s="1"/>
  <c r="I51" i="8" s="1"/>
  <c r="K51" i="8" s="1"/>
  <c r="K77" i="8" s="1"/>
  <c r="E59" i="8"/>
  <c r="H59" i="8" s="1"/>
  <c r="I59" i="8" s="1"/>
  <c r="K59" i="8" s="1"/>
  <c r="K85" i="8" s="1"/>
  <c r="H23" i="8"/>
  <c r="I23" i="8" s="1"/>
  <c r="F31" i="9"/>
  <c r="E60" i="8"/>
  <c r="E86" i="8" s="1"/>
  <c r="E55" i="8"/>
  <c r="E81" i="8" s="1"/>
  <c r="F84" i="8"/>
  <c r="V139" i="9"/>
  <c r="H18" i="9"/>
  <c r="I18" i="9" s="1"/>
  <c r="H17" i="9"/>
  <c r="I17" i="9" s="1"/>
  <c r="H20" i="9"/>
  <c r="I20" i="9" s="1"/>
  <c r="M19" i="9"/>
  <c r="N19" i="9" s="1"/>
  <c r="D31" i="9"/>
  <c r="H14" i="9"/>
  <c r="H16" i="9"/>
  <c r="I16" i="9" s="1"/>
  <c r="T57" i="9"/>
  <c r="E31" i="9"/>
  <c r="K57" i="9"/>
  <c r="O31" i="9"/>
  <c r="H24" i="9"/>
  <c r="I24" i="9" s="1"/>
  <c r="P31" i="9"/>
  <c r="H23" i="9"/>
  <c r="I23" i="9" s="1"/>
  <c r="K31" i="9"/>
  <c r="T31" i="9"/>
  <c r="H27" i="9"/>
  <c r="I27" i="9" s="1"/>
  <c r="G139" i="9"/>
  <c r="U31" i="9"/>
  <c r="H26" i="9"/>
  <c r="I26" i="9" s="1"/>
  <c r="F57" i="9"/>
  <c r="H15" i="9"/>
  <c r="I15" i="9" s="1"/>
  <c r="H30" i="9"/>
  <c r="I30" i="9" s="1"/>
  <c r="H21" i="9"/>
  <c r="I21" i="9" s="1"/>
  <c r="G165" i="9"/>
  <c r="J31" i="9"/>
  <c r="H25" i="9"/>
  <c r="I25" i="9" s="1"/>
  <c r="E57" i="9"/>
  <c r="U57" i="9"/>
  <c r="Q139" i="9"/>
  <c r="K31" i="7"/>
  <c r="E31" i="7"/>
  <c r="P57" i="7"/>
  <c r="P31" i="7"/>
  <c r="T57" i="7"/>
  <c r="G165" i="7"/>
  <c r="E46" i="8"/>
  <c r="H46" i="8" s="1"/>
  <c r="I46" i="8" s="1"/>
  <c r="H18" i="8"/>
  <c r="I18" i="8" s="1"/>
  <c r="D72" i="8"/>
  <c r="O31" i="7"/>
  <c r="U31" i="7"/>
  <c r="F33" i="8"/>
  <c r="F72" i="8"/>
  <c r="K57" i="7"/>
  <c r="F57" i="7"/>
  <c r="E57" i="7"/>
  <c r="Y33" i="8"/>
  <c r="I16" i="8"/>
  <c r="F49" i="8"/>
  <c r="D75" i="8"/>
  <c r="J57" i="7"/>
  <c r="M20" i="8"/>
  <c r="N20" i="8" s="1"/>
  <c r="H21" i="8"/>
  <c r="I21" i="8" s="1"/>
  <c r="E50" i="8"/>
  <c r="H50" i="8" s="1"/>
  <c r="I50" i="8" s="1"/>
  <c r="H22" i="8"/>
  <c r="I22" i="8" s="1"/>
  <c r="E49" i="8"/>
  <c r="F79" i="8"/>
  <c r="H25" i="8"/>
  <c r="I25" i="8" s="1"/>
  <c r="V139" i="7"/>
  <c r="T31" i="7"/>
  <c r="E57" i="8"/>
  <c r="H57" i="8" s="1"/>
  <c r="I57" i="8" s="1"/>
  <c r="D85" i="8"/>
  <c r="H31" i="8"/>
  <c r="I31" i="8" s="1"/>
  <c r="F31" i="7"/>
  <c r="L139" i="7"/>
  <c r="J31" i="7"/>
  <c r="D78" i="8"/>
  <c r="F52" i="8"/>
  <c r="F78" i="8" s="1"/>
  <c r="E52" i="8"/>
  <c r="G139" i="7"/>
  <c r="E33" i="8"/>
  <c r="E45" i="8"/>
  <c r="H45" i="8" s="1"/>
  <c r="I45" i="8" s="1"/>
  <c r="D80" i="8"/>
  <c r="H26" i="8"/>
  <c r="I26" i="8" s="1"/>
  <c r="E54" i="8"/>
  <c r="H54" i="8" s="1"/>
  <c r="I54" i="8" s="1"/>
  <c r="E47" i="8"/>
  <c r="Z33" i="8"/>
  <c r="J33" i="8"/>
  <c r="T33" i="8"/>
  <c r="U33" i="8"/>
  <c r="D61" i="8"/>
  <c r="K33" i="8"/>
  <c r="H17" i="8"/>
  <c r="I17" i="8" s="1"/>
  <c r="F60" i="8"/>
  <c r="F86" i="8" s="1"/>
  <c r="D86" i="8"/>
  <c r="P33" i="8"/>
  <c r="M32" i="8"/>
  <c r="N32" i="8" s="1"/>
  <c r="D33" i="8"/>
  <c r="E56" i="8"/>
  <c r="F56" i="8"/>
  <c r="F82" i="8" s="1"/>
  <c r="H29" i="8"/>
  <c r="I29" i="8" s="1"/>
  <c r="D83" i="8"/>
  <c r="E48" i="8"/>
  <c r="E74" i="8" s="1"/>
  <c r="D74" i="8"/>
  <c r="E70" i="8" l="1"/>
  <c r="H81" i="8"/>
  <c r="J53" i="8"/>
  <c r="J79" i="8" s="1"/>
  <c r="H55" i="8"/>
  <c r="I55" i="8" s="1"/>
  <c r="K55" i="8" s="1"/>
  <c r="K81" i="8" s="1"/>
  <c r="E84" i="8"/>
  <c r="H84" i="8" s="1"/>
  <c r="J58" i="8"/>
  <c r="J84" i="8" s="1"/>
  <c r="K58" i="8"/>
  <c r="K84" i="8" s="1"/>
  <c r="J51" i="8"/>
  <c r="J77" i="8" s="1"/>
  <c r="E85" i="8"/>
  <c r="E77" i="8"/>
  <c r="H77" i="8" s="1"/>
  <c r="E80" i="8"/>
  <c r="H80" i="8" s="1"/>
  <c r="F61" i="8"/>
  <c r="I77" i="8"/>
  <c r="H48" i="8"/>
  <c r="I48" i="8" s="1"/>
  <c r="K48" i="8" s="1"/>
  <c r="K74" i="8" s="1"/>
  <c r="I84" i="8"/>
  <c r="H74" i="8"/>
  <c r="H49" i="8"/>
  <c r="I49" i="8" s="1"/>
  <c r="I75" i="8" s="1"/>
  <c r="F75" i="8"/>
  <c r="F87" i="8" s="1"/>
  <c r="M23" i="8"/>
  <c r="N23" i="8" s="1"/>
  <c r="R23" i="8" s="1"/>
  <c r="S23" i="8" s="1"/>
  <c r="E79" i="8"/>
  <c r="H79" i="8" s="1"/>
  <c r="E75" i="8"/>
  <c r="H75" i="8" s="1"/>
  <c r="J55" i="8"/>
  <c r="J81" i="8" s="1"/>
  <c r="H86" i="8"/>
  <c r="H85" i="8"/>
  <c r="H60" i="8"/>
  <c r="I60" i="8" s="1"/>
  <c r="J60" i="8" s="1"/>
  <c r="J86" i="8" s="1"/>
  <c r="M16" i="9"/>
  <c r="N16" i="9" s="1"/>
  <c r="M25" i="9"/>
  <c r="N25" i="9" s="1"/>
  <c r="M26" i="9"/>
  <c r="N26" i="9" s="1"/>
  <c r="M17" i="9"/>
  <c r="N17" i="9" s="1"/>
  <c r="M23" i="9"/>
  <c r="N23" i="9" s="1"/>
  <c r="W28" i="9"/>
  <c r="D54" i="9" s="1"/>
  <c r="M15" i="9"/>
  <c r="N15" i="9" s="1"/>
  <c r="M24" i="9"/>
  <c r="N24" i="9" s="1"/>
  <c r="M18" i="9"/>
  <c r="N18" i="9" s="1"/>
  <c r="M30" i="9"/>
  <c r="N30" i="9" s="1"/>
  <c r="M21" i="9"/>
  <c r="N21" i="9" s="1"/>
  <c r="R22" i="9"/>
  <c r="S22" i="9" s="1"/>
  <c r="R19" i="9"/>
  <c r="S19" i="9" s="1"/>
  <c r="M27" i="9"/>
  <c r="N27" i="9" s="1"/>
  <c r="W29" i="9"/>
  <c r="D55" i="9" s="1"/>
  <c r="M20" i="9"/>
  <c r="N20" i="9" s="1"/>
  <c r="H31" i="9"/>
  <c r="I14" i="9"/>
  <c r="I85" i="8"/>
  <c r="M31" i="8"/>
  <c r="N31" i="8" s="1"/>
  <c r="J59" i="8"/>
  <c r="E71" i="8"/>
  <c r="H71" i="8" s="1"/>
  <c r="E83" i="8"/>
  <c r="H83" i="8" s="1"/>
  <c r="M29" i="8"/>
  <c r="N29" i="8" s="1"/>
  <c r="I83" i="8"/>
  <c r="R27" i="8"/>
  <c r="S27" i="8" s="1"/>
  <c r="R32" i="8"/>
  <c r="S32" i="8" s="1"/>
  <c r="I71" i="8"/>
  <c r="M17" i="8"/>
  <c r="N17" i="8" s="1"/>
  <c r="J45" i="8"/>
  <c r="J71" i="8" s="1"/>
  <c r="K45" i="8"/>
  <c r="K71" i="8" s="1"/>
  <c r="R24" i="8"/>
  <c r="S24" i="8" s="1"/>
  <c r="E78" i="8"/>
  <c r="H78" i="8" s="1"/>
  <c r="H52" i="8"/>
  <c r="I52" i="8" s="1"/>
  <c r="I79" i="8"/>
  <c r="M25" i="8"/>
  <c r="N25" i="8" s="1"/>
  <c r="M18" i="8"/>
  <c r="N18" i="8" s="1"/>
  <c r="I72" i="8"/>
  <c r="K57" i="8"/>
  <c r="K83" i="8" s="1"/>
  <c r="J57" i="8"/>
  <c r="J83" i="8" s="1"/>
  <c r="I44" i="8"/>
  <c r="I70" i="8" s="1"/>
  <c r="M16" i="8"/>
  <c r="I33" i="8"/>
  <c r="R28" i="8"/>
  <c r="S28" i="8" s="1"/>
  <c r="H33" i="8"/>
  <c r="W19" i="8"/>
  <c r="X19" i="8" s="1"/>
  <c r="K50" i="8"/>
  <c r="K76" i="8" s="1"/>
  <c r="J50" i="8"/>
  <c r="J76" i="8" s="1"/>
  <c r="R30" i="8"/>
  <c r="S30" i="8" s="1"/>
  <c r="M21" i="8"/>
  <c r="N21" i="8" s="1"/>
  <c r="E73" i="8"/>
  <c r="H73" i="8" s="1"/>
  <c r="H47" i="8"/>
  <c r="I47" i="8" s="1"/>
  <c r="R20" i="8"/>
  <c r="S20" i="8" s="1"/>
  <c r="J46" i="8"/>
  <c r="J72" i="8" s="1"/>
  <c r="K46" i="8"/>
  <c r="K72" i="8" s="1"/>
  <c r="K53" i="8"/>
  <c r="K79" i="8" s="1"/>
  <c r="J54" i="8"/>
  <c r="J80" i="8" s="1"/>
  <c r="K54" i="8"/>
  <c r="K80" i="8" s="1"/>
  <c r="E76" i="8"/>
  <c r="H76" i="8" s="1"/>
  <c r="D87" i="8"/>
  <c r="E61" i="8"/>
  <c r="H70" i="8"/>
  <c r="E72" i="8"/>
  <c r="H72" i="8" s="1"/>
  <c r="E82" i="8"/>
  <c r="H82" i="8" s="1"/>
  <c r="H56" i="8"/>
  <c r="I56" i="8" s="1"/>
  <c r="M26" i="8"/>
  <c r="N26" i="8" s="1"/>
  <c r="I80" i="8"/>
  <c r="I76" i="8"/>
  <c r="M22" i="8"/>
  <c r="N22" i="8" s="1"/>
  <c r="M45" i="8" l="1"/>
  <c r="N45" i="8" s="1"/>
  <c r="M77" i="8"/>
  <c r="I81" i="8"/>
  <c r="M58" i="8"/>
  <c r="N58" i="8" s="1"/>
  <c r="P58" i="8" s="1"/>
  <c r="P84" i="8" s="1"/>
  <c r="N84" i="8"/>
  <c r="M84" i="8"/>
  <c r="M51" i="8"/>
  <c r="N51" i="8" s="1"/>
  <c r="P51" i="8" s="1"/>
  <c r="P77" i="8" s="1"/>
  <c r="M54" i="8"/>
  <c r="N54" i="8" s="1"/>
  <c r="N80" i="8" s="1"/>
  <c r="I74" i="8"/>
  <c r="M46" i="8"/>
  <c r="N46" i="8" s="1"/>
  <c r="P46" i="8" s="1"/>
  <c r="P72" i="8" s="1"/>
  <c r="M55" i="8"/>
  <c r="N55" i="8" s="1"/>
  <c r="N81" i="8" s="1"/>
  <c r="J48" i="8"/>
  <c r="J74" i="8" s="1"/>
  <c r="J49" i="8"/>
  <c r="J75" i="8" s="1"/>
  <c r="M81" i="8"/>
  <c r="K49" i="8"/>
  <c r="K75" i="8" s="1"/>
  <c r="I86" i="8"/>
  <c r="K60" i="8"/>
  <c r="K86" i="8" s="1"/>
  <c r="M72" i="8"/>
  <c r="M53" i="8"/>
  <c r="N53" i="8" s="1"/>
  <c r="N79" i="8" s="1"/>
  <c r="R27" i="9"/>
  <c r="S27" i="9" s="1"/>
  <c r="R30" i="9"/>
  <c r="S30" i="9" s="1"/>
  <c r="R23" i="9"/>
  <c r="S23" i="9" s="1"/>
  <c r="R26" i="9"/>
  <c r="S26" i="9" s="1"/>
  <c r="R24" i="9"/>
  <c r="S24" i="9" s="1"/>
  <c r="R20" i="9"/>
  <c r="S20" i="9" s="1"/>
  <c r="R15" i="9"/>
  <c r="S15" i="9" s="1"/>
  <c r="R25" i="9"/>
  <c r="S25" i="9" s="1"/>
  <c r="W22" i="9"/>
  <c r="D48" i="9" s="1"/>
  <c r="H54" i="9"/>
  <c r="I54" i="9" s="1"/>
  <c r="M54" i="9" s="1"/>
  <c r="N54" i="9" s="1"/>
  <c r="R54" i="9" s="1"/>
  <c r="S54" i="9" s="1"/>
  <c r="W54" i="9" s="1"/>
  <c r="R16" i="9"/>
  <c r="S16" i="9" s="1"/>
  <c r="H55" i="9"/>
  <c r="I55" i="9" s="1"/>
  <c r="M55" i="9" s="1"/>
  <c r="N55" i="9" s="1"/>
  <c r="R55" i="9" s="1"/>
  <c r="S55" i="9" s="1"/>
  <c r="W55" i="9" s="1"/>
  <c r="R21" i="9"/>
  <c r="S21" i="9" s="1"/>
  <c r="R17" i="9"/>
  <c r="S17" i="9" s="1"/>
  <c r="M14" i="9"/>
  <c r="I31" i="9"/>
  <c r="W19" i="9"/>
  <c r="D45" i="9" s="1"/>
  <c r="R18" i="9"/>
  <c r="S18" i="9" s="1"/>
  <c r="W24" i="8"/>
  <c r="X24" i="8" s="1"/>
  <c r="R22" i="8"/>
  <c r="S22" i="8" s="1"/>
  <c r="AB19" i="8"/>
  <c r="P45" i="8"/>
  <c r="P71" i="8" s="1"/>
  <c r="O45" i="8"/>
  <c r="O71" i="8" s="1"/>
  <c r="M80" i="8"/>
  <c r="J56" i="8"/>
  <c r="J82" i="8" s="1"/>
  <c r="K56" i="8"/>
  <c r="K82" i="8" s="1"/>
  <c r="I82" i="8"/>
  <c r="M71" i="8"/>
  <c r="M59" i="8"/>
  <c r="N59" i="8" s="1"/>
  <c r="J85" i="8"/>
  <c r="M85" i="8" s="1"/>
  <c r="W20" i="8"/>
  <c r="X20" i="8" s="1"/>
  <c r="M76" i="8"/>
  <c r="K47" i="8"/>
  <c r="K73" i="8" s="1"/>
  <c r="J47" i="8"/>
  <c r="J73" i="8" s="1"/>
  <c r="I73" i="8"/>
  <c r="W28" i="8"/>
  <c r="X28" i="8" s="1"/>
  <c r="W23" i="8"/>
  <c r="X23" i="8" s="1"/>
  <c r="W30" i="8"/>
  <c r="X30" i="8" s="1"/>
  <c r="J44" i="8"/>
  <c r="I61" i="8"/>
  <c r="K44" i="8"/>
  <c r="H61" i="8"/>
  <c r="R31" i="8"/>
  <c r="S31" i="8" s="1"/>
  <c r="W27" i="8"/>
  <c r="X27" i="8" s="1"/>
  <c r="R21" i="8"/>
  <c r="S21" i="8" s="1"/>
  <c r="R18" i="8"/>
  <c r="S18" i="8" s="1"/>
  <c r="R25" i="8"/>
  <c r="S25" i="8" s="1"/>
  <c r="W32" i="8"/>
  <c r="X32" i="8" s="1"/>
  <c r="H87" i="8"/>
  <c r="M50" i="8"/>
  <c r="N50" i="8" s="1"/>
  <c r="N16" i="8"/>
  <c r="M33" i="8"/>
  <c r="J52" i="8"/>
  <c r="J78" i="8" s="1"/>
  <c r="K52" i="8"/>
  <c r="K78" i="8" s="1"/>
  <c r="I78" i="8"/>
  <c r="M83" i="8"/>
  <c r="M57" i="8"/>
  <c r="N57" i="8" s="1"/>
  <c r="N83" i="8" s="1"/>
  <c r="O51" i="8"/>
  <c r="O77" i="8" s="1"/>
  <c r="N77" i="8"/>
  <c r="R26" i="8"/>
  <c r="S26" i="8" s="1"/>
  <c r="R17" i="8"/>
  <c r="S17" i="8" s="1"/>
  <c r="N71" i="8"/>
  <c r="M79" i="8"/>
  <c r="E87" i="8"/>
  <c r="R29" i="8"/>
  <c r="S29" i="8" s="1"/>
  <c r="O58" i="8" l="1"/>
  <c r="M44" i="8"/>
  <c r="O54" i="8"/>
  <c r="O80" i="8" s="1"/>
  <c r="P54" i="8"/>
  <c r="P80" i="8" s="1"/>
  <c r="M74" i="8"/>
  <c r="P55" i="8"/>
  <c r="P81" i="8" s="1"/>
  <c r="N72" i="8"/>
  <c r="O46" i="8"/>
  <c r="O72" i="8" s="1"/>
  <c r="R72" i="8" s="1"/>
  <c r="O55" i="8"/>
  <c r="O81" i="8" s="1"/>
  <c r="M75" i="8"/>
  <c r="M60" i="8"/>
  <c r="N60" i="8" s="1"/>
  <c r="N86" i="8" s="1"/>
  <c r="P53" i="8"/>
  <c r="P79" i="8" s="1"/>
  <c r="O53" i="8"/>
  <c r="O79" i="8" s="1"/>
  <c r="R79" i="8" s="1"/>
  <c r="M48" i="8"/>
  <c r="N48" i="8" s="1"/>
  <c r="M49" i="8"/>
  <c r="N49" i="8" s="1"/>
  <c r="N75" i="8" s="1"/>
  <c r="M78" i="8"/>
  <c r="M86" i="8"/>
  <c r="R77" i="8"/>
  <c r="H48" i="9"/>
  <c r="I48" i="9" s="1"/>
  <c r="M48" i="9" s="1"/>
  <c r="N48" i="9" s="1"/>
  <c r="R48" i="9" s="1"/>
  <c r="S48" i="9" s="1"/>
  <c r="W48" i="9" s="1"/>
  <c r="W23" i="9"/>
  <c r="D49" i="9" s="1"/>
  <c r="W17" i="9"/>
  <c r="D43" i="9" s="1"/>
  <c r="W15" i="9"/>
  <c r="D41" i="9" s="1"/>
  <c r="M31" i="9"/>
  <c r="N14" i="9"/>
  <c r="W18" i="9"/>
  <c r="D44" i="9" s="1"/>
  <c r="W21" i="9"/>
  <c r="D47" i="9" s="1"/>
  <c r="W25" i="9"/>
  <c r="D51" i="9" s="1"/>
  <c r="W20" i="9"/>
  <c r="D46" i="9" s="1"/>
  <c r="W30" i="9"/>
  <c r="D56" i="9" s="1"/>
  <c r="W16" i="9"/>
  <c r="D42" i="9" s="1"/>
  <c r="W24" i="9"/>
  <c r="D50" i="9" s="1"/>
  <c r="W27" i="9"/>
  <c r="D53" i="9" s="1"/>
  <c r="H45" i="9"/>
  <c r="I45" i="9" s="1"/>
  <c r="M45" i="9" s="1"/>
  <c r="N45" i="9" s="1"/>
  <c r="R45" i="9" s="1"/>
  <c r="S45" i="9" s="1"/>
  <c r="W45" i="9" s="1"/>
  <c r="W26" i="9"/>
  <c r="D52" i="9" s="1"/>
  <c r="N44" i="8"/>
  <c r="N70" i="8" s="1"/>
  <c r="AB28" i="8"/>
  <c r="J61" i="8"/>
  <c r="J70" i="8"/>
  <c r="P50" i="8"/>
  <c r="P76" i="8" s="1"/>
  <c r="O50" i="8"/>
  <c r="O76" i="8" s="1"/>
  <c r="W31" i="8"/>
  <c r="X31" i="8" s="1"/>
  <c r="R45" i="8"/>
  <c r="S45" i="8" s="1"/>
  <c r="M52" i="8"/>
  <c r="N52" i="8" s="1"/>
  <c r="W17" i="8"/>
  <c r="X17" i="8" s="1"/>
  <c r="I87" i="8"/>
  <c r="W21" i="8"/>
  <c r="X21" i="8" s="1"/>
  <c r="AB27" i="8"/>
  <c r="W22" i="8"/>
  <c r="X22" i="8" s="1"/>
  <c r="R54" i="8"/>
  <c r="S54" i="8" s="1"/>
  <c r="S80" i="8" s="1"/>
  <c r="W25" i="8"/>
  <c r="X25" i="8" s="1"/>
  <c r="AB30" i="8"/>
  <c r="AB20" i="8"/>
  <c r="M82" i="8"/>
  <c r="N76" i="8"/>
  <c r="W29" i="8"/>
  <c r="X29" i="8" s="1"/>
  <c r="O57" i="8"/>
  <c r="O83" i="8" s="1"/>
  <c r="P57" i="8"/>
  <c r="P83" i="8" s="1"/>
  <c r="M73" i="8"/>
  <c r="M56" i="8"/>
  <c r="N56" i="8" s="1"/>
  <c r="R51" i="8"/>
  <c r="S51" i="8" s="1"/>
  <c r="W18" i="8"/>
  <c r="X18" i="8" s="1"/>
  <c r="K61" i="8"/>
  <c r="K70" i="8"/>
  <c r="K87" i="8" s="1"/>
  <c r="R71" i="8"/>
  <c r="AB32" i="8"/>
  <c r="P59" i="8"/>
  <c r="P85" i="8" s="1"/>
  <c r="O59" i="8"/>
  <c r="O85" i="8" s="1"/>
  <c r="AB23" i="8"/>
  <c r="AB24" i="8"/>
  <c r="R80" i="8"/>
  <c r="M47" i="8"/>
  <c r="N47" i="8" s="1"/>
  <c r="W26" i="8"/>
  <c r="X26" i="8" s="1"/>
  <c r="R16" i="8"/>
  <c r="N33" i="8"/>
  <c r="N85" i="8"/>
  <c r="R81" i="8" l="1"/>
  <c r="O84" i="8"/>
  <c r="R84" i="8" s="1"/>
  <c r="R58" i="8"/>
  <c r="S58" i="8" s="1"/>
  <c r="R55" i="8"/>
  <c r="S55" i="8" s="1"/>
  <c r="P60" i="8"/>
  <c r="P86" i="8" s="1"/>
  <c r="R46" i="8"/>
  <c r="S46" i="8" s="1"/>
  <c r="S72" i="8" s="1"/>
  <c r="O49" i="8"/>
  <c r="O75" i="8" s="1"/>
  <c r="R75" i="8" s="1"/>
  <c r="O60" i="8"/>
  <c r="O86" i="8" s="1"/>
  <c r="R86" i="8" s="1"/>
  <c r="P49" i="8"/>
  <c r="P75" i="8" s="1"/>
  <c r="N74" i="8"/>
  <c r="P48" i="8"/>
  <c r="P74" i="8" s="1"/>
  <c r="O48" i="8"/>
  <c r="R53" i="8"/>
  <c r="S53" i="8" s="1"/>
  <c r="R83" i="8"/>
  <c r="H44" i="9"/>
  <c r="I44" i="9" s="1"/>
  <c r="M44" i="9" s="1"/>
  <c r="N44" i="9" s="1"/>
  <c r="R44" i="9" s="1"/>
  <c r="S44" i="9" s="1"/>
  <c r="W44" i="9" s="1"/>
  <c r="R14" i="9"/>
  <c r="N31" i="9"/>
  <c r="H43" i="9"/>
  <c r="I43" i="9" s="1"/>
  <c r="M43" i="9" s="1"/>
  <c r="N43" i="9" s="1"/>
  <c r="R43" i="9" s="1"/>
  <c r="S43" i="9" s="1"/>
  <c r="W43" i="9" s="1"/>
  <c r="H56" i="9"/>
  <c r="I56" i="9" s="1"/>
  <c r="M56" i="9" s="1"/>
  <c r="N56" i="9" s="1"/>
  <c r="R56" i="9" s="1"/>
  <c r="S56" i="9" s="1"/>
  <c r="W56" i="9" s="1"/>
  <c r="H53" i="9"/>
  <c r="I53" i="9" s="1"/>
  <c r="M53" i="9" s="1"/>
  <c r="N53" i="9" s="1"/>
  <c r="R53" i="9" s="1"/>
  <c r="S53" i="9" s="1"/>
  <c r="W53" i="9" s="1"/>
  <c r="H46" i="9"/>
  <c r="I46" i="9" s="1"/>
  <c r="M46" i="9" s="1"/>
  <c r="N46" i="9" s="1"/>
  <c r="R46" i="9" s="1"/>
  <c r="S46" i="9" s="1"/>
  <c r="W46" i="9" s="1"/>
  <c r="H49" i="9"/>
  <c r="I49" i="9" s="1"/>
  <c r="M49" i="9" s="1"/>
  <c r="N49" i="9" s="1"/>
  <c r="R49" i="9" s="1"/>
  <c r="S49" i="9" s="1"/>
  <c r="W49" i="9" s="1"/>
  <c r="H52" i="9"/>
  <c r="I52" i="9" s="1"/>
  <c r="M52" i="9" s="1"/>
  <c r="N52" i="9" s="1"/>
  <c r="R52" i="9" s="1"/>
  <c r="S52" i="9" s="1"/>
  <c r="W52" i="9" s="1"/>
  <c r="H50" i="9"/>
  <c r="I50" i="9" s="1"/>
  <c r="M50" i="9" s="1"/>
  <c r="N50" i="9" s="1"/>
  <c r="R50" i="9" s="1"/>
  <c r="S50" i="9" s="1"/>
  <c r="W50" i="9" s="1"/>
  <c r="H51" i="9"/>
  <c r="I51" i="9" s="1"/>
  <c r="M51" i="9" s="1"/>
  <c r="N51" i="9" s="1"/>
  <c r="R51" i="9" s="1"/>
  <c r="S51" i="9" s="1"/>
  <c r="W51" i="9" s="1"/>
  <c r="H42" i="9"/>
  <c r="I42" i="9" s="1"/>
  <c r="M42" i="9" s="1"/>
  <c r="N42" i="9" s="1"/>
  <c r="R42" i="9" s="1"/>
  <c r="S42" i="9" s="1"/>
  <c r="W42" i="9" s="1"/>
  <c r="H47" i="9"/>
  <c r="I47" i="9" s="1"/>
  <c r="M47" i="9" s="1"/>
  <c r="N47" i="9" s="1"/>
  <c r="R47" i="9" s="1"/>
  <c r="S47" i="9" s="1"/>
  <c r="W47" i="9" s="1"/>
  <c r="H41" i="9"/>
  <c r="I41" i="9" s="1"/>
  <c r="M41" i="9" s="1"/>
  <c r="N41" i="9" s="1"/>
  <c r="R41" i="9" s="1"/>
  <c r="S41" i="9" s="1"/>
  <c r="W41" i="9" s="1"/>
  <c r="R33" i="8"/>
  <c r="S16" i="8"/>
  <c r="U51" i="8"/>
  <c r="U77" i="8" s="1"/>
  <c r="T51" i="8"/>
  <c r="T77" i="8" s="1"/>
  <c r="S77" i="8"/>
  <c r="AB21" i="8"/>
  <c r="R50" i="8"/>
  <c r="S50" i="8" s="1"/>
  <c r="R57" i="8"/>
  <c r="S57" i="8" s="1"/>
  <c r="AB18" i="8"/>
  <c r="AB25" i="8"/>
  <c r="T45" i="8"/>
  <c r="T71" i="8" s="1"/>
  <c r="U45" i="8"/>
  <c r="U71" i="8" s="1"/>
  <c r="AB29" i="8"/>
  <c r="AB26" i="8"/>
  <c r="P56" i="8"/>
  <c r="P82" i="8" s="1"/>
  <c r="O56" i="8"/>
  <c r="O82" i="8" s="1"/>
  <c r="N82" i="8"/>
  <c r="R76" i="8"/>
  <c r="U55" i="8"/>
  <c r="U81" i="8" s="1"/>
  <c r="T55" i="8"/>
  <c r="T81" i="8" s="1"/>
  <c r="S81" i="8"/>
  <c r="R59" i="8"/>
  <c r="S59" i="8" s="1"/>
  <c r="R85" i="8"/>
  <c r="AB22" i="8"/>
  <c r="S71" i="8"/>
  <c r="U54" i="8"/>
  <c r="U80" i="8" s="1"/>
  <c r="T54" i="8"/>
  <c r="T80" i="8" s="1"/>
  <c r="W80" i="8" s="1"/>
  <c r="AB17" i="8"/>
  <c r="J87" i="8"/>
  <c r="M70" i="8"/>
  <c r="M87" i="8" s="1"/>
  <c r="P52" i="8"/>
  <c r="P78" i="8" s="1"/>
  <c r="O52" i="8"/>
  <c r="O78" i="8" s="1"/>
  <c r="N78" i="8"/>
  <c r="O44" i="8"/>
  <c r="P44" i="8"/>
  <c r="N61" i="8"/>
  <c r="AB31" i="8"/>
  <c r="M61" i="8"/>
  <c r="O47" i="8"/>
  <c r="O73" i="8" s="1"/>
  <c r="P47" i="8"/>
  <c r="P73" i="8" s="1"/>
  <c r="N73" i="8"/>
  <c r="U46" i="8" l="1"/>
  <c r="U72" i="8" s="1"/>
  <c r="T46" i="8"/>
  <c r="T72" i="8" s="1"/>
  <c r="S84" i="8"/>
  <c r="T58" i="8"/>
  <c r="U58" i="8"/>
  <c r="U84" i="8" s="1"/>
  <c r="R82" i="8"/>
  <c r="R49" i="8"/>
  <c r="S49" i="8" s="1"/>
  <c r="T49" i="8" s="1"/>
  <c r="T75" i="8" s="1"/>
  <c r="R60" i="8"/>
  <c r="S60" i="8" s="1"/>
  <c r="U60" i="8" s="1"/>
  <c r="U86" i="8" s="1"/>
  <c r="S79" i="8"/>
  <c r="T53" i="8"/>
  <c r="T79" i="8" s="1"/>
  <c r="U53" i="8"/>
  <c r="U79" i="8" s="1"/>
  <c r="O74" i="8"/>
  <c r="R74" i="8" s="1"/>
  <c r="R48" i="8"/>
  <c r="S48" i="8" s="1"/>
  <c r="W51" i="8"/>
  <c r="X51" i="8" s="1"/>
  <c r="X77" i="8" s="1"/>
  <c r="R47" i="8"/>
  <c r="S47" i="8" s="1"/>
  <c r="S14" i="9"/>
  <c r="R31" i="9"/>
  <c r="U57" i="8"/>
  <c r="U83" i="8" s="1"/>
  <c r="T57" i="8"/>
  <c r="T83" i="8" s="1"/>
  <c r="S83" i="8"/>
  <c r="W83" i="8" s="1"/>
  <c r="R73" i="8"/>
  <c r="W54" i="8"/>
  <c r="X54" i="8" s="1"/>
  <c r="U50" i="8"/>
  <c r="U76" i="8" s="1"/>
  <c r="T50" i="8"/>
  <c r="T76" i="8" s="1"/>
  <c r="S76" i="8"/>
  <c r="W71" i="8"/>
  <c r="N87" i="8"/>
  <c r="W45" i="8"/>
  <c r="X45" i="8" s="1"/>
  <c r="R56" i="8"/>
  <c r="S56" i="8" s="1"/>
  <c r="O61" i="8"/>
  <c r="O70" i="8"/>
  <c r="R44" i="8"/>
  <c r="U59" i="8"/>
  <c r="U85" i="8" s="1"/>
  <c r="T59" i="8"/>
  <c r="T85" i="8" s="1"/>
  <c r="S85" i="8"/>
  <c r="R78" i="8"/>
  <c r="W81" i="8"/>
  <c r="U49" i="8"/>
  <c r="U75" i="8" s="1"/>
  <c r="S75" i="8"/>
  <c r="W77" i="8"/>
  <c r="S33" i="8"/>
  <c r="W16" i="8"/>
  <c r="P70" i="8"/>
  <c r="P87" i="8" s="1"/>
  <c r="P61" i="8"/>
  <c r="R52" i="8"/>
  <c r="S52" i="8" s="1"/>
  <c r="W55" i="8"/>
  <c r="X55" i="8" s="1"/>
  <c r="T60" i="8" l="1"/>
  <c r="T86" i="8" s="1"/>
  <c r="S86" i="8"/>
  <c r="T84" i="8"/>
  <c r="W84" i="8" s="1"/>
  <c r="W58" i="8"/>
  <c r="X58" i="8" s="1"/>
  <c r="W46" i="8"/>
  <c r="X46" i="8" s="1"/>
  <c r="W72" i="8"/>
  <c r="W76" i="8"/>
  <c r="W50" i="8"/>
  <c r="X50" i="8" s="1"/>
  <c r="Y51" i="8"/>
  <c r="Y77" i="8" s="1"/>
  <c r="U48" i="8"/>
  <c r="U74" i="8" s="1"/>
  <c r="T48" i="8"/>
  <c r="T74" i="8" s="1"/>
  <c r="S74" i="8"/>
  <c r="W74" i="8" s="1"/>
  <c r="Z51" i="8"/>
  <c r="Z77" i="8" s="1"/>
  <c r="AB77" i="8" s="1"/>
  <c r="W48" i="8"/>
  <c r="X48" i="8" s="1"/>
  <c r="Y48" i="8" s="1"/>
  <c r="Y74" i="8" s="1"/>
  <c r="W79" i="8"/>
  <c r="W53" i="8"/>
  <c r="X53" i="8" s="1"/>
  <c r="S73" i="8"/>
  <c r="T47" i="8"/>
  <c r="T73" i="8" s="1"/>
  <c r="U47" i="8"/>
  <c r="U73" i="8" s="1"/>
  <c r="W59" i="8"/>
  <c r="X59" i="8" s="1"/>
  <c r="Z59" i="8" s="1"/>
  <c r="Z85" i="8" s="1"/>
  <c r="W86" i="8"/>
  <c r="W60" i="8"/>
  <c r="X60" i="8" s="1"/>
  <c r="W14" i="9"/>
  <c r="S31" i="9"/>
  <c r="U56" i="8"/>
  <c r="U82" i="8" s="1"/>
  <c r="T56" i="8"/>
  <c r="T82" i="8" s="1"/>
  <c r="S82" i="8"/>
  <c r="O87" i="8"/>
  <c r="R70" i="8"/>
  <c r="R87" i="8" s="1"/>
  <c r="W75" i="8"/>
  <c r="Z55" i="8"/>
  <c r="Z81" i="8" s="1"/>
  <c r="Y55" i="8"/>
  <c r="Y81" i="8" s="1"/>
  <c r="X81" i="8"/>
  <c r="W49" i="8"/>
  <c r="X49" i="8" s="1"/>
  <c r="Y50" i="8"/>
  <c r="Y76" i="8" s="1"/>
  <c r="Z50" i="8"/>
  <c r="Z76" i="8" s="1"/>
  <c r="X76" i="8"/>
  <c r="Z54" i="8"/>
  <c r="Z80" i="8" s="1"/>
  <c r="Y54" i="8"/>
  <c r="Y80" i="8" s="1"/>
  <c r="X80" i="8"/>
  <c r="W57" i="8"/>
  <c r="X57" i="8" s="1"/>
  <c r="R61" i="8"/>
  <c r="S44" i="8"/>
  <c r="U52" i="8"/>
  <c r="U78" i="8" s="1"/>
  <c r="T52" i="8"/>
  <c r="T78" i="8" s="1"/>
  <c r="S78" i="8"/>
  <c r="Y45" i="8"/>
  <c r="Y71" i="8" s="1"/>
  <c r="Z45" i="8"/>
  <c r="Z71" i="8" s="1"/>
  <c r="X71" i="8"/>
  <c r="W33" i="8"/>
  <c r="X16" i="8"/>
  <c r="W85" i="8"/>
  <c r="X72" i="8" l="1"/>
  <c r="AB72" i="8" s="1"/>
  <c r="Z46" i="8"/>
  <c r="Z72" i="8" s="1"/>
  <c r="Y46" i="8"/>
  <c r="Y72" i="8" s="1"/>
  <c r="X74" i="8"/>
  <c r="Z48" i="8"/>
  <c r="Z74" i="8" s="1"/>
  <c r="Z58" i="8"/>
  <c r="Z84" i="8" s="1"/>
  <c r="Y58" i="8"/>
  <c r="Y84" i="8" s="1"/>
  <c r="X84" i="8"/>
  <c r="AB84" i="8" s="1"/>
  <c r="AB74" i="8"/>
  <c r="W73" i="8"/>
  <c r="X79" i="8"/>
  <c r="Z53" i="8"/>
  <c r="Z79" i="8" s="1"/>
  <c r="Y53" i="8"/>
  <c r="Y79" i="8" s="1"/>
  <c r="X85" i="8"/>
  <c r="AB76" i="8"/>
  <c r="Z60" i="8"/>
  <c r="Z86" i="8" s="1"/>
  <c r="Y60" i="8"/>
  <c r="Y86" i="8" s="1"/>
  <c r="X86" i="8"/>
  <c r="Y59" i="8"/>
  <c r="Y85" i="8" s="1"/>
  <c r="W78" i="8"/>
  <c r="W47" i="8"/>
  <c r="X47" i="8" s="1"/>
  <c r="W56" i="8"/>
  <c r="X56" i="8" s="1"/>
  <c r="Y56" i="8" s="1"/>
  <c r="Y82" i="8" s="1"/>
  <c r="W52" i="8"/>
  <c r="X52" i="8" s="1"/>
  <c r="Y52" i="8" s="1"/>
  <c r="Y78" i="8" s="1"/>
  <c r="D40" i="9"/>
  <c r="W31" i="9"/>
  <c r="AB71" i="8"/>
  <c r="S61" i="8"/>
  <c r="T44" i="8"/>
  <c r="U44" i="8"/>
  <c r="S70" i="8"/>
  <c r="AB81" i="8"/>
  <c r="X33" i="8"/>
  <c r="AB16" i="8"/>
  <c r="AB33" i="8" s="1"/>
  <c r="AB80" i="8"/>
  <c r="Z49" i="8"/>
  <c r="Z75" i="8" s="1"/>
  <c r="Y49" i="8"/>
  <c r="Y75" i="8" s="1"/>
  <c r="X75" i="8"/>
  <c r="W82" i="8"/>
  <c r="Z57" i="8"/>
  <c r="Z83" i="8" s="1"/>
  <c r="Y57" i="8"/>
  <c r="Y83" i="8" s="1"/>
  <c r="X83" i="8"/>
  <c r="AB85" i="8" l="1"/>
  <c r="AB86" i="8"/>
  <c r="AB75" i="8"/>
  <c r="AB79" i="8"/>
  <c r="X82" i="8"/>
  <c r="Y47" i="8"/>
  <c r="Y73" i="8" s="1"/>
  <c r="Z47" i="8"/>
  <c r="Z73" i="8" s="1"/>
  <c r="X73" i="8"/>
  <c r="Z56" i="8"/>
  <c r="Z82" i="8" s="1"/>
  <c r="X78" i="8"/>
  <c r="Z52" i="8"/>
  <c r="Z78" i="8" s="1"/>
  <c r="W44" i="8"/>
  <c r="W61" i="8" s="1"/>
  <c r="AB82" i="8"/>
  <c r="H40" i="9"/>
  <c r="D57" i="9"/>
  <c r="S87" i="8"/>
  <c r="U70" i="8"/>
  <c r="U87" i="8" s="1"/>
  <c r="U61" i="8"/>
  <c r="T70" i="8"/>
  <c r="T87" i="8" s="1"/>
  <c r="T61" i="8"/>
  <c r="AB83" i="8"/>
  <c r="AB73" i="8" l="1"/>
  <c r="X44" i="8"/>
  <c r="AB78" i="8"/>
  <c r="W70" i="8"/>
  <c r="W87" i="8" s="1"/>
  <c r="H57" i="9"/>
  <c r="I40" i="9"/>
  <c r="Y44" i="8"/>
  <c r="Y70" i="8" s="1"/>
  <c r="Y87" i="8" s="1"/>
  <c r="X61" i="8"/>
  <c r="Z44" i="8"/>
  <c r="Z70" i="8" s="1"/>
  <c r="Z87" i="8" s="1"/>
  <c r="X70" i="8"/>
  <c r="I57" i="9" l="1"/>
  <c r="M40" i="9"/>
  <c r="AB70" i="8"/>
  <c r="AB87" i="8" s="1"/>
  <c r="X87" i="8"/>
  <c r="N40" i="9" l="1"/>
  <c r="M57" i="9"/>
  <c r="R40" i="9" l="1"/>
  <c r="N57" i="9"/>
  <c r="R57" i="9" l="1"/>
  <c r="S40" i="9"/>
  <c r="W40" i="9" l="1"/>
  <c r="W57" i="9" s="1"/>
  <c r="S57" i="9"/>
  <c r="V165" i="6" l="1"/>
  <c r="U165" i="6"/>
  <c r="T165" i="6"/>
  <c r="Q165" i="6"/>
  <c r="P165" i="6"/>
  <c r="O165" i="6"/>
  <c r="L165" i="6"/>
  <c r="K165" i="6"/>
  <c r="J165" i="6"/>
  <c r="G164" i="6"/>
  <c r="G163" i="6"/>
  <c r="G162" i="6"/>
  <c r="G161" i="6"/>
  <c r="G160" i="6"/>
  <c r="G159" i="6"/>
  <c r="G158" i="6"/>
  <c r="G157" i="6"/>
  <c r="G156" i="6"/>
  <c r="G155" i="6"/>
  <c r="G154" i="6"/>
  <c r="G153" i="6"/>
  <c r="B153" i="6"/>
  <c r="B154" i="6" s="1"/>
  <c r="B155" i="6" s="1"/>
  <c r="B156" i="6" s="1"/>
  <c r="B157" i="6" s="1"/>
  <c r="B158" i="6" s="1"/>
  <c r="B159" i="6" s="1"/>
  <c r="B160" i="6" s="1"/>
  <c r="B161" i="6" s="1"/>
  <c r="B162" i="6" s="1"/>
  <c r="B163" i="6" s="1"/>
  <c r="B164" i="6" s="1"/>
  <c r="G152" i="6"/>
  <c r="G151" i="6"/>
  <c r="G150" i="6"/>
  <c r="G149" i="6"/>
  <c r="B149" i="6"/>
  <c r="B150" i="6" s="1"/>
  <c r="B151" i="6" s="1"/>
  <c r="B152" i="6" s="1"/>
  <c r="G148" i="6"/>
  <c r="G165" i="6" s="1"/>
  <c r="V138" i="6"/>
  <c r="Q138" i="6"/>
  <c r="L138" i="6"/>
  <c r="G138" i="6"/>
  <c r="V137" i="6"/>
  <c r="Q137" i="6"/>
  <c r="L137" i="6"/>
  <c r="G137" i="6"/>
  <c r="V136" i="6"/>
  <c r="Q136" i="6"/>
  <c r="L136" i="6"/>
  <c r="G136" i="6"/>
  <c r="V135" i="6"/>
  <c r="Q135" i="6"/>
  <c r="L135" i="6"/>
  <c r="G135" i="6"/>
  <c r="V134" i="6"/>
  <c r="Q134" i="6"/>
  <c r="L134" i="6"/>
  <c r="G134" i="6"/>
  <c r="V133" i="6"/>
  <c r="Q133" i="6"/>
  <c r="L133" i="6"/>
  <c r="G133" i="6"/>
  <c r="V132" i="6"/>
  <c r="Q132" i="6"/>
  <c r="L132" i="6"/>
  <c r="G132" i="6"/>
  <c r="V131" i="6"/>
  <c r="Q131" i="6"/>
  <c r="L131" i="6"/>
  <c r="G131" i="6"/>
  <c r="V130" i="6"/>
  <c r="Q130" i="6"/>
  <c r="L130" i="6"/>
  <c r="G130" i="6"/>
  <c r="V129" i="6"/>
  <c r="Q129" i="6"/>
  <c r="L129" i="6"/>
  <c r="G129" i="6"/>
  <c r="V128" i="6"/>
  <c r="Q128" i="6"/>
  <c r="L128" i="6"/>
  <c r="G128" i="6"/>
  <c r="V127" i="6"/>
  <c r="Q127" i="6"/>
  <c r="L127" i="6"/>
  <c r="G127" i="6"/>
  <c r="V126" i="6"/>
  <c r="Q126" i="6"/>
  <c r="L126" i="6"/>
  <c r="G126" i="6"/>
  <c r="V125" i="6"/>
  <c r="Q125" i="6"/>
  <c r="L125" i="6"/>
  <c r="G125" i="6"/>
  <c r="B125" i="6"/>
  <c r="B126" i="6" s="1"/>
  <c r="B127" i="6" s="1"/>
  <c r="B128" i="6" s="1"/>
  <c r="B129" i="6" s="1"/>
  <c r="B130" i="6" s="1"/>
  <c r="B131" i="6" s="1"/>
  <c r="B132" i="6" s="1"/>
  <c r="B133" i="6" s="1"/>
  <c r="B134" i="6" s="1"/>
  <c r="B135" i="6" s="1"/>
  <c r="B136" i="6" s="1"/>
  <c r="B137" i="6" s="1"/>
  <c r="B138" i="6" s="1"/>
  <c r="V124" i="6"/>
  <c r="Q124" i="6"/>
  <c r="L124" i="6"/>
  <c r="G124" i="6"/>
  <c r="B124" i="6"/>
  <c r="V123" i="6"/>
  <c r="Q123" i="6"/>
  <c r="L123" i="6"/>
  <c r="G123" i="6"/>
  <c r="B123" i="6"/>
  <c r="V122" i="6"/>
  <c r="Q122" i="6"/>
  <c r="L122" i="6"/>
  <c r="G122" i="6"/>
  <c r="V112" i="6"/>
  <c r="Q112" i="6"/>
  <c r="L112" i="6"/>
  <c r="G112" i="6"/>
  <c r="B96" i="6"/>
  <c r="B97" i="6" s="1"/>
  <c r="B98" i="6" s="1"/>
  <c r="B99" i="6" s="1"/>
  <c r="B100" i="6" s="1"/>
  <c r="B101" i="6" s="1"/>
  <c r="B102" i="6" s="1"/>
  <c r="B103" i="6" s="1"/>
  <c r="B104" i="6" s="1"/>
  <c r="B105" i="6" s="1"/>
  <c r="B106" i="6" s="1"/>
  <c r="B107" i="6" s="1"/>
  <c r="B108" i="6" s="1"/>
  <c r="B109" i="6" s="1"/>
  <c r="B110" i="6" s="1"/>
  <c r="B111" i="6" s="1"/>
  <c r="O86" i="6"/>
  <c r="T86" i="6" s="1"/>
  <c r="E113" i="6" s="1"/>
  <c r="J113" i="6" s="1"/>
  <c r="O113" i="6" s="1"/>
  <c r="T113" i="6" s="1"/>
  <c r="V85" i="6"/>
  <c r="Q85" i="6"/>
  <c r="L85" i="6"/>
  <c r="G85" i="6"/>
  <c r="B69" i="6"/>
  <c r="B70" i="6" s="1"/>
  <c r="B71" i="6" s="1"/>
  <c r="B72" i="6" s="1"/>
  <c r="B73" i="6" s="1"/>
  <c r="B74" i="6" s="1"/>
  <c r="B75" i="6" s="1"/>
  <c r="B76" i="6" s="1"/>
  <c r="B77" i="6" s="1"/>
  <c r="B78" i="6" s="1"/>
  <c r="B79" i="6" s="1"/>
  <c r="B80" i="6" s="1"/>
  <c r="B81" i="6" s="1"/>
  <c r="B82" i="6" s="1"/>
  <c r="B83" i="6" s="1"/>
  <c r="B84" i="6" s="1"/>
  <c r="V57" i="6"/>
  <c r="Q57" i="6"/>
  <c r="L57" i="6"/>
  <c r="K57" i="6"/>
  <c r="J57" i="6"/>
  <c r="G57" i="6"/>
  <c r="B42" i="6"/>
  <c r="B43" i="6" s="1"/>
  <c r="B44" i="6" s="1"/>
  <c r="B45" i="6" s="1"/>
  <c r="B46" i="6" s="1"/>
  <c r="B47" i="6" s="1"/>
  <c r="B48" i="6" s="1"/>
  <c r="B49" i="6" s="1"/>
  <c r="B50" i="6" s="1"/>
  <c r="B51" i="6" s="1"/>
  <c r="B52" i="6" s="1"/>
  <c r="B53" i="6" s="1"/>
  <c r="B54" i="6" s="1"/>
  <c r="B55" i="6" s="1"/>
  <c r="B56" i="6" s="1"/>
  <c r="O57" i="6"/>
  <c r="B41" i="6"/>
  <c r="U57" i="6"/>
  <c r="V31" i="6"/>
  <c r="Q31" i="6"/>
  <c r="L31" i="6"/>
  <c r="G31" i="6"/>
  <c r="B19" i="6"/>
  <c r="B20" i="6" s="1"/>
  <c r="B21" i="6" s="1"/>
  <c r="B22" i="6" s="1"/>
  <c r="B23" i="6" s="1"/>
  <c r="B24" i="6" s="1"/>
  <c r="B25" i="6" s="1"/>
  <c r="B26" i="6" s="1"/>
  <c r="B27" i="6" s="1"/>
  <c r="B28" i="6" s="1"/>
  <c r="B29" i="6" s="1"/>
  <c r="B30" i="6" s="1"/>
  <c r="B17" i="6"/>
  <c r="B18" i="6" s="1"/>
  <c r="B15" i="6"/>
  <c r="B16" i="6" s="1"/>
  <c r="AA85" i="5"/>
  <c r="V85" i="5"/>
  <c r="Q85" i="5"/>
  <c r="L85" i="5"/>
  <c r="G85" i="5"/>
  <c r="B69" i="5"/>
  <c r="B70" i="5" s="1"/>
  <c r="B71" i="5" s="1"/>
  <c r="B72" i="5" s="1"/>
  <c r="B73" i="5" s="1"/>
  <c r="B74" i="5" s="1"/>
  <c r="B75" i="5" s="1"/>
  <c r="B76" i="5" s="1"/>
  <c r="B77" i="5" s="1"/>
  <c r="B78" i="5" s="1"/>
  <c r="B79" i="5" s="1"/>
  <c r="B80" i="5" s="1"/>
  <c r="B81" i="5" s="1"/>
  <c r="B82" i="5" s="1"/>
  <c r="B83" i="5" s="1"/>
  <c r="B84" i="5" s="1"/>
  <c r="V59" i="5"/>
  <c r="Q59" i="5"/>
  <c r="L59" i="5"/>
  <c r="G59" i="5"/>
  <c r="F57" i="5"/>
  <c r="F56" i="5"/>
  <c r="F55" i="5"/>
  <c r="F52" i="5"/>
  <c r="F51" i="5"/>
  <c r="F50" i="5"/>
  <c r="F49" i="5"/>
  <c r="F48" i="5"/>
  <c r="F45" i="5"/>
  <c r="F43" i="5"/>
  <c r="B43" i="5"/>
  <c r="B44" i="5" s="1"/>
  <c r="B45" i="5" s="1"/>
  <c r="B46" i="5" s="1"/>
  <c r="B47" i="5" s="1"/>
  <c r="B48" i="5" s="1"/>
  <c r="B49" i="5" s="1"/>
  <c r="B50" i="5" s="1"/>
  <c r="B51" i="5" s="1"/>
  <c r="B52" i="5" s="1"/>
  <c r="B53" i="5" s="1"/>
  <c r="B54" i="5" s="1"/>
  <c r="B55" i="5" s="1"/>
  <c r="B56" i="5" s="1"/>
  <c r="B57" i="5" s="1"/>
  <c r="B58" i="5" s="1"/>
  <c r="F42" i="5"/>
  <c r="F68" i="5" s="1"/>
  <c r="AA31" i="5"/>
  <c r="V31" i="5"/>
  <c r="Q31" i="5"/>
  <c r="L31" i="5"/>
  <c r="G31" i="5"/>
  <c r="B15" i="5"/>
  <c r="B16" i="5" s="1"/>
  <c r="B17" i="5" s="1"/>
  <c r="B18" i="5" s="1"/>
  <c r="B19" i="5" s="1"/>
  <c r="B20" i="5" s="1"/>
  <c r="B21" i="5" s="1"/>
  <c r="B22" i="5" s="1"/>
  <c r="B23" i="5" s="1"/>
  <c r="B24" i="5" s="1"/>
  <c r="B25" i="5" s="1"/>
  <c r="B26" i="5" s="1"/>
  <c r="B27" i="5" s="1"/>
  <c r="B28" i="5" s="1"/>
  <c r="B29" i="5" s="1"/>
  <c r="B30" i="5" s="1"/>
  <c r="V165" i="4"/>
  <c r="U165" i="4"/>
  <c r="T165" i="4"/>
  <c r="Q165" i="4"/>
  <c r="P165" i="4"/>
  <c r="O165" i="4"/>
  <c r="L165" i="4"/>
  <c r="K165" i="4"/>
  <c r="J165" i="4"/>
  <c r="G164" i="4"/>
  <c r="G163" i="4"/>
  <c r="G162" i="4"/>
  <c r="G161" i="4"/>
  <c r="G160" i="4"/>
  <c r="G159" i="4"/>
  <c r="G158" i="4"/>
  <c r="G157" i="4"/>
  <c r="G156" i="4"/>
  <c r="G155" i="4"/>
  <c r="G154" i="4"/>
  <c r="G153" i="4"/>
  <c r="G152" i="4"/>
  <c r="G151" i="4"/>
  <c r="G150" i="4"/>
  <c r="G149" i="4"/>
  <c r="B149" i="4"/>
  <c r="B150" i="4" s="1"/>
  <c r="B151" i="4" s="1"/>
  <c r="B152" i="4" s="1"/>
  <c r="B153" i="4" s="1"/>
  <c r="B154" i="4" s="1"/>
  <c r="B155" i="4" s="1"/>
  <c r="B156" i="4" s="1"/>
  <c r="B157" i="4" s="1"/>
  <c r="B158" i="4" s="1"/>
  <c r="B159" i="4" s="1"/>
  <c r="B160" i="4" s="1"/>
  <c r="B161" i="4" s="1"/>
  <c r="B162" i="4" s="1"/>
  <c r="B163" i="4" s="1"/>
  <c r="B164" i="4" s="1"/>
  <c r="G148" i="4"/>
  <c r="V138" i="4"/>
  <c r="Q138" i="4"/>
  <c r="L138" i="4"/>
  <c r="G138" i="4"/>
  <c r="V137" i="4"/>
  <c r="Q137" i="4"/>
  <c r="L137" i="4"/>
  <c r="G137" i="4"/>
  <c r="V136" i="4"/>
  <c r="Q136" i="4"/>
  <c r="L136" i="4"/>
  <c r="G136" i="4"/>
  <c r="V135" i="4"/>
  <c r="Q135" i="4"/>
  <c r="L135" i="4"/>
  <c r="G135" i="4"/>
  <c r="V134" i="4"/>
  <c r="Q134" i="4"/>
  <c r="L134" i="4"/>
  <c r="G134" i="4"/>
  <c r="V133" i="4"/>
  <c r="Q133" i="4"/>
  <c r="L133" i="4"/>
  <c r="G133" i="4"/>
  <c r="V132" i="4"/>
  <c r="Q132" i="4"/>
  <c r="L132" i="4"/>
  <c r="G132" i="4"/>
  <c r="V131" i="4"/>
  <c r="Q131" i="4"/>
  <c r="L131" i="4"/>
  <c r="G131" i="4"/>
  <c r="V130" i="4"/>
  <c r="Q130" i="4"/>
  <c r="L130" i="4"/>
  <c r="G130" i="4"/>
  <c r="V129" i="4"/>
  <c r="Q129" i="4"/>
  <c r="L129" i="4"/>
  <c r="G129" i="4"/>
  <c r="V128" i="4"/>
  <c r="Q128" i="4"/>
  <c r="L128" i="4"/>
  <c r="G128" i="4"/>
  <c r="V127" i="4"/>
  <c r="Q127" i="4"/>
  <c r="L127" i="4"/>
  <c r="G127" i="4"/>
  <c r="V126" i="4"/>
  <c r="Q126" i="4"/>
  <c r="L126" i="4"/>
  <c r="G126" i="4"/>
  <c r="V125" i="4"/>
  <c r="Q125" i="4"/>
  <c r="L125" i="4"/>
  <c r="G125" i="4"/>
  <c r="V124" i="4"/>
  <c r="Q124" i="4"/>
  <c r="L124" i="4"/>
  <c r="G124" i="4"/>
  <c r="V123" i="4"/>
  <c r="Q123" i="4"/>
  <c r="L123" i="4"/>
  <c r="G123" i="4"/>
  <c r="B123" i="4"/>
  <c r="B124" i="4" s="1"/>
  <c r="B125" i="4" s="1"/>
  <c r="B126" i="4" s="1"/>
  <c r="B127" i="4" s="1"/>
  <c r="B128" i="4" s="1"/>
  <c r="B129" i="4" s="1"/>
  <c r="B130" i="4" s="1"/>
  <c r="B131" i="4" s="1"/>
  <c r="B132" i="4" s="1"/>
  <c r="B133" i="4" s="1"/>
  <c r="B134" i="4" s="1"/>
  <c r="B135" i="4" s="1"/>
  <c r="B136" i="4" s="1"/>
  <c r="B137" i="4" s="1"/>
  <c r="B138" i="4" s="1"/>
  <c r="V122" i="4"/>
  <c r="Q122" i="4"/>
  <c r="L122" i="4"/>
  <c r="G122" i="4"/>
  <c r="V112" i="4"/>
  <c r="Q112" i="4"/>
  <c r="L112" i="4"/>
  <c r="G112" i="4"/>
  <c r="B96" i="4"/>
  <c r="B97" i="4" s="1"/>
  <c r="B98" i="4" s="1"/>
  <c r="B99" i="4" s="1"/>
  <c r="B100" i="4" s="1"/>
  <c r="B101" i="4" s="1"/>
  <c r="B102" i="4" s="1"/>
  <c r="B103" i="4" s="1"/>
  <c r="B104" i="4" s="1"/>
  <c r="B105" i="4" s="1"/>
  <c r="B106" i="4" s="1"/>
  <c r="B107" i="4" s="1"/>
  <c r="B108" i="4" s="1"/>
  <c r="B109" i="4" s="1"/>
  <c r="B110" i="4" s="1"/>
  <c r="B111" i="4" s="1"/>
  <c r="O86" i="4"/>
  <c r="T86" i="4" s="1"/>
  <c r="E113" i="4" s="1"/>
  <c r="J113" i="4" s="1"/>
  <c r="O113" i="4" s="1"/>
  <c r="T113" i="4" s="1"/>
  <c r="V85" i="4"/>
  <c r="Q85" i="4"/>
  <c r="L85" i="4"/>
  <c r="G85" i="4"/>
  <c r="B69" i="4"/>
  <c r="B70" i="4" s="1"/>
  <c r="B71" i="4" s="1"/>
  <c r="B72" i="4" s="1"/>
  <c r="B73" i="4" s="1"/>
  <c r="B74" i="4" s="1"/>
  <c r="B75" i="4" s="1"/>
  <c r="B76" i="4" s="1"/>
  <c r="B77" i="4" s="1"/>
  <c r="B78" i="4" s="1"/>
  <c r="B79" i="4" s="1"/>
  <c r="B80" i="4" s="1"/>
  <c r="B81" i="4" s="1"/>
  <c r="B82" i="4" s="1"/>
  <c r="B83" i="4" s="1"/>
  <c r="B84" i="4" s="1"/>
  <c r="V57" i="4"/>
  <c r="Q57" i="4"/>
  <c r="L57" i="4"/>
  <c r="G57" i="4"/>
  <c r="B41" i="4"/>
  <c r="B42" i="4" s="1"/>
  <c r="B43" i="4" s="1"/>
  <c r="B44" i="4" s="1"/>
  <c r="B45" i="4" s="1"/>
  <c r="B46" i="4" s="1"/>
  <c r="B47" i="4" s="1"/>
  <c r="B48" i="4" s="1"/>
  <c r="B49" i="4" s="1"/>
  <c r="B50" i="4" s="1"/>
  <c r="B51" i="4" s="1"/>
  <c r="B52" i="4" s="1"/>
  <c r="B53" i="4" s="1"/>
  <c r="B54" i="4" s="1"/>
  <c r="B55" i="4" s="1"/>
  <c r="B56" i="4" s="1"/>
  <c r="V31" i="4"/>
  <c r="Q31" i="4"/>
  <c r="L31" i="4"/>
  <c r="G31" i="4"/>
  <c r="H20" i="4"/>
  <c r="I20" i="4" s="1"/>
  <c r="B15" i="4"/>
  <c r="B16" i="4" s="1"/>
  <c r="B17" i="4" s="1"/>
  <c r="B18" i="4" s="1"/>
  <c r="B19" i="4" s="1"/>
  <c r="B20" i="4" s="1"/>
  <c r="B21" i="4" s="1"/>
  <c r="B22" i="4" s="1"/>
  <c r="B23" i="4" s="1"/>
  <c r="B24" i="4" s="1"/>
  <c r="B25" i="4" s="1"/>
  <c r="B26" i="4" s="1"/>
  <c r="B27" i="4" s="1"/>
  <c r="B28" i="4" s="1"/>
  <c r="B29" i="4" s="1"/>
  <c r="B30" i="4" s="1"/>
  <c r="H14" i="4"/>
  <c r="L139" i="6" l="1"/>
  <c r="L139" i="4"/>
  <c r="Q139" i="4"/>
  <c r="F69" i="5"/>
  <c r="H30" i="5"/>
  <c r="I30" i="5" s="1"/>
  <c r="M30" i="5" s="1"/>
  <c r="N30" i="5" s="1"/>
  <c r="H14" i="5"/>
  <c r="I14" i="5" s="1"/>
  <c r="D83" i="5"/>
  <c r="H27" i="5"/>
  <c r="I27" i="5" s="1"/>
  <c r="M27" i="5" s="1"/>
  <c r="N27" i="5" s="1"/>
  <c r="F81" i="5"/>
  <c r="D70" i="5"/>
  <c r="E43" i="5"/>
  <c r="E69" i="5" s="1"/>
  <c r="H29" i="4"/>
  <c r="I29" i="4" s="1"/>
  <c r="M29" i="4" s="1"/>
  <c r="N29" i="4" s="1"/>
  <c r="J31" i="5"/>
  <c r="D69" i="5"/>
  <c r="D74" i="5"/>
  <c r="E56" i="5"/>
  <c r="H56" i="5" s="1"/>
  <c r="I56" i="5" s="1"/>
  <c r="F77" i="5"/>
  <c r="H25" i="5"/>
  <c r="I25" i="5" s="1"/>
  <c r="M25" i="5" s="1"/>
  <c r="N25" i="5" s="1"/>
  <c r="R25" i="5" s="1"/>
  <c r="S25" i="5" s="1"/>
  <c r="F78" i="5"/>
  <c r="E58" i="5"/>
  <c r="E84" i="5" s="1"/>
  <c r="T57" i="4"/>
  <c r="P57" i="4"/>
  <c r="D76" i="5"/>
  <c r="D73" i="5"/>
  <c r="E53" i="5"/>
  <c r="E79" i="5" s="1"/>
  <c r="E44" i="5"/>
  <c r="E70" i="5" s="1"/>
  <c r="H23" i="4"/>
  <c r="I23" i="4" s="1"/>
  <c r="M23" i="4" s="1"/>
  <c r="N23" i="4" s="1"/>
  <c r="U57" i="4"/>
  <c r="E51" i="5"/>
  <c r="H51" i="5" s="1"/>
  <c r="I51" i="5" s="1"/>
  <c r="K51" i="5" s="1"/>
  <c r="K77" i="5" s="1"/>
  <c r="F83" i="5"/>
  <c r="H26" i="5"/>
  <c r="I26" i="5" s="1"/>
  <c r="M26" i="5" s="1"/>
  <c r="N26" i="5" s="1"/>
  <c r="F44" i="5"/>
  <c r="F70" i="5" s="1"/>
  <c r="F75" i="5"/>
  <c r="O31" i="4"/>
  <c r="H15" i="5"/>
  <c r="I15" i="5" s="1"/>
  <c r="M15" i="5" s="1"/>
  <c r="N15" i="5" s="1"/>
  <c r="F71" i="5"/>
  <c r="F53" i="5"/>
  <c r="F57" i="4"/>
  <c r="D79" i="5"/>
  <c r="F47" i="5"/>
  <c r="F73" i="5" s="1"/>
  <c r="H28" i="5"/>
  <c r="I28" i="5" s="1"/>
  <c r="M28" i="5" s="1"/>
  <c r="N28" i="5" s="1"/>
  <c r="F74" i="5"/>
  <c r="J57" i="4"/>
  <c r="D80" i="5"/>
  <c r="D82" i="5"/>
  <c r="O31" i="6"/>
  <c r="G139" i="6"/>
  <c r="U31" i="6"/>
  <c r="P57" i="6"/>
  <c r="P31" i="6"/>
  <c r="J31" i="6"/>
  <c r="V139" i="6"/>
  <c r="K31" i="6"/>
  <c r="T57" i="6"/>
  <c r="F31" i="6"/>
  <c r="F57" i="6"/>
  <c r="T31" i="6"/>
  <c r="Q139" i="6"/>
  <c r="E31" i="6"/>
  <c r="E57" i="6"/>
  <c r="M20" i="4"/>
  <c r="N20" i="4" s="1"/>
  <c r="T31" i="4"/>
  <c r="D78" i="5"/>
  <c r="H24" i="5"/>
  <c r="I24" i="5" s="1"/>
  <c r="H18" i="4"/>
  <c r="I18" i="4" s="1"/>
  <c r="F76" i="5"/>
  <c r="F31" i="5"/>
  <c r="R30" i="5"/>
  <c r="S30" i="5" s="1"/>
  <c r="F46" i="5"/>
  <c r="F72" i="5" s="1"/>
  <c r="D72" i="5"/>
  <c r="E46" i="5"/>
  <c r="E72" i="5" s="1"/>
  <c r="H17" i="4"/>
  <c r="I17" i="4" s="1"/>
  <c r="K57" i="4"/>
  <c r="H22" i="5"/>
  <c r="I22" i="5" s="1"/>
  <c r="H15" i="4"/>
  <c r="I15" i="4" s="1"/>
  <c r="H22" i="4"/>
  <c r="I22" i="4" s="1"/>
  <c r="H26" i="4"/>
  <c r="I26" i="4" s="1"/>
  <c r="H30" i="4"/>
  <c r="I30" i="4" s="1"/>
  <c r="Y31" i="5"/>
  <c r="H16" i="4"/>
  <c r="I16" i="4" s="1"/>
  <c r="Z31" i="5"/>
  <c r="T31" i="5"/>
  <c r="F31" i="4"/>
  <c r="H21" i="4"/>
  <c r="I21" i="4" s="1"/>
  <c r="H25" i="4"/>
  <c r="I25" i="4" s="1"/>
  <c r="P31" i="4"/>
  <c r="I14" i="4"/>
  <c r="H24" i="4"/>
  <c r="I24" i="4" s="1"/>
  <c r="H28" i="4"/>
  <c r="I28" i="4" s="1"/>
  <c r="K31" i="5"/>
  <c r="F58" i="5"/>
  <c r="D84" i="5"/>
  <c r="H19" i="4"/>
  <c r="I19" i="4" s="1"/>
  <c r="H23" i="5"/>
  <c r="I23" i="5" s="1"/>
  <c r="D77" i="5"/>
  <c r="K31" i="4"/>
  <c r="J31" i="4"/>
  <c r="G165" i="4"/>
  <c r="H18" i="5"/>
  <c r="I18" i="5" s="1"/>
  <c r="D31" i="4"/>
  <c r="U31" i="4"/>
  <c r="E60" i="5"/>
  <c r="J60" i="5" s="1"/>
  <c r="O60" i="5" s="1"/>
  <c r="T60" i="5" s="1"/>
  <c r="Y60" i="5" s="1"/>
  <c r="E31" i="4"/>
  <c r="V139" i="4"/>
  <c r="U31" i="5"/>
  <c r="O57" i="4"/>
  <c r="E52" i="5"/>
  <c r="H52" i="5" s="1"/>
  <c r="I52" i="5" s="1"/>
  <c r="G139" i="4"/>
  <c r="D75" i="5"/>
  <c r="E49" i="5"/>
  <c r="H49" i="5" s="1"/>
  <c r="I49" i="5" s="1"/>
  <c r="H21" i="5"/>
  <c r="I21" i="5" s="1"/>
  <c r="D31" i="5"/>
  <c r="F54" i="5"/>
  <c r="F80" i="5" s="1"/>
  <c r="E54" i="5"/>
  <c r="E80" i="5" s="1"/>
  <c r="H27" i="4"/>
  <c r="I27" i="4" s="1"/>
  <c r="E31" i="5"/>
  <c r="E57" i="5"/>
  <c r="H57" i="5" s="1"/>
  <c r="I57" i="5" s="1"/>
  <c r="H29" i="5"/>
  <c r="I29" i="5" s="1"/>
  <c r="E57" i="4"/>
  <c r="H16" i="5"/>
  <c r="I16" i="5" s="1"/>
  <c r="H19" i="5"/>
  <c r="I19" i="5" s="1"/>
  <c r="D71" i="5"/>
  <c r="E45" i="5"/>
  <c r="H45" i="5" s="1"/>
  <c r="I45" i="5" s="1"/>
  <c r="H17" i="5"/>
  <c r="I17" i="5" s="1"/>
  <c r="O31" i="5"/>
  <c r="H20" i="5"/>
  <c r="I20" i="5" s="1"/>
  <c r="E48" i="5"/>
  <c r="E74" i="5" s="1"/>
  <c r="F82" i="5"/>
  <c r="E50" i="5"/>
  <c r="H50" i="5" s="1"/>
  <c r="I50" i="5" s="1"/>
  <c r="D81" i="5"/>
  <c r="E55" i="5"/>
  <c r="H55" i="5" s="1"/>
  <c r="I55" i="5" s="1"/>
  <c r="P31" i="5"/>
  <c r="E42" i="5"/>
  <c r="E47" i="5"/>
  <c r="D68" i="5"/>
  <c r="H43" i="5" l="1"/>
  <c r="I43" i="5" s="1"/>
  <c r="J43" i="5" s="1"/>
  <c r="J69" i="5" s="1"/>
  <c r="H53" i="5"/>
  <c r="I53" i="5" s="1"/>
  <c r="I79" i="5" s="1"/>
  <c r="E82" i="5"/>
  <c r="H82" i="5" s="1"/>
  <c r="H69" i="5"/>
  <c r="E77" i="5"/>
  <c r="H77" i="5" s="1"/>
  <c r="J51" i="5"/>
  <c r="J77" i="5" s="1"/>
  <c r="F79" i="5"/>
  <c r="H70" i="5"/>
  <c r="H79" i="5"/>
  <c r="H74" i="5"/>
  <c r="H47" i="5"/>
  <c r="I47" i="5" s="1"/>
  <c r="K47" i="5" s="1"/>
  <c r="K73" i="5" s="1"/>
  <c r="H44" i="5"/>
  <c r="I44" i="5" s="1"/>
  <c r="K44" i="5" s="1"/>
  <c r="K70" i="5" s="1"/>
  <c r="I82" i="5"/>
  <c r="H58" i="5"/>
  <c r="I58" i="5" s="1"/>
  <c r="K58" i="5" s="1"/>
  <c r="K84" i="5" s="1"/>
  <c r="F84" i="5"/>
  <c r="H80" i="5"/>
  <c r="E71" i="5"/>
  <c r="H71" i="5" s="1"/>
  <c r="R28" i="5"/>
  <c r="S28" i="5" s="1"/>
  <c r="R20" i="4"/>
  <c r="S20" i="4" s="1"/>
  <c r="M21" i="5"/>
  <c r="N21" i="5" s="1"/>
  <c r="I75" i="5"/>
  <c r="M25" i="4"/>
  <c r="N25" i="4" s="1"/>
  <c r="I71" i="5"/>
  <c r="M17" i="5"/>
  <c r="N17" i="5" s="1"/>
  <c r="J52" i="5"/>
  <c r="J78" i="5" s="1"/>
  <c r="K52" i="5"/>
  <c r="K78" i="5" s="1"/>
  <c r="M18" i="4"/>
  <c r="N18" i="4" s="1"/>
  <c r="M21" i="4"/>
  <c r="N21" i="4" s="1"/>
  <c r="M14" i="5"/>
  <c r="I31" i="5"/>
  <c r="M15" i="4"/>
  <c r="N15" i="4" s="1"/>
  <c r="H46" i="5"/>
  <c r="I46" i="5" s="1"/>
  <c r="I72" i="5" s="1"/>
  <c r="D85" i="5"/>
  <c r="H54" i="5"/>
  <c r="I54" i="5" s="1"/>
  <c r="M30" i="4"/>
  <c r="N30" i="4" s="1"/>
  <c r="H72" i="5"/>
  <c r="I78" i="5"/>
  <c r="M24" i="5"/>
  <c r="N24" i="5" s="1"/>
  <c r="K50" i="5"/>
  <c r="K76" i="5" s="1"/>
  <c r="J50" i="5"/>
  <c r="J76" i="5" s="1"/>
  <c r="R29" i="4"/>
  <c r="S29" i="4" s="1"/>
  <c r="I76" i="5"/>
  <c r="M22" i="5"/>
  <c r="N22" i="5" s="1"/>
  <c r="H42" i="5"/>
  <c r="E59" i="5"/>
  <c r="E68" i="5"/>
  <c r="E76" i="5"/>
  <c r="H76" i="5" s="1"/>
  <c r="H48" i="5"/>
  <c r="I48" i="5" s="1"/>
  <c r="M26" i="4"/>
  <c r="N26" i="4" s="1"/>
  <c r="E83" i="5"/>
  <c r="H83" i="5" s="1"/>
  <c r="M27" i="4"/>
  <c r="N27" i="4" s="1"/>
  <c r="W25" i="5"/>
  <c r="X25" i="5" s="1"/>
  <c r="F59" i="5"/>
  <c r="W30" i="5"/>
  <c r="X30" i="5" s="1"/>
  <c r="M16" i="5"/>
  <c r="N16" i="5" s="1"/>
  <c r="K49" i="5"/>
  <c r="K75" i="5" s="1"/>
  <c r="J49" i="5"/>
  <c r="J75" i="5" s="1"/>
  <c r="M17" i="4"/>
  <c r="N17" i="4" s="1"/>
  <c r="J55" i="5"/>
  <c r="J81" i="5" s="1"/>
  <c r="K55" i="5"/>
  <c r="K81" i="5" s="1"/>
  <c r="M19" i="4"/>
  <c r="N19" i="4" s="1"/>
  <c r="R27" i="5"/>
  <c r="S27" i="5" s="1"/>
  <c r="E78" i="5"/>
  <c r="H78" i="5" s="1"/>
  <c r="I81" i="5"/>
  <c r="I83" i="5"/>
  <c r="M29" i="5"/>
  <c r="N29" i="5" s="1"/>
  <c r="E73" i="5"/>
  <c r="H73" i="5" s="1"/>
  <c r="R26" i="5"/>
  <c r="S26" i="5" s="1"/>
  <c r="R23" i="4"/>
  <c r="S23" i="4" s="1"/>
  <c r="M19" i="5"/>
  <c r="N19" i="5" s="1"/>
  <c r="K57" i="5"/>
  <c r="K83" i="5" s="1"/>
  <c r="J57" i="5"/>
  <c r="J83" i="5" s="1"/>
  <c r="M18" i="5"/>
  <c r="N18" i="5" s="1"/>
  <c r="I77" i="5"/>
  <c r="M23" i="5"/>
  <c r="N23" i="5" s="1"/>
  <c r="K56" i="5"/>
  <c r="K82" i="5" s="1"/>
  <c r="J56" i="5"/>
  <c r="J82" i="5" s="1"/>
  <c r="M16" i="4"/>
  <c r="N16" i="4" s="1"/>
  <c r="M22" i="4"/>
  <c r="N22" i="4" s="1"/>
  <c r="H31" i="5"/>
  <c r="M24" i="4"/>
  <c r="N24" i="4" s="1"/>
  <c r="M20" i="5"/>
  <c r="N20" i="5" s="1"/>
  <c r="J45" i="5"/>
  <c r="J71" i="5" s="1"/>
  <c r="K45" i="5"/>
  <c r="K71" i="5" s="1"/>
  <c r="I31" i="4"/>
  <c r="M14" i="4"/>
  <c r="E81" i="5"/>
  <c r="H81" i="5" s="1"/>
  <c r="E75" i="5"/>
  <c r="H75" i="5" s="1"/>
  <c r="R15" i="5"/>
  <c r="S15" i="5" s="1"/>
  <c r="M28" i="4"/>
  <c r="N28" i="4" s="1"/>
  <c r="H31" i="4"/>
  <c r="M51" i="5" l="1"/>
  <c r="N51" i="5" s="1"/>
  <c r="K43" i="5"/>
  <c r="K69" i="5" s="1"/>
  <c r="I69" i="5"/>
  <c r="J53" i="5"/>
  <c r="J79" i="5" s="1"/>
  <c r="K53" i="5"/>
  <c r="K79" i="5" s="1"/>
  <c r="F85" i="5"/>
  <c r="J44" i="5"/>
  <c r="J70" i="5" s="1"/>
  <c r="J47" i="5"/>
  <c r="J73" i="5" s="1"/>
  <c r="I84" i="5"/>
  <c r="I73" i="5"/>
  <c r="M77" i="5"/>
  <c r="J58" i="5"/>
  <c r="J84" i="5" s="1"/>
  <c r="H84" i="5"/>
  <c r="O51" i="5"/>
  <c r="O77" i="5" s="1"/>
  <c r="M82" i="5"/>
  <c r="I70" i="5"/>
  <c r="M49" i="5"/>
  <c r="N49" i="5" s="1"/>
  <c r="O49" i="5" s="1"/>
  <c r="O75" i="5" s="1"/>
  <c r="M69" i="5"/>
  <c r="P51" i="5"/>
  <c r="P77" i="5" s="1"/>
  <c r="M83" i="5"/>
  <c r="W15" i="5"/>
  <c r="X15" i="5" s="1"/>
  <c r="R29" i="5"/>
  <c r="S29" i="5" s="1"/>
  <c r="K48" i="5"/>
  <c r="K74" i="5" s="1"/>
  <c r="J48" i="5"/>
  <c r="J74" i="5" s="1"/>
  <c r="M31" i="4"/>
  <c r="N14" i="4"/>
  <c r="M55" i="5"/>
  <c r="N55" i="5" s="1"/>
  <c r="R22" i="4"/>
  <c r="S22" i="4" s="1"/>
  <c r="E85" i="5"/>
  <c r="R24" i="5"/>
  <c r="S24" i="5" s="1"/>
  <c r="M81" i="5"/>
  <c r="AB30" i="5"/>
  <c r="R15" i="4"/>
  <c r="S15" i="4" s="1"/>
  <c r="R16" i="4"/>
  <c r="S16" i="4" s="1"/>
  <c r="R17" i="4"/>
  <c r="S17" i="4" s="1"/>
  <c r="I42" i="5"/>
  <c r="H59" i="5"/>
  <c r="M45" i="5"/>
  <c r="N45" i="5" s="1"/>
  <c r="N71" i="5" s="1"/>
  <c r="R30" i="4"/>
  <c r="S30" i="4" s="1"/>
  <c r="R17" i="5"/>
  <c r="S17" i="5" s="1"/>
  <c r="R19" i="5"/>
  <c r="S19" i="5" s="1"/>
  <c r="W27" i="5"/>
  <c r="X27" i="5" s="1"/>
  <c r="R26" i="4"/>
  <c r="S26" i="4" s="1"/>
  <c r="R22" i="5"/>
  <c r="S22" i="5" s="1"/>
  <c r="M31" i="5"/>
  <c r="N14" i="5"/>
  <c r="M71" i="5"/>
  <c r="W23" i="4"/>
  <c r="D49" i="4" s="1"/>
  <c r="M76" i="5"/>
  <c r="M56" i="5"/>
  <c r="N56" i="5" s="1"/>
  <c r="R19" i="4"/>
  <c r="S19" i="4" s="1"/>
  <c r="M50" i="5"/>
  <c r="N50" i="5" s="1"/>
  <c r="N76" i="5" s="1"/>
  <c r="R18" i="4"/>
  <c r="S18" i="4" s="1"/>
  <c r="AB25" i="5"/>
  <c r="R21" i="5"/>
  <c r="S21" i="5" s="1"/>
  <c r="W20" i="4"/>
  <c r="D46" i="4" s="1"/>
  <c r="R27" i="4"/>
  <c r="S27" i="4" s="1"/>
  <c r="K46" i="5"/>
  <c r="K72" i="5" s="1"/>
  <c r="J46" i="5"/>
  <c r="J72" i="5" s="1"/>
  <c r="M78" i="5"/>
  <c r="W28" i="5"/>
  <c r="X28" i="5" s="1"/>
  <c r="M57" i="5"/>
  <c r="N57" i="5" s="1"/>
  <c r="M43" i="5"/>
  <c r="N43" i="5" s="1"/>
  <c r="R20" i="5"/>
  <c r="S20" i="5" s="1"/>
  <c r="N77" i="5"/>
  <c r="R23" i="5"/>
  <c r="S23" i="5" s="1"/>
  <c r="W29" i="4"/>
  <c r="D55" i="4" s="1"/>
  <c r="R21" i="4"/>
  <c r="S21" i="4" s="1"/>
  <c r="R25" i="4"/>
  <c r="S25" i="4" s="1"/>
  <c r="R16" i="5"/>
  <c r="S16" i="5" s="1"/>
  <c r="M52" i="5"/>
  <c r="N52" i="5" s="1"/>
  <c r="N78" i="5" s="1"/>
  <c r="R28" i="4"/>
  <c r="S28" i="4" s="1"/>
  <c r="I74" i="5"/>
  <c r="W26" i="5"/>
  <c r="X26" i="5" s="1"/>
  <c r="K54" i="5"/>
  <c r="K80" i="5" s="1"/>
  <c r="J54" i="5"/>
  <c r="J80" i="5" s="1"/>
  <c r="I80" i="5"/>
  <c r="R24" i="4"/>
  <c r="S24" i="4" s="1"/>
  <c r="R18" i="5"/>
  <c r="S18" i="5" s="1"/>
  <c r="H68" i="5"/>
  <c r="M75" i="5"/>
  <c r="M44" i="5" l="1"/>
  <c r="N44" i="5" s="1"/>
  <c r="N70" i="5" s="1"/>
  <c r="M53" i="5"/>
  <c r="N53" i="5" s="1"/>
  <c r="N79" i="5" s="1"/>
  <c r="M47" i="5"/>
  <c r="N47" i="5" s="1"/>
  <c r="P47" i="5" s="1"/>
  <c r="P73" i="5" s="1"/>
  <c r="M73" i="5"/>
  <c r="M79" i="5"/>
  <c r="M70" i="5"/>
  <c r="M84" i="5"/>
  <c r="H85" i="5"/>
  <c r="M58" i="5"/>
  <c r="N58" i="5" s="1"/>
  <c r="P58" i="5" s="1"/>
  <c r="P84" i="5" s="1"/>
  <c r="O53" i="5"/>
  <c r="O79" i="5" s="1"/>
  <c r="P53" i="5"/>
  <c r="P79" i="5" s="1"/>
  <c r="P49" i="5"/>
  <c r="P75" i="5" s="1"/>
  <c r="R53" i="5"/>
  <c r="S53" i="5" s="1"/>
  <c r="S79" i="5" s="1"/>
  <c r="R51" i="5"/>
  <c r="S51" i="5" s="1"/>
  <c r="S77" i="5" s="1"/>
  <c r="N75" i="5"/>
  <c r="R75" i="5" s="1"/>
  <c r="M80" i="5"/>
  <c r="M72" i="5"/>
  <c r="R77" i="5"/>
  <c r="O44" i="5"/>
  <c r="O70" i="5" s="1"/>
  <c r="P44" i="5"/>
  <c r="P70" i="5" s="1"/>
  <c r="O47" i="5"/>
  <c r="O73" i="5" s="1"/>
  <c r="N73" i="5"/>
  <c r="M48" i="5"/>
  <c r="N48" i="5" s="1"/>
  <c r="N74" i="5" s="1"/>
  <c r="W21" i="5"/>
  <c r="X21" i="5" s="1"/>
  <c r="W19" i="4"/>
  <c r="D45" i="4" s="1"/>
  <c r="W19" i="5"/>
  <c r="X19" i="5" s="1"/>
  <c r="W16" i="5"/>
  <c r="X16" i="5" s="1"/>
  <c r="W18" i="4"/>
  <c r="D44" i="4" s="1"/>
  <c r="W18" i="5"/>
  <c r="X18" i="5" s="1"/>
  <c r="W23" i="5"/>
  <c r="X23" i="5" s="1"/>
  <c r="W17" i="5"/>
  <c r="X17" i="5" s="1"/>
  <c r="W24" i="4"/>
  <c r="D50" i="4" s="1"/>
  <c r="W27" i="4"/>
  <c r="D53" i="4" s="1"/>
  <c r="H49" i="4"/>
  <c r="I49" i="4" s="1"/>
  <c r="M49" i="4" s="1"/>
  <c r="N49" i="4" s="1"/>
  <c r="R49" i="4" s="1"/>
  <c r="S49" i="4" s="1"/>
  <c r="W49" i="4" s="1"/>
  <c r="I59" i="5"/>
  <c r="K42" i="5"/>
  <c r="J42" i="5"/>
  <c r="M42" i="5" s="1"/>
  <c r="I68" i="5"/>
  <c r="P55" i="5"/>
  <c r="P81" i="5" s="1"/>
  <c r="O55" i="5"/>
  <c r="O81" i="5" s="1"/>
  <c r="N81" i="5"/>
  <c r="W29" i="5"/>
  <c r="X29" i="5" s="1"/>
  <c r="P57" i="5"/>
  <c r="P83" i="5" s="1"/>
  <c r="O57" i="5"/>
  <c r="O83" i="5" s="1"/>
  <c r="O56" i="5"/>
  <c r="O82" i="5" s="1"/>
  <c r="P56" i="5"/>
  <c r="P82" i="5" s="1"/>
  <c r="N82" i="5"/>
  <c r="AB26" i="5"/>
  <c r="W30" i="4"/>
  <c r="D56" i="4" s="1"/>
  <c r="W17" i="4"/>
  <c r="D43" i="4" s="1"/>
  <c r="R14" i="4"/>
  <c r="N31" i="4"/>
  <c r="N83" i="5"/>
  <c r="O50" i="5"/>
  <c r="O76" i="5" s="1"/>
  <c r="P50" i="5"/>
  <c r="P76" i="5" s="1"/>
  <c r="W21" i="4"/>
  <c r="D47" i="4" s="1"/>
  <c r="AB27" i="5"/>
  <c r="P45" i="5"/>
  <c r="P71" i="5" s="1"/>
  <c r="O45" i="5"/>
  <c r="O71" i="5" s="1"/>
  <c r="R71" i="5" s="1"/>
  <c r="M46" i="5"/>
  <c r="N46" i="5" s="1"/>
  <c r="M74" i="5"/>
  <c r="W20" i="5"/>
  <c r="X20" i="5" s="1"/>
  <c r="H46" i="4"/>
  <c r="I46" i="4" s="1"/>
  <c r="M46" i="4" s="1"/>
  <c r="N46" i="4" s="1"/>
  <c r="R46" i="4" s="1"/>
  <c r="S46" i="4" s="1"/>
  <c r="W46" i="4" s="1"/>
  <c r="W22" i="5"/>
  <c r="X22" i="5" s="1"/>
  <c r="W16" i="4"/>
  <c r="D42" i="4" s="1"/>
  <c r="AB28" i="5"/>
  <c r="W15" i="4"/>
  <c r="D41" i="4" s="1"/>
  <c r="H55" i="4"/>
  <c r="I55" i="4" s="1"/>
  <c r="M55" i="4" s="1"/>
  <c r="N55" i="4" s="1"/>
  <c r="R55" i="4" s="1"/>
  <c r="S55" i="4" s="1"/>
  <c r="W55" i="4" s="1"/>
  <c r="W22" i="4"/>
  <c r="D48" i="4" s="1"/>
  <c r="P52" i="5"/>
  <c r="P78" i="5" s="1"/>
  <c r="O52" i="5"/>
  <c r="O78" i="5" s="1"/>
  <c r="R78" i="5" s="1"/>
  <c r="M54" i="5"/>
  <c r="N54" i="5" s="1"/>
  <c r="R14" i="5"/>
  <c r="N31" i="5"/>
  <c r="W28" i="4"/>
  <c r="D54" i="4" s="1"/>
  <c r="W25" i="4"/>
  <c r="D51" i="4" s="1"/>
  <c r="P43" i="5"/>
  <c r="P69" i="5" s="1"/>
  <c r="O43" i="5"/>
  <c r="O69" i="5" s="1"/>
  <c r="N69" i="5"/>
  <c r="W26" i="4"/>
  <c r="D52" i="4" s="1"/>
  <c r="W24" i="5"/>
  <c r="X24" i="5" s="1"/>
  <c r="AB15" i="5"/>
  <c r="N84" i="5" l="1"/>
  <c r="R84" i="5" s="1"/>
  <c r="O58" i="5"/>
  <c r="O84" i="5" s="1"/>
  <c r="U53" i="5"/>
  <c r="U79" i="5" s="1"/>
  <c r="R49" i="5"/>
  <c r="S49" i="5" s="1"/>
  <c r="T53" i="5"/>
  <c r="T79" i="5" s="1"/>
  <c r="T51" i="5"/>
  <c r="T77" i="5" s="1"/>
  <c r="U51" i="5"/>
  <c r="U77" i="5" s="1"/>
  <c r="R79" i="5"/>
  <c r="R73" i="5"/>
  <c r="R81" i="5"/>
  <c r="P48" i="5"/>
  <c r="P74" i="5" s="1"/>
  <c r="O48" i="5"/>
  <c r="O74" i="5" s="1"/>
  <c r="R47" i="5"/>
  <c r="S47" i="5" s="1"/>
  <c r="S73" i="5" s="1"/>
  <c r="R76" i="5"/>
  <c r="R70" i="5"/>
  <c r="R44" i="5"/>
  <c r="S44" i="5" s="1"/>
  <c r="S70" i="5" s="1"/>
  <c r="R69" i="5"/>
  <c r="R82" i="5"/>
  <c r="P54" i="5"/>
  <c r="P80" i="5" s="1"/>
  <c r="O54" i="5"/>
  <c r="O80" i="5" s="1"/>
  <c r="N80" i="5"/>
  <c r="M59" i="5"/>
  <c r="N42" i="5"/>
  <c r="AB29" i="5"/>
  <c r="R52" i="5"/>
  <c r="S52" i="5" s="1"/>
  <c r="H48" i="4"/>
  <c r="I48" i="4" s="1"/>
  <c r="M48" i="4" s="1"/>
  <c r="N48" i="4" s="1"/>
  <c r="R48" i="4" s="1"/>
  <c r="S48" i="4" s="1"/>
  <c r="W48" i="4" s="1"/>
  <c r="H43" i="4"/>
  <c r="I43" i="4" s="1"/>
  <c r="M43" i="4" s="1"/>
  <c r="N43" i="4" s="1"/>
  <c r="R43" i="4" s="1"/>
  <c r="S43" i="4" s="1"/>
  <c r="W43" i="4" s="1"/>
  <c r="H52" i="4"/>
  <c r="I52" i="4" s="1"/>
  <c r="M52" i="4" s="1"/>
  <c r="N52" i="4" s="1"/>
  <c r="R52" i="4" s="1"/>
  <c r="S52" i="4" s="1"/>
  <c r="W52" i="4" s="1"/>
  <c r="H42" i="4"/>
  <c r="I42" i="4" s="1"/>
  <c r="M42" i="4" s="1"/>
  <c r="N42" i="4" s="1"/>
  <c r="R42" i="4" s="1"/>
  <c r="S42" i="4" s="1"/>
  <c r="W42" i="4" s="1"/>
  <c r="H53" i="4"/>
  <c r="I53" i="4" s="1"/>
  <c r="M53" i="4" s="1"/>
  <c r="N53" i="4" s="1"/>
  <c r="R53" i="4" s="1"/>
  <c r="S53" i="4" s="1"/>
  <c r="W53" i="4" s="1"/>
  <c r="AB16" i="5"/>
  <c r="H54" i="4"/>
  <c r="I54" i="4" s="1"/>
  <c r="M54" i="4" s="1"/>
  <c r="N54" i="4" s="1"/>
  <c r="R54" i="4" s="1"/>
  <c r="S54" i="4" s="1"/>
  <c r="W54" i="4" s="1"/>
  <c r="H47" i="4"/>
  <c r="I47" i="4" s="1"/>
  <c r="M47" i="4" s="1"/>
  <c r="N47" i="4" s="1"/>
  <c r="R47" i="4" s="1"/>
  <c r="S47" i="4" s="1"/>
  <c r="W47" i="4" s="1"/>
  <c r="AB19" i="5"/>
  <c r="AB22" i="5"/>
  <c r="R55" i="5"/>
  <c r="S55" i="5" s="1"/>
  <c r="H50" i="4"/>
  <c r="I50" i="4" s="1"/>
  <c r="M50" i="4" s="1"/>
  <c r="N50" i="4" s="1"/>
  <c r="R50" i="4" s="1"/>
  <c r="S50" i="4" s="1"/>
  <c r="W50" i="4" s="1"/>
  <c r="R83" i="5"/>
  <c r="R57" i="5"/>
  <c r="S57" i="5" s="1"/>
  <c r="AB24" i="5"/>
  <c r="AB20" i="5"/>
  <c r="R56" i="5"/>
  <c r="S56" i="5" s="1"/>
  <c r="U49" i="5"/>
  <c r="U75" i="5" s="1"/>
  <c r="T49" i="5"/>
  <c r="T75" i="5" s="1"/>
  <c r="H44" i="4"/>
  <c r="I44" i="4" s="1"/>
  <c r="M44" i="4" s="1"/>
  <c r="N44" i="4" s="1"/>
  <c r="R44" i="4" s="1"/>
  <c r="S44" i="4" s="1"/>
  <c r="W44" i="4" s="1"/>
  <c r="H56" i="4"/>
  <c r="I56" i="4" s="1"/>
  <c r="M56" i="4" s="1"/>
  <c r="N56" i="4" s="1"/>
  <c r="R56" i="4" s="1"/>
  <c r="S56" i="4" s="1"/>
  <c r="W56" i="4" s="1"/>
  <c r="I85" i="5"/>
  <c r="S14" i="4"/>
  <c r="R31" i="4"/>
  <c r="AB18" i="5"/>
  <c r="H41" i="4"/>
  <c r="I41" i="4" s="1"/>
  <c r="M41" i="4" s="1"/>
  <c r="N41" i="4" s="1"/>
  <c r="R41" i="4" s="1"/>
  <c r="S41" i="4" s="1"/>
  <c r="W41" i="4" s="1"/>
  <c r="R50" i="5"/>
  <c r="S50" i="5" s="1"/>
  <c r="J59" i="5"/>
  <c r="J68" i="5"/>
  <c r="J85" i="5" s="1"/>
  <c r="AB17" i="5"/>
  <c r="H45" i="4"/>
  <c r="I45" i="4" s="1"/>
  <c r="M45" i="4" s="1"/>
  <c r="N45" i="4" s="1"/>
  <c r="R45" i="4" s="1"/>
  <c r="S45" i="4" s="1"/>
  <c r="W45" i="4" s="1"/>
  <c r="S75" i="5"/>
  <c r="AB23" i="5"/>
  <c r="R45" i="5"/>
  <c r="S45" i="5" s="1"/>
  <c r="R43" i="5"/>
  <c r="S43" i="5" s="1"/>
  <c r="H51" i="4"/>
  <c r="I51" i="4" s="1"/>
  <c r="M51" i="4" s="1"/>
  <c r="N51" i="4" s="1"/>
  <c r="R51" i="4" s="1"/>
  <c r="S51" i="4" s="1"/>
  <c r="W51" i="4" s="1"/>
  <c r="S14" i="5"/>
  <c r="R31" i="5"/>
  <c r="O46" i="5"/>
  <c r="O72" i="5" s="1"/>
  <c r="P46" i="5"/>
  <c r="P72" i="5" s="1"/>
  <c r="N72" i="5"/>
  <c r="K59" i="5"/>
  <c r="K68" i="5"/>
  <c r="K85" i="5" s="1"/>
  <c r="AB21" i="5"/>
  <c r="R58" i="5" l="1"/>
  <c r="S58" i="5" s="1"/>
  <c r="R74" i="5"/>
  <c r="W77" i="5"/>
  <c r="W79" i="5"/>
  <c r="W53" i="5"/>
  <c r="X53" i="5" s="1"/>
  <c r="Y53" i="5" s="1"/>
  <c r="Y79" i="5" s="1"/>
  <c r="W51" i="5"/>
  <c r="X51" i="5" s="1"/>
  <c r="X77" i="5" s="1"/>
  <c r="R48" i="5"/>
  <c r="S48" i="5" s="1"/>
  <c r="S74" i="5" s="1"/>
  <c r="T44" i="5"/>
  <c r="T70" i="5" s="1"/>
  <c r="U44" i="5"/>
  <c r="U70" i="5" s="1"/>
  <c r="T47" i="5"/>
  <c r="T73" i="5" s="1"/>
  <c r="U47" i="5"/>
  <c r="U73" i="5" s="1"/>
  <c r="R80" i="5"/>
  <c r="W75" i="5"/>
  <c r="R46" i="5"/>
  <c r="S46" i="5" s="1"/>
  <c r="M68" i="5"/>
  <c r="M85" i="5" s="1"/>
  <c r="U55" i="5"/>
  <c r="U81" i="5" s="1"/>
  <c r="T55" i="5"/>
  <c r="T81" i="5" s="1"/>
  <c r="S81" i="5"/>
  <c r="N59" i="5"/>
  <c r="P42" i="5"/>
  <c r="O42" i="5"/>
  <c r="N68" i="5"/>
  <c r="R54" i="5"/>
  <c r="S54" i="5" s="1"/>
  <c r="S31" i="5"/>
  <c r="W14" i="5"/>
  <c r="W49" i="5"/>
  <c r="X49" i="5" s="1"/>
  <c r="U57" i="5"/>
  <c r="U83" i="5" s="1"/>
  <c r="T57" i="5"/>
  <c r="T83" i="5" s="1"/>
  <c r="S83" i="5"/>
  <c r="U45" i="5"/>
  <c r="U71" i="5" s="1"/>
  <c r="T45" i="5"/>
  <c r="T71" i="5" s="1"/>
  <c r="S71" i="5"/>
  <c r="U56" i="5"/>
  <c r="U82" i="5" s="1"/>
  <c r="T56" i="5"/>
  <c r="T82" i="5" s="1"/>
  <c r="S82" i="5"/>
  <c r="U43" i="5"/>
  <c r="U69" i="5" s="1"/>
  <c r="T43" i="5"/>
  <c r="T69" i="5" s="1"/>
  <c r="S69" i="5"/>
  <c r="U52" i="5"/>
  <c r="U78" i="5" s="1"/>
  <c r="T52" i="5"/>
  <c r="T78" i="5" s="1"/>
  <c r="S78" i="5"/>
  <c r="R72" i="5"/>
  <c r="U50" i="5"/>
  <c r="U76" i="5" s="1"/>
  <c r="T50" i="5"/>
  <c r="T76" i="5" s="1"/>
  <c r="S76" i="5"/>
  <c r="W14" i="4"/>
  <c r="S31" i="4"/>
  <c r="U58" i="5"/>
  <c r="U84" i="5" s="1"/>
  <c r="T58" i="5"/>
  <c r="T84" i="5" s="1"/>
  <c r="S84" i="5"/>
  <c r="T48" i="5" l="1"/>
  <c r="T74" i="5" s="1"/>
  <c r="U48" i="5"/>
  <c r="U74" i="5" s="1"/>
  <c r="W44" i="5"/>
  <c r="X44" i="5" s="1"/>
  <c r="Z44" i="5" s="1"/>
  <c r="Z70" i="5" s="1"/>
  <c r="Z53" i="5"/>
  <c r="Z79" i="5" s="1"/>
  <c r="Z51" i="5"/>
  <c r="Z77" i="5" s="1"/>
  <c r="Y51" i="5"/>
  <c r="Y77" i="5" s="1"/>
  <c r="AB77" i="5" s="1"/>
  <c r="X79" i="5"/>
  <c r="AB79" i="5" s="1"/>
  <c r="W74" i="5"/>
  <c r="W70" i="5"/>
  <c r="W47" i="5"/>
  <c r="X47" i="5" s="1"/>
  <c r="Y47" i="5" s="1"/>
  <c r="Y73" i="5" s="1"/>
  <c r="W81" i="5"/>
  <c r="W76" i="5"/>
  <c r="W73" i="5"/>
  <c r="W57" i="5"/>
  <c r="X57" i="5" s="1"/>
  <c r="X83" i="5" s="1"/>
  <c r="S72" i="5"/>
  <c r="T46" i="5"/>
  <c r="T72" i="5" s="1"/>
  <c r="U46" i="5"/>
  <c r="U72" i="5" s="1"/>
  <c r="W71" i="5"/>
  <c r="R42" i="5"/>
  <c r="R59" i="5" s="1"/>
  <c r="W69" i="5"/>
  <c r="W55" i="5"/>
  <c r="X55" i="5" s="1"/>
  <c r="Z55" i="5" s="1"/>
  <c r="Z81" i="5" s="1"/>
  <c r="W84" i="5"/>
  <c r="Y44" i="5"/>
  <c r="Y70" i="5" s="1"/>
  <c r="N85" i="5"/>
  <c r="W45" i="5"/>
  <c r="X45" i="5" s="1"/>
  <c r="P59" i="5"/>
  <c r="P68" i="5"/>
  <c r="P85" i="5" s="1"/>
  <c r="W43" i="5"/>
  <c r="X43" i="5" s="1"/>
  <c r="W82" i="5"/>
  <c r="U54" i="5"/>
  <c r="U80" i="5" s="1"/>
  <c r="T54" i="5"/>
  <c r="T80" i="5" s="1"/>
  <c r="S80" i="5"/>
  <c r="W58" i="5"/>
  <c r="X58" i="5" s="1"/>
  <c r="X14" i="5"/>
  <c r="W31" i="5"/>
  <c r="D40" i="4"/>
  <c r="W31" i="4"/>
  <c r="Z49" i="5"/>
  <c r="Z75" i="5" s="1"/>
  <c r="Y49" i="5"/>
  <c r="Y75" i="5" s="1"/>
  <c r="X75" i="5"/>
  <c r="W50" i="5"/>
  <c r="X50" i="5" s="1"/>
  <c r="O59" i="5"/>
  <c r="O68" i="5"/>
  <c r="O85" i="5" s="1"/>
  <c r="W78" i="5"/>
  <c r="W52" i="5"/>
  <c r="X52" i="5" s="1"/>
  <c r="W56" i="5"/>
  <c r="X56" i="5" s="1"/>
  <c r="W83" i="5"/>
  <c r="X70" i="5" l="1"/>
  <c r="W48" i="5"/>
  <c r="X48" i="5" s="1"/>
  <c r="X73" i="5"/>
  <c r="Z57" i="5"/>
  <c r="Z83" i="5" s="1"/>
  <c r="Z47" i="5"/>
  <c r="Z73" i="5" s="1"/>
  <c r="Y57" i="5"/>
  <c r="Y83" i="5" s="1"/>
  <c r="X74" i="5"/>
  <c r="AB70" i="5"/>
  <c r="W54" i="5"/>
  <c r="X54" i="5" s="1"/>
  <c r="X80" i="5" s="1"/>
  <c r="W72" i="5"/>
  <c r="S42" i="5"/>
  <c r="T42" i="5" s="1"/>
  <c r="X81" i="5"/>
  <c r="Y55" i="5"/>
  <c r="Y81" i="5" s="1"/>
  <c r="AB81" i="5" s="1"/>
  <c r="W46" i="5"/>
  <c r="X46" i="5" s="1"/>
  <c r="W80" i="5"/>
  <c r="Y45" i="5"/>
  <c r="Y71" i="5" s="1"/>
  <c r="Z45" i="5"/>
  <c r="Z71" i="5" s="1"/>
  <c r="X71" i="5"/>
  <c r="X31" i="5"/>
  <c r="AB14" i="5"/>
  <c r="AB31" i="5" s="1"/>
  <c r="Y43" i="5"/>
  <c r="Y69" i="5" s="1"/>
  <c r="Z43" i="5"/>
  <c r="Z69" i="5" s="1"/>
  <c r="X69" i="5"/>
  <c r="Y50" i="5"/>
  <c r="Y76" i="5" s="1"/>
  <c r="Z50" i="5"/>
  <c r="Z76" i="5" s="1"/>
  <c r="X76" i="5"/>
  <c r="Z52" i="5"/>
  <c r="Z78" i="5" s="1"/>
  <c r="Y52" i="5"/>
  <c r="Y78" i="5" s="1"/>
  <c r="X78" i="5"/>
  <c r="Z56" i="5"/>
  <c r="Z82" i="5" s="1"/>
  <c r="Y56" i="5"/>
  <c r="Y82" i="5" s="1"/>
  <c r="X82" i="5"/>
  <c r="D57" i="4"/>
  <c r="H40" i="4"/>
  <c r="AB75" i="5"/>
  <c r="Z58" i="5"/>
  <c r="Z84" i="5" s="1"/>
  <c r="Y58" i="5"/>
  <c r="Y84" i="5" s="1"/>
  <c r="X84" i="5"/>
  <c r="R68" i="5"/>
  <c r="R85" i="5" s="1"/>
  <c r="Z48" i="5" l="1"/>
  <c r="Z74" i="5" s="1"/>
  <c r="Y48" i="5"/>
  <c r="Y74" i="5" s="1"/>
  <c r="AB74" i="5" s="1"/>
  <c r="AB83" i="5"/>
  <c r="AB73" i="5"/>
  <c r="Y54" i="5"/>
  <c r="Y80" i="5" s="1"/>
  <c r="Z54" i="5"/>
  <c r="Z80" i="5" s="1"/>
  <c r="S68" i="5"/>
  <c r="S85" i="5" s="1"/>
  <c r="U42" i="5"/>
  <c r="W42" i="5" s="1"/>
  <c r="S59" i="5"/>
  <c r="AB78" i="5"/>
  <c r="X72" i="5"/>
  <c r="Y46" i="5"/>
  <c r="Y72" i="5" s="1"/>
  <c r="Z46" i="5"/>
  <c r="Z72" i="5" s="1"/>
  <c r="AB69" i="5"/>
  <c r="AB71" i="5"/>
  <c r="AB76" i="5"/>
  <c r="T59" i="5"/>
  <c r="T68" i="5"/>
  <c r="T85" i="5" s="1"/>
  <c r="H57" i="4"/>
  <c r="I40" i="4"/>
  <c r="AB84" i="5"/>
  <c r="AB82" i="5"/>
  <c r="U59" i="5"/>
  <c r="U68" i="5"/>
  <c r="U85" i="5" s="1"/>
  <c r="AB80" i="5" l="1"/>
  <c r="AB72" i="5"/>
  <c r="W59" i="5"/>
  <c r="X42" i="5"/>
  <c r="I57" i="4"/>
  <c r="M40" i="4"/>
  <c r="W68" i="5"/>
  <c r="W85" i="5" s="1"/>
  <c r="Z42" i="5" l="1"/>
  <c r="Z68" i="5" s="1"/>
  <c r="Z85" i="5" s="1"/>
  <c r="Y42" i="5"/>
  <c r="Y68" i="5" s="1"/>
  <c r="Y85" i="5" s="1"/>
  <c r="X59" i="5"/>
  <c r="X68" i="5"/>
  <c r="M57" i="4"/>
  <c r="N40" i="4"/>
  <c r="N57" i="4" l="1"/>
  <c r="R40" i="4"/>
  <c r="X85" i="5"/>
  <c r="AB68" i="5"/>
  <c r="AB85" i="5" s="1"/>
  <c r="R57" i="4" l="1"/>
  <c r="S40" i="4"/>
  <c r="W40" i="4" l="1"/>
  <c r="W57" i="4" s="1"/>
  <c r="S57" i="4"/>
  <c r="H15" i="13" l="1"/>
  <c r="I15" i="13" s="1"/>
  <c r="M15" i="13" s="1"/>
  <c r="N15" i="13" s="1"/>
  <c r="R15" i="13" s="1"/>
  <c r="S15" i="13" s="1"/>
  <c r="W15" i="13" s="1"/>
  <c r="D41" i="13" s="1"/>
  <c r="H18" i="13"/>
  <c r="I18" i="13" s="1"/>
  <c r="M18" i="13" s="1"/>
  <c r="N18" i="13" s="1"/>
  <c r="R18" i="13" s="1"/>
  <c r="S18" i="13" s="1"/>
  <c r="H21" i="13"/>
  <c r="I21" i="13" s="1"/>
  <c r="H24" i="13"/>
  <c r="I24" i="13" s="1"/>
  <c r="M24" i="13" s="1"/>
  <c r="N24" i="13" s="1"/>
  <c r="H27" i="13"/>
  <c r="I27" i="13" s="1"/>
  <c r="H30" i="13"/>
  <c r="I30" i="13" s="1"/>
  <c r="D125" i="13"/>
  <c r="D129" i="13"/>
  <c r="D133" i="13"/>
  <c r="D137" i="13"/>
  <c r="A98" i="15"/>
  <c r="A98" i="13"/>
  <c r="A100" i="15"/>
  <c r="A100" i="13"/>
  <c r="D135" i="13"/>
  <c r="A95" i="15"/>
  <c r="A95" i="13"/>
  <c r="A101" i="15"/>
  <c r="A101" i="13"/>
  <c r="H16" i="13"/>
  <c r="I16" i="13" s="1"/>
  <c r="H19" i="13"/>
  <c r="I19" i="13" s="1"/>
  <c r="H22" i="13"/>
  <c r="I22" i="13" s="1"/>
  <c r="H25" i="13"/>
  <c r="I25" i="13" s="1"/>
  <c r="H28" i="13"/>
  <c r="I28" i="13" s="1"/>
  <c r="D122" i="13"/>
  <c r="F80" i="13"/>
  <c r="D138" i="13"/>
  <c r="A96" i="15"/>
  <c r="A96" i="13"/>
  <c r="A102" i="15"/>
  <c r="A102" i="13"/>
  <c r="A108" i="15"/>
  <c r="A108" i="13"/>
  <c r="A104" i="15"/>
  <c r="A104" i="13"/>
  <c r="A110" i="15"/>
  <c r="A110" i="13"/>
  <c r="D128" i="13"/>
  <c r="A99" i="15"/>
  <c r="A99" i="13"/>
  <c r="A105" i="15"/>
  <c r="A105" i="13"/>
  <c r="A111" i="15"/>
  <c r="A111" i="13"/>
  <c r="H14" i="13"/>
  <c r="D31" i="13"/>
  <c r="H17" i="13"/>
  <c r="I17" i="13" s="1"/>
  <c r="H20" i="13"/>
  <c r="I20" i="13" s="1"/>
  <c r="H23" i="13"/>
  <c r="I23" i="13" s="1"/>
  <c r="M23" i="13" s="1"/>
  <c r="N23" i="13" s="1"/>
  <c r="H26" i="13"/>
  <c r="I26" i="13" s="1"/>
  <c r="H29" i="13"/>
  <c r="I29" i="13" s="1"/>
  <c r="A106" i="15"/>
  <c r="A106" i="13"/>
  <c r="A107" i="15"/>
  <c r="A107" i="13"/>
  <c r="A97" i="15"/>
  <c r="A97" i="13"/>
  <c r="A103" i="15"/>
  <c r="A103" i="13"/>
  <c r="A109" i="15"/>
  <c r="A109" i="13"/>
  <c r="A95" i="10"/>
  <c r="A95" i="12"/>
  <c r="A96" i="12"/>
  <c r="A96" i="10"/>
  <c r="A102" i="12"/>
  <c r="A102" i="10"/>
  <c r="A108" i="12"/>
  <c r="A108" i="10"/>
  <c r="A97" i="10"/>
  <c r="A97" i="12"/>
  <c r="A103" i="12"/>
  <c r="A103" i="10"/>
  <c r="A109" i="12"/>
  <c r="A109" i="10"/>
  <c r="A98" i="12"/>
  <c r="A98" i="10"/>
  <c r="A104" i="10"/>
  <c r="A104" i="12"/>
  <c r="A110" i="12"/>
  <c r="A110" i="10"/>
  <c r="A99" i="12"/>
  <c r="A99" i="10"/>
  <c r="A105" i="12"/>
  <c r="A105" i="10"/>
  <c r="A111" i="10"/>
  <c r="A111" i="12"/>
  <c r="A101" i="10"/>
  <c r="A101" i="12"/>
  <c r="A107" i="10"/>
  <c r="A107" i="12"/>
  <c r="A100" i="10"/>
  <c r="A100" i="12"/>
  <c r="A106" i="12"/>
  <c r="A106" i="10"/>
  <c r="A105" i="9"/>
  <c r="A105" i="7"/>
  <c r="H14" i="7"/>
  <c r="D31" i="7"/>
  <c r="H17" i="7"/>
  <c r="I17" i="7" s="1"/>
  <c r="H23" i="7"/>
  <c r="I23" i="7" s="1"/>
  <c r="A106" i="7"/>
  <c r="A106" i="9"/>
  <c r="D131" i="7"/>
  <c r="D135" i="7"/>
  <c r="A95" i="9"/>
  <c r="A95" i="7"/>
  <c r="A101" i="9"/>
  <c r="A101" i="7"/>
  <c r="H16" i="7"/>
  <c r="I16" i="7" s="1"/>
  <c r="H19" i="7"/>
  <c r="I19" i="7" s="1"/>
  <c r="H22" i="7"/>
  <c r="I22" i="7" s="1"/>
  <c r="H28" i="7"/>
  <c r="I28" i="7" s="1"/>
  <c r="E76" i="7"/>
  <c r="A96" i="9"/>
  <c r="A96" i="7"/>
  <c r="A102" i="7"/>
  <c r="A102" i="9"/>
  <c r="A108" i="7"/>
  <c r="A108" i="9"/>
  <c r="A97" i="9"/>
  <c r="A97" i="7"/>
  <c r="A103" i="9"/>
  <c r="A103" i="7"/>
  <c r="A109" i="7"/>
  <c r="A109" i="9"/>
  <c r="H15" i="7"/>
  <c r="I15" i="7" s="1"/>
  <c r="H18" i="7"/>
  <c r="I18" i="7" s="1"/>
  <c r="H21" i="7"/>
  <c r="I21" i="7" s="1"/>
  <c r="H24" i="7"/>
  <c r="I24" i="7" s="1"/>
  <c r="H27" i="7"/>
  <c r="I27" i="7" s="1"/>
  <c r="H30" i="7"/>
  <c r="I30" i="7" s="1"/>
  <c r="D129" i="7"/>
  <c r="D133" i="7"/>
  <c r="D137" i="7"/>
  <c r="A99" i="7"/>
  <c r="A99" i="9"/>
  <c r="A111" i="7"/>
  <c r="A111" i="9"/>
  <c r="H20" i="7"/>
  <c r="I20" i="7" s="1"/>
  <c r="H26" i="7"/>
  <c r="I26" i="7" s="1"/>
  <c r="H29" i="7"/>
  <c r="I29" i="7" s="1"/>
  <c r="A100" i="9"/>
  <c r="A100" i="7"/>
  <c r="D127" i="7"/>
  <c r="A107" i="9"/>
  <c r="A107" i="7"/>
  <c r="H25" i="7"/>
  <c r="I25" i="7" s="1"/>
  <c r="D134" i="7"/>
  <c r="D138" i="7"/>
  <c r="A98" i="9"/>
  <c r="A98" i="7"/>
  <c r="A104" i="9"/>
  <c r="A104" i="7"/>
  <c r="A110" i="9"/>
  <c r="A110" i="7"/>
  <c r="H16" i="6"/>
  <c r="I16" i="6" s="1"/>
  <c r="H19" i="6"/>
  <c r="I19" i="6" s="1"/>
  <c r="H22" i="6"/>
  <c r="I22" i="6" s="1"/>
  <c r="H25" i="6"/>
  <c r="I25" i="6" s="1"/>
  <c r="H28" i="6"/>
  <c r="I28" i="6" s="1"/>
  <c r="A96" i="4"/>
  <c r="A96" i="6"/>
  <c r="A102" i="4"/>
  <c r="A102" i="6"/>
  <c r="A108" i="6"/>
  <c r="A108" i="4"/>
  <c r="H26" i="6"/>
  <c r="I26" i="6" s="1"/>
  <c r="F84" i="6"/>
  <c r="F138" i="6" s="1"/>
  <c r="A97" i="6"/>
  <c r="A97" i="4"/>
  <c r="A103" i="4"/>
  <c r="A103" i="6"/>
  <c r="A109" i="6"/>
  <c r="A109" i="4"/>
  <c r="H29" i="6"/>
  <c r="I29" i="6" s="1"/>
  <c r="M29" i="6" s="1"/>
  <c r="N29" i="6" s="1"/>
  <c r="H15" i="6"/>
  <c r="I15" i="6" s="1"/>
  <c r="M15" i="6" s="1"/>
  <c r="N15" i="6" s="1"/>
  <c r="H18" i="6"/>
  <c r="I18" i="6" s="1"/>
  <c r="H21" i="6"/>
  <c r="I21" i="6" s="1"/>
  <c r="H24" i="6"/>
  <c r="I24" i="6" s="1"/>
  <c r="H27" i="6"/>
  <c r="I27" i="6" s="1"/>
  <c r="H30" i="6"/>
  <c r="I30" i="6" s="1"/>
  <c r="D125" i="6"/>
  <c r="D129" i="6"/>
  <c r="A98" i="4"/>
  <c r="A98" i="6"/>
  <c r="A104" i="4"/>
  <c r="A104" i="6"/>
  <c r="A110" i="4"/>
  <c r="A110" i="6"/>
  <c r="F68" i="6"/>
  <c r="E78" i="6"/>
  <c r="D136" i="6"/>
  <c r="D122" i="6"/>
  <c r="D31" i="6"/>
  <c r="H14" i="6"/>
  <c r="H17" i="6"/>
  <c r="I17" i="6" s="1"/>
  <c r="M17" i="6" s="1"/>
  <c r="N17" i="6" s="1"/>
  <c r="H20" i="6"/>
  <c r="I20" i="6" s="1"/>
  <c r="H23" i="6"/>
  <c r="I23" i="6" s="1"/>
  <c r="M23" i="6" s="1"/>
  <c r="N23" i="6" s="1"/>
  <c r="A100" i="6"/>
  <c r="A100" i="4"/>
  <c r="A106" i="4"/>
  <c r="A106" i="6"/>
  <c r="A95" i="6"/>
  <c r="A95" i="4"/>
  <c r="A101" i="4"/>
  <c r="A101" i="6"/>
  <c r="A107" i="6"/>
  <c r="A107" i="4"/>
  <c r="A99" i="4"/>
  <c r="A99" i="6"/>
  <c r="A105" i="4"/>
  <c r="A105" i="6"/>
  <c r="A111" i="4"/>
  <c r="A111" i="6"/>
  <c r="D122" i="4"/>
  <c r="F68" i="4"/>
  <c r="D131" i="16" l="1"/>
  <c r="H23" i="16"/>
  <c r="I23" i="16" s="1"/>
  <c r="Y73" i="16"/>
  <c r="A100" i="16"/>
  <c r="A111" i="18"/>
  <c r="Y84" i="18"/>
  <c r="E84" i="18" s="1"/>
  <c r="E138" i="18" s="1"/>
  <c r="D132" i="18"/>
  <c r="F78" i="18"/>
  <c r="F132" i="18" s="1"/>
  <c r="Y74" i="16"/>
  <c r="E74" i="16" s="1"/>
  <c r="A101" i="16"/>
  <c r="D127" i="16"/>
  <c r="H19" i="16"/>
  <c r="I19" i="16" s="1"/>
  <c r="F79" i="16"/>
  <c r="F133" i="16" s="1"/>
  <c r="A101" i="18"/>
  <c r="Y74" i="18"/>
  <c r="E74" i="18" s="1"/>
  <c r="F82" i="16"/>
  <c r="F136" i="16" s="1"/>
  <c r="A98" i="16"/>
  <c r="Y71" i="16"/>
  <c r="F81" i="18"/>
  <c r="F135" i="18" s="1"/>
  <c r="D135" i="18"/>
  <c r="Y71" i="18"/>
  <c r="E71" i="18" s="1"/>
  <c r="A98" i="18"/>
  <c r="Y81" i="16"/>
  <c r="E81" i="16" s="1"/>
  <c r="A108" i="16"/>
  <c r="F75" i="16"/>
  <c r="F129" i="16" s="1"/>
  <c r="A109" i="16"/>
  <c r="Y82" i="16"/>
  <c r="E82" i="16" s="1"/>
  <c r="A109" i="18"/>
  <c r="Y82" i="18"/>
  <c r="E82" i="18" s="1"/>
  <c r="E136" i="18" s="1"/>
  <c r="D136" i="16"/>
  <c r="H28" i="16"/>
  <c r="I28" i="16" s="1"/>
  <c r="Y75" i="18"/>
  <c r="E75" i="18" s="1"/>
  <c r="A102" i="18"/>
  <c r="H21" i="16"/>
  <c r="I21" i="16" s="1"/>
  <c r="D129" i="16"/>
  <c r="F84" i="16"/>
  <c r="F138" i="16" s="1"/>
  <c r="D122" i="18"/>
  <c r="F68" i="18"/>
  <c r="D85" i="18"/>
  <c r="D123" i="18"/>
  <c r="F69" i="18"/>
  <c r="E69" i="18"/>
  <c r="E123" i="18" s="1"/>
  <c r="A110" i="18"/>
  <c r="Y83" i="18"/>
  <c r="E83" i="18" s="1"/>
  <c r="E137" i="18" s="1"/>
  <c r="D133" i="16"/>
  <c r="H25" i="16"/>
  <c r="I25" i="16" s="1"/>
  <c r="F73" i="16"/>
  <c r="F127" i="16" s="1"/>
  <c r="E73" i="16"/>
  <c r="E127" i="16" s="1"/>
  <c r="F70" i="18"/>
  <c r="F124" i="18" s="1"/>
  <c r="D124" i="18"/>
  <c r="A97" i="16"/>
  <c r="Y70" i="16"/>
  <c r="E70" i="16" s="1"/>
  <c r="E124" i="16" s="1"/>
  <c r="D135" i="16"/>
  <c r="H27" i="16"/>
  <c r="I27" i="16" s="1"/>
  <c r="F80" i="18"/>
  <c r="F134" i="18" s="1"/>
  <c r="D134" i="18"/>
  <c r="Y79" i="18"/>
  <c r="A106" i="18"/>
  <c r="D128" i="18"/>
  <c r="F74" i="18"/>
  <c r="F128" i="18" s="1"/>
  <c r="D127" i="18"/>
  <c r="F73" i="18"/>
  <c r="F127" i="18" s="1"/>
  <c r="E73" i="18"/>
  <c r="A96" i="18"/>
  <c r="Y69" i="18"/>
  <c r="F84" i="18"/>
  <c r="F138" i="18" s="1"/>
  <c r="D138" i="18"/>
  <c r="D85" i="16"/>
  <c r="F68" i="16"/>
  <c r="F69" i="16"/>
  <c r="F123" i="16" s="1"/>
  <c r="E69" i="16"/>
  <c r="E123" i="16" s="1"/>
  <c r="D125" i="16"/>
  <c r="H17" i="16"/>
  <c r="I17" i="16" s="1"/>
  <c r="A107" i="16"/>
  <c r="Y80" i="16"/>
  <c r="E80" i="16" s="1"/>
  <c r="F74" i="16"/>
  <c r="F128" i="16" s="1"/>
  <c r="Y79" i="16"/>
  <c r="E79" i="16" s="1"/>
  <c r="E133" i="16" s="1"/>
  <c r="A106" i="16"/>
  <c r="Y70" i="18"/>
  <c r="E70" i="18" s="1"/>
  <c r="E124" i="18" s="1"/>
  <c r="A97" i="18"/>
  <c r="A96" i="16"/>
  <c r="Y69" i="16"/>
  <c r="Y76" i="16"/>
  <c r="A103" i="16"/>
  <c r="Y80" i="18"/>
  <c r="E80" i="18" s="1"/>
  <c r="A107" i="18"/>
  <c r="D130" i="16"/>
  <c r="H22" i="16"/>
  <c r="I22" i="16" s="1"/>
  <c r="A99" i="18"/>
  <c r="Y72" i="18"/>
  <c r="A104" i="18"/>
  <c r="Y77" i="18"/>
  <c r="D137" i="18"/>
  <c r="F83" i="18"/>
  <c r="F137" i="18" s="1"/>
  <c r="H15" i="16"/>
  <c r="I15" i="16" s="1"/>
  <c r="D123" i="16"/>
  <c r="F71" i="16"/>
  <c r="F125" i="16" s="1"/>
  <c r="E71" i="16"/>
  <c r="E125" i="16" s="1"/>
  <c r="H30" i="16"/>
  <c r="I30" i="16" s="1"/>
  <c r="D138" i="16"/>
  <c r="D130" i="18"/>
  <c r="F76" i="18"/>
  <c r="F130" i="18" s="1"/>
  <c r="A105" i="16"/>
  <c r="Y78" i="16"/>
  <c r="D133" i="18"/>
  <c r="E79" i="18"/>
  <c r="E133" i="18" s="1"/>
  <c r="F79" i="18"/>
  <c r="F133" i="18" s="1"/>
  <c r="H16" i="16"/>
  <c r="I16" i="16" s="1"/>
  <c r="D124" i="16"/>
  <c r="F82" i="18"/>
  <c r="F136" i="18" s="1"/>
  <c r="D136" i="18"/>
  <c r="F71" i="18"/>
  <c r="F125" i="18" s="1"/>
  <c r="D125" i="18"/>
  <c r="A108" i="18"/>
  <c r="Y81" i="18"/>
  <c r="E81" i="18" s="1"/>
  <c r="F76" i="16"/>
  <c r="F130" i="16" s="1"/>
  <c r="E76" i="16"/>
  <c r="E130" i="16" s="1"/>
  <c r="F81" i="16"/>
  <c r="F135" i="16" s="1"/>
  <c r="Y78" i="18"/>
  <c r="E78" i="18" s="1"/>
  <c r="E132" i="18" s="1"/>
  <c r="A105" i="18"/>
  <c r="Y68" i="18"/>
  <c r="E68" i="18" s="1"/>
  <c r="A95" i="18"/>
  <c r="H24" i="16"/>
  <c r="I24" i="16" s="1"/>
  <c r="D132" i="16"/>
  <c r="Y68" i="16"/>
  <c r="E68" i="16" s="1"/>
  <c r="A95" i="16"/>
  <c r="H26" i="16"/>
  <c r="I26" i="16" s="1"/>
  <c r="D134" i="16"/>
  <c r="E72" i="18"/>
  <c r="E126" i="18" s="1"/>
  <c r="F72" i="18"/>
  <c r="F126" i="18" s="1"/>
  <c r="D126" i="18"/>
  <c r="D131" i="18"/>
  <c r="F77" i="18"/>
  <c r="F131" i="18" s="1"/>
  <c r="E77" i="18"/>
  <c r="E131" i="18" s="1"/>
  <c r="H29" i="16"/>
  <c r="I29" i="16" s="1"/>
  <c r="D137" i="16"/>
  <c r="F75" i="18"/>
  <c r="F129" i="18" s="1"/>
  <c r="D129" i="18"/>
  <c r="A102" i="16"/>
  <c r="Y75" i="16"/>
  <c r="E75" i="16" s="1"/>
  <c r="E129" i="16" s="1"/>
  <c r="H18" i="16"/>
  <c r="I18" i="16" s="1"/>
  <c r="D126" i="16"/>
  <c r="F72" i="16"/>
  <c r="E72" i="16"/>
  <c r="E126" i="16" s="1"/>
  <c r="F77" i="16"/>
  <c r="F131" i="16" s="1"/>
  <c r="H14" i="16"/>
  <c r="D122" i="16"/>
  <c r="D31" i="16"/>
  <c r="D128" i="16"/>
  <c r="H20" i="16"/>
  <c r="I20" i="16" s="1"/>
  <c r="A110" i="16"/>
  <c r="Y83" i="16"/>
  <c r="E83" i="16" s="1"/>
  <c r="E137" i="16" s="1"/>
  <c r="F70" i="16"/>
  <c r="F124" i="16" s="1"/>
  <c r="F80" i="16"/>
  <c r="F134" i="16" s="1"/>
  <c r="A100" i="18"/>
  <c r="Y73" i="18"/>
  <c r="A111" i="16"/>
  <c r="Y84" i="16"/>
  <c r="E84" i="16" s="1"/>
  <c r="F78" i="16"/>
  <c r="F132" i="16" s="1"/>
  <c r="E78" i="16"/>
  <c r="E132" i="16" s="1"/>
  <c r="A103" i="18"/>
  <c r="Y76" i="18"/>
  <c r="E76" i="18" s="1"/>
  <c r="E130" i="18" s="1"/>
  <c r="A99" i="16"/>
  <c r="Y72" i="16"/>
  <c r="A104" i="16"/>
  <c r="Y77" i="16"/>
  <c r="E77" i="16" s="1"/>
  <c r="F83" i="16"/>
  <c r="F137" i="16" s="1"/>
  <c r="M20" i="13"/>
  <c r="N20" i="13" s="1"/>
  <c r="R20" i="13" s="1"/>
  <c r="S20" i="13" s="1"/>
  <c r="E84" i="15"/>
  <c r="E138" i="15" s="1"/>
  <c r="D138" i="15"/>
  <c r="F84" i="15"/>
  <c r="M28" i="13"/>
  <c r="N28" i="13" s="1"/>
  <c r="R28" i="13" s="1"/>
  <c r="S28" i="13" s="1"/>
  <c r="E77" i="13"/>
  <c r="E131" i="13" s="1"/>
  <c r="F77" i="13"/>
  <c r="F131" i="13" s="1"/>
  <c r="M30" i="13"/>
  <c r="N30" i="13" s="1"/>
  <c r="F82" i="13"/>
  <c r="F136" i="13" s="1"/>
  <c r="E82" i="13"/>
  <c r="F134" i="13"/>
  <c r="D136" i="13"/>
  <c r="E77" i="15"/>
  <c r="E131" i="15" s="1"/>
  <c r="F77" i="15"/>
  <c r="F131" i="15" s="1"/>
  <c r="D131" i="15"/>
  <c r="F82" i="15"/>
  <c r="F136" i="15" s="1"/>
  <c r="D136" i="15"/>
  <c r="E82" i="15"/>
  <c r="F80" i="15"/>
  <c r="F134" i="15" s="1"/>
  <c r="D134" i="15"/>
  <c r="E80" i="15"/>
  <c r="E134" i="15" s="1"/>
  <c r="M25" i="13"/>
  <c r="N25" i="13" s="1"/>
  <c r="F73" i="13"/>
  <c r="F127" i="13" s="1"/>
  <c r="E73" i="13"/>
  <c r="E127" i="13" s="1"/>
  <c r="E80" i="13"/>
  <c r="E134" i="13" s="1"/>
  <c r="M17" i="13"/>
  <c r="N17" i="13" s="1"/>
  <c r="F78" i="13"/>
  <c r="F132" i="13" s="1"/>
  <c r="E78" i="13"/>
  <c r="F76" i="13"/>
  <c r="F130" i="13" s="1"/>
  <c r="E76" i="13"/>
  <c r="E130" i="13" s="1"/>
  <c r="E73" i="15"/>
  <c r="E127" i="15" s="1"/>
  <c r="F73" i="15"/>
  <c r="F127" i="15" s="1"/>
  <c r="D127" i="15"/>
  <c r="M27" i="13"/>
  <c r="N27" i="13" s="1"/>
  <c r="F78" i="15"/>
  <c r="F132" i="15" s="1"/>
  <c r="D132" i="15"/>
  <c r="E78" i="15"/>
  <c r="E132" i="15" s="1"/>
  <c r="F76" i="15"/>
  <c r="F130" i="15" s="1"/>
  <c r="E76" i="15"/>
  <c r="D130" i="15"/>
  <c r="M22" i="13"/>
  <c r="N22" i="13" s="1"/>
  <c r="R24" i="13"/>
  <c r="S24" i="13" s="1"/>
  <c r="F74" i="13"/>
  <c r="F128" i="13" s="1"/>
  <c r="E74" i="13"/>
  <c r="E72" i="13"/>
  <c r="E126" i="13" s="1"/>
  <c r="F72" i="13"/>
  <c r="F126" i="13" s="1"/>
  <c r="D130" i="13"/>
  <c r="D132" i="13"/>
  <c r="I14" i="13"/>
  <c r="H31" i="13"/>
  <c r="D128" i="15"/>
  <c r="E74" i="15"/>
  <c r="F74" i="15"/>
  <c r="F128" i="15" s="1"/>
  <c r="D126" i="15"/>
  <c r="F72" i="15"/>
  <c r="F126" i="15" s="1"/>
  <c r="E72" i="15"/>
  <c r="M19" i="13"/>
  <c r="N19" i="13" s="1"/>
  <c r="M21" i="13"/>
  <c r="N21" i="13" s="1"/>
  <c r="R21" i="13" s="1"/>
  <c r="S21" i="13" s="1"/>
  <c r="M29" i="13"/>
  <c r="N29" i="13" s="1"/>
  <c r="F70" i="13"/>
  <c r="F124" i="13" s="1"/>
  <c r="E70" i="13"/>
  <c r="E124" i="13" s="1"/>
  <c r="D127" i="13"/>
  <c r="D138" i="6"/>
  <c r="D85" i="15"/>
  <c r="F69" i="15"/>
  <c r="D123" i="15"/>
  <c r="E69" i="15"/>
  <c r="E123" i="15" s="1"/>
  <c r="M26" i="13"/>
  <c r="N26" i="13" s="1"/>
  <c r="R26" i="13" s="1"/>
  <c r="S26" i="13" s="1"/>
  <c r="F70" i="15"/>
  <c r="F124" i="15" s="1"/>
  <c r="D124" i="15"/>
  <c r="E70" i="15"/>
  <c r="E124" i="15" s="1"/>
  <c r="F68" i="15"/>
  <c r="D122" i="15"/>
  <c r="E68" i="15"/>
  <c r="M16" i="13"/>
  <c r="N16" i="13" s="1"/>
  <c r="F75" i="13"/>
  <c r="F129" i="13" s="1"/>
  <c r="E75" i="13"/>
  <c r="E129" i="13" s="1"/>
  <c r="D126" i="13"/>
  <c r="E83" i="15"/>
  <c r="F83" i="15"/>
  <c r="F137" i="15" s="1"/>
  <c r="D137" i="15"/>
  <c r="F79" i="13"/>
  <c r="F133" i="13" s="1"/>
  <c r="E79" i="13"/>
  <c r="F69" i="13"/>
  <c r="F123" i="13" s="1"/>
  <c r="E69" i="13"/>
  <c r="E123" i="13" s="1"/>
  <c r="D85" i="13"/>
  <c r="F68" i="13"/>
  <c r="E68" i="13"/>
  <c r="E79" i="15"/>
  <c r="E133" i="15" s="1"/>
  <c r="D133" i="15"/>
  <c r="F79" i="15"/>
  <c r="D134" i="13"/>
  <c r="D124" i="13"/>
  <c r="F75" i="15"/>
  <c r="F129" i="15" s="1"/>
  <c r="D129" i="15"/>
  <c r="E75" i="15"/>
  <c r="E129" i="15" s="1"/>
  <c r="W18" i="13"/>
  <c r="D44" i="13" s="1"/>
  <c r="F83" i="13"/>
  <c r="F137" i="13" s="1"/>
  <c r="E83" i="13"/>
  <c r="D131" i="13"/>
  <c r="F81" i="13"/>
  <c r="F135" i="13" s="1"/>
  <c r="E81" i="13"/>
  <c r="E71" i="13"/>
  <c r="E125" i="13" s="1"/>
  <c r="F71" i="13"/>
  <c r="F125" i="13" s="1"/>
  <c r="H41" i="13"/>
  <c r="I41" i="13" s="1"/>
  <c r="M41" i="13" s="1"/>
  <c r="N41" i="13" s="1"/>
  <c r="R41" i="13" s="1"/>
  <c r="S41" i="13" s="1"/>
  <c r="W41" i="13" s="1"/>
  <c r="D132" i="6"/>
  <c r="R23" i="13"/>
  <c r="S23" i="13" s="1"/>
  <c r="F84" i="13"/>
  <c r="F138" i="13" s="1"/>
  <c r="E84" i="13"/>
  <c r="F81" i="15"/>
  <c r="F135" i="15" s="1"/>
  <c r="D135" i="15"/>
  <c r="E81" i="15"/>
  <c r="E135" i="15" s="1"/>
  <c r="E71" i="15"/>
  <c r="E125" i="15" s="1"/>
  <c r="D125" i="15"/>
  <c r="F71" i="15"/>
  <c r="F125" i="15" s="1"/>
  <c r="D123" i="13"/>
  <c r="D138" i="12"/>
  <c r="E84" i="12"/>
  <c r="E138" i="12" s="1"/>
  <c r="F84" i="12"/>
  <c r="F138" i="12" s="1"/>
  <c r="D31" i="10"/>
  <c r="D122" i="10"/>
  <c r="H14" i="10"/>
  <c r="F78" i="10"/>
  <c r="F132" i="10" s="1"/>
  <c r="E78" i="10"/>
  <c r="F68" i="10"/>
  <c r="E68" i="10"/>
  <c r="D85" i="10"/>
  <c r="E71" i="10"/>
  <c r="E125" i="10" s="1"/>
  <c r="F71" i="10"/>
  <c r="F125" i="10" s="1"/>
  <c r="E84" i="10"/>
  <c r="E138" i="10" s="1"/>
  <c r="F84" i="10"/>
  <c r="F138" i="10" s="1"/>
  <c r="F81" i="10"/>
  <c r="F135" i="10" s="1"/>
  <c r="E81" i="10"/>
  <c r="E135" i="10" s="1"/>
  <c r="F83" i="12"/>
  <c r="F137" i="12" s="1"/>
  <c r="D137" i="12"/>
  <c r="E83" i="12"/>
  <c r="E137" i="12" s="1"/>
  <c r="D138" i="10"/>
  <c r="H30" i="10"/>
  <c r="I30" i="10" s="1"/>
  <c r="D132" i="10"/>
  <c r="H24" i="10"/>
  <c r="I24" i="10" s="1"/>
  <c r="D135" i="12"/>
  <c r="F81" i="12"/>
  <c r="F135" i="12" s="1"/>
  <c r="E81" i="12"/>
  <c r="H20" i="10"/>
  <c r="I20" i="10" s="1"/>
  <c r="M20" i="10" s="1"/>
  <c r="N20" i="10" s="1"/>
  <c r="D128" i="10"/>
  <c r="E74" i="10"/>
  <c r="E128" i="10" s="1"/>
  <c r="F74" i="10"/>
  <c r="F128" i="10" s="1"/>
  <c r="E83" i="10"/>
  <c r="F83" i="10"/>
  <c r="F137" i="10" s="1"/>
  <c r="D123" i="10"/>
  <c r="H15" i="10"/>
  <c r="I15" i="10" s="1"/>
  <c r="E80" i="12"/>
  <c r="D134" i="12"/>
  <c r="F80" i="12"/>
  <c r="F134" i="12" s="1"/>
  <c r="H25" i="10"/>
  <c r="I25" i="10" s="1"/>
  <c r="D133" i="10"/>
  <c r="D128" i="12"/>
  <c r="F74" i="12"/>
  <c r="F128" i="12" s="1"/>
  <c r="E74" i="12"/>
  <c r="E128" i="12" s="1"/>
  <c r="D127" i="10"/>
  <c r="H19" i="10"/>
  <c r="I19" i="10" s="1"/>
  <c r="F80" i="10"/>
  <c r="F134" i="10" s="1"/>
  <c r="E80" i="10"/>
  <c r="E134" i="10" s="1"/>
  <c r="D131" i="12"/>
  <c r="F77" i="12"/>
  <c r="F131" i="12" s="1"/>
  <c r="E77" i="12"/>
  <c r="E131" i="12" s="1"/>
  <c r="D134" i="10"/>
  <c r="H26" i="10"/>
  <c r="I26" i="10" s="1"/>
  <c r="D133" i="12"/>
  <c r="F79" i="12"/>
  <c r="F133" i="12" s="1"/>
  <c r="E79" i="12"/>
  <c r="E133" i="12" s="1"/>
  <c r="D129" i="10"/>
  <c r="H21" i="10"/>
  <c r="I21" i="10" s="1"/>
  <c r="D130" i="10"/>
  <c r="H22" i="10"/>
  <c r="I22" i="10" s="1"/>
  <c r="M22" i="10" s="1"/>
  <c r="N22" i="10" s="1"/>
  <c r="F77" i="10"/>
  <c r="F131" i="10" s="1"/>
  <c r="E77" i="10"/>
  <c r="E70" i="12"/>
  <c r="E124" i="12" s="1"/>
  <c r="F70" i="12"/>
  <c r="D124" i="12"/>
  <c r="F79" i="10"/>
  <c r="F133" i="10" s="1"/>
  <c r="E79" i="10"/>
  <c r="E133" i="10" s="1"/>
  <c r="D130" i="12"/>
  <c r="E76" i="12"/>
  <c r="F76" i="12"/>
  <c r="F130" i="12" s="1"/>
  <c r="H16" i="10"/>
  <c r="I16" i="10" s="1"/>
  <c r="D124" i="10"/>
  <c r="D137" i="10"/>
  <c r="H29" i="10"/>
  <c r="I29" i="10" s="1"/>
  <c r="F78" i="12"/>
  <c r="F132" i="12" s="1"/>
  <c r="E78" i="12"/>
  <c r="E132" i="12" s="1"/>
  <c r="D132" i="12"/>
  <c r="F68" i="12"/>
  <c r="E68" i="12"/>
  <c r="D122" i="12"/>
  <c r="D85" i="12"/>
  <c r="E70" i="10"/>
  <c r="E124" i="10" s="1"/>
  <c r="F70" i="10"/>
  <c r="D135" i="10"/>
  <c r="H27" i="10"/>
  <c r="I27" i="10" s="1"/>
  <c r="E76" i="10"/>
  <c r="E130" i="10" s="1"/>
  <c r="F76" i="10"/>
  <c r="F130" i="10" s="1"/>
  <c r="D123" i="12"/>
  <c r="E69" i="12"/>
  <c r="E123" i="12" s="1"/>
  <c r="F69" i="12"/>
  <c r="F123" i="12" s="1"/>
  <c r="D125" i="12"/>
  <c r="F71" i="12"/>
  <c r="F125" i="12" s="1"/>
  <c r="E71" i="12"/>
  <c r="E125" i="12" s="1"/>
  <c r="D127" i="12"/>
  <c r="F73" i="12"/>
  <c r="F127" i="12" s="1"/>
  <c r="E73" i="12"/>
  <c r="H17" i="10"/>
  <c r="I17" i="10" s="1"/>
  <c r="D125" i="10"/>
  <c r="E75" i="10"/>
  <c r="E129" i="10" s="1"/>
  <c r="F75" i="10"/>
  <c r="F129" i="10" s="1"/>
  <c r="H28" i="10"/>
  <c r="I28" i="10" s="1"/>
  <c r="D136" i="10"/>
  <c r="E69" i="10"/>
  <c r="E123" i="10" s="1"/>
  <c r="F69" i="10"/>
  <c r="F123" i="10" s="1"/>
  <c r="F73" i="10"/>
  <c r="F127" i="10" s="1"/>
  <c r="E73" i="10"/>
  <c r="E127" i="10" s="1"/>
  <c r="E82" i="10"/>
  <c r="E136" i="10" s="1"/>
  <c r="F82" i="10"/>
  <c r="F75" i="12"/>
  <c r="F129" i="12" s="1"/>
  <c r="E75" i="12"/>
  <c r="E129" i="12" s="1"/>
  <c r="D129" i="12"/>
  <c r="F72" i="10"/>
  <c r="E72" i="10"/>
  <c r="E126" i="10" s="1"/>
  <c r="D131" i="10"/>
  <c r="H23" i="10"/>
  <c r="I23" i="10" s="1"/>
  <c r="E82" i="12"/>
  <c r="E136" i="12" s="1"/>
  <c r="D136" i="12"/>
  <c r="F82" i="12"/>
  <c r="F136" i="12" s="1"/>
  <c r="D126" i="10"/>
  <c r="H18" i="10"/>
  <c r="I18" i="10" s="1"/>
  <c r="D126" i="12"/>
  <c r="F72" i="12"/>
  <c r="F126" i="12" s="1"/>
  <c r="E72" i="12"/>
  <c r="E126" i="12" s="1"/>
  <c r="E84" i="9"/>
  <c r="F84" i="9"/>
  <c r="F138" i="9" s="1"/>
  <c r="D138" i="9"/>
  <c r="E82" i="7"/>
  <c r="E136" i="7" s="1"/>
  <c r="F82" i="7"/>
  <c r="F136" i="7" s="1"/>
  <c r="E130" i="7"/>
  <c r="D136" i="7"/>
  <c r="E69" i="7"/>
  <c r="E123" i="7" s="1"/>
  <c r="F69" i="7"/>
  <c r="F123" i="7" s="1"/>
  <c r="F74" i="7"/>
  <c r="F128" i="7" s="1"/>
  <c r="E74" i="7"/>
  <c r="E128" i="7" s="1"/>
  <c r="F80" i="9"/>
  <c r="F134" i="9" s="1"/>
  <c r="D134" i="9"/>
  <c r="E80" i="9"/>
  <c r="M28" i="7"/>
  <c r="N28" i="7" s="1"/>
  <c r="E69" i="9"/>
  <c r="E123" i="9" s="1"/>
  <c r="D123" i="9"/>
  <c r="F69" i="9"/>
  <c r="F123" i="9" s="1"/>
  <c r="F74" i="9"/>
  <c r="F128" i="9" s="1"/>
  <c r="D128" i="9"/>
  <c r="E74" i="9"/>
  <c r="M27" i="7"/>
  <c r="N27" i="7" s="1"/>
  <c r="D130" i="7"/>
  <c r="M22" i="7"/>
  <c r="N22" i="7" s="1"/>
  <c r="R22" i="7" s="1"/>
  <c r="S22" i="7" s="1"/>
  <c r="F77" i="9"/>
  <c r="F131" i="9" s="1"/>
  <c r="D131" i="9"/>
  <c r="E77" i="9"/>
  <c r="E131" i="9" s="1"/>
  <c r="F78" i="9"/>
  <c r="F132" i="9" s="1"/>
  <c r="E78" i="9"/>
  <c r="E132" i="9" s="1"/>
  <c r="D132" i="9"/>
  <c r="M24" i="7"/>
  <c r="N24" i="7" s="1"/>
  <c r="F72" i="7"/>
  <c r="F126" i="7" s="1"/>
  <c r="E72" i="7"/>
  <c r="E126" i="7" s="1"/>
  <c r="E83" i="7"/>
  <c r="F83" i="7"/>
  <c r="F137" i="7" s="1"/>
  <c r="M20" i="7"/>
  <c r="N20" i="7" s="1"/>
  <c r="E68" i="7"/>
  <c r="D85" i="7"/>
  <c r="F68" i="7"/>
  <c r="D128" i="7"/>
  <c r="F71" i="9"/>
  <c r="F125" i="9" s="1"/>
  <c r="E71" i="9"/>
  <c r="D125" i="9"/>
  <c r="M16" i="7"/>
  <c r="N16" i="7" s="1"/>
  <c r="F80" i="7"/>
  <c r="F134" i="7" s="1"/>
  <c r="E80" i="7"/>
  <c r="E73" i="7"/>
  <c r="E127" i="7" s="1"/>
  <c r="F73" i="7"/>
  <c r="F127" i="7" s="1"/>
  <c r="E70" i="7"/>
  <c r="E124" i="7" s="1"/>
  <c r="F70" i="7"/>
  <c r="F124" i="7" s="1"/>
  <c r="F71" i="7"/>
  <c r="F125" i="7" s="1"/>
  <c r="E71" i="7"/>
  <c r="E125" i="7" s="1"/>
  <c r="D126" i="7"/>
  <c r="D124" i="7"/>
  <c r="M17" i="7"/>
  <c r="N17" i="7" s="1"/>
  <c r="M23" i="7"/>
  <c r="N23" i="7" s="1"/>
  <c r="D127" i="9"/>
  <c r="E73" i="9"/>
  <c r="F73" i="9"/>
  <c r="F127" i="9" s="1"/>
  <c r="E70" i="9"/>
  <c r="E124" i="9" s="1"/>
  <c r="D124" i="9"/>
  <c r="F70" i="9"/>
  <c r="F124" i="9" s="1"/>
  <c r="D133" i="9"/>
  <c r="E79" i="9"/>
  <c r="F79" i="9"/>
  <c r="F133" i="9" s="1"/>
  <c r="M18" i="7"/>
  <c r="N18" i="7" s="1"/>
  <c r="F81" i="7"/>
  <c r="F135" i="7" s="1"/>
  <c r="E81" i="7"/>
  <c r="D125" i="7"/>
  <c r="M15" i="7"/>
  <c r="N15" i="7" s="1"/>
  <c r="E76" i="9"/>
  <c r="E130" i="9" s="1"/>
  <c r="F76" i="9"/>
  <c r="F130" i="9" s="1"/>
  <c r="D130" i="9"/>
  <c r="I14" i="7"/>
  <c r="H31" i="7"/>
  <c r="M30" i="7"/>
  <c r="N30" i="7" s="1"/>
  <c r="D85" i="4"/>
  <c r="M29" i="7"/>
  <c r="N29" i="7" s="1"/>
  <c r="R29" i="7" s="1"/>
  <c r="S29" i="7" s="1"/>
  <c r="D129" i="9"/>
  <c r="E75" i="9"/>
  <c r="E129" i="9" s="1"/>
  <c r="F75" i="9"/>
  <c r="F129" i="9" s="1"/>
  <c r="E78" i="7"/>
  <c r="E132" i="7" s="1"/>
  <c r="F78" i="7"/>
  <c r="F132" i="7" s="1"/>
  <c r="F75" i="7"/>
  <c r="F129" i="7" s="1"/>
  <c r="E72" i="9"/>
  <c r="E126" i="9" s="1"/>
  <c r="F72" i="9"/>
  <c r="F126" i="9" s="1"/>
  <c r="D126" i="9"/>
  <c r="M26" i="7"/>
  <c r="N26" i="7" s="1"/>
  <c r="F76" i="7"/>
  <c r="F130" i="7" s="1"/>
  <c r="E77" i="7"/>
  <c r="F77" i="7"/>
  <c r="F131" i="7" s="1"/>
  <c r="D132" i="7"/>
  <c r="F68" i="9"/>
  <c r="E68" i="9"/>
  <c r="D85" i="9"/>
  <c r="D122" i="9"/>
  <c r="F83" i="9"/>
  <c r="F137" i="9" s="1"/>
  <c r="D137" i="9"/>
  <c r="E83" i="9"/>
  <c r="E137" i="9" s="1"/>
  <c r="M21" i="7"/>
  <c r="N21" i="7" s="1"/>
  <c r="M19" i="7"/>
  <c r="N19" i="7" s="1"/>
  <c r="E84" i="7"/>
  <c r="E138" i="7" s="1"/>
  <c r="F84" i="7"/>
  <c r="F138" i="7" s="1"/>
  <c r="M25" i="7"/>
  <c r="N25" i="7" s="1"/>
  <c r="F82" i="9"/>
  <c r="F136" i="9" s="1"/>
  <c r="D136" i="9"/>
  <c r="E82" i="9"/>
  <c r="E136" i="9" s="1"/>
  <c r="F79" i="7"/>
  <c r="F133" i="7" s="1"/>
  <c r="E79" i="7"/>
  <c r="E133" i="7" s="1"/>
  <c r="D123" i="7"/>
  <c r="E75" i="7"/>
  <c r="E129" i="7" s="1"/>
  <c r="F81" i="9"/>
  <c r="F135" i="9" s="1"/>
  <c r="E81" i="9"/>
  <c r="D135" i="9"/>
  <c r="D122" i="7"/>
  <c r="F82" i="4"/>
  <c r="F136" i="4" s="1"/>
  <c r="D136" i="4"/>
  <c r="F79" i="6"/>
  <c r="F133" i="6" s="1"/>
  <c r="F76" i="6"/>
  <c r="F130" i="6" s="1"/>
  <c r="M28" i="6"/>
  <c r="N28" i="6" s="1"/>
  <c r="F122" i="4"/>
  <c r="F73" i="6"/>
  <c r="F127" i="6" s="1"/>
  <c r="E73" i="6"/>
  <c r="F82" i="6"/>
  <c r="F136" i="6" s="1"/>
  <c r="D133" i="4"/>
  <c r="F79" i="4"/>
  <c r="F133" i="4" s="1"/>
  <c r="F78" i="6"/>
  <c r="F132" i="6" s="1"/>
  <c r="F72" i="6"/>
  <c r="M25" i="6"/>
  <c r="N25" i="6" s="1"/>
  <c r="R29" i="6"/>
  <c r="S29" i="6" s="1"/>
  <c r="D123" i="4"/>
  <c r="F69" i="4"/>
  <c r="F123" i="4" s="1"/>
  <c r="R23" i="6"/>
  <c r="S23" i="6" s="1"/>
  <c r="E78" i="4"/>
  <c r="E132" i="4" s="1"/>
  <c r="D132" i="4"/>
  <c r="F78" i="4"/>
  <c r="D129" i="4"/>
  <c r="F75" i="4"/>
  <c r="F129" i="4" s="1"/>
  <c r="M22" i="6"/>
  <c r="N22" i="6" s="1"/>
  <c r="F77" i="6"/>
  <c r="F131" i="6" s="1"/>
  <c r="E77" i="6"/>
  <c r="E131" i="6" s="1"/>
  <c r="F122" i="6"/>
  <c r="F83" i="6"/>
  <c r="F137" i="6" s="1"/>
  <c r="F80" i="6"/>
  <c r="F134" i="6" s="1"/>
  <c r="D131" i="4"/>
  <c r="F77" i="4"/>
  <c r="F131" i="4" s="1"/>
  <c r="D85" i="6"/>
  <c r="D137" i="4"/>
  <c r="F83" i="4"/>
  <c r="F137" i="4" s="1"/>
  <c r="D137" i="6"/>
  <c r="F76" i="4"/>
  <c r="F130" i="4" s="1"/>
  <c r="D130" i="4"/>
  <c r="E132" i="6"/>
  <c r="F75" i="6"/>
  <c r="F129" i="6" s="1"/>
  <c r="M21" i="6"/>
  <c r="N21" i="6" s="1"/>
  <c r="D133" i="6"/>
  <c r="D131" i="6"/>
  <c r="F74" i="6"/>
  <c r="F128" i="6" s="1"/>
  <c r="F71" i="4"/>
  <c r="F125" i="4" s="1"/>
  <c r="D125" i="4"/>
  <c r="M18" i="6"/>
  <c r="N18" i="6" s="1"/>
  <c r="R18" i="6" s="1"/>
  <c r="S18" i="6" s="1"/>
  <c r="D130" i="6"/>
  <c r="M27" i="6"/>
  <c r="N27" i="6" s="1"/>
  <c r="M24" i="6"/>
  <c r="N24" i="6" s="1"/>
  <c r="R24" i="6" s="1"/>
  <c r="S24" i="6" s="1"/>
  <c r="W24" i="6" s="1"/>
  <c r="D50" i="6" s="1"/>
  <c r="D127" i="4"/>
  <c r="F73" i="4"/>
  <c r="F127" i="4" s="1"/>
  <c r="E69" i="6"/>
  <c r="E123" i="6" s="1"/>
  <c r="F69" i="6"/>
  <c r="F123" i="6" s="1"/>
  <c r="M20" i="6"/>
  <c r="N20" i="6" s="1"/>
  <c r="R20" i="6" s="1"/>
  <c r="S20" i="6" s="1"/>
  <c r="D128" i="4"/>
  <c r="F74" i="4"/>
  <c r="F128" i="4" s="1"/>
  <c r="F71" i="6"/>
  <c r="F125" i="6" s="1"/>
  <c r="E71" i="6"/>
  <c r="E125" i="6" s="1"/>
  <c r="D126" i="6"/>
  <c r="M19" i="6"/>
  <c r="N19" i="6" s="1"/>
  <c r="D128" i="6"/>
  <c r="F70" i="6"/>
  <c r="F124" i="6" s="1"/>
  <c r="M30" i="6"/>
  <c r="N30" i="6" s="1"/>
  <c r="R30" i="6" s="1"/>
  <c r="S30" i="6" s="1"/>
  <c r="D123" i="6"/>
  <c r="D134" i="6"/>
  <c r="D127" i="6"/>
  <c r="F72" i="4"/>
  <c r="F126" i="4" s="1"/>
  <c r="D126" i="4"/>
  <c r="R17" i="6"/>
  <c r="S17" i="6" s="1"/>
  <c r="D124" i="4"/>
  <c r="F70" i="4"/>
  <c r="F124" i="4" s="1"/>
  <c r="R15" i="6"/>
  <c r="S15" i="6" s="1"/>
  <c r="M26" i="6"/>
  <c r="N26" i="6" s="1"/>
  <c r="M16" i="6"/>
  <c r="N16" i="6" s="1"/>
  <c r="R16" i="6" s="1"/>
  <c r="S16" i="6" s="1"/>
  <c r="D135" i="4"/>
  <c r="F81" i="4"/>
  <c r="F135" i="4" s="1"/>
  <c r="D138" i="4"/>
  <c r="F84" i="4"/>
  <c r="F138" i="4" s="1"/>
  <c r="D124" i="6"/>
  <c r="F81" i="6"/>
  <c r="F135" i="6" s="1"/>
  <c r="H31" i="6"/>
  <c r="I14" i="6"/>
  <c r="D135" i="6"/>
  <c r="F80" i="4"/>
  <c r="F134" i="4" s="1"/>
  <c r="D134" i="4"/>
  <c r="H78" i="16" l="1"/>
  <c r="I78" i="16" s="1"/>
  <c r="H128" i="12"/>
  <c r="H74" i="10"/>
  <c r="I74" i="10" s="1"/>
  <c r="H68" i="13"/>
  <c r="H68" i="15"/>
  <c r="I68" i="15" s="1"/>
  <c r="H72" i="18"/>
  <c r="I72" i="18" s="1"/>
  <c r="K72" i="18" s="1"/>
  <c r="K126" i="18" s="1"/>
  <c r="H71" i="16"/>
  <c r="I71" i="16" s="1"/>
  <c r="K71" i="16" s="1"/>
  <c r="K125" i="16" s="1"/>
  <c r="H70" i="16"/>
  <c r="I70" i="16" s="1"/>
  <c r="J70" i="16" s="1"/>
  <c r="J124" i="16" s="1"/>
  <c r="H126" i="18"/>
  <c r="H79" i="18"/>
  <c r="I79" i="18" s="1"/>
  <c r="K79" i="18" s="1"/>
  <c r="K133" i="18" s="1"/>
  <c r="H68" i="10"/>
  <c r="I68" i="10" s="1"/>
  <c r="H76" i="13"/>
  <c r="I76" i="13" s="1"/>
  <c r="I130" i="13" s="1"/>
  <c r="H130" i="18"/>
  <c r="H76" i="16"/>
  <c r="I76" i="16" s="1"/>
  <c r="I130" i="16" s="1"/>
  <c r="E128" i="18"/>
  <c r="H128" i="18" s="1"/>
  <c r="H74" i="18"/>
  <c r="I74" i="18" s="1"/>
  <c r="K74" i="18" s="1"/>
  <c r="K128" i="18" s="1"/>
  <c r="H76" i="9"/>
  <c r="I76" i="9" s="1"/>
  <c r="K76" i="9" s="1"/>
  <c r="K130" i="9" s="1"/>
  <c r="H77" i="12"/>
  <c r="I77" i="12" s="1"/>
  <c r="J77" i="12" s="1"/>
  <c r="J131" i="12" s="1"/>
  <c r="H70" i="13"/>
  <c r="I70" i="13" s="1"/>
  <c r="I124" i="13" s="1"/>
  <c r="H70" i="15"/>
  <c r="I70" i="15" s="1"/>
  <c r="I124" i="15" s="1"/>
  <c r="H69" i="16"/>
  <c r="I69" i="16" s="1"/>
  <c r="K69" i="16" s="1"/>
  <c r="K123" i="16" s="1"/>
  <c r="H129" i="16"/>
  <c r="H71" i="15"/>
  <c r="I71" i="15" s="1"/>
  <c r="I125" i="15" s="1"/>
  <c r="H72" i="13"/>
  <c r="I72" i="13" s="1"/>
  <c r="K72" i="13" s="1"/>
  <c r="K126" i="13" s="1"/>
  <c r="H82" i="18"/>
  <c r="I82" i="18" s="1"/>
  <c r="K82" i="18" s="1"/>
  <c r="K136" i="18" s="1"/>
  <c r="E128" i="16"/>
  <c r="H128" i="16" s="1"/>
  <c r="H74" i="16"/>
  <c r="I74" i="16" s="1"/>
  <c r="J74" i="16" s="1"/>
  <c r="J128" i="16" s="1"/>
  <c r="E129" i="18"/>
  <c r="H129" i="18" s="1"/>
  <c r="H75" i="18"/>
  <c r="I75" i="18" s="1"/>
  <c r="I129" i="18" s="1"/>
  <c r="E134" i="18"/>
  <c r="H134" i="18" s="1"/>
  <c r="H80" i="18"/>
  <c r="I80" i="18" s="1"/>
  <c r="I134" i="18" s="1"/>
  <c r="E136" i="16"/>
  <c r="H136" i="16" s="1"/>
  <c r="H82" i="16"/>
  <c r="I82" i="16" s="1"/>
  <c r="J82" i="16" s="1"/>
  <c r="J136" i="16" s="1"/>
  <c r="H123" i="10"/>
  <c r="H79" i="12"/>
  <c r="I79" i="12" s="1"/>
  <c r="J79" i="12" s="1"/>
  <c r="J133" i="12" s="1"/>
  <c r="H84" i="18"/>
  <c r="I84" i="18" s="1"/>
  <c r="K84" i="18" s="1"/>
  <c r="K138" i="18" s="1"/>
  <c r="H73" i="16"/>
  <c r="I73" i="16" s="1"/>
  <c r="J73" i="16" s="1"/>
  <c r="J127" i="16" s="1"/>
  <c r="H133" i="10"/>
  <c r="H77" i="15"/>
  <c r="I77" i="15" s="1"/>
  <c r="K77" i="15" s="1"/>
  <c r="K131" i="15" s="1"/>
  <c r="H72" i="12"/>
  <c r="I72" i="12" s="1"/>
  <c r="I126" i="12" s="1"/>
  <c r="H81" i="15"/>
  <c r="I81" i="15" s="1"/>
  <c r="K81" i="15" s="1"/>
  <c r="H68" i="9"/>
  <c r="I68" i="9" s="1"/>
  <c r="H126" i="12"/>
  <c r="H75" i="13"/>
  <c r="I75" i="13" s="1"/>
  <c r="I129" i="13" s="1"/>
  <c r="H76" i="18"/>
  <c r="I76" i="18" s="1"/>
  <c r="I130" i="18" s="1"/>
  <c r="H81" i="16"/>
  <c r="I81" i="16" s="1"/>
  <c r="I135" i="16" s="1"/>
  <c r="E135" i="16"/>
  <c r="H135" i="16" s="1"/>
  <c r="E131" i="16"/>
  <c r="H131" i="16" s="1"/>
  <c r="H77" i="16"/>
  <c r="I77" i="16" s="1"/>
  <c r="E135" i="18"/>
  <c r="H135" i="18" s="1"/>
  <c r="H81" i="18"/>
  <c r="I81" i="18" s="1"/>
  <c r="E125" i="18"/>
  <c r="H125" i="18" s="1"/>
  <c r="H71" i="18"/>
  <c r="I71" i="18" s="1"/>
  <c r="E138" i="16"/>
  <c r="H138" i="16" s="1"/>
  <c r="H84" i="16"/>
  <c r="I84" i="16" s="1"/>
  <c r="I138" i="16" s="1"/>
  <c r="E134" i="16"/>
  <c r="H134" i="16" s="1"/>
  <c r="H80" i="16"/>
  <c r="I80" i="16" s="1"/>
  <c r="I134" i="16" s="1"/>
  <c r="K78" i="16"/>
  <c r="K132" i="16" s="1"/>
  <c r="J78" i="16"/>
  <c r="J132" i="16" s="1"/>
  <c r="H132" i="16"/>
  <c r="M28" i="16"/>
  <c r="N28" i="16" s="1"/>
  <c r="H69" i="18"/>
  <c r="I69" i="18" s="1"/>
  <c r="F123" i="18"/>
  <c r="H123" i="18" s="1"/>
  <c r="F85" i="16"/>
  <c r="F122" i="16"/>
  <c r="M25" i="16"/>
  <c r="N25" i="16" s="1"/>
  <c r="M16" i="16"/>
  <c r="N16" i="16" s="1"/>
  <c r="H78" i="18"/>
  <c r="I78" i="18" s="1"/>
  <c r="H72" i="16"/>
  <c r="I72" i="16" s="1"/>
  <c r="F126" i="16"/>
  <c r="H126" i="16" s="1"/>
  <c r="M27" i="16"/>
  <c r="N27" i="16" s="1"/>
  <c r="R27" i="16" s="1"/>
  <c r="S27" i="16" s="1"/>
  <c r="H68" i="18"/>
  <c r="E122" i="18"/>
  <c r="E85" i="18"/>
  <c r="I14" i="16"/>
  <c r="H31" i="16"/>
  <c r="M30" i="16"/>
  <c r="N30" i="16" s="1"/>
  <c r="H133" i="16"/>
  <c r="M21" i="16"/>
  <c r="N21" i="16" s="1"/>
  <c r="M15" i="16"/>
  <c r="N15" i="16" s="1"/>
  <c r="H138" i="18"/>
  <c r="H124" i="16"/>
  <c r="H131" i="12"/>
  <c r="H129" i="13"/>
  <c r="M29" i="16"/>
  <c r="N29" i="16" s="1"/>
  <c r="R29" i="16" s="1"/>
  <c r="S29" i="16" s="1"/>
  <c r="H125" i="16"/>
  <c r="H83" i="18"/>
  <c r="I83" i="18" s="1"/>
  <c r="M19" i="16"/>
  <c r="N19" i="16" s="1"/>
  <c r="H123" i="16"/>
  <c r="M20" i="16"/>
  <c r="N20" i="16" s="1"/>
  <c r="H78" i="9"/>
  <c r="I78" i="9" s="1"/>
  <c r="K78" i="9" s="1"/>
  <c r="K132" i="9" s="1"/>
  <c r="H77" i="18"/>
  <c r="I77" i="18" s="1"/>
  <c r="M26" i="16"/>
  <c r="N26" i="16" s="1"/>
  <c r="R26" i="16" s="1"/>
  <c r="S26" i="16" s="1"/>
  <c r="D139" i="18"/>
  <c r="H70" i="18"/>
  <c r="I70" i="18" s="1"/>
  <c r="H79" i="16"/>
  <c r="I79" i="16" s="1"/>
  <c r="H127" i="16"/>
  <c r="H132" i="18"/>
  <c r="D139" i="16"/>
  <c r="H126" i="7"/>
  <c r="H132" i="9"/>
  <c r="H75" i="15"/>
  <c r="I75" i="15" s="1"/>
  <c r="J75" i="15" s="1"/>
  <c r="J129" i="15" s="1"/>
  <c r="H131" i="18"/>
  <c r="H133" i="18"/>
  <c r="M17" i="16"/>
  <c r="N17" i="16" s="1"/>
  <c r="H124" i="18"/>
  <c r="M23" i="16"/>
  <c r="N23" i="16" s="1"/>
  <c r="M24" i="16"/>
  <c r="N24" i="16" s="1"/>
  <c r="I132" i="16"/>
  <c r="D139" i="13"/>
  <c r="H130" i="16"/>
  <c r="M22" i="16"/>
  <c r="N22" i="16" s="1"/>
  <c r="H68" i="16"/>
  <c r="E85" i="16"/>
  <c r="E122" i="16"/>
  <c r="H137" i="16"/>
  <c r="H136" i="18"/>
  <c r="F85" i="18"/>
  <c r="F122" i="18"/>
  <c r="M18" i="16"/>
  <c r="N18" i="16" s="1"/>
  <c r="H136" i="12"/>
  <c r="H71" i="12"/>
  <c r="I71" i="12" s="1"/>
  <c r="J71" i="12" s="1"/>
  <c r="J125" i="12" s="1"/>
  <c r="H134" i="10"/>
  <c r="H83" i="16"/>
  <c r="I83" i="16" s="1"/>
  <c r="I137" i="16" s="1"/>
  <c r="H137" i="18"/>
  <c r="H73" i="18"/>
  <c r="I73" i="18" s="1"/>
  <c r="E127" i="18"/>
  <c r="H127" i="18" s="1"/>
  <c r="H75" i="16"/>
  <c r="I75" i="16" s="1"/>
  <c r="H82" i="13"/>
  <c r="I82" i="13" s="1"/>
  <c r="E136" i="13"/>
  <c r="H136" i="13" s="1"/>
  <c r="H124" i="7"/>
  <c r="W21" i="13"/>
  <c r="D47" i="13" s="1"/>
  <c r="H47" i="13" s="1"/>
  <c r="I47" i="13" s="1"/>
  <c r="M47" i="13" s="1"/>
  <c r="N47" i="13" s="1"/>
  <c r="R47" i="13" s="1"/>
  <c r="S47" i="13" s="1"/>
  <c r="W47" i="13" s="1"/>
  <c r="H74" i="13"/>
  <c r="I74" i="13" s="1"/>
  <c r="E128" i="13"/>
  <c r="H128" i="13" s="1"/>
  <c r="H69" i="9"/>
  <c r="I69" i="9" s="1"/>
  <c r="H127" i="13"/>
  <c r="R22" i="13"/>
  <c r="S22" i="13" s="1"/>
  <c r="H78" i="15"/>
  <c r="I78" i="15" s="1"/>
  <c r="R27" i="13"/>
  <c r="S27" i="13" s="1"/>
  <c r="H126" i="9"/>
  <c r="H82" i="12"/>
  <c r="I82" i="12" s="1"/>
  <c r="J82" i="12" s="1"/>
  <c r="J136" i="12" s="1"/>
  <c r="H135" i="10"/>
  <c r="H84" i="10"/>
  <c r="I84" i="10" s="1"/>
  <c r="I138" i="10" s="1"/>
  <c r="H73" i="15"/>
  <c r="I73" i="15" s="1"/>
  <c r="H73" i="13"/>
  <c r="I73" i="13" s="1"/>
  <c r="W28" i="13"/>
  <c r="D54" i="13" s="1"/>
  <c r="W20" i="13"/>
  <c r="D46" i="13" s="1"/>
  <c r="H71" i="13"/>
  <c r="I71" i="13" s="1"/>
  <c r="H69" i="13"/>
  <c r="I69" i="13" s="1"/>
  <c r="H126" i="13"/>
  <c r="R16" i="13"/>
  <c r="S16" i="13" s="1"/>
  <c r="H132" i="15"/>
  <c r="H127" i="15"/>
  <c r="H78" i="13"/>
  <c r="I78" i="13" s="1"/>
  <c r="E132" i="13"/>
  <c r="H132" i="13" s="1"/>
  <c r="H131" i="15"/>
  <c r="H79" i="15"/>
  <c r="I79" i="15" s="1"/>
  <c r="F133" i="15"/>
  <c r="H133" i="15" s="1"/>
  <c r="H138" i="12"/>
  <c r="H84" i="15"/>
  <c r="I84" i="15" s="1"/>
  <c r="F138" i="15"/>
  <c r="H138" i="15" s="1"/>
  <c r="H123" i="6"/>
  <c r="H124" i="13"/>
  <c r="H123" i="13"/>
  <c r="H128" i="7"/>
  <c r="W23" i="13"/>
  <c r="D49" i="13" s="1"/>
  <c r="F122" i="13"/>
  <c r="F139" i="13" s="1"/>
  <c r="F85" i="13"/>
  <c r="W26" i="13"/>
  <c r="D52" i="13" s="1"/>
  <c r="R29" i="13"/>
  <c r="S29" i="13" s="1"/>
  <c r="H123" i="12"/>
  <c r="H125" i="15"/>
  <c r="H84" i="13"/>
  <c r="I84" i="13" s="1"/>
  <c r="E138" i="13"/>
  <c r="H138" i="13" s="1"/>
  <c r="H131" i="13"/>
  <c r="H83" i="15"/>
  <c r="I83" i="15" s="1"/>
  <c r="E137" i="15"/>
  <c r="H137" i="15" s="1"/>
  <c r="H77" i="13"/>
  <c r="I77" i="13" s="1"/>
  <c r="H44" i="13"/>
  <c r="I44" i="13" s="1"/>
  <c r="M44" i="13" s="1"/>
  <c r="N44" i="13" s="1"/>
  <c r="R44" i="13" s="1"/>
  <c r="S44" i="13" s="1"/>
  <c r="W44" i="13" s="1"/>
  <c r="H74" i="15"/>
  <c r="I74" i="15" s="1"/>
  <c r="E128" i="15"/>
  <c r="H128" i="15" s="1"/>
  <c r="H125" i="13"/>
  <c r="H69" i="15"/>
  <c r="I69" i="15" s="1"/>
  <c r="F123" i="15"/>
  <c r="H123" i="15" s="1"/>
  <c r="R19" i="13"/>
  <c r="S19" i="13" s="1"/>
  <c r="W19" i="13" s="1"/>
  <c r="D45" i="13" s="1"/>
  <c r="H45" i="13" s="1"/>
  <c r="I45" i="13" s="1"/>
  <c r="M45" i="13" s="1"/>
  <c r="N45" i="13" s="1"/>
  <c r="R45" i="13" s="1"/>
  <c r="S45" i="13" s="1"/>
  <c r="W45" i="13" s="1"/>
  <c r="H76" i="15"/>
  <c r="I76" i="15" s="1"/>
  <c r="E130" i="15"/>
  <c r="H130" i="15" s="1"/>
  <c r="H135" i="15"/>
  <c r="H79" i="13"/>
  <c r="I79" i="13" s="1"/>
  <c r="E133" i="13"/>
  <c r="H133" i="13" s="1"/>
  <c r="R17" i="13"/>
  <c r="S17" i="13" s="1"/>
  <c r="R25" i="13"/>
  <c r="S25" i="13" s="1"/>
  <c r="H82" i="15"/>
  <c r="I82" i="15" s="1"/>
  <c r="E136" i="15"/>
  <c r="H136" i="15" s="1"/>
  <c r="H83" i="13"/>
  <c r="I83" i="13" s="1"/>
  <c r="E137" i="13"/>
  <c r="H137" i="13" s="1"/>
  <c r="H129" i="15"/>
  <c r="I68" i="13"/>
  <c r="I122" i="13" s="1"/>
  <c r="E122" i="15"/>
  <c r="E85" i="15"/>
  <c r="H124" i="15"/>
  <c r="I31" i="13"/>
  <c r="M14" i="13"/>
  <c r="H81" i="13"/>
  <c r="I81" i="13" s="1"/>
  <c r="E135" i="13"/>
  <c r="H135" i="13" s="1"/>
  <c r="E85" i="13"/>
  <c r="E122" i="13"/>
  <c r="D139" i="15"/>
  <c r="H72" i="15"/>
  <c r="I72" i="15" s="1"/>
  <c r="E126" i="15"/>
  <c r="H126" i="15" s="1"/>
  <c r="R30" i="13"/>
  <c r="S30" i="13" s="1"/>
  <c r="H134" i="13"/>
  <c r="F122" i="15"/>
  <c r="F85" i="15"/>
  <c r="H130" i="13"/>
  <c r="H80" i="15"/>
  <c r="I80" i="15" s="1"/>
  <c r="H80" i="13"/>
  <c r="I80" i="13" s="1"/>
  <c r="H128" i="10"/>
  <c r="H81" i="10"/>
  <c r="I81" i="10" s="1"/>
  <c r="J81" i="10" s="1"/>
  <c r="J135" i="10" s="1"/>
  <c r="W24" i="13"/>
  <c r="D50" i="13" s="1"/>
  <c r="H134" i="15"/>
  <c r="E122" i="12"/>
  <c r="E85" i="12"/>
  <c r="M15" i="10"/>
  <c r="N15" i="10" s="1"/>
  <c r="R20" i="10"/>
  <c r="S20" i="10" s="1"/>
  <c r="H137" i="12"/>
  <c r="H129" i="7"/>
  <c r="H130" i="9"/>
  <c r="H73" i="7"/>
  <c r="I73" i="7" s="1"/>
  <c r="J73" i="7" s="1"/>
  <c r="J127" i="7" s="1"/>
  <c r="H82" i="10"/>
  <c r="I82" i="10" s="1"/>
  <c r="I136" i="10" s="1"/>
  <c r="F136" i="10"/>
  <c r="H136" i="10" s="1"/>
  <c r="M27" i="10"/>
  <c r="N27" i="10" s="1"/>
  <c r="F122" i="12"/>
  <c r="F85" i="12"/>
  <c r="M26" i="10"/>
  <c r="N26" i="10" s="1"/>
  <c r="H80" i="12"/>
  <c r="I80" i="12" s="1"/>
  <c r="E134" i="12"/>
  <c r="H134" i="12" s="1"/>
  <c r="H31" i="10"/>
  <c r="I14" i="10"/>
  <c r="H125" i="10"/>
  <c r="H132" i="12"/>
  <c r="M19" i="10"/>
  <c r="N19" i="10" s="1"/>
  <c r="H74" i="12"/>
  <c r="I74" i="12" s="1"/>
  <c r="D139" i="10"/>
  <c r="H69" i="6"/>
  <c r="I69" i="6" s="1"/>
  <c r="I123" i="6" s="1"/>
  <c r="H127" i="7"/>
  <c r="H74" i="7"/>
  <c r="I74" i="7" s="1"/>
  <c r="I128" i="7" s="1"/>
  <c r="H69" i="10"/>
  <c r="I69" i="10" s="1"/>
  <c r="I123" i="10" s="1"/>
  <c r="M17" i="10"/>
  <c r="N17" i="10" s="1"/>
  <c r="H76" i="10"/>
  <c r="I76" i="10" s="1"/>
  <c r="H78" i="12"/>
  <c r="I78" i="12" s="1"/>
  <c r="H79" i="10"/>
  <c r="I79" i="10" s="1"/>
  <c r="I133" i="10" s="1"/>
  <c r="M21" i="10"/>
  <c r="N21" i="10" s="1"/>
  <c r="H77" i="10"/>
  <c r="I77" i="10" s="1"/>
  <c r="I131" i="10" s="1"/>
  <c r="E131" i="10"/>
  <c r="H131" i="10" s="1"/>
  <c r="H129" i="10"/>
  <c r="H83" i="10"/>
  <c r="I83" i="10" s="1"/>
  <c r="J83" i="10" s="1"/>
  <c r="J137" i="10" s="1"/>
  <c r="E137" i="10"/>
  <c r="H137" i="10" s="1"/>
  <c r="H81" i="12"/>
  <c r="I81" i="12" s="1"/>
  <c r="E135" i="12"/>
  <c r="H135" i="12" s="1"/>
  <c r="E122" i="10"/>
  <c r="E85" i="10"/>
  <c r="H133" i="7"/>
  <c r="H71" i="7"/>
  <c r="I71" i="7" s="1"/>
  <c r="I125" i="7" s="1"/>
  <c r="H77" i="9"/>
  <c r="I77" i="9" s="1"/>
  <c r="J77" i="9" s="1"/>
  <c r="H70" i="10"/>
  <c r="I70" i="10" s="1"/>
  <c r="I124" i="10" s="1"/>
  <c r="F124" i="10"/>
  <c r="H124" i="10" s="1"/>
  <c r="M16" i="10"/>
  <c r="N16" i="10" s="1"/>
  <c r="F122" i="10"/>
  <c r="F85" i="10"/>
  <c r="H73" i="12"/>
  <c r="I73" i="12" s="1"/>
  <c r="E127" i="12"/>
  <c r="H127" i="12" s="1"/>
  <c r="M29" i="10"/>
  <c r="N29" i="10" s="1"/>
  <c r="R22" i="10"/>
  <c r="S22" i="10" s="1"/>
  <c r="H75" i="9"/>
  <c r="I75" i="9" s="1"/>
  <c r="H72" i="7"/>
  <c r="I72" i="7" s="1"/>
  <c r="H131" i="9"/>
  <c r="H129" i="12"/>
  <c r="H75" i="10"/>
  <c r="I75" i="10" s="1"/>
  <c r="I129" i="10" s="1"/>
  <c r="H125" i="12"/>
  <c r="H130" i="10"/>
  <c r="M24" i="10"/>
  <c r="N24" i="10" s="1"/>
  <c r="H82" i="9"/>
  <c r="I82" i="9" s="1"/>
  <c r="M18" i="10"/>
  <c r="N18" i="10" s="1"/>
  <c r="M23" i="10"/>
  <c r="N23" i="10" s="1"/>
  <c r="R23" i="10" s="1"/>
  <c r="S23" i="10" s="1"/>
  <c r="H75" i="12"/>
  <c r="I75" i="12" s="1"/>
  <c r="H73" i="10"/>
  <c r="I73" i="10" s="1"/>
  <c r="I127" i="10" s="1"/>
  <c r="H69" i="12"/>
  <c r="I69" i="12" s="1"/>
  <c r="I128" i="10"/>
  <c r="J74" i="10"/>
  <c r="J128" i="10" s="1"/>
  <c r="K74" i="10"/>
  <c r="K128" i="10" s="1"/>
  <c r="M30" i="10"/>
  <c r="N30" i="10" s="1"/>
  <c r="H72" i="10"/>
  <c r="I72" i="10" s="1"/>
  <c r="I126" i="10" s="1"/>
  <c r="F126" i="10"/>
  <c r="H126" i="10" s="1"/>
  <c r="H68" i="12"/>
  <c r="H76" i="12"/>
  <c r="I76" i="12" s="1"/>
  <c r="E130" i="12"/>
  <c r="H130" i="12" s="1"/>
  <c r="H138" i="10"/>
  <c r="H71" i="10"/>
  <c r="I71" i="10" s="1"/>
  <c r="I125" i="10" s="1"/>
  <c r="H84" i="12"/>
  <c r="I84" i="12" s="1"/>
  <c r="M28" i="10"/>
  <c r="N28" i="10" s="1"/>
  <c r="D139" i="12"/>
  <c r="H78" i="10"/>
  <c r="I78" i="10" s="1"/>
  <c r="I132" i="10" s="1"/>
  <c r="E132" i="10"/>
  <c r="H132" i="10" s="1"/>
  <c r="H72" i="9"/>
  <c r="I72" i="9" s="1"/>
  <c r="J72" i="9" s="1"/>
  <c r="J126" i="9" s="1"/>
  <c r="H136" i="7"/>
  <c r="H127" i="10"/>
  <c r="H70" i="12"/>
  <c r="I70" i="12" s="1"/>
  <c r="F124" i="12"/>
  <c r="H124" i="12" s="1"/>
  <c r="H133" i="12"/>
  <c r="H80" i="10"/>
  <c r="I80" i="10" s="1"/>
  <c r="M25" i="10"/>
  <c r="N25" i="10" s="1"/>
  <c r="R25" i="10" s="1"/>
  <c r="S25" i="10" s="1"/>
  <c r="H83" i="12"/>
  <c r="I83" i="12" s="1"/>
  <c r="R24" i="7"/>
  <c r="S24" i="7" s="1"/>
  <c r="R27" i="7"/>
  <c r="S27" i="7" s="1"/>
  <c r="W27" i="7" s="1"/>
  <c r="D53" i="7" s="1"/>
  <c r="H53" i="7" s="1"/>
  <c r="I53" i="7" s="1"/>
  <c r="M53" i="7" s="1"/>
  <c r="N53" i="7" s="1"/>
  <c r="R53" i="7" s="1"/>
  <c r="S53" i="7" s="1"/>
  <c r="W53" i="7" s="1"/>
  <c r="H138" i="7"/>
  <c r="R18" i="7"/>
  <c r="S18" i="7" s="1"/>
  <c r="F122" i="9"/>
  <c r="F139" i="9" s="1"/>
  <c r="F85" i="9"/>
  <c r="E122" i="7"/>
  <c r="E85" i="7"/>
  <c r="H77" i="7"/>
  <c r="I77" i="7" s="1"/>
  <c r="E131" i="7"/>
  <c r="H131" i="7" s="1"/>
  <c r="H83" i="7"/>
  <c r="I83" i="7" s="1"/>
  <c r="E137" i="7"/>
  <c r="H137" i="7" s="1"/>
  <c r="H84" i="9"/>
  <c r="I84" i="9" s="1"/>
  <c r="E138" i="9"/>
  <c r="H138" i="9" s="1"/>
  <c r="D139" i="7"/>
  <c r="H136" i="9"/>
  <c r="H132" i="7"/>
  <c r="R16" i="7"/>
  <c r="S16" i="7" s="1"/>
  <c r="H79" i="9"/>
  <c r="I79" i="9" s="1"/>
  <c r="E133" i="9"/>
  <c r="H133" i="9" s="1"/>
  <c r="R19" i="7"/>
  <c r="S19" i="7" s="1"/>
  <c r="R15" i="7"/>
  <c r="S15" i="7" s="1"/>
  <c r="R23" i="7"/>
  <c r="S23" i="7" s="1"/>
  <c r="R20" i="7"/>
  <c r="S20" i="7" s="1"/>
  <c r="H74" i="9"/>
  <c r="I74" i="9" s="1"/>
  <c r="E128" i="9"/>
  <c r="H128" i="9" s="1"/>
  <c r="H76" i="7"/>
  <c r="I76" i="7" s="1"/>
  <c r="R21" i="7"/>
  <c r="S21" i="7" s="1"/>
  <c r="W21" i="7" s="1"/>
  <c r="D47" i="7" s="1"/>
  <c r="W29" i="7"/>
  <c r="D55" i="7" s="1"/>
  <c r="H70" i="9"/>
  <c r="I70" i="9" s="1"/>
  <c r="R17" i="7"/>
  <c r="S17" i="7" s="1"/>
  <c r="H125" i="7"/>
  <c r="H69" i="7"/>
  <c r="I69" i="7" s="1"/>
  <c r="H132" i="6"/>
  <c r="H123" i="7"/>
  <c r="R26" i="7"/>
  <c r="S26" i="7" s="1"/>
  <c r="H75" i="7"/>
  <c r="I75" i="7" s="1"/>
  <c r="H80" i="9"/>
  <c r="I80" i="9" s="1"/>
  <c r="E134" i="9"/>
  <c r="H134" i="9" s="1"/>
  <c r="H123" i="9"/>
  <c r="R28" i="7"/>
  <c r="S28" i="7" s="1"/>
  <c r="H77" i="6"/>
  <c r="I77" i="6" s="1"/>
  <c r="I131" i="6" s="1"/>
  <c r="R25" i="7"/>
  <c r="S25" i="7" s="1"/>
  <c r="H83" i="9"/>
  <c r="I83" i="9" s="1"/>
  <c r="H124" i="9"/>
  <c r="H71" i="9"/>
  <c r="I71" i="9" s="1"/>
  <c r="E125" i="9"/>
  <c r="H125" i="9" s="1"/>
  <c r="H82" i="7"/>
  <c r="I82" i="7" s="1"/>
  <c r="H68" i="7"/>
  <c r="F122" i="7"/>
  <c r="F139" i="7" s="1"/>
  <c r="F85" i="7"/>
  <c r="H125" i="6"/>
  <c r="E122" i="9"/>
  <c r="E85" i="9"/>
  <c r="H73" i="9"/>
  <c r="I73" i="9" s="1"/>
  <c r="E127" i="9"/>
  <c r="H127" i="9" s="1"/>
  <c r="H81" i="7"/>
  <c r="I81" i="7" s="1"/>
  <c r="E135" i="7"/>
  <c r="H135" i="7" s="1"/>
  <c r="H129" i="9"/>
  <c r="R30" i="7"/>
  <c r="S30" i="7" s="1"/>
  <c r="H78" i="6"/>
  <c r="I78" i="6" s="1"/>
  <c r="I132" i="6" s="1"/>
  <c r="D139" i="4"/>
  <c r="H71" i="6"/>
  <c r="I71" i="6" s="1"/>
  <c r="I125" i="6" s="1"/>
  <c r="H81" i="9"/>
  <c r="I81" i="9" s="1"/>
  <c r="E135" i="9"/>
  <c r="H135" i="9" s="1"/>
  <c r="H79" i="7"/>
  <c r="I79" i="7" s="1"/>
  <c r="H84" i="7"/>
  <c r="I84" i="7" s="1"/>
  <c r="H137" i="9"/>
  <c r="D139" i="9"/>
  <c r="H78" i="7"/>
  <c r="I78" i="7" s="1"/>
  <c r="M14" i="7"/>
  <c r="I31" i="7"/>
  <c r="H70" i="7"/>
  <c r="I70" i="7" s="1"/>
  <c r="H80" i="7"/>
  <c r="I80" i="7" s="1"/>
  <c r="E134" i="7"/>
  <c r="H134" i="7" s="1"/>
  <c r="W22" i="7"/>
  <c r="D48" i="7" s="1"/>
  <c r="H130" i="7"/>
  <c r="W29" i="6"/>
  <c r="D55" i="6" s="1"/>
  <c r="W20" i="6"/>
  <c r="D46" i="6" s="1"/>
  <c r="W15" i="6"/>
  <c r="D41" i="6" s="1"/>
  <c r="R27" i="6"/>
  <c r="S27" i="6" s="1"/>
  <c r="W18" i="6"/>
  <c r="D44" i="6" s="1"/>
  <c r="F85" i="6"/>
  <c r="W30" i="6"/>
  <c r="D56" i="6" s="1"/>
  <c r="R19" i="6"/>
  <c r="S19" i="6" s="1"/>
  <c r="H50" i="6"/>
  <c r="I50" i="6" s="1"/>
  <c r="M50" i="6" s="1"/>
  <c r="N50" i="6" s="1"/>
  <c r="R50" i="6" s="1"/>
  <c r="S50" i="6" s="1"/>
  <c r="W50" i="6" s="1"/>
  <c r="R22" i="6"/>
  <c r="S22" i="6" s="1"/>
  <c r="W16" i="6"/>
  <c r="D42" i="6" s="1"/>
  <c r="H131" i="6"/>
  <c r="F126" i="6"/>
  <c r="F139" i="6" s="1"/>
  <c r="D139" i="6"/>
  <c r="F85" i="4"/>
  <c r="R26" i="6"/>
  <c r="S26" i="6" s="1"/>
  <c r="H73" i="6"/>
  <c r="I73" i="6" s="1"/>
  <c r="E127" i="6"/>
  <c r="H127" i="6" s="1"/>
  <c r="R25" i="6"/>
  <c r="S25" i="6" s="1"/>
  <c r="W17" i="6"/>
  <c r="D43" i="6" s="1"/>
  <c r="H78" i="4"/>
  <c r="I78" i="4" s="1"/>
  <c r="F132" i="4"/>
  <c r="H132" i="4" s="1"/>
  <c r="R28" i="6"/>
  <c r="S28" i="6" s="1"/>
  <c r="I31" i="6"/>
  <c r="M14" i="6"/>
  <c r="W23" i="6"/>
  <c r="D49" i="6" s="1"/>
  <c r="R21" i="6"/>
  <c r="S21" i="6" s="1"/>
  <c r="I124" i="16" l="1"/>
  <c r="J72" i="18"/>
  <c r="J126" i="18" s="1"/>
  <c r="I126" i="18"/>
  <c r="I133" i="18"/>
  <c r="I131" i="12"/>
  <c r="K77" i="12"/>
  <c r="K131" i="12" s="1"/>
  <c r="J79" i="18"/>
  <c r="J133" i="18" s="1"/>
  <c r="M133" i="18" s="1"/>
  <c r="K70" i="16"/>
  <c r="K124" i="16" s="1"/>
  <c r="M124" i="16" s="1"/>
  <c r="I125" i="16"/>
  <c r="K70" i="13"/>
  <c r="K124" i="13" s="1"/>
  <c r="K70" i="15"/>
  <c r="K124" i="15" s="1"/>
  <c r="K80" i="18"/>
  <c r="K134" i="18" s="1"/>
  <c r="M134" i="18" s="1"/>
  <c r="J70" i="15"/>
  <c r="J124" i="15" s="1"/>
  <c r="J71" i="16"/>
  <c r="J125" i="16" s="1"/>
  <c r="M125" i="16" s="1"/>
  <c r="F139" i="18"/>
  <c r="J80" i="18"/>
  <c r="J134" i="18" s="1"/>
  <c r="K82" i="12"/>
  <c r="K136" i="12" s="1"/>
  <c r="I136" i="12"/>
  <c r="H122" i="15"/>
  <c r="H139" i="15" s="1"/>
  <c r="K76" i="18"/>
  <c r="K130" i="18" s="1"/>
  <c r="J76" i="16"/>
  <c r="J130" i="16" s="1"/>
  <c r="K73" i="16"/>
  <c r="K127" i="16" s="1"/>
  <c r="J74" i="18"/>
  <c r="J128" i="18" s="1"/>
  <c r="J82" i="18"/>
  <c r="J136" i="18" s="1"/>
  <c r="I130" i="9"/>
  <c r="J76" i="9"/>
  <c r="J130" i="9" s="1"/>
  <c r="I136" i="18"/>
  <c r="J75" i="18"/>
  <c r="J129" i="18" s="1"/>
  <c r="I126" i="13"/>
  <c r="K76" i="16"/>
  <c r="K130" i="16" s="1"/>
  <c r="I128" i="18"/>
  <c r="I128" i="16"/>
  <c r="K76" i="13"/>
  <c r="K130" i="13" s="1"/>
  <c r="J76" i="13"/>
  <c r="J130" i="13" s="1"/>
  <c r="J71" i="15"/>
  <c r="J125" i="15" s="1"/>
  <c r="K71" i="15"/>
  <c r="K125" i="15" s="1"/>
  <c r="M78" i="16"/>
  <c r="N78" i="16" s="1"/>
  <c r="O78" i="16" s="1"/>
  <c r="O132" i="16" s="1"/>
  <c r="I131" i="9"/>
  <c r="K77" i="9"/>
  <c r="K131" i="9" s="1"/>
  <c r="J75" i="13"/>
  <c r="J129" i="13" s="1"/>
  <c r="J69" i="16"/>
  <c r="J123" i="16" s="1"/>
  <c r="J70" i="13"/>
  <c r="J124" i="13" s="1"/>
  <c r="K75" i="13"/>
  <c r="K129" i="13" s="1"/>
  <c r="I123" i="16"/>
  <c r="K75" i="18"/>
  <c r="K129" i="18" s="1"/>
  <c r="K72" i="12"/>
  <c r="K126" i="12" s="1"/>
  <c r="J77" i="15"/>
  <c r="J131" i="15" s="1"/>
  <c r="J84" i="10"/>
  <c r="J138" i="10" s="1"/>
  <c r="I131" i="15"/>
  <c r="K84" i="10"/>
  <c r="K138" i="10" s="1"/>
  <c r="I136" i="16"/>
  <c r="J72" i="13"/>
  <c r="J126" i="13" s="1"/>
  <c r="K74" i="16"/>
  <c r="K128" i="16" s="1"/>
  <c r="J84" i="18"/>
  <c r="J138" i="18" s="1"/>
  <c r="I127" i="16"/>
  <c r="J81" i="15"/>
  <c r="J135" i="15" s="1"/>
  <c r="J71" i="7"/>
  <c r="J125" i="7" s="1"/>
  <c r="K71" i="7"/>
  <c r="K125" i="7" s="1"/>
  <c r="F139" i="16"/>
  <c r="K135" i="15"/>
  <c r="J76" i="18"/>
  <c r="K82" i="16"/>
  <c r="K136" i="16" s="1"/>
  <c r="I126" i="9"/>
  <c r="K79" i="12"/>
  <c r="K133" i="12" s="1"/>
  <c r="J69" i="6"/>
  <c r="J123" i="6" s="1"/>
  <c r="I127" i="7"/>
  <c r="I135" i="15"/>
  <c r="M126" i="18"/>
  <c r="I132" i="9"/>
  <c r="J72" i="12"/>
  <c r="J126" i="12" s="1"/>
  <c r="I133" i="12"/>
  <c r="K71" i="12"/>
  <c r="K125" i="12" s="1"/>
  <c r="K73" i="7"/>
  <c r="K127" i="7" s="1"/>
  <c r="J78" i="9"/>
  <c r="J132" i="9" s="1"/>
  <c r="I138" i="18"/>
  <c r="K75" i="15"/>
  <c r="K129" i="15" s="1"/>
  <c r="I135" i="10"/>
  <c r="J75" i="16"/>
  <c r="J129" i="16" s="1"/>
  <c r="K75" i="16"/>
  <c r="K129" i="16" s="1"/>
  <c r="I135" i="18"/>
  <c r="K81" i="18"/>
  <c r="K135" i="18" s="1"/>
  <c r="J81" i="18"/>
  <c r="J135" i="18" s="1"/>
  <c r="I129" i="16"/>
  <c r="R28" i="16"/>
  <c r="S28" i="16" s="1"/>
  <c r="E139" i="10"/>
  <c r="R16" i="16"/>
  <c r="S16" i="16" s="1"/>
  <c r="J77" i="16"/>
  <c r="J131" i="16" s="1"/>
  <c r="K77" i="16"/>
  <c r="K131" i="16" s="1"/>
  <c r="I131" i="16"/>
  <c r="R23" i="16"/>
  <c r="S23" i="16" s="1"/>
  <c r="M14" i="16"/>
  <c r="I31" i="16"/>
  <c r="I123" i="18"/>
  <c r="K69" i="18"/>
  <c r="K123" i="18" s="1"/>
  <c r="J69" i="18"/>
  <c r="J123" i="18" s="1"/>
  <c r="J73" i="18"/>
  <c r="J127" i="18" s="1"/>
  <c r="I127" i="18"/>
  <c r="K73" i="18"/>
  <c r="K127" i="18" s="1"/>
  <c r="E139" i="16"/>
  <c r="K79" i="16"/>
  <c r="K133" i="16" s="1"/>
  <c r="J79" i="16"/>
  <c r="J133" i="16" s="1"/>
  <c r="W29" i="16"/>
  <c r="D55" i="16" s="1"/>
  <c r="F86" i="18"/>
  <c r="J72" i="16"/>
  <c r="J126" i="16" s="1"/>
  <c r="F86" i="15"/>
  <c r="F86" i="16"/>
  <c r="E139" i="18"/>
  <c r="I68" i="16"/>
  <c r="I122" i="16" s="1"/>
  <c r="H85" i="16"/>
  <c r="I124" i="18"/>
  <c r="J70" i="18"/>
  <c r="J124" i="18" s="1"/>
  <c r="K70" i="18"/>
  <c r="K124" i="18" s="1"/>
  <c r="R15" i="16"/>
  <c r="S15" i="16" s="1"/>
  <c r="I68" i="18"/>
  <c r="H85" i="18"/>
  <c r="K84" i="16"/>
  <c r="K138" i="16" s="1"/>
  <c r="J84" i="16"/>
  <c r="J138" i="16" s="1"/>
  <c r="R30" i="16"/>
  <c r="S30" i="16" s="1"/>
  <c r="W26" i="16"/>
  <c r="D52" i="16" s="1"/>
  <c r="R19" i="16"/>
  <c r="S19" i="16" s="1"/>
  <c r="J83" i="16"/>
  <c r="J137" i="16" s="1"/>
  <c r="K83" i="16"/>
  <c r="K137" i="16" s="1"/>
  <c r="M132" i="16"/>
  <c r="H122" i="18"/>
  <c r="H139" i="18" s="1"/>
  <c r="F86" i="9"/>
  <c r="I125" i="12"/>
  <c r="I129" i="15"/>
  <c r="I126" i="16"/>
  <c r="R22" i="16"/>
  <c r="S22" i="16" s="1"/>
  <c r="R24" i="16"/>
  <c r="S24" i="16" s="1"/>
  <c r="R20" i="16"/>
  <c r="S20" i="16" s="1"/>
  <c r="M72" i="18"/>
  <c r="N72" i="18" s="1"/>
  <c r="W27" i="16"/>
  <c r="D53" i="16" s="1"/>
  <c r="I133" i="16"/>
  <c r="J71" i="18"/>
  <c r="J125" i="18" s="1"/>
  <c r="K71" i="18"/>
  <c r="K125" i="18" s="1"/>
  <c r="I125" i="18"/>
  <c r="R21" i="16"/>
  <c r="S21" i="16" s="1"/>
  <c r="K72" i="9"/>
  <c r="K126" i="9" s="1"/>
  <c r="I137" i="18"/>
  <c r="J83" i="18"/>
  <c r="J137" i="18" s="1"/>
  <c r="K83" i="18"/>
  <c r="K137" i="18" s="1"/>
  <c r="I131" i="18"/>
  <c r="K77" i="18"/>
  <c r="K131" i="18" s="1"/>
  <c r="J77" i="18"/>
  <c r="J131" i="18" s="1"/>
  <c r="K80" i="16"/>
  <c r="K134" i="16" s="1"/>
  <c r="J80" i="16"/>
  <c r="J134" i="16" s="1"/>
  <c r="R18" i="16"/>
  <c r="S18" i="16" s="1"/>
  <c r="I132" i="18"/>
  <c r="K78" i="18"/>
  <c r="K132" i="18" s="1"/>
  <c r="J78" i="18"/>
  <c r="J132" i="18" s="1"/>
  <c r="H122" i="9"/>
  <c r="H139" i="9" s="1"/>
  <c r="F86" i="7"/>
  <c r="K72" i="16"/>
  <c r="K126" i="16" s="1"/>
  <c r="R17" i="16"/>
  <c r="S17" i="16" s="1"/>
  <c r="H122" i="16"/>
  <c r="H139" i="16" s="1"/>
  <c r="R25" i="16"/>
  <c r="S25" i="16" s="1"/>
  <c r="J81" i="16"/>
  <c r="J135" i="16" s="1"/>
  <c r="K81" i="16"/>
  <c r="K135" i="16" s="1"/>
  <c r="H122" i="12"/>
  <c r="H139" i="12" s="1"/>
  <c r="K83" i="13"/>
  <c r="K137" i="13" s="1"/>
  <c r="J83" i="13"/>
  <c r="J137" i="13" s="1"/>
  <c r="I137" i="13"/>
  <c r="I136" i="9"/>
  <c r="J82" i="9"/>
  <c r="J136" i="9" s="1"/>
  <c r="K82" i="9"/>
  <c r="K136" i="9" s="1"/>
  <c r="I126" i="7"/>
  <c r="J72" i="7"/>
  <c r="J126" i="7" s="1"/>
  <c r="I129" i="9"/>
  <c r="J75" i="9"/>
  <c r="J129" i="9" s="1"/>
  <c r="K75" i="9"/>
  <c r="K129" i="9" s="1"/>
  <c r="I122" i="15"/>
  <c r="I85" i="15"/>
  <c r="J68" i="15"/>
  <c r="K68" i="15"/>
  <c r="J131" i="9"/>
  <c r="H52" i="13"/>
  <c r="I52" i="13" s="1"/>
  <c r="M52" i="13" s="1"/>
  <c r="N52" i="13" s="1"/>
  <c r="R52" i="13" s="1"/>
  <c r="S52" i="13" s="1"/>
  <c r="W52" i="13" s="1"/>
  <c r="H50" i="13"/>
  <c r="I50" i="13" s="1"/>
  <c r="M50" i="13" s="1"/>
  <c r="N50" i="13" s="1"/>
  <c r="R50" i="13" s="1"/>
  <c r="S50" i="13" s="1"/>
  <c r="W50" i="13" s="1"/>
  <c r="W30" i="13"/>
  <c r="D56" i="13" s="1"/>
  <c r="H85" i="15"/>
  <c r="K76" i="15"/>
  <c r="K130" i="15" s="1"/>
  <c r="J76" i="15"/>
  <c r="J130" i="15" s="1"/>
  <c r="I130" i="15"/>
  <c r="K73" i="13"/>
  <c r="K127" i="13" s="1"/>
  <c r="J73" i="13"/>
  <c r="J127" i="13" s="1"/>
  <c r="I127" i="13"/>
  <c r="K81" i="13"/>
  <c r="K135" i="13" s="1"/>
  <c r="J81" i="13"/>
  <c r="J135" i="13" s="1"/>
  <c r="I135" i="13"/>
  <c r="I133" i="15"/>
  <c r="J79" i="15"/>
  <c r="J133" i="15" s="1"/>
  <c r="K79" i="15"/>
  <c r="K133" i="15" s="1"/>
  <c r="K69" i="9"/>
  <c r="K123" i="9" s="1"/>
  <c r="W16" i="13"/>
  <c r="D42" i="13" s="1"/>
  <c r="K74" i="13"/>
  <c r="K128" i="13" s="1"/>
  <c r="J74" i="13"/>
  <c r="J128" i="13" s="1"/>
  <c r="I128" i="13"/>
  <c r="K81" i="10"/>
  <c r="K135" i="10" s="1"/>
  <c r="F139" i="15"/>
  <c r="I85" i="13"/>
  <c r="K68" i="13"/>
  <c r="J68" i="13"/>
  <c r="H46" i="13"/>
  <c r="I46" i="13" s="1"/>
  <c r="M46" i="13" s="1"/>
  <c r="N46" i="13" s="1"/>
  <c r="R46" i="13" s="1"/>
  <c r="S46" i="13" s="1"/>
  <c r="W46" i="13" s="1"/>
  <c r="W22" i="13"/>
  <c r="D48" i="13" s="1"/>
  <c r="J71" i="13"/>
  <c r="J125" i="13" s="1"/>
  <c r="K71" i="13"/>
  <c r="K125" i="13" s="1"/>
  <c r="I125" i="13"/>
  <c r="K84" i="13"/>
  <c r="K138" i="13" s="1"/>
  <c r="J84" i="13"/>
  <c r="J138" i="13" s="1"/>
  <c r="I138" i="13"/>
  <c r="I123" i="9"/>
  <c r="E139" i="13"/>
  <c r="H122" i="13"/>
  <c r="H139" i="13" s="1"/>
  <c r="J82" i="13"/>
  <c r="J136" i="13" s="1"/>
  <c r="K82" i="13"/>
  <c r="K136" i="13" s="1"/>
  <c r="I136" i="13"/>
  <c r="J74" i="7"/>
  <c r="J69" i="9"/>
  <c r="J123" i="9" s="1"/>
  <c r="I126" i="15"/>
  <c r="K72" i="15"/>
  <c r="K126" i="15" s="1"/>
  <c r="J72" i="15"/>
  <c r="J126" i="15" s="1"/>
  <c r="J79" i="13"/>
  <c r="J133" i="13" s="1"/>
  <c r="K79" i="13"/>
  <c r="K133" i="13" s="1"/>
  <c r="I133" i="13"/>
  <c r="K74" i="15"/>
  <c r="K128" i="15" s="1"/>
  <c r="I128" i="15"/>
  <c r="J74" i="15"/>
  <c r="J128" i="15" s="1"/>
  <c r="J80" i="13"/>
  <c r="J134" i="13" s="1"/>
  <c r="K80" i="13"/>
  <c r="K134" i="13" s="1"/>
  <c r="I134" i="13"/>
  <c r="E139" i="15"/>
  <c r="K82" i="15"/>
  <c r="K136" i="15" s="1"/>
  <c r="J82" i="15"/>
  <c r="J136" i="15" s="1"/>
  <c r="I136" i="15"/>
  <c r="I127" i="15"/>
  <c r="K73" i="15"/>
  <c r="K127" i="15" s="1"/>
  <c r="J73" i="15"/>
  <c r="J127" i="15" s="1"/>
  <c r="W27" i="13"/>
  <c r="D53" i="13" s="1"/>
  <c r="K74" i="7"/>
  <c r="K128" i="7" s="1"/>
  <c r="I137" i="10"/>
  <c r="K78" i="15"/>
  <c r="K132" i="15" s="1"/>
  <c r="J78" i="15"/>
  <c r="J132" i="15" s="1"/>
  <c r="I132" i="15"/>
  <c r="F86" i="13"/>
  <c r="H85" i="13"/>
  <c r="W25" i="13"/>
  <c r="D51" i="13" s="1"/>
  <c r="H49" i="13"/>
  <c r="I49" i="13" s="1"/>
  <c r="M49" i="13" s="1"/>
  <c r="N49" i="13" s="1"/>
  <c r="R49" i="13" s="1"/>
  <c r="S49" i="13" s="1"/>
  <c r="W49" i="13" s="1"/>
  <c r="I138" i="15"/>
  <c r="K84" i="15"/>
  <c r="K138" i="15" s="1"/>
  <c r="J84" i="15"/>
  <c r="J138" i="15" s="1"/>
  <c r="K69" i="6"/>
  <c r="K123" i="6" s="1"/>
  <c r="I134" i="15"/>
  <c r="K80" i="15"/>
  <c r="K134" i="15" s="1"/>
  <c r="J80" i="15"/>
  <c r="J134" i="15" s="1"/>
  <c r="N14" i="13"/>
  <c r="M31" i="13"/>
  <c r="W17" i="13"/>
  <c r="D43" i="13" s="1"/>
  <c r="J69" i="15"/>
  <c r="J123" i="15" s="1"/>
  <c r="K69" i="15"/>
  <c r="K123" i="15" s="1"/>
  <c r="I123" i="15"/>
  <c r="I131" i="13"/>
  <c r="K77" i="13"/>
  <c r="K131" i="13" s="1"/>
  <c r="J77" i="13"/>
  <c r="J131" i="13" s="1"/>
  <c r="W29" i="13"/>
  <c r="D55" i="13" s="1"/>
  <c r="I123" i="13"/>
  <c r="J69" i="13"/>
  <c r="J123" i="13" s="1"/>
  <c r="K69" i="13"/>
  <c r="K123" i="13" s="1"/>
  <c r="H54" i="13"/>
  <c r="I54" i="13" s="1"/>
  <c r="M54" i="13" s="1"/>
  <c r="N54" i="13" s="1"/>
  <c r="R54" i="13" s="1"/>
  <c r="S54" i="13" s="1"/>
  <c r="W54" i="13" s="1"/>
  <c r="F86" i="10"/>
  <c r="J83" i="15"/>
  <c r="J137" i="15" s="1"/>
  <c r="I137" i="15"/>
  <c r="K83" i="15"/>
  <c r="K137" i="15" s="1"/>
  <c r="I132" i="13"/>
  <c r="J78" i="13"/>
  <c r="J132" i="13" s="1"/>
  <c r="K78" i="13"/>
  <c r="K132" i="13" s="1"/>
  <c r="K78" i="12"/>
  <c r="K132" i="12" s="1"/>
  <c r="J78" i="12"/>
  <c r="J132" i="12" s="1"/>
  <c r="I132" i="12"/>
  <c r="J74" i="12"/>
  <c r="J128" i="12" s="1"/>
  <c r="I128" i="12"/>
  <c r="K74" i="12"/>
  <c r="K128" i="12" s="1"/>
  <c r="M14" i="10"/>
  <c r="I122" i="10"/>
  <c r="I31" i="10"/>
  <c r="E139" i="7"/>
  <c r="K72" i="10"/>
  <c r="K126" i="10" s="1"/>
  <c r="J72" i="10"/>
  <c r="J126" i="10" s="1"/>
  <c r="R30" i="10"/>
  <c r="S30" i="10" s="1"/>
  <c r="R18" i="10"/>
  <c r="S18" i="10" s="1"/>
  <c r="I130" i="10"/>
  <c r="J76" i="10"/>
  <c r="J130" i="10" s="1"/>
  <c r="K76" i="10"/>
  <c r="K130" i="10" s="1"/>
  <c r="R19" i="10"/>
  <c r="S19" i="10" s="1"/>
  <c r="K73" i="12"/>
  <c r="K127" i="12" s="1"/>
  <c r="I127" i="12"/>
  <c r="J73" i="12"/>
  <c r="J127" i="12" s="1"/>
  <c r="R28" i="10"/>
  <c r="S28" i="10" s="1"/>
  <c r="W28" i="10" s="1"/>
  <c r="D54" i="10" s="1"/>
  <c r="M128" i="10"/>
  <c r="W22" i="10"/>
  <c r="D48" i="10" s="1"/>
  <c r="K77" i="10"/>
  <c r="K131" i="10" s="1"/>
  <c r="J77" i="10"/>
  <c r="J131" i="10" s="1"/>
  <c r="W20" i="10"/>
  <c r="D46" i="10" s="1"/>
  <c r="H122" i="7"/>
  <c r="H139" i="7" s="1"/>
  <c r="K83" i="12"/>
  <c r="K137" i="12" s="1"/>
  <c r="J83" i="12"/>
  <c r="J137" i="12" s="1"/>
  <c r="I137" i="12"/>
  <c r="M74" i="10"/>
  <c r="N74" i="10" s="1"/>
  <c r="R17" i="10"/>
  <c r="S17" i="10" s="1"/>
  <c r="J82" i="10"/>
  <c r="J136" i="10" s="1"/>
  <c r="K82" i="10"/>
  <c r="K136" i="10" s="1"/>
  <c r="R15" i="10"/>
  <c r="S15" i="10" s="1"/>
  <c r="J70" i="12"/>
  <c r="J124" i="12" s="1"/>
  <c r="K70" i="12"/>
  <c r="K124" i="12" s="1"/>
  <c r="I124" i="12"/>
  <c r="I130" i="12"/>
  <c r="K76" i="12"/>
  <c r="K130" i="12" s="1"/>
  <c r="J76" i="12"/>
  <c r="J130" i="12" s="1"/>
  <c r="I123" i="12"/>
  <c r="K69" i="12"/>
  <c r="K123" i="12" s="1"/>
  <c r="J69" i="12"/>
  <c r="J123" i="12" s="1"/>
  <c r="W25" i="10"/>
  <c r="D51" i="10" s="1"/>
  <c r="I68" i="12"/>
  <c r="H85" i="12"/>
  <c r="R24" i="10"/>
  <c r="S24" i="10" s="1"/>
  <c r="F139" i="10"/>
  <c r="K78" i="6"/>
  <c r="K132" i="6" s="1"/>
  <c r="R29" i="10"/>
  <c r="S29" i="10" s="1"/>
  <c r="K69" i="10"/>
  <c r="K123" i="10" s="1"/>
  <c r="J69" i="10"/>
  <c r="J123" i="10" s="1"/>
  <c r="H122" i="10"/>
  <c r="H139" i="10" s="1"/>
  <c r="F139" i="12"/>
  <c r="F86" i="12"/>
  <c r="K75" i="10"/>
  <c r="K129" i="10" s="1"/>
  <c r="J75" i="10"/>
  <c r="J129" i="10" s="1"/>
  <c r="K80" i="10"/>
  <c r="K134" i="10" s="1"/>
  <c r="J80" i="10"/>
  <c r="J134" i="10" s="1"/>
  <c r="K78" i="10"/>
  <c r="K132" i="10" s="1"/>
  <c r="J78" i="10"/>
  <c r="J132" i="10" s="1"/>
  <c r="J73" i="10"/>
  <c r="J127" i="10" s="1"/>
  <c r="K73" i="10"/>
  <c r="K127" i="10" s="1"/>
  <c r="R16" i="10"/>
  <c r="S16" i="10" s="1"/>
  <c r="I135" i="12"/>
  <c r="K81" i="12"/>
  <c r="K135" i="12" s="1"/>
  <c r="J81" i="12"/>
  <c r="J135" i="12" s="1"/>
  <c r="R21" i="10"/>
  <c r="S21" i="10" s="1"/>
  <c r="H85" i="10"/>
  <c r="I134" i="12"/>
  <c r="J80" i="12"/>
  <c r="J134" i="12" s="1"/>
  <c r="K80" i="12"/>
  <c r="K134" i="12" s="1"/>
  <c r="E139" i="12"/>
  <c r="K71" i="6"/>
  <c r="K125" i="6" s="1"/>
  <c r="K84" i="12"/>
  <c r="K138" i="12" s="1"/>
  <c r="I138" i="12"/>
  <c r="J84" i="12"/>
  <c r="J138" i="12" s="1"/>
  <c r="K75" i="12"/>
  <c r="K129" i="12" s="1"/>
  <c r="J75" i="12"/>
  <c r="J129" i="12" s="1"/>
  <c r="I129" i="12"/>
  <c r="M77" i="12"/>
  <c r="N77" i="12" s="1"/>
  <c r="K79" i="10"/>
  <c r="K133" i="10" s="1"/>
  <c r="J79" i="10"/>
  <c r="J133" i="10" s="1"/>
  <c r="I85" i="10"/>
  <c r="J68" i="10"/>
  <c r="K68" i="10"/>
  <c r="I134" i="10"/>
  <c r="R27" i="10"/>
  <c r="S27" i="10" s="1"/>
  <c r="J78" i="6"/>
  <c r="J132" i="6" s="1"/>
  <c r="J71" i="6"/>
  <c r="J125" i="6" s="1"/>
  <c r="K72" i="7"/>
  <c r="J71" i="10"/>
  <c r="J125" i="10" s="1"/>
  <c r="K71" i="10"/>
  <c r="K125" i="10" s="1"/>
  <c r="W23" i="10"/>
  <c r="D49" i="10" s="1"/>
  <c r="M131" i="12"/>
  <c r="K70" i="10"/>
  <c r="K124" i="10" s="1"/>
  <c r="J70" i="10"/>
  <c r="J124" i="10" s="1"/>
  <c r="K83" i="10"/>
  <c r="K137" i="10" s="1"/>
  <c r="R26" i="10"/>
  <c r="S26" i="10" s="1"/>
  <c r="W30" i="7"/>
  <c r="D56" i="7" s="1"/>
  <c r="W19" i="7"/>
  <c r="D45" i="7" s="1"/>
  <c r="W18" i="7"/>
  <c r="D44" i="7" s="1"/>
  <c r="W17" i="7"/>
  <c r="D43" i="7" s="1"/>
  <c r="E139" i="9"/>
  <c r="J74" i="9"/>
  <c r="J128" i="9" s="1"/>
  <c r="K74" i="9"/>
  <c r="K128" i="9" s="1"/>
  <c r="I128" i="9"/>
  <c r="K83" i="7"/>
  <c r="K137" i="7" s="1"/>
  <c r="J83" i="7"/>
  <c r="J137" i="7" s="1"/>
  <c r="I137" i="7"/>
  <c r="H47" i="7"/>
  <c r="I47" i="7" s="1"/>
  <c r="M47" i="7" s="1"/>
  <c r="N47" i="7" s="1"/>
  <c r="R47" i="7" s="1"/>
  <c r="S47" i="7" s="1"/>
  <c r="W47" i="7" s="1"/>
  <c r="K82" i="7"/>
  <c r="K136" i="7" s="1"/>
  <c r="J82" i="7"/>
  <c r="J136" i="7" s="1"/>
  <c r="I136" i="7"/>
  <c r="W28" i="7"/>
  <c r="D54" i="7" s="1"/>
  <c r="K77" i="6"/>
  <c r="K131" i="6" s="1"/>
  <c r="K81" i="9"/>
  <c r="K135" i="9" s="1"/>
  <c r="J81" i="9"/>
  <c r="J135" i="9" s="1"/>
  <c r="I135" i="9"/>
  <c r="J70" i="9"/>
  <c r="J124" i="9" s="1"/>
  <c r="K70" i="9"/>
  <c r="K124" i="9" s="1"/>
  <c r="I124" i="9"/>
  <c r="W16" i="7"/>
  <c r="D42" i="7" s="1"/>
  <c r="H85" i="9"/>
  <c r="K70" i="7"/>
  <c r="K124" i="7" s="1"/>
  <c r="J70" i="7"/>
  <c r="J124" i="7" s="1"/>
  <c r="I124" i="7"/>
  <c r="J75" i="7"/>
  <c r="J129" i="7" s="1"/>
  <c r="K75" i="7"/>
  <c r="K129" i="7" s="1"/>
  <c r="I129" i="7"/>
  <c r="J77" i="6"/>
  <c r="J131" i="6" s="1"/>
  <c r="I68" i="7"/>
  <c r="H85" i="7"/>
  <c r="W26" i="7"/>
  <c r="D52" i="7" s="1"/>
  <c r="K79" i="9"/>
  <c r="K133" i="9" s="1"/>
  <c r="J79" i="9"/>
  <c r="J133" i="9" s="1"/>
  <c r="I133" i="9"/>
  <c r="K77" i="7"/>
  <c r="K131" i="7" s="1"/>
  <c r="J77" i="7"/>
  <c r="J131" i="7" s="1"/>
  <c r="I131" i="7"/>
  <c r="I125" i="9"/>
  <c r="K71" i="9"/>
  <c r="K125" i="9" s="1"/>
  <c r="J71" i="9"/>
  <c r="J125" i="9" s="1"/>
  <c r="K76" i="7"/>
  <c r="K130" i="7" s="1"/>
  <c r="J76" i="7"/>
  <c r="J130" i="7" s="1"/>
  <c r="I130" i="7"/>
  <c r="W25" i="7"/>
  <c r="D51" i="7" s="1"/>
  <c r="I134" i="9"/>
  <c r="J80" i="9"/>
  <c r="J134" i="9" s="1"/>
  <c r="K80" i="9"/>
  <c r="K134" i="9" s="1"/>
  <c r="W23" i="7"/>
  <c r="D49" i="7" s="1"/>
  <c r="I122" i="9"/>
  <c r="K68" i="9"/>
  <c r="J68" i="9"/>
  <c r="I85" i="9"/>
  <c r="W20" i="7"/>
  <c r="D46" i="7" s="1"/>
  <c r="J81" i="7"/>
  <c r="J135" i="7" s="1"/>
  <c r="K81" i="7"/>
  <c r="K135" i="7" s="1"/>
  <c r="I135" i="7"/>
  <c r="I137" i="9"/>
  <c r="K83" i="9"/>
  <c r="K137" i="9" s="1"/>
  <c r="J83" i="9"/>
  <c r="J137" i="9" s="1"/>
  <c r="I127" i="9"/>
  <c r="J73" i="9"/>
  <c r="J127" i="9" s="1"/>
  <c r="K73" i="9"/>
  <c r="K127" i="9" s="1"/>
  <c r="K84" i="9"/>
  <c r="K138" i="9" s="1"/>
  <c r="J84" i="9"/>
  <c r="J138" i="9" s="1"/>
  <c r="I138" i="9"/>
  <c r="W24" i="7"/>
  <c r="D50" i="7" s="1"/>
  <c r="J69" i="7"/>
  <c r="J123" i="7" s="1"/>
  <c r="K69" i="7"/>
  <c r="K123" i="7" s="1"/>
  <c r="I123" i="7"/>
  <c r="J84" i="7"/>
  <c r="J138" i="7" s="1"/>
  <c r="K84" i="7"/>
  <c r="K138" i="7" s="1"/>
  <c r="I138" i="7"/>
  <c r="K79" i="7"/>
  <c r="K133" i="7" s="1"/>
  <c r="J79" i="7"/>
  <c r="J133" i="7" s="1"/>
  <c r="I133" i="7"/>
  <c r="H48" i="7"/>
  <c r="I48" i="7" s="1"/>
  <c r="M48" i="7" s="1"/>
  <c r="N48" i="7" s="1"/>
  <c r="R48" i="7" s="1"/>
  <c r="S48" i="7" s="1"/>
  <c r="W48" i="7" s="1"/>
  <c r="M31" i="7"/>
  <c r="N14" i="7"/>
  <c r="K80" i="7"/>
  <c r="K134" i="7" s="1"/>
  <c r="J80" i="7"/>
  <c r="J134" i="7" s="1"/>
  <c r="I134" i="7"/>
  <c r="J78" i="7"/>
  <c r="J132" i="7" s="1"/>
  <c r="K78" i="7"/>
  <c r="K132" i="7" s="1"/>
  <c r="I132" i="7"/>
  <c r="H55" i="7"/>
  <c r="I55" i="7" s="1"/>
  <c r="M55" i="7" s="1"/>
  <c r="N55" i="7" s="1"/>
  <c r="R55" i="7" s="1"/>
  <c r="S55" i="7" s="1"/>
  <c r="W55" i="7" s="1"/>
  <c r="W15" i="7"/>
  <c r="D41" i="7" s="1"/>
  <c r="H49" i="6"/>
  <c r="I49" i="6" s="1"/>
  <c r="M49" i="6" s="1"/>
  <c r="N49" i="6" s="1"/>
  <c r="R49" i="6" s="1"/>
  <c r="S49" i="6" s="1"/>
  <c r="W49" i="6" s="1"/>
  <c r="H43" i="6"/>
  <c r="I43" i="6" s="1"/>
  <c r="M43" i="6" s="1"/>
  <c r="N43" i="6" s="1"/>
  <c r="R43" i="6" s="1"/>
  <c r="S43" i="6" s="1"/>
  <c r="W43" i="6" s="1"/>
  <c r="H56" i="6"/>
  <c r="I56" i="6" s="1"/>
  <c r="M56" i="6" s="1"/>
  <c r="N56" i="6" s="1"/>
  <c r="R56" i="6" s="1"/>
  <c r="S56" i="6" s="1"/>
  <c r="W56" i="6" s="1"/>
  <c r="H41" i="6"/>
  <c r="I41" i="6" s="1"/>
  <c r="M41" i="6" s="1"/>
  <c r="N41" i="6" s="1"/>
  <c r="R41" i="6" s="1"/>
  <c r="S41" i="6" s="1"/>
  <c r="W41" i="6" s="1"/>
  <c r="W28" i="6"/>
  <c r="D54" i="6" s="1"/>
  <c r="J73" i="6"/>
  <c r="J127" i="6" s="1"/>
  <c r="K73" i="6"/>
  <c r="K127" i="6" s="1"/>
  <c r="I127" i="6"/>
  <c r="W19" i="6"/>
  <c r="D45" i="6" s="1"/>
  <c r="N14" i="6"/>
  <c r="M31" i="6"/>
  <c r="H44" i="6"/>
  <c r="I44" i="6" s="1"/>
  <c r="M44" i="6" s="1"/>
  <c r="N44" i="6" s="1"/>
  <c r="R44" i="6" s="1"/>
  <c r="S44" i="6" s="1"/>
  <c r="W44" i="6" s="1"/>
  <c r="W26" i="6"/>
  <c r="D52" i="6" s="1"/>
  <c r="H42" i="6"/>
  <c r="I42" i="6" s="1"/>
  <c r="M42" i="6" s="1"/>
  <c r="N42" i="6" s="1"/>
  <c r="R42" i="6" s="1"/>
  <c r="S42" i="6" s="1"/>
  <c r="W42" i="6" s="1"/>
  <c r="F139" i="4"/>
  <c r="I132" i="4"/>
  <c r="J78" i="4"/>
  <c r="J132" i="4" s="1"/>
  <c r="K78" i="4"/>
  <c r="K132" i="4" s="1"/>
  <c r="W25" i="6"/>
  <c r="D51" i="6" s="1"/>
  <c r="H55" i="6"/>
  <c r="I55" i="6" s="1"/>
  <c r="M55" i="6" s="1"/>
  <c r="N55" i="6" s="1"/>
  <c r="R55" i="6" s="1"/>
  <c r="S55" i="6" s="1"/>
  <c r="W55" i="6" s="1"/>
  <c r="H46" i="6"/>
  <c r="I46" i="6" s="1"/>
  <c r="M46" i="6" s="1"/>
  <c r="N46" i="6" s="1"/>
  <c r="R46" i="6" s="1"/>
  <c r="S46" i="6" s="1"/>
  <c r="W46" i="6" s="1"/>
  <c r="W21" i="6"/>
  <c r="D47" i="6" s="1"/>
  <c r="W22" i="6"/>
  <c r="D48" i="6" s="1"/>
  <c r="W27" i="6"/>
  <c r="D53" i="6" s="1"/>
  <c r="M124" i="15" l="1"/>
  <c r="M79" i="18"/>
  <c r="N79" i="18" s="1"/>
  <c r="N133" i="18" s="1"/>
  <c r="M126" i="13"/>
  <c r="O79" i="18"/>
  <c r="O133" i="18" s="1"/>
  <c r="M136" i="12"/>
  <c r="M125" i="7"/>
  <c r="P79" i="18"/>
  <c r="P133" i="18" s="1"/>
  <c r="M138" i="9"/>
  <c r="M77" i="10"/>
  <c r="N77" i="10" s="1"/>
  <c r="P77" i="10" s="1"/>
  <c r="P131" i="10" s="1"/>
  <c r="M70" i="16"/>
  <c r="N70" i="16" s="1"/>
  <c r="O70" i="16" s="1"/>
  <c r="O124" i="16" s="1"/>
  <c r="M126" i="10"/>
  <c r="M124" i="13"/>
  <c r="M70" i="15"/>
  <c r="N70" i="15" s="1"/>
  <c r="P70" i="15" s="1"/>
  <c r="P124" i="15" s="1"/>
  <c r="M84" i="15"/>
  <c r="N84" i="15" s="1"/>
  <c r="P84" i="15" s="1"/>
  <c r="P138" i="15" s="1"/>
  <c r="M127" i="7"/>
  <c r="M71" i="16"/>
  <c r="N71" i="16" s="1"/>
  <c r="N125" i="16" s="1"/>
  <c r="M80" i="18"/>
  <c r="N80" i="18" s="1"/>
  <c r="N134" i="18" s="1"/>
  <c r="M73" i="7"/>
  <c r="N73" i="7" s="1"/>
  <c r="N127" i="7" s="1"/>
  <c r="M82" i="12"/>
  <c r="N82" i="12" s="1"/>
  <c r="O82" i="12" s="1"/>
  <c r="O136" i="12" s="1"/>
  <c r="M138" i="16"/>
  <c r="M76" i="13"/>
  <c r="N76" i="13" s="1"/>
  <c r="O76" i="13" s="1"/>
  <c r="O130" i="13" s="1"/>
  <c r="M126" i="9"/>
  <c r="M131" i="10"/>
  <c r="M83" i="7"/>
  <c r="N83" i="7" s="1"/>
  <c r="O83" i="7" s="1"/>
  <c r="O137" i="7" s="1"/>
  <c r="M82" i="18"/>
  <c r="N82" i="18" s="1"/>
  <c r="O82" i="18" s="1"/>
  <c r="O136" i="18" s="1"/>
  <c r="M130" i="13"/>
  <c r="M78" i="9"/>
  <c r="N78" i="9" s="1"/>
  <c r="N132" i="9" s="1"/>
  <c r="M123" i="16"/>
  <c r="M130" i="16"/>
  <c r="M123" i="10"/>
  <c r="M71" i="15"/>
  <c r="N71" i="15" s="1"/>
  <c r="N125" i="15" s="1"/>
  <c r="M136" i="16"/>
  <c r="M129" i="18"/>
  <c r="M136" i="18"/>
  <c r="M127" i="16"/>
  <c r="M132" i="9"/>
  <c r="M131" i="15"/>
  <c r="M131" i="9"/>
  <c r="M79" i="12"/>
  <c r="N79" i="12" s="1"/>
  <c r="O79" i="12" s="1"/>
  <c r="O133" i="12" s="1"/>
  <c r="M73" i="16"/>
  <c r="N73" i="16" s="1"/>
  <c r="P73" i="16" s="1"/>
  <c r="P127" i="16" s="1"/>
  <c r="M130" i="9"/>
  <c r="M74" i="18"/>
  <c r="N74" i="18" s="1"/>
  <c r="N128" i="18" s="1"/>
  <c r="M136" i="13"/>
  <c r="M79" i="15"/>
  <c r="N79" i="15" s="1"/>
  <c r="N133" i="15" s="1"/>
  <c r="M125" i="18"/>
  <c r="M125" i="15"/>
  <c r="M80" i="10"/>
  <c r="N80" i="10" s="1"/>
  <c r="N134" i="10" s="1"/>
  <c r="M128" i="18"/>
  <c r="M76" i="10"/>
  <c r="N76" i="10" s="1"/>
  <c r="P76" i="10" s="1"/>
  <c r="P130" i="10" s="1"/>
  <c r="M84" i="18"/>
  <c r="N84" i="18" s="1"/>
  <c r="N138" i="18" s="1"/>
  <c r="M76" i="16"/>
  <c r="N76" i="16" s="1"/>
  <c r="N130" i="16" s="1"/>
  <c r="M76" i="9"/>
  <c r="N76" i="9" s="1"/>
  <c r="M83" i="10"/>
  <c r="N83" i="10" s="1"/>
  <c r="N137" i="10" s="1"/>
  <c r="M77" i="9"/>
  <c r="N77" i="9" s="1"/>
  <c r="O77" i="9" s="1"/>
  <c r="O131" i="9" s="1"/>
  <c r="M138" i="18"/>
  <c r="M128" i="16"/>
  <c r="M77" i="13"/>
  <c r="N77" i="13" s="1"/>
  <c r="P77" i="13" s="1"/>
  <c r="P131" i="13" s="1"/>
  <c r="M125" i="12"/>
  <c r="M129" i="13"/>
  <c r="M75" i="18"/>
  <c r="N75" i="18" s="1"/>
  <c r="P75" i="18" s="1"/>
  <c r="P129" i="18" s="1"/>
  <c r="M68" i="10"/>
  <c r="N68" i="10" s="1"/>
  <c r="M138" i="10"/>
  <c r="M77" i="15"/>
  <c r="N77" i="15" s="1"/>
  <c r="N131" i="15" s="1"/>
  <c r="N132" i="16"/>
  <c r="M133" i="12"/>
  <c r="M78" i="4"/>
  <c r="N78" i="4" s="1"/>
  <c r="N132" i="4" s="1"/>
  <c r="M126" i="12"/>
  <c r="M70" i="13"/>
  <c r="N70" i="13" s="1"/>
  <c r="O70" i="13" s="1"/>
  <c r="O124" i="13" s="1"/>
  <c r="M69" i="16"/>
  <c r="N69" i="16" s="1"/>
  <c r="M72" i="9"/>
  <c r="N72" i="9" s="1"/>
  <c r="O72" i="9" s="1"/>
  <c r="O126" i="9" s="1"/>
  <c r="M69" i="13"/>
  <c r="N69" i="13" s="1"/>
  <c r="P69" i="13" s="1"/>
  <c r="P123" i="13" s="1"/>
  <c r="M75" i="13"/>
  <c r="N75" i="13" s="1"/>
  <c r="N129" i="13" s="1"/>
  <c r="P78" i="16"/>
  <c r="P132" i="16" s="1"/>
  <c r="M124" i="10"/>
  <c r="M69" i="10"/>
  <c r="N69" i="10" s="1"/>
  <c r="N123" i="10" s="1"/>
  <c r="M71" i="12"/>
  <c r="N71" i="12" s="1"/>
  <c r="O71" i="12" s="1"/>
  <c r="O125" i="12" s="1"/>
  <c r="M72" i="13"/>
  <c r="N72" i="13" s="1"/>
  <c r="P72" i="13" s="1"/>
  <c r="P126" i="13" s="1"/>
  <c r="M129" i="15"/>
  <c r="M135" i="15"/>
  <c r="M136" i="9"/>
  <c r="M123" i="6"/>
  <c r="M75" i="15"/>
  <c r="N75" i="15" s="1"/>
  <c r="M74" i="16"/>
  <c r="N74" i="16" s="1"/>
  <c r="N128" i="16" s="1"/>
  <c r="M71" i="7"/>
  <c r="N71" i="7" s="1"/>
  <c r="M76" i="12"/>
  <c r="N76" i="12" s="1"/>
  <c r="O76" i="12" s="1"/>
  <c r="O130" i="12" s="1"/>
  <c r="M135" i="10"/>
  <c r="M134" i="16"/>
  <c r="M73" i="18"/>
  <c r="N73" i="18" s="1"/>
  <c r="O73" i="18" s="1"/>
  <c r="O127" i="18" s="1"/>
  <c r="M84" i="10"/>
  <c r="N84" i="10" s="1"/>
  <c r="M128" i="13"/>
  <c r="M132" i="7"/>
  <c r="M131" i="6"/>
  <c r="M82" i="9"/>
  <c r="N82" i="9" s="1"/>
  <c r="N136" i="9" s="1"/>
  <c r="M127" i="15"/>
  <c r="M74" i="13"/>
  <c r="N74" i="13" s="1"/>
  <c r="P74" i="13" s="1"/>
  <c r="P128" i="13" s="1"/>
  <c r="M135" i="13"/>
  <c r="M77" i="18"/>
  <c r="N77" i="18" s="1"/>
  <c r="P77" i="18" s="1"/>
  <c r="P131" i="18" s="1"/>
  <c r="M137" i="16"/>
  <c r="M70" i="18"/>
  <c r="N70" i="18" s="1"/>
  <c r="O70" i="18" s="1"/>
  <c r="O124" i="18" s="1"/>
  <c r="M78" i="7"/>
  <c r="N78" i="7" s="1"/>
  <c r="O78" i="7" s="1"/>
  <c r="O132" i="7" s="1"/>
  <c r="M135" i="9"/>
  <c r="M123" i="9"/>
  <c r="M71" i="13"/>
  <c r="N71" i="13" s="1"/>
  <c r="O71" i="13" s="1"/>
  <c r="O125" i="13" s="1"/>
  <c r="M81" i="15"/>
  <c r="N81" i="15" s="1"/>
  <c r="M124" i="18"/>
  <c r="M131" i="7"/>
  <c r="M81" i="9"/>
  <c r="N81" i="9" s="1"/>
  <c r="N135" i="9" s="1"/>
  <c r="M132" i="15"/>
  <c r="M82" i="15"/>
  <c r="N82" i="15" s="1"/>
  <c r="N136" i="15" s="1"/>
  <c r="M127" i="13"/>
  <c r="M135" i="16"/>
  <c r="M78" i="18"/>
  <c r="N78" i="18" s="1"/>
  <c r="N132" i="18" s="1"/>
  <c r="M80" i="9"/>
  <c r="N80" i="9" s="1"/>
  <c r="N134" i="9" s="1"/>
  <c r="M69" i="6"/>
  <c r="N69" i="6" s="1"/>
  <c r="N123" i="6" s="1"/>
  <c r="M72" i="12"/>
  <c r="N72" i="12" s="1"/>
  <c r="P72" i="12" s="1"/>
  <c r="P126" i="12" s="1"/>
  <c r="M136" i="15"/>
  <c r="M133" i="13"/>
  <c r="M75" i="16"/>
  <c r="N75" i="16" s="1"/>
  <c r="N129" i="16" s="1"/>
  <c r="M129" i="9"/>
  <c r="M82" i="16"/>
  <c r="N82" i="16" s="1"/>
  <c r="O82" i="16" s="1"/>
  <c r="J130" i="18"/>
  <c r="M130" i="18" s="1"/>
  <c r="M76" i="18"/>
  <c r="N76" i="18" s="1"/>
  <c r="M133" i="7"/>
  <c r="M83" i="16"/>
  <c r="N83" i="16" s="1"/>
  <c r="O83" i="16" s="1"/>
  <c r="M79" i="7"/>
  <c r="N79" i="7" s="1"/>
  <c r="P79" i="7" s="1"/>
  <c r="P133" i="7" s="1"/>
  <c r="M80" i="15"/>
  <c r="N80" i="15" s="1"/>
  <c r="N134" i="15" s="1"/>
  <c r="M130" i="15"/>
  <c r="M68" i="15"/>
  <c r="N68" i="15" s="1"/>
  <c r="M83" i="18"/>
  <c r="N83" i="18" s="1"/>
  <c r="P83" i="18" s="1"/>
  <c r="P137" i="18" s="1"/>
  <c r="W24" i="16"/>
  <c r="D50" i="16" s="1"/>
  <c r="O72" i="18"/>
  <c r="O126" i="18" s="1"/>
  <c r="P72" i="18"/>
  <c r="P126" i="18" s="1"/>
  <c r="N126" i="18"/>
  <c r="W19" i="16"/>
  <c r="D45" i="16" s="1"/>
  <c r="W30" i="16"/>
  <c r="D56" i="16" s="1"/>
  <c r="M72" i="16"/>
  <c r="N72" i="16" s="1"/>
  <c r="M123" i="18"/>
  <c r="M133" i="16"/>
  <c r="W23" i="16"/>
  <c r="D49" i="16" s="1"/>
  <c r="W25" i="16"/>
  <c r="D51" i="16" s="1"/>
  <c r="M131" i="16"/>
  <c r="W16" i="16"/>
  <c r="D42" i="16" s="1"/>
  <c r="W22" i="16"/>
  <c r="D48" i="16" s="1"/>
  <c r="H52" i="16"/>
  <c r="I52" i="16" s="1"/>
  <c r="M52" i="16" s="1"/>
  <c r="N52" i="16" s="1"/>
  <c r="R52" i="16" s="1"/>
  <c r="S52" i="16" s="1"/>
  <c r="W52" i="16" s="1"/>
  <c r="W15" i="16"/>
  <c r="D41" i="16" s="1"/>
  <c r="M127" i="18"/>
  <c r="I139" i="16"/>
  <c r="M132" i="13"/>
  <c r="H53" i="16"/>
  <c r="I53" i="16" s="1"/>
  <c r="M53" i="16" s="1"/>
  <c r="N53" i="16" s="1"/>
  <c r="R53" i="16" s="1"/>
  <c r="S53" i="16" s="1"/>
  <c r="W53" i="16" s="1"/>
  <c r="I139" i="13"/>
  <c r="M131" i="18"/>
  <c r="M31" i="16"/>
  <c r="N14" i="16"/>
  <c r="M138" i="7"/>
  <c r="M134" i="13"/>
  <c r="M73" i="13"/>
  <c r="N73" i="13" s="1"/>
  <c r="N127" i="13" s="1"/>
  <c r="M81" i="16"/>
  <c r="N81" i="16" s="1"/>
  <c r="M126" i="16"/>
  <c r="M81" i="18"/>
  <c r="N81" i="18" s="1"/>
  <c r="M80" i="7"/>
  <c r="N80" i="7" s="1"/>
  <c r="P80" i="7" s="1"/>
  <c r="P134" i="7" s="1"/>
  <c r="M84" i="7"/>
  <c r="N84" i="7" s="1"/>
  <c r="P84" i="7" s="1"/>
  <c r="P138" i="7" s="1"/>
  <c r="M80" i="13"/>
  <c r="N80" i="13" s="1"/>
  <c r="P80" i="13" s="1"/>
  <c r="P134" i="13" s="1"/>
  <c r="M68" i="13"/>
  <c r="N68" i="13" s="1"/>
  <c r="N122" i="13" s="1"/>
  <c r="M132" i="18"/>
  <c r="M80" i="16"/>
  <c r="N80" i="16" s="1"/>
  <c r="M71" i="18"/>
  <c r="N71" i="18" s="1"/>
  <c r="M84" i="16"/>
  <c r="N84" i="16" s="1"/>
  <c r="M136" i="10"/>
  <c r="M137" i="18"/>
  <c r="W21" i="16"/>
  <c r="D47" i="16" s="1"/>
  <c r="M83" i="12"/>
  <c r="N83" i="12" s="1"/>
  <c r="N137" i="12" s="1"/>
  <c r="M138" i="13"/>
  <c r="K68" i="16"/>
  <c r="J68" i="16"/>
  <c r="I85" i="16"/>
  <c r="M137" i="10"/>
  <c r="M124" i="12"/>
  <c r="M72" i="15"/>
  <c r="N72" i="15" s="1"/>
  <c r="N126" i="15" s="1"/>
  <c r="M84" i="13"/>
  <c r="N84" i="13" s="1"/>
  <c r="O84" i="13" s="1"/>
  <c r="O138" i="13" s="1"/>
  <c r="H55" i="16"/>
  <c r="I55" i="16" s="1"/>
  <c r="M55" i="16" s="1"/>
  <c r="N55" i="16" s="1"/>
  <c r="R55" i="16" s="1"/>
  <c r="S55" i="16" s="1"/>
  <c r="W55" i="16" s="1"/>
  <c r="M69" i="18"/>
  <c r="N69" i="18" s="1"/>
  <c r="M77" i="16"/>
  <c r="N77" i="16" s="1"/>
  <c r="W28" i="16"/>
  <c r="D54" i="16" s="1"/>
  <c r="M135" i="18"/>
  <c r="W17" i="16"/>
  <c r="D43" i="16" s="1"/>
  <c r="M79" i="16"/>
  <c r="N79" i="16" s="1"/>
  <c r="M129" i="16"/>
  <c r="W18" i="16"/>
  <c r="D44" i="16" s="1"/>
  <c r="W20" i="16"/>
  <c r="D46" i="16" s="1"/>
  <c r="M125" i="6"/>
  <c r="M70" i="12"/>
  <c r="N70" i="12" s="1"/>
  <c r="N124" i="12" s="1"/>
  <c r="M123" i="7"/>
  <c r="M71" i="9"/>
  <c r="N71" i="9" s="1"/>
  <c r="N125" i="9" s="1"/>
  <c r="M70" i="10"/>
  <c r="N70" i="10" s="1"/>
  <c r="N124" i="10" s="1"/>
  <c r="M78" i="12"/>
  <c r="N78" i="12" s="1"/>
  <c r="N132" i="12" s="1"/>
  <c r="M78" i="15"/>
  <c r="N78" i="15" s="1"/>
  <c r="N132" i="15" s="1"/>
  <c r="I122" i="18"/>
  <c r="K68" i="18"/>
  <c r="I85" i="18"/>
  <c r="J68" i="18"/>
  <c r="H55" i="13"/>
  <c r="I55" i="13" s="1"/>
  <c r="M55" i="13" s="1"/>
  <c r="N55" i="13" s="1"/>
  <c r="R55" i="13" s="1"/>
  <c r="S55" i="13" s="1"/>
  <c r="W55" i="13" s="1"/>
  <c r="M81" i="13"/>
  <c r="N81" i="13" s="1"/>
  <c r="K85" i="15"/>
  <c r="K122" i="15"/>
  <c r="K139" i="15" s="1"/>
  <c r="J85" i="15"/>
  <c r="J122" i="15"/>
  <c r="J139" i="15" s="1"/>
  <c r="M130" i="12"/>
  <c r="M131" i="13"/>
  <c r="M83" i="15"/>
  <c r="N83" i="15" s="1"/>
  <c r="M138" i="15"/>
  <c r="M70" i="7"/>
  <c r="N70" i="7" s="1"/>
  <c r="N124" i="7" s="1"/>
  <c r="M69" i="15"/>
  <c r="N69" i="15" s="1"/>
  <c r="H51" i="13"/>
  <c r="I51" i="13" s="1"/>
  <c r="M51" i="13" s="1"/>
  <c r="N51" i="13" s="1"/>
  <c r="R51" i="13" s="1"/>
  <c r="S51" i="13" s="1"/>
  <c r="W51" i="13" s="1"/>
  <c r="M82" i="13"/>
  <c r="N82" i="13" s="1"/>
  <c r="M133" i="15"/>
  <c r="M73" i="15"/>
  <c r="N73" i="15" s="1"/>
  <c r="H56" i="13"/>
  <c r="I56" i="13" s="1"/>
  <c r="M56" i="13" s="1"/>
  <c r="N56" i="13" s="1"/>
  <c r="R56" i="13" s="1"/>
  <c r="S56" i="13" s="1"/>
  <c r="W56" i="13" s="1"/>
  <c r="M132" i="12"/>
  <c r="M123" i="13"/>
  <c r="M123" i="15"/>
  <c r="M134" i="15"/>
  <c r="M74" i="15"/>
  <c r="N74" i="15" s="1"/>
  <c r="M129" i="10"/>
  <c r="M128" i="15"/>
  <c r="H48" i="13"/>
  <c r="I48" i="13" s="1"/>
  <c r="M48" i="13" s="1"/>
  <c r="N48" i="13" s="1"/>
  <c r="R48" i="13" s="1"/>
  <c r="S48" i="13" s="1"/>
  <c r="W48" i="13" s="1"/>
  <c r="M75" i="9"/>
  <c r="N75" i="9" s="1"/>
  <c r="R14" i="13"/>
  <c r="N31" i="13"/>
  <c r="M79" i="13"/>
  <c r="N79" i="13" s="1"/>
  <c r="M127" i="10"/>
  <c r="M72" i="10"/>
  <c r="N72" i="10" s="1"/>
  <c r="P72" i="10" s="1"/>
  <c r="P126" i="10" s="1"/>
  <c r="M78" i="13"/>
  <c r="N78" i="13" s="1"/>
  <c r="J85" i="13"/>
  <c r="J122" i="13"/>
  <c r="M76" i="15"/>
  <c r="N76" i="15" s="1"/>
  <c r="M137" i="13"/>
  <c r="H43" i="13"/>
  <c r="I43" i="13" s="1"/>
  <c r="M43" i="13" s="1"/>
  <c r="N43" i="13" s="1"/>
  <c r="R43" i="13" s="1"/>
  <c r="S43" i="13" s="1"/>
  <c r="W43" i="13" s="1"/>
  <c r="H53" i="13"/>
  <c r="I53" i="13" s="1"/>
  <c r="M53" i="13" s="1"/>
  <c r="N53" i="13" s="1"/>
  <c r="R53" i="13" s="1"/>
  <c r="S53" i="13" s="1"/>
  <c r="W53" i="13" s="1"/>
  <c r="M69" i="9"/>
  <c r="N69" i="9" s="1"/>
  <c r="M132" i="6"/>
  <c r="M137" i="15"/>
  <c r="J128" i="7"/>
  <c r="M128" i="7" s="1"/>
  <c r="M74" i="7"/>
  <c r="N74" i="7" s="1"/>
  <c r="I139" i="15"/>
  <c r="M130" i="7"/>
  <c r="M125" i="10"/>
  <c r="M79" i="10"/>
  <c r="N79" i="10" s="1"/>
  <c r="P79" i="10" s="1"/>
  <c r="M123" i="12"/>
  <c r="M76" i="7"/>
  <c r="N76" i="7" s="1"/>
  <c r="N130" i="7" s="1"/>
  <c r="M81" i="10"/>
  <c r="N81" i="10" s="1"/>
  <c r="P81" i="10" s="1"/>
  <c r="P135" i="10" s="1"/>
  <c r="M133" i="10"/>
  <c r="M80" i="12"/>
  <c r="N80" i="12" s="1"/>
  <c r="N134" i="12" s="1"/>
  <c r="M132" i="10"/>
  <c r="M126" i="15"/>
  <c r="M125" i="13"/>
  <c r="K85" i="13"/>
  <c r="K122" i="13"/>
  <c r="K139" i="13" s="1"/>
  <c r="H42" i="13"/>
  <c r="I42" i="13" s="1"/>
  <c r="M42" i="13" s="1"/>
  <c r="N42" i="13" s="1"/>
  <c r="R42" i="13" s="1"/>
  <c r="S42" i="13" s="1"/>
  <c r="W42" i="13" s="1"/>
  <c r="M83" i="13"/>
  <c r="N83" i="13" s="1"/>
  <c r="O74" i="10"/>
  <c r="O128" i="10" s="1"/>
  <c r="P74" i="10"/>
  <c r="P128" i="10" s="1"/>
  <c r="N128" i="10"/>
  <c r="W29" i="10"/>
  <c r="D55" i="10" s="1"/>
  <c r="W24" i="10"/>
  <c r="D50" i="10" s="1"/>
  <c r="M127" i="12"/>
  <c r="M31" i="10"/>
  <c r="N14" i="10"/>
  <c r="M69" i="7"/>
  <c r="N69" i="7" s="1"/>
  <c r="P69" i="7" s="1"/>
  <c r="P123" i="7" s="1"/>
  <c r="M77" i="7"/>
  <c r="N77" i="7" s="1"/>
  <c r="P77" i="7" s="1"/>
  <c r="P131" i="7" s="1"/>
  <c r="M124" i="7"/>
  <c r="K85" i="10"/>
  <c r="K122" i="10"/>
  <c r="K139" i="10" s="1"/>
  <c r="M81" i="12"/>
  <c r="N81" i="12" s="1"/>
  <c r="M130" i="10"/>
  <c r="M74" i="12"/>
  <c r="N74" i="12" s="1"/>
  <c r="J85" i="10"/>
  <c r="J122" i="10"/>
  <c r="J139" i="10" s="1"/>
  <c r="N131" i="12"/>
  <c r="O77" i="12"/>
  <c r="O131" i="12" s="1"/>
  <c r="P77" i="12"/>
  <c r="P131" i="12" s="1"/>
  <c r="I122" i="12"/>
  <c r="I85" i="12"/>
  <c r="J68" i="12"/>
  <c r="K68" i="12"/>
  <c r="W15" i="10"/>
  <c r="D41" i="10" s="1"/>
  <c r="N131" i="10"/>
  <c r="M70" i="9"/>
  <c r="N70" i="9" s="1"/>
  <c r="P70" i="9" s="1"/>
  <c r="P124" i="9" s="1"/>
  <c r="M78" i="10"/>
  <c r="N78" i="10" s="1"/>
  <c r="M82" i="10"/>
  <c r="N82" i="10" s="1"/>
  <c r="M128" i="12"/>
  <c r="M68" i="9"/>
  <c r="N68" i="9" s="1"/>
  <c r="M124" i="9"/>
  <c r="K126" i="7"/>
  <c r="M126" i="7" s="1"/>
  <c r="M72" i="7"/>
  <c r="N72" i="7" s="1"/>
  <c r="M84" i="12"/>
  <c r="N84" i="12" s="1"/>
  <c r="M135" i="12"/>
  <c r="M69" i="12"/>
  <c r="N69" i="12" s="1"/>
  <c r="M137" i="12"/>
  <c r="M78" i="6"/>
  <c r="N78" i="6" s="1"/>
  <c r="N132" i="6" s="1"/>
  <c r="H49" i="10"/>
  <c r="I49" i="10" s="1"/>
  <c r="M49" i="10" s="1"/>
  <c r="N49" i="10" s="1"/>
  <c r="R49" i="10" s="1"/>
  <c r="S49" i="10" s="1"/>
  <c r="W49" i="10" s="1"/>
  <c r="H46" i="10"/>
  <c r="I46" i="10" s="1"/>
  <c r="M46" i="10" s="1"/>
  <c r="N46" i="10" s="1"/>
  <c r="R46" i="10" s="1"/>
  <c r="S46" i="10" s="1"/>
  <c r="W46" i="10" s="1"/>
  <c r="W18" i="10"/>
  <c r="D44" i="10" s="1"/>
  <c r="M138" i="12"/>
  <c r="W16" i="10"/>
  <c r="D42" i="10" s="1"/>
  <c r="I139" i="10"/>
  <c r="W26" i="10"/>
  <c r="D52" i="10" s="1"/>
  <c r="H51" i="10"/>
  <c r="I51" i="10" s="1"/>
  <c r="M51" i="10" s="1"/>
  <c r="N51" i="10" s="1"/>
  <c r="R51" i="10" s="1"/>
  <c r="S51" i="10" s="1"/>
  <c r="W51" i="10" s="1"/>
  <c r="N136" i="12"/>
  <c r="P82" i="12"/>
  <c r="P136" i="12" s="1"/>
  <c r="W21" i="10"/>
  <c r="D47" i="10" s="1"/>
  <c r="M136" i="7"/>
  <c r="M74" i="9"/>
  <c r="N74" i="9" s="1"/>
  <c r="P74" i="9" s="1"/>
  <c r="P128" i="9" s="1"/>
  <c r="W27" i="10"/>
  <c r="D53" i="10" s="1"/>
  <c r="H53" i="10" s="1"/>
  <c r="I53" i="10" s="1"/>
  <c r="M53" i="10" s="1"/>
  <c r="N53" i="10" s="1"/>
  <c r="R53" i="10" s="1"/>
  <c r="S53" i="10" s="1"/>
  <c r="W53" i="10" s="1"/>
  <c r="M134" i="12"/>
  <c r="H54" i="10"/>
  <c r="I54" i="10" s="1"/>
  <c r="M54" i="10" s="1"/>
  <c r="N54" i="10" s="1"/>
  <c r="R54" i="10" s="1"/>
  <c r="S54" i="10" s="1"/>
  <c r="W54" i="10" s="1"/>
  <c r="W30" i="10"/>
  <c r="D56" i="10" s="1"/>
  <c r="M79" i="9"/>
  <c r="N79" i="9" s="1"/>
  <c r="N133" i="9" s="1"/>
  <c r="M82" i="7"/>
  <c r="N82" i="7" s="1"/>
  <c r="N136" i="7" s="1"/>
  <c r="M71" i="10"/>
  <c r="N71" i="10" s="1"/>
  <c r="M75" i="12"/>
  <c r="N75" i="12" s="1"/>
  <c r="M75" i="10"/>
  <c r="N75" i="10" s="1"/>
  <c r="H48" i="10"/>
  <c r="I48" i="10" s="1"/>
  <c r="M48" i="10" s="1"/>
  <c r="N48" i="10" s="1"/>
  <c r="R48" i="10" s="1"/>
  <c r="S48" i="10" s="1"/>
  <c r="W48" i="10" s="1"/>
  <c r="M71" i="6"/>
  <c r="N71" i="6" s="1"/>
  <c r="O71" i="6" s="1"/>
  <c r="O125" i="6" s="1"/>
  <c r="M128" i="9"/>
  <c r="M134" i="10"/>
  <c r="M129" i="12"/>
  <c r="M73" i="10"/>
  <c r="N73" i="10" s="1"/>
  <c r="W17" i="10"/>
  <c r="D43" i="10" s="1"/>
  <c r="M73" i="12"/>
  <c r="N73" i="12" s="1"/>
  <c r="W19" i="10"/>
  <c r="D45" i="10" s="1"/>
  <c r="K85" i="9"/>
  <c r="K122" i="9"/>
  <c r="K139" i="9" s="1"/>
  <c r="H54" i="7"/>
  <c r="I54" i="7" s="1"/>
  <c r="M54" i="7" s="1"/>
  <c r="N54" i="7" s="1"/>
  <c r="R54" i="7" s="1"/>
  <c r="S54" i="7" s="1"/>
  <c r="W54" i="7" s="1"/>
  <c r="M73" i="9"/>
  <c r="N73" i="9" s="1"/>
  <c r="I139" i="9"/>
  <c r="H42" i="7"/>
  <c r="I42" i="7" s="1"/>
  <c r="M42" i="7" s="1"/>
  <c r="N42" i="7" s="1"/>
  <c r="R42" i="7" s="1"/>
  <c r="S42" i="7" s="1"/>
  <c r="W42" i="7" s="1"/>
  <c r="M127" i="9"/>
  <c r="M83" i="9"/>
  <c r="N83" i="9" s="1"/>
  <c r="H43" i="7"/>
  <c r="I43" i="7" s="1"/>
  <c r="M43" i="7" s="1"/>
  <c r="N43" i="7" s="1"/>
  <c r="R43" i="7" s="1"/>
  <c r="S43" i="7" s="1"/>
  <c r="W43" i="7" s="1"/>
  <c r="H52" i="7"/>
  <c r="I52" i="7" s="1"/>
  <c r="M52" i="7" s="1"/>
  <c r="N52" i="7" s="1"/>
  <c r="R52" i="7" s="1"/>
  <c r="S52" i="7" s="1"/>
  <c r="W52" i="7" s="1"/>
  <c r="M127" i="6"/>
  <c r="M77" i="6"/>
  <c r="N77" i="6" s="1"/>
  <c r="M129" i="7"/>
  <c r="H51" i="7"/>
  <c r="I51" i="7" s="1"/>
  <c r="M51" i="7" s="1"/>
  <c r="N51" i="7" s="1"/>
  <c r="R51" i="7" s="1"/>
  <c r="S51" i="7" s="1"/>
  <c r="W51" i="7" s="1"/>
  <c r="I85" i="7"/>
  <c r="J68" i="7"/>
  <c r="K68" i="7"/>
  <c r="I122" i="7"/>
  <c r="M137" i="9"/>
  <c r="H50" i="7"/>
  <c r="I50" i="7" s="1"/>
  <c r="M50" i="7" s="1"/>
  <c r="N50" i="7" s="1"/>
  <c r="R50" i="7" s="1"/>
  <c r="S50" i="7" s="1"/>
  <c r="W50" i="7" s="1"/>
  <c r="M135" i="7"/>
  <c r="M134" i="9"/>
  <c r="M125" i="9"/>
  <c r="H44" i="7"/>
  <c r="I44" i="7" s="1"/>
  <c r="M44" i="7" s="1"/>
  <c r="N44" i="7" s="1"/>
  <c r="R44" i="7" s="1"/>
  <c r="S44" i="7" s="1"/>
  <c r="W44" i="7" s="1"/>
  <c r="R14" i="7"/>
  <c r="N31" i="7"/>
  <c r="J85" i="9"/>
  <c r="J122" i="9"/>
  <c r="J139" i="9" s="1"/>
  <c r="H45" i="7"/>
  <c r="I45" i="7" s="1"/>
  <c r="M45" i="7" s="1"/>
  <c r="N45" i="7" s="1"/>
  <c r="R45" i="7" s="1"/>
  <c r="S45" i="7" s="1"/>
  <c r="W45" i="7" s="1"/>
  <c r="H46" i="7"/>
  <c r="I46" i="7" s="1"/>
  <c r="M46" i="7" s="1"/>
  <c r="N46" i="7" s="1"/>
  <c r="R46" i="7" s="1"/>
  <c r="S46" i="7" s="1"/>
  <c r="W46" i="7" s="1"/>
  <c r="H41" i="7"/>
  <c r="I41" i="7" s="1"/>
  <c r="M41" i="7" s="1"/>
  <c r="N41" i="7" s="1"/>
  <c r="R41" i="7" s="1"/>
  <c r="S41" i="7" s="1"/>
  <c r="W41" i="7" s="1"/>
  <c r="M133" i="9"/>
  <c r="M137" i="7"/>
  <c r="H49" i="7"/>
  <c r="I49" i="7" s="1"/>
  <c r="M49" i="7" s="1"/>
  <c r="N49" i="7" s="1"/>
  <c r="R49" i="7" s="1"/>
  <c r="S49" i="7" s="1"/>
  <c r="W49" i="7" s="1"/>
  <c r="M134" i="7"/>
  <c r="H56" i="7"/>
  <c r="I56" i="7" s="1"/>
  <c r="M56" i="7" s="1"/>
  <c r="N56" i="7" s="1"/>
  <c r="R56" i="7" s="1"/>
  <c r="S56" i="7" s="1"/>
  <c r="W56" i="7" s="1"/>
  <c r="M84" i="9"/>
  <c r="N84" i="9" s="1"/>
  <c r="M81" i="7"/>
  <c r="N81" i="7" s="1"/>
  <c r="M75" i="7"/>
  <c r="N75" i="7" s="1"/>
  <c r="H48" i="6"/>
  <c r="I48" i="6" s="1"/>
  <c r="M48" i="6" s="1"/>
  <c r="N48" i="6" s="1"/>
  <c r="R48" i="6" s="1"/>
  <c r="S48" i="6" s="1"/>
  <c r="W48" i="6" s="1"/>
  <c r="M132" i="4"/>
  <c r="H52" i="6"/>
  <c r="I52" i="6" s="1"/>
  <c r="M52" i="6" s="1"/>
  <c r="N52" i="6" s="1"/>
  <c r="R52" i="6" s="1"/>
  <c r="S52" i="6" s="1"/>
  <c r="W52" i="6" s="1"/>
  <c r="H45" i="6"/>
  <c r="I45" i="6" s="1"/>
  <c r="M45" i="6" s="1"/>
  <c r="N45" i="6" s="1"/>
  <c r="R45" i="6" s="1"/>
  <c r="S45" i="6" s="1"/>
  <c r="W45" i="6" s="1"/>
  <c r="M73" i="6"/>
  <c r="N73" i="6" s="1"/>
  <c r="H53" i="6"/>
  <c r="I53" i="6" s="1"/>
  <c r="M53" i="6" s="1"/>
  <c r="N53" i="6" s="1"/>
  <c r="R53" i="6" s="1"/>
  <c r="S53" i="6" s="1"/>
  <c r="W53" i="6" s="1"/>
  <c r="R14" i="6"/>
  <c r="N31" i="6"/>
  <c r="H51" i="6"/>
  <c r="I51" i="6" s="1"/>
  <c r="M51" i="6" s="1"/>
  <c r="N51" i="6" s="1"/>
  <c r="R51" i="6" s="1"/>
  <c r="S51" i="6" s="1"/>
  <c r="W51" i="6" s="1"/>
  <c r="H54" i="6"/>
  <c r="I54" i="6" s="1"/>
  <c r="M54" i="6" s="1"/>
  <c r="N54" i="6" s="1"/>
  <c r="R54" i="6" s="1"/>
  <c r="S54" i="6" s="1"/>
  <c r="W54" i="6" s="1"/>
  <c r="H47" i="6"/>
  <c r="I47" i="6" s="1"/>
  <c r="M47" i="6" s="1"/>
  <c r="N47" i="6" s="1"/>
  <c r="R47" i="6" s="1"/>
  <c r="S47" i="6" s="1"/>
  <c r="W47" i="6" s="1"/>
  <c r="R79" i="18" l="1"/>
  <c r="S79" i="18" s="1"/>
  <c r="U79" i="18" s="1"/>
  <c r="U133" i="18" s="1"/>
  <c r="O75" i="18"/>
  <c r="O129" i="18" s="1"/>
  <c r="R133" i="18"/>
  <c r="N124" i="15"/>
  <c r="O77" i="10"/>
  <c r="O131" i="10" s="1"/>
  <c r="O70" i="15"/>
  <c r="O124" i="15" s="1"/>
  <c r="P70" i="16"/>
  <c r="P124" i="16" s="1"/>
  <c r="N124" i="16"/>
  <c r="O84" i="15"/>
  <c r="O138" i="15" s="1"/>
  <c r="O80" i="18"/>
  <c r="O134" i="18" s="1"/>
  <c r="N138" i="15"/>
  <c r="N136" i="18"/>
  <c r="P78" i="9"/>
  <c r="P132" i="9" s="1"/>
  <c r="R132" i="16"/>
  <c r="P80" i="18"/>
  <c r="P134" i="18" s="1"/>
  <c r="P79" i="12"/>
  <c r="P133" i="12" s="1"/>
  <c r="O73" i="7"/>
  <c r="O127" i="7" s="1"/>
  <c r="P73" i="7"/>
  <c r="P127" i="7" s="1"/>
  <c r="P71" i="16"/>
  <c r="P125" i="16" s="1"/>
  <c r="N127" i="16"/>
  <c r="O78" i="9"/>
  <c r="O132" i="9" s="1"/>
  <c r="O71" i="16"/>
  <c r="O125" i="16" s="1"/>
  <c r="P83" i="7"/>
  <c r="P137" i="7" s="1"/>
  <c r="N137" i="7"/>
  <c r="R137" i="7" s="1"/>
  <c r="N126" i="9"/>
  <c r="P71" i="15"/>
  <c r="P125" i="15" s="1"/>
  <c r="P82" i="18"/>
  <c r="P136" i="18" s="1"/>
  <c r="O83" i="10"/>
  <c r="O137" i="10" s="1"/>
  <c r="O79" i="15"/>
  <c r="O133" i="15" s="1"/>
  <c r="N130" i="13"/>
  <c r="O74" i="18"/>
  <c r="O128" i="18" s="1"/>
  <c r="P76" i="13"/>
  <c r="P130" i="13" s="1"/>
  <c r="O73" i="16"/>
  <c r="O127" i="16" s="1"/>
  <c r="P77" i="15"/>
  <c r="P131" i="15" s="1"/>
  <c r="N133" i="12"/>
  <c r="P70" i="7"/>
  <c r="P124" i="7" s="1"/>
  <c r="P79" i="15"/>
  <c r="P133" i="15" s="1"/>
  <c r="P83" i="10"/>
  <c r="P137" i="10" s="1"/>
  <c r="P74" i="18"/>
  <c r="P128" i="18" s="1"/>
  <c r="O69" i="10"/>
  <c r="O123" i="10" s="1"/>
  <c r="O77" i="15"/>
  <c r="O131" i="15" s="1"/>
  <c r="O71" i="15"/>
  <c r="O125" i="15" s="1"/>
  <c r="P78" i="18"/>
  <c r="P132" i="18" s="1"/>
  <c r="T79" i="18"/>
  <c r="T133" i="18" s="1"/>
  <c r="N128" i="13"/>
  <c r="N130" i="10"/>
  <c r="O76" i="10"/>
  <c r="O130" i="10" s="1"/>
  <c r="R130" i="10" s="1"/>
  <c r="P76" i="16"/>
  <c r="P130" i="16" s="1"/>
  <c r="O76" i="16"/>
  <c r="O130" i="16" s="1"/>
  <c r="P72" i="9"/>
  <c r="P126" i="9" s="1"/>
  <c r="P69" i="10"/>
  <c r="P123" i="10" s="1"/>
  <c r="N123" i="13"/>
  <c r="N129" i="18"/>
  <c r="R129" i="18" s="1"/>
  <c r="O69" i="13"/>
  <c r="O123" i="13" s="1"/>
  <c r="P76" i="12"/>
  <c r="P130" i="12" s="1"/>
  <c r="N130" i="12"/>
  <c r="R130" i="12" s="1"/>
  <c r="P80" i="10"/>
  <c r="P134" i="10" s="1"/>
  <c r="O75" i="13"/>
  <c r="O129" i="13" s="1"/>
  <c r="R78" i="16"/>
  <c r="S78" i="16" s="1"/>
  <c r="U78" i="16" s="1"/>
  <c r="U132" i="16" s="1"/>
  <c r="O80" i="10"/>
  <c r="O134" i="10" s="1"/>
  <c r="P75" i="13"/>
  <c r="P129" i="13" s="1"/>
  <c r="O74" i="13"/>
  <c r="O128" i="13" s="1"/>
  <c r="N131" i="18"/>
  <c r="O77" i="18"/>
  <c r="O131" i="18" s="1"/>
  <c r="O80" i="7"/>
  <c r="O134" i="7" s="1"/>
  <c r="R124" i="15"/>
  <c r="O76" i="9"/>
  <c r="N130" i="9"/>
  <c r="P76" i="9"/>
  <c r="P130" i="9" s="1"/>
  <c r="N131" i="13"/>
  <c r="S133" i="18"/>
  <c r="M68" i="7"/>
  <c r="N68" i="7" s="1"/>
  <c r="N131" i="9"/>
  <c r="P78" i="4"/>
  <c r="P132" i="4" s="1"/>
  <c r="O78" i="4"/>
  <c r="O132" i="4" s="1"/>
  <c r="N125" i="12"/>
  <c r="O72" i="12"/>
  <c r="O126" i="12" s="1"/>
  <c r="O77" i="13"/>
  <c r="O131" i="13" s="1"/>
  <c r="P71" i="12"/>
  <c r="P125" i="12" s="1"/>
  <c r="P77" i="9"/>
  <c r="P131" i="9" s="1"/>
  <c r="P84" i="18"/>
  <c r="P138" i="18" s="1"/>
  <c r="O84" i="18"/>
  <c r="P74" i="16"/>
  <c r="P128" i="16" s="1"/>
  <c r="R72" i="18"/>
  <c r="S72" i="18" s="1"/>
  <c r="S126" i="18" s="1"/>
  <c r="O74" i="16"/>
  <c r="O128" i="16" s="1"/>
  <c r="R126" i="18"/>
  <c r="O78" i="18"/>
  <c r="O132" i="18" s="1"/>
  <c r="O69" i="16"/>
  <c r="N123" i="16"/>
  <c r="P69" i="16"/>
  <c r="P123" i="16" s="1"/>
  <c r="N124" i="13"/>
  <c r="P70" i="13"/>
  <c r="P124" i="13" s="1"/>
  <c r="O82" i="9"/>
  <c r="O136" i="9" s="1"/>
  <c r="N125" i="13"/>
  <c r="P71" i="13"/>
  <c r="P125" i="13" s="1"/>
  <c r="P82" i="9"/>
  <c r="P136" i="9" s="1"/>
  <c r="N137" i="18"/>
  <c r="O84" i="7"/>
  <c r="O138" i="7" s="1"/>
  <c r="P78" i="7"/>
  <c r="P132" i="7" s="1"/>
  <c r="N126" i="13"/>
  <c r="N134" i="7"/>
  <c r="N136" i="16"/>
  <c r="O70" i="7"/>
  <c r="O124" i="7" s="1"/>
  <c r="N137" i="16"/>
  <c r="N138" i="10"/>
  <c r="O84" i="10"/>
  <c r="O138" i="10" s="1"/>
  <c r="P84" i="10"/>
  <c r="P138" i="10" s="1"/>
  <c r="P83" i="12"/>
  <c r="P137" i="12" s="1"/>
  <c r="P82" i="15"/>
  <c r="P136" i="15" s="1"/>
  <c r="N127" i="18"/>
  <c r="O83" i="12"/>
  <c r="O137" i="12" s="1"/>
  <c r="O82" i="15"/>
  <c r="O136" i="15" s="1"/>
  <c r="P73" i="18"/>
  <c r="P127" i="18" s="1"/>
  <c r="P75" i="16"/>
  <c r="P129" i="16" s="1"/>
  <c r="O75" i="16"/>
  <c r="O129" i="16" s="1"/>
  <c r="O81" i="9"/>
  <c r="O135" i="9" s="1"/>
  <c r="N133" i="7"/>
  <c r="O72" i="13"/>
  <c r="O126" i="13" s="1"/>
  <c r="N135" i="15"/>
  <c r="O81" i="15"/>
  <c r="P81" i="15"/>
  <c r="P135" i="15" s="1"/>
  <c r="N125" i="7"/>
  <c r="P71" i="7"/>
  <c r="P125" i="7" s="1"/>
  <c r="O71" i="7"/>
  <c r="N138" i="7"/>
  <c r="O69" i="7"/>
  <c r="O123" i="7" s="1"/>
  <c r="P80" i="15"/>
  <c r="P134" i="15" s="1"/>
  <c r="N124" i="18"/>
  <c r="N132" i="7"/>
  <c r="O80" i="15"/>
  <c r="O134" i="15" s="1"/>
  <c r="P70" i="18"/>
  <c r="P124" i="18" s="1"/>
  <c r="N129" i="15"/>
  <c r="P75" i="15"/>
  <c r="P129" i="15" s="1"/>
  <c r="O75" i="15"/>
  <c r="O136" i="16"/>
  <c r="O137" i="16"/>
  <c r="N126" i="12"/>
  <c r="P76" i="18"/>
  <c r="P130" i="18" s="1"/>
  <c r="O76" i="18"/>
  <c r="O130" i="18" s="1"/>
  <c r="N130" i="18"/>
  <c r="O83" i="18"/>
  <c r="O80" i="9"/>
  <c r="O134" i="9" s="1"/>
  <c r="O71" i="9"/>
  <c r="O125" i="9" s="1"/>
  <c r="P80" i="9"/>
  <c r="P134" i="9" s="1"/>
  <c r="O79" i="7"/>
  <c r="O133" i="7" s="1"/>
  <c r="O70" i="12"/>
  <c r="O124" i="12" s="1"/>
  <c r="R128" i="10"/>
  <c r="R75" i="18"/>
  <c r="S75" i="18" s="1"/>
  <c r="U75" i="18" s="1"/>
  <c r="U129" i="18" s="1"/>
  <c r="P71" i="9"/>
  <c r="P125" i="9" s="1"/>
  <c r="R74" i="10"/>
  <c r="S74" i="10" s="1"/>
  <c r="U74" i="10" s="1"/>
  <c r="U128" i="10" s="1"/>
  <c r="O80" i="13"/>
  <c r="O134" i="13" s="1"/>
  <c r="P83" i="16"/>
  <c r="P137" i="16" s="1"/>
  <c r="P78" i="12"/>
  <c r="P132" i="12" s="1"/>
  <c r="O72" i="15"/>
  <c r="O126" i="15" s="1"/>
  <c r="N134" i="13"/>
  <c r="M68" i="12"/>
  <c r="N68" i="12" s="1"/>
  <c r="N125" i="6"/>
  <c r="O78" i="12"/>
  <c r="O132" i="12" s="1"/>
  <c r="P70" i="10"/>
  <c r="P124" i="10" s="1"/>
  <c r="O69" i="6"/>
  <c r="O123" i="6" s="1"/>
  <c r="P69" i="6"/>
  <c r="P123" i="6" s="1"/>
  <c r="P73" i="13"/>
  <c r="P127" i="13" s="1"/>
  <c r="P81" i="9"/>
  <c r="P135" i="9" s="1"/>
  <c r="O70" i="10"/>
  <c r="O124" i="10" s="1"/>
  <c r="O73" i="13"/>
  <c r="O127" i="13" s="1"/>
  <c r="P82" i="16"/>
  <c r="P136" i="16" s="1"/>
  <c r="R70" i="15"/>
  <c r="S70" i="15" s="1"/>
  <c r="U70" i="15" s="1"/>
  <c r="U124" i="15" s="1"/>
  <c r="J85" i="18"/>
  <c r="J122" i="18"/>
  <c r="J139" i="18" s="1"/>
  <c r="J85" i="16"/>
  <c r="J122" i="16"/>
  <c r="H45" i="16"/>
  <c r="I45" i="16" s="1"/>
  <c r="M45" i="16" s="1"/>
  <c r="N45" i="16" s="1"/>
  <c r="R45" i="16" s="1"/>
  <c r="S45" i="16" s="1"/>
  <c r="W45" i="16" s="1"/>
  <c r="K122" i="16"/>
  <c r="K139" i="16" s="1"/>
  <c r="K85" i="16"/>
  <c r="H47" i="16"/>
  <c r="I47" i="16" s="1"/>
  <c r="M47" i="16" s="1"/>
  <c r="N47" i="16" s="1"/>
  <c r="R47" i="16" s="1"/>
  <c r="S47" i="16" s="1"/>
  <c r="W47" i="16" s="1"/>
  <c r="O81" i="18"/>
  <c r="O135" i="18" s="1"/>
  <c r="P81" i="18"/>
  <c r="P135" i="18" s="1"/>
  <c r="N135" i="18"/>
  <c r="R14" i="16"/>
  <c r="N31" i="16"/>
  <c r="O79" i="16"/>
  <c r="O133" i="16" s="1"/>
  <c r="P79" i="16"/>
  <c r="P133" i="16" s="1"/>
  <c r="N133" i="16"/>
  <c r="H48" i="16"/>
  <c r="I48" i="16" s="1"/>
  <c r="M48" i="16" s="1"/>
  <c r="N48" i="16" s="1"/>
  <c r="R48" i="16" s="1"/>
  <c r="S48" i="16" s="1"/>
  <c r="W48" i="16" s="1"/>
  <c r="H51" i="16"/>
  <c r="I51" i="16" s="1"/>
  <c r="M51" i="16" s="1"/>
  <c r="N51" i="16" s="1"/>
  <c r="R51" i="16" s="1"/>
  <c r="S51" i="16" s="1"/>
  <c r="W51" i="16" s="1"/>
  <c r="O79" i="10"/>
  <c r="O133" i="10" s="1"/>
  <c r="I139" i="18"/>
  <c r="N133" i="10"/>
  <c r="M122" i="15"/>
  <c r="M139" i="15" s="1"/>
  <c r="H54" i="16"/>
  <c r="I54" i="16" s="1"/>
  <c r="M54" i="16" s="1"/>
  <c r="N54" i="16" s="1"/>
  <c r="R54" i="16" s="1"/>
  <c r="S54" i="16" s="1"/>
  <c r="W54" i="16" s="1"/>
  <c r="O82" i="7"/>
  <c r="O136" i="7" s="1"/>
  <c r="H49" i="16"/>
  <c r="I49" i="16" s="1"/>
  <c r="M49" i="16" s="1"/>
  <c r="N49" i="16" s="1"/>
  <c r="R49" i="16" s="1"/>
  <c r="S49" i="16" s="1"/>
  <c r="W49" i="16" s="1"/>
  <c r="H46" i="16"/>
  <c r="I46" i="16" s="1"/>
  <c r="M46" i="16" s="1"/>
  <c r="N46" i="16" s="1"/>
  <c r="R46" i="16" s="1"/>
  <c r="S46" i="16" s="1"/>
  <c r="W46" i="16" s="1"/>
  <c r="O78" i="6"/>
  <c r="O132" i="6" s="1"/>
  <c r="O78" i="15"/>
  <c r="O132" i="15" s="1"/>
  <c r="P77" i="16"/>
  <c r="P131" i="16" s="1"/>
  <c r="O77" i="16"/>
  <c r="O131" i="16" s="1"/>
  <c r="N131" i="16"/>
  <c r="H41" i="16"/>
  <c r="I41" i="16" s="1"/>
  <c r="M41" i="16" s="1"/>
  <c r="N41" i="16" s="1"/>
  <c r="R41" i="16" s="1"/>
  <c r="S41" i="16" s="1"/>
  <c r="W41" i="16" s="1"/>
  <c r="P78" i="6"/>
  <c r="P132" i="6" s="1"/>
  <c r="P78" i="15"/>
  <c r="P132" i="15" s="1"/>
  <c r="N138" i="13"/>
  <c r="P71" i="18"/>
  <c r="P125" i="18" s="1"/>
  <c r="O71" i="18"/>
  <c r="O125" i="18" s="1"/>
  <c r="N125" i="18"/>
  <c r="H42" i="16"/>
  <c r="I42" i="16" s="1"/>
  <c r="M42" i="16" s="1"/>
  <c r="N42" i="16" s="1"/>
  <c r="R42" i="16" s="1"/>
  <c r="S42" i="16" s="1"/>
  <c r="W42" i="16" s="1"/>
  <c r="P72" i="16"/>
  <c r="P126" i="16" s="1"/>
  <c r="O72" i="16"/>
  <c r="O126" i="16" s="1"/>
  <c r="N126" i="16"/>
  <c r="K85" i="18"/>
  <c r="K122" i="18"/>
  <c r="K139" i="18" s="1"/>
  <c r="P79" i="9"/>
  <c r="P133" i="9" s="1"/>
  <c r="H44" i="16"/>
  <c r="I44" i="16" s="1"/>
  <c r="M44" i="16" s="1"/>
  <c r="N44" i="16" s="1"/>
  <c r="R44" i="16" s="1"/>
  <c r="S44" i="16" s="1"/>
  <c r="W44" i="16" s="1"/>
  <c r="O69" i="18"/>
  <c r="O123" i="18" s="1"/>
  <c r="P69" i="18"/>
  <c r="P123" i="18" s="1"/>
  <c r="N123" i="18"/>
  <c r="P70" i="12"/>
  <c r="P124" i="12" s="1"/>
  <c r="P72" i="15"/>
  <c r="P126" i="15" s="1"/>
  <c r="P84" i="13"/>
  <c r="P138" i="13" s="1"/>
  <c r="M68" i="16"/>
  <c r="H56" i="16"/>
  <c r="I56" i="16" s="1"/>
  <c r="M56" i="16" s="1"/>
  <c r="N56" i="16" s="1"/>
  <c r="R56" i="16" s="1"/>
  <c r="S56" i="16" s="1"/>
  <c r="W56" i="16" s="1"/>
  <c r="H50" i="16"/>
  <c r="I50" i="16" s="1"/>
  <c r="M50" i="16" s="1"/>
  <c r="N50" i="16" s="1"/>
  <c r="R50" i="16" s="1"/>
  <c r="S50" i="16" s="1"/>
  <c r="W50" i="16" s="1"/>
  <c r="O84" i="16"/>
  <c r="O138" i="16" s="1"/>
  <c r="P84" i="16"/>
  <c r="P138" i="16" s="1"/>
  <c r="N138" i="16"/>
  <c r="N135" i="16"/>
  <c r="O81" i="16"/>
  <c r="O135" i="16" s="1"/>
  <c r="P81" i="16"/>
  <c r="P135" i="16" s="1"/>
  <c r="M85" i="15"/>
  <c r="H43" i="16"/>
  <c r="I43" i="16" s="1"/>
  <c r="M43" i="16" s="1"/>
  <c r="N43" i="16" s="1"/>
  <c r="R43" i="16" s="1"/>
  <c r="S43" i="16" s="1"/>
  <c r="W43" i="16" s="1"/>
  <c r="O74" i="9"/>
  <c r="O128" i="9" s="1"/>
  <c r="O79" i="9"/>
  <c r="O133" i="9" s="1"/>
  <c r="N128" i="9"/>
  <c r="N123" i="7"/>
  <c r="M68" i="18"/>
  <c r="N134" i="16"/>
  <c r="O80" i="16"/>
  <c r="O134" i="16" s="1"/>
  <c r="P80" i="16"/>
  <c r="P134" i="16" s="1"/>
  <c r="P133" i="10"/>
  <c r="P71" i="6"/>
  <c r="P125" i="6" s="1"/>
  <c r="J139" i="13"/>
  <c r="M122" i="13"/>
  <c r="M139" i="13" s="1"/>
  <c r="N123" i="15"/>
  <c r="O69" i="15"/>
  <c r="O123" i="15" s="1"/>
  <c r="P69" i="15"/>
  <c r="P123" i="15" s="1"/>
  <c r="P79" i="13"/>
  <c r="P133" i="13" s="1"/>
  <c r="O79" i="13"/>
  <c r="O133" i="13" s="1"/>
  <c r="N133" i="13"/>
  <c r="O76" i="7"/>
  <c r="O130" i="7" s="1"/>
  <c r="O72" i="10"/>
  <c r="O126" i="10" s="1"/>
  <c r="P73" i="15"/>
  <c r="P127" i="15" s="1"/>
  <c r="N127" i="15"/>
  <c r="O73" i="15"/>
  <c r="O127" i="15" s="1"/>
  <c r="O76" i="15"/>
  <c r="O130" i="15" s="1"/>
  <c r="N130" i="15"/>
  <c r="P76" i="15"/>
  <c r="P130" i="15" s="1"/>
  <c r="M122" i="10"/>
  <c r="M139" i="10" s="1"/>
  <c r="N131" i="7"/>
  <c r="P76" i="7"/>
  <c r="P130" i="7" s="1"/>
  <c r="N126" i="10"/>
  <c r="P83" i="13"/>
  <c r="P137" i="13" s="1"/>
  <c r="O83" i="13"/>
  <c r="O137" i="13" s="1"/>
  <c r="N137" i="13"/>
  <c r="R31" i="13"/>
  <c r="S14" i="13"/>
  <c r="N124" i="9"/>
  <c r="N129" i="9"/>
  <c r="O75" i="9"/>
  <c r="P75" i="9"/>
  <c r="P129" i="9" s="1"/>
  <c r="P78" i="13"/>
  <c r="P132" i="13" s="1"/>
  <c r="O78" i="13"/>
  <c r="O132" i="13" s="1"/>
  <c r="N132" i="13"/>
  <c r="M85" i="13"/>
  <c r="P69" i="9"/>
  <c r="P123" i="9" s="1"/>
  <c r="O69" i="9"/>
  <c r="O123" i="9" s="1"/>
  <c r="N123" i="9"/>
  <c r="P80" i="12"/>
  <c r="P134" i="12" s="1"/>
  <c r="P74" i="7"/>
  <c r="P128" i="7" s="1"/>
  <c r="O74" i="7"/>
  <c r="O128" i="7" s="1"/>
  <c r="N128" i="7"/>
  <c r="O68" i="15"/>
  <c r="N122" i="15"/>
  <c r="N85" i="15"/>
  <c r="P68" i="15"/>
  <c r="O80" i="12"/>
  <c r="O134" i="12" s="1"/>
  <c r="N136" i="13"/>
  <c r="O82" i="13"/>
  <c r="O136" i="13" s="1"/>
  <c r="P82" i="13"/>
  <c r="P136" i="13" s="1"/>
  <c r="O77" i="7"/>
  <c r="O131" i="7" s="1"/>
  <c r="O70" i="9"/>
  <c r="O124" i="9" s="1"/>
  <c r="O81" i="10"/>
  <c r="O135" i="10" s="1"/>
  <c r="N128" i="15"/>
  <c r="O74" i="15"/>
  <c r="O128" i="15" s="1"/>
  <c r="P74" i="15"/>
  <c r="P128" i="15" s="1"/>
  <c r="P81" i="13"/>
  <c r="P135" i="13" s="1"/>
  <c r="O81" i="13"/>
  <c r="O135" i="13" s="1"/>
  <c r="N135" i="13"/>
  <c r="P82" i="7"/>
  <c r="P136" i="7" s="1"/>
  <c r="N135" i="10"/>
  <c r="N137" i="15"/>
  <c r="P83" i="15"/>
  <c r="P137" i="15" s="1"/>
  <c r="O83" i="15"/>
  <c r="O137" i="15" s="1"/>
  <c r="P68" i="13"/>
  <c r="O68" i="13"/>
  <c r="N85" i="13"/>
  <c r="H41" i="10"/>
  <c r="I41" i="10" s="1"/>
  <c r="M41" i="10" s="1"/>
  <c r="N41" i="10" s="1"/>
  <c r="R41" i="10" s="1"/>
  <c r="S41" i="10" s="1"/>
  <c r="W41" i="10" s="1"/>
  <c r="O81" i="12"/>
  <c r="O135" i="12" s="1"/>
  <c r="N135" i="12"/>
  <c r="P81" i="12"/>
  <c r="P135" i="12" s="1"/>
  <c r="P71" i="10"/>
  <c r="P125" i="10" s="1"/>
  <c r="O71" i="10"/>
  <c r="O125" i="10" s="1"/>
  <c r="N125" i="10"/>
  <c r="R77" i="12"/>
  <c r="S77" i="12" s="1"/>
  <c r="H42" i="10"/>
  <c r="I42" i="10" s="1"/>
  <c r="M42" i="10" s="1"/>
  <c r="N42" i="10" s="1"/>
  <c r="R42" i="10" s="1"/>
  <c r="S42" i="10" s="1"/>
  <c r="W42" i="10" s="1"/>
  <c r="H44" i="10"/>
  <c r="I44" i="10" s="1"/>
  <c r="M44" i="10" s="1"/>
  <c r="N44" i="10" s="1"/>
  <c r="R44" i="10" s="1"/>
  <c r="S44" i="10" s="1"/>
  <c r="W44" i="10" s="1"/>
  <c r="M85" i="10"/>
  <c r="H56" i="10"/>
  <c r="I56" i="10" s="1"/>
  <c r="M56" i="10" s="1"/>
  <c r="N56" i="10" s="1"/>
  <c r="R56" i="10" s="1"/>
  <c r="S56" i="10" s="1"/>
  <c r="W56" i="10" s="1"/>
  <c r="H52" i="10"/>
  <c r="I52" i="10" s="1"/>
  <c r="M52" i="10" s="1"/>
  <c r="N52" i="10" s="1"/>
  <c r="R52" i="10" s="1"/>
  <c r="S52" i="10" s="1"/>
  <c r="W52" i="10" s="1"/>
  <c r="P69" i="12"/>
  <c r="P123" i="12" s="1"/>
  <c r="N123" i="12"/>
  <c r="O69" i="12"/>
  <c r="O123" i="12" s="1"/>
  <c r="O68" i="10"/>
  <c r="N85" i="10"/>
  <c r="P68" i="10"/>
  <c r="R136" i="12"/>
  <c r="K122" i="12"/>
  <c r="K139" i="12" s="1"/>
  <c r="K85" i="12"/>
  <c r="R131" i="12"/>
  <c r="P84" i="12"/>
  <c r="P138" i="12" s="1"/>
  <c r="O84" i="12"/>
  <c r="O138" i="12" s="1"/>
  <c r="N138" i="12"/>
  <c r="H45" i="10"/>
  <c r="I45" i="10" s="1"/>
  <c r="M45" i="10" s="1"/>
  <c r="N45" i="10" s="1"/>
  <c r="R45" i="10" s="1"/>
  <c r="S45" i="10" s="1"/>
  <c r="W45" i="10" s="1"/>
  <c r="R82" i="12"/>
  <c r="S82" i="12" s="1"/>
  <c r="O72" i="7"/>
  <c r="O126" i="7" s="1"/>
  <c r="P72" i="7"/>
  <c r="P126" i="7" s="1"/>
  <c r="N126" i="7"/>
  <c r="J85" i="12"/>
  <c r="J122" i="12"/>
  <c r="J139" i="12" s="1"/>
  <c r="O73" i="12"/>
  <c r="O127" i="12" s="1"/>
  <c r="P73" i="12"/>
  <c r="P127" i="12" s="1"/>
  <c r="N127" i="12"/>
  <c r="O73" i="10"/>
  <c r="O127" i="10" s="1"/>
  <c r="P73" i="10"/>
  <c r="P127" i="10" s="1"/>
  <c r="N127" i="10"/>
  <c r="O74" i="12"/>
  <c r="O128" i="12" s="1"/>
  <c r="P74" i="12"/>
  <c r="P128" i="12" s="1"/>
  <c r="N128" i="12"/>
  <c r="O82" i="10"/>
  <c r="O136" i="10" s="1"/>
  <c r="P82" i="10"/>
  <c r="P136" i="10" s="1"/>
  <c r="N136" i="10"/>
  <c r="R77" i="10"/>
  <c r="S77" i="10" s="1"/>
  <c r="I139" i="12"/>
  <c r="H50" i="10"/>
  <c r="I50" i="10" s="1"/>
  <c r="M50" i="10" s="1"/>
  <c r="N50" i="10" s="1"/>
  <c r="R50" i="10" s="1"/>
  <c r="S50" i="10" s="1"/>
  <c r="W50" i="10" s="1"/>
  <c r="H55" i="10"/>
  <c r="I55" i="10" s="1"/>
  <c r="M55" i="10" s="1"/>
  <c r="N55" i="10" s="1"/>
  <c r="R55" i="10" s="1"/>
  <c r="S55" i="10" s="1"/>
  <c r="W55" i="10" s="1"/>
  <c r="O75" i="10"/>
  <c r="O129" i="10" s="1"/>
  <c r="P75" i="10"/>
  <c r="P129" i="10" s="1"/>
  <c r="N129" i="10"/>
  <c r="O75" i="12"/>
  <c r="O129" i="12" s="1"/>
  <c r="P75" i="12"/>
  <c r="P129" i="12" s="1"/>
  <c r="N129" i="12"/>
  <c r="H43" i="10"/>
  <c r="I43" i="10" s="1"/>
  <c r="M43" i="10" s="1"/>
  <c r="N43" i="10" s="1"/>
  <c r="R43" i="10" s="1"/>
  <c r="S43" i="10" s="1"/>
  <c r="W43" i="10" s="1"/>
  <c r="H47" i="10"/>
  <c r="I47" i="10" s="1"/>
  <c r="M47" i="10" s="1"/>
  <c r="N47" i="10" s="1"/>
  <c r="R47" i="10" s="1"/>
  <c r="S47" i="10" s="1"/>
  <c r="W47" i="10" s="1"/>
  <c r="P78" i="10"/>
  <c r="P132" i="10" s="1"/>
  <c r="O78" i="10"/>
  <c r="O132" i="10" s="1"/>
  <c r="N132" i="10"/>
  <c r="R131" i="10"/>
  <c r="N31" i="10"/>
  <c r="R14" i="10"/>
  <c r="N122" i="10"/>
  <c r="O77" i="6"/>
  <c r="O131" i="6" s="1"/>
  <c r="N131" i="6"/>
  <c r="P77" i="6"/>
  <c r="P131" i="6" s="1"/>
  <c r="K122" i="7"/>
  <c r="K139" i="7" s="1"/>
  <c r="K85" i="7"/>
  <c r="J85" i="7"/>
  <c r="J122" i="7"/>
  <c r="J139" i="7" s="1"/>
  <c r="O81" i="7"/>
  <c r="O135" i="7" s="1"/>
  <c r="P81" i="7"/>
  <c r="P135" i="7" s="1"/>
  <c r="N135" i="7"/>
  <c r="S14" i="7"/>
  <c r="R31" i="7"/>
  <c r="M122" i="9"/>
  <c r="M139" i="9" s="1"/>
  <c r="P75" i="7"/>
  <c r="P129" i="7" s="1"/>
  <c r="O75" i="7"/>
  <c r="O129" i="7" s="1"/>
  <c r="N129" i="7"/>
  <c r="M85" i="9"/>
  <c r="O83" i="9"/>
  <c r="O137" i="9" s="1"/>
  <c r="P83" i="9"/>
  <c r="P137" i="9" s="1"/>
  <c r="N137" i="9"/>
  <c r="N138" i="9"/>
  <c r="P84" i="9"/>
  <c r="P138" i="9" s="1"/>
  <c r="O84" i="9"/>
  <c r="O138" i="9" s="1"/>
  <c r="I139" i="7"/>
  <c r="N127" i="9"/>
  <c r="P73" i="9"/>
  <c r="P127" i="9" s="1"/>
  <c r="O73" i="9"/>
  <c r="O127" i="9" s="1"/>
  <c r="N85" i="9"/>
  <c r="O68" i="9"/>
  <c r="P68" i="9"/>
  <c r="N122" i="9"/>
  <c r="R31" i="6"/>
  <c r="S14" i="6"/>
  <c r="O73" i="6"/>
  <c r="O127" i="6" s="1"/>
  <c r="P73" i="6"/>
  <c r="P127" i="6" s="1"/>
  <c r="N127" i="6"/>
  <c r="R76" i="12" l="1"/>
  <c r="S76" i="12" s="1"/>
  <c r="T76" i="12" s="1"/>
  <c r="T130" i="12" s="1"/>
  <c r="R138" i="15"/>
  <c r="R136" i="18"/>
  <c r="R134" i="18"/>
  <c r="R84" i="15"/>
  <c r="S84" i="15" s="1"/>
  <c r="T84" i="15" s="1"/>
  <c r="T138" i="15" s="1"/>
  <c r="R127" i="16"/>
  <c r="R124" i="16"/>
  <c r="R70" i="16"/>
  <c r="S70" i="16" s="1"/>
  <c r="S124" i="16" s="1"/>
  <c r="R127" i="7"/>
  <c r="R132" i="9"/>
  <c r="R125" i="15"/>
  <c r="R129" i="16"/>
  <c r="R82" i="18"/>
  <c r="S82" i="18" s="1"/>
  <c r="U82" i="18" s="1"/>
  <c r="U136" i="18" s="1"/>
  <c r="R131" i="13"/>
  <c r="R80" i="18"/>
  <c r="S80" i="18" s="1"/>
  <c r="T80" i="18" s="1"/>
  <c r="T134" i="18" s="1"/>
  <c r="R79" i="12"/>
  <c r="S79" i="12" s="1"/>
  <c r="T79" i="12" s="1"/>
  <c r="T133" i="12" s="1"/>
  <c r="R133" i="12"/>
  <c r="R73" i="7"/>
  <c r="S73" i="7" s="1"/>
  <c r="S127" i="7" s="1"/>
  <c r="R131" i="15"/>
  <c r="R125" i="16"/>
  <c r="R83" i="7"/>
  <c r="S83" i="7" s="1"/>
  <c r="S137" i="7" s="1"/>
  <c r="R130" i="13"/>
  <c r="R133" i="15"/>
  <c r="R76" i="10"/>
  <c r="S76" i="10" s="1"/>
  <c r="S130" i="10" s="1"/>
  <c r="R78" i="9"/>
  <c r="S78" i="9" s="1"/>
  <c r="U78" i="9" s="1"/>
  <c r="U132" i="9" s="1"/>
  <c r="R71" i="16"/>
  <c r="S71" i="16" s="1"/>
  <c r="T71" i="16" s="1"/>
  <c r="T125" i="16" s="1"/>
  <c r="R132" i="18"/>
  <c r="R131" i="9"/>
  <c r="R137" i="10"/>
  <c r="R75" i="10"/>
  <c r="S75" i="10" s="1"/>
  <c r="U75" i="10" s="1"/>
  <c r="U129" i="10" s="1"/>
  <c r="R126" i="9"/>
  <c r="R128" i="18"/>
  <c r="W79" i="18"/>
  <c r="D106" i="18" s="1"/>
  <c r="F106" i="18" s="1"/>
  <c r="F159" i="18" s="1"/>
  <c r="R76" i="13"/>
  <c r="S76" i="13" s="1"/>
  <c r="U76" i="13" s="1"/>
  <c r="U130" i="13" s="1"/>
  <c r="R73" i="16"/>
  <c r="S73" i="16" s="1"/>
  <c r="U73" i="16" s="1"/>
  <c r="U127" i="16" s="1"/>
  <c r="R80" i="7"/>
  <c r="S80" i="7" s="1"/>
  <c r="T80" i="7" s="1"/>
  <c r="T134" i="7" s="1"/>
  <c r="R126" i="13"/>
  <c r="R125" i="12"/>
  <c r="R123" i="10"/>
  <c r="R71" i="15"/>
  <c r="S71" i="15" s="1"/>
  <c r="U71" i="15" s="1"/>
  <c r="U125" i="15" s="1"/>
  <c r="R77" i="15"/>
  <c r="S77" i="15" s="1"/>
  <c r="S131" i="15" s="1"/>
  <c r="R69" i="10"/>
  <c r="S69" i="10" s="1"/>
  <c r="T69" i="10" s="1"/>
  <c r="T123" i="10" s="1"/>
  <c r="R72" i="9"/>
  <c r="S72" i="9" s="1"/>
  <c r="T72" i="9" s="1"/>
  <c r="T126" i="9" s="1"/>
  <c r="U72" i="18"/>
  <c r="U126" i="18" s="1"/>
  <c r="R83" i="10"/>
  <c r="S83" i="10" s="1"/>
  <c r="T83" i="10" s="1"/>
  <c r="T137" i="10" s="1"/>
  <c r="T72" i="18"/>
  <c r="T126" i="18" s="1"/>
  <c r="R124" i="7"/>
  <c r="R74" i="18"/>
  <c r="S74" i="18" s="1"/>
  <c r="S128" i="18" s="1"/>
  <c r="R128" i="13"/>
  <c r="R78" i="12"/>
  <c r="S78" i="12" s="1"/>
  <c r="U78" i="12" s="1"/>
  <c r="U132" i="12" s="1"/>
  <c r="R79" i="15"/>
  <c r="S79" i="15" s="1"/>
  <c r="U79" i="15" s="1"/>
  <c r="U133" i="15" s="1"/>
  <c r="T73" i="16"/>
  <c r="T127" i="16" s="1"/>
  <c r="R134" i="7"/>
  <c r="R129" i="13"/>
  <c r="R134" i="15"/>
  <c r="W133" i="18"/>
  <c r="R74" i="13"/>
  <c r="S74" i="13" s="1"/>
  <c r="T74" i="13" s="1"/>
  <c r="T128" i="13" s="1"/>
  <c r="R130" i="16"/>
  <c r="R134" i="10"/>
  <c r="R76" i="16"/>
  <c r="S76" i="16" s="1"/>
  <c r="S130" i="16" s="1"/>
  <c r="R133" i="7"/>
  <c r="R138" i="7"/>
  <c r="R134" i="13"/>
  <c r="R84" i="7"/>
  <c r="S84" i="7" s="1"/>
  <c r="T84" i="7" s="1"/>
  <c r="T138" i="7" s="1"/>
  <c r="R132" i="4"/>
  <c r="R123" i="13"/>
  <c r="R81" i="12"/>
  <c r="S81" i="12" s="1"/>
  <c r="U81" i="12" s="1"/>
  <c r="U135" i="12" s="1"/>
  <c r="R131" i="18"/>
  <c r="R70" i="7"/>
  <c r="S70" i="7" s="1"/>
  <c r="U70" i="7" s="1"/>
  <c r="U124" i="7" s="1"/>
  <c r="R127" i="10"/>
  <c r="R136" i="9"/>
  <c r="R73" i="10"/>
  <c r="S73" i="10" s="1"/>
  <c r="U73" i="10" s="1"/>
  <c r="U127" i="10" s="1"/>
  <c r="R125" i="13"/>
  <c r="R77" i="6"/>
  <c r="S77" i="6" s="1"/>
  <c r="T77" i="6" s="1"/>
  <c r="T131" i="6" s="1"/>
  <c r="R69" i="18"/>
  <c r="S69" i="18" s="1"/>
  <c r="S123" i="18" s="1"/>
  <c r="R126" i="12"/>
  <c r="R137" i="12"/>
  <c r="R123" i="18"/>
  <c r="R72" i="16"/>
  <c r="S72" i="16" s="1"/>
  <c r="S126" i="16" s="1"/>
  <c r="R83" i="16"/>
  <c r="S83" i="16" s="1"/>
  <c r="S137" i="16" s="1"/>
  <c r="T78" i="16"/>
  <c r="T132" i="16" s="1"/>
  <c r="S132" i="16"/>
  <c r="R69" i="13"/>
  <c r="S69" i="13" s="1"/>
  <c r="S123" i="13" s="1"/>
  <c r="R80" i="10"/>
  <c r="S80" i="10" s="1"/>
  <c r="S134" i="10" s="1"/>
  <c r="R72" i="7"/>
  <c r="S72" i="7" s="1"/>
  <c r="U72" i="7" s="1"/>
  <c r="U126" i="7" s="1"/>
  <c r="R72" i="12"/>
  <c r="S72" i="12" s="1"/>
  <c r="U72" i="12" s="1"/>
  <c r="U126" i="12" s="1"/>
  <c r="R75" i="13"/>
  <c r="S75" i="13" s="1"/>
  <c r="U75" i="13" s="1"/>
  <c r="U129" i="13" s="1"/>
  <c r="R77" i="18"/>
  <c r="S77" i="18" s="1"/>
  <c r="U77" i="18" s="1"/>
  <c r="U131" i="18" s="1"/>
  <c r="R68" i="13"/>
  <c r="S68" i="13" s="1"/>
  <c r="S122" i="13" s="1"/>
  <c r="O138" i="18"/>
  <c r="R138" i="18" s="1"/>
  <c r="R84" i="18"/>
  <c r="S84" i="18" s="1"/>
  <c r="U76" i="12"/>
  <c r="U130" i="12" s="1"/>
  <c r="M85" i="12"/>
  <c r="R134" i="12"/>
  <c r="M85" i="7"/>
  <c r="R78" i="7"/>
  <c r="S78" i="7" s="1"/>
  <c r="S132" i="7" s="1"/>
  <c r="R70" i="13"/>
  <c r="S70" i="13" s="1"/>
  <c r="T70" i="13" s="1"/>
  <c r="T124" i="13" s="1"/>
  <c r="O130" i="9"/>
  <c r="R130" i="9" s="1"/>
  <c r="R76" i="9"/>
  <c r="S76" i="9" s="1"/>
  <c r="R124" i="13"/>
  <c r="S130" i="12"/>
  <c r="R136" i="15"/>
  <c r="R132" i="6"/>
  <c r="R136" i="16"/>
  <c r="R71" i="12"/>
  <c r="S71" i="12" s="1"/>
  <c r="T71" i="12" s="1"/>
  <c r="T125" i="12" s="1"/>
  <c r="R78" i="4"/>
  <c r="S78" i="4" s="1"/>
  <c r="T78" i="4" s="1"/>
  <c r="T132" i="4" s="1"/>
  <c r="R68" i="15"/>
  <c r="S68" i="15" s="1"/>
  <c r="R84" i="13"/>
  <c r="S84" i="13" s="1"/>
  <c r="T84" i="13" s="1"/>
  <c r="T138" i="13" s="1"/>
  <c r="R77" i="13"/>
  <c r="S77" i="13" s="1"/>
  <c r="T77" i="13" s="1"/>
  <c r="T131" i="13" s="1"/>
  <c r="R123" i="7"/>
  <c r="R77" i="9"/>
  <c r="S77" i="9" s="1"/>
  <c r="R80" i="16"/>
  <c r="S80" i="16" s="1"/>
  <c r="T80" i="16" s="1"/>
  <c r="T134" i="16" s="1"/>
  <c r="R138" i="16"/>
  <c r="R124" i="12"/>
  <c r="R125" i="18"/>
  <c r="R78" i="18"/>
  <c r="S78" i="18" s="1"/>
  <c r="S132" i="18" s="1"/>
  <c r="R126" i="7"/>
  <c r="S124" i="15"/>
  <c r="R84" i="16"/>
  <c r="S84" i="16" s="1"/>
  <c r="U84" i="16" s="1"/>
  <c r="U138" i="16" s="1"/>
  <c r="O123" i="16"/>
  <c r="R123" i="16" s="1"/>
  <c r="R69" i="16"/>
  <c r="S69" i="16" s="1"/>
  <c r="R135" i="10"/>
  <c r="R71" i="13"/>
  <c r="S71" i="13" s="1"/>
  <c r="U71" i="13" s="1"/>
  <c r="U125" i="13" s="1"/>
  <c r="R74" i="16"/>
  <c r="S74" i="16" s="1"/>
  <c r="R128" i="16"/>
  <c r="R124" i="10"/>
  <c r="R134" i="9"/>
  <c r="R82" i="16"/>
  <c r="S82" i="16" s="1"/>
  <c r="U82" i="16" s="1"/>
  <c r="R132" i="7"/>
  <c r="R75" i="16"/>
  <c r="S75" i="16" s="1"/>
  <c r="T75" i="16" s="1"/>
  <c r="T129" i="16" s="1"/>
  <c r="R81" i="18"/>
  <c r="S81" i="18" s="1"/>
  <c r="U81" i="18" s="1"/>
  <c r="U135" i="18" s="1"/>
  <c r="R135" i="9"/>
  <c r="R126" i="15"/>
  <c r="R124" i="18"/>
  <c r="R127" i="18"/>
  <c r="R69" i="7"/>
  <c r="S69" i="7" s="1"/>
  <c r="R82" i="9"/>
  <c r="S82" i="9" s="1"/>
  <c r="T82" i="9" s="1"/>
  <c r="T136" i="9" s="1"/>
  <c r="R137" i="16"/>
  <c r="R83" i="15"/>
  <c r="S83" i="15" s="1"/>
  <c r="U83" i="15" s="1"/>
  <c r="U137" i="15" s="1"/>
  <c r="R73" i="18"/>
  <c r="S73" i="18" s="1"/>
  <c r="U73" i="18" s="1"/>
  <c r="U127" i="18" s="1"/>
  <c r="R135" i="18"/>
  <c r="R70" i="18"/>
  <c r="S70" i="18" s="1"/>
  <c r="U70" i="18" s="1"/>
  <c r="U124" i="18" s="1"/>
  <c r="O135" i="15"/>
  <c r="R135" i="15" s="1"/>
  <c r="R81" i="15"/>
  <c r="S81" i="15" s="1"/>
  <c r="R81" i="9"/>
  <c r="S81" i="9" s="1"/>
  <c r="T81" i="9" s="1"/>
  <c r="T135" i="9" s="1"/>
  <c r="T70" i="15"/>
  <c r="T124" i="15" s="1"/>
  <c r="O129" i="15"/>
  <c r="R129" i="15" s="1"/>
  <c r="R75" i="15"/>
  <c r="S75" i="15" s="1"/>
  <c r="R132" i="13"/>
  <c r="R134" i="16"/>
  <c r="R84" i="10"/>
  <c r="S84" i="10" s="1"/>
  <c r="S134" i="7"/>
  <c r="R78" i="13"/>
  <c r="S78" i="13" s="1"/>
  <c r="T78" i="13" s="1"/>
  <c r="R125" i="6"/>
  <c r="R72" i="13"/>
  <c r="S72" i="13" s="1"/>
  <c r="R133" i="16"/>
  <c r="R125" i="9"/>
  <c r="R76" i="18"/>
  <c r="S76" i="18" s="1"/>
  <c r="S130" i="18" s="1"/>
  <c r="R82" i="15"/>
  <c r="S82" i="15" s="1"/>
  <c r="R79" i="7"/>
  <c r="S79" i="7" s="1"/>
  <c r="T79" i="7" s="1"/>
  <c r="T133" i="7" s="1"/>
  <c r="R69" i="6"/>
  <c r="S69" i="6" s="1"/>
  <c r="T69" i="6" s="1"/>
  <c r="T123" i="6" s="1"/>
  <c r="R128" i="9"/>
  <c r="R132" i="15"/>
  <c r="R79" i="16"/>
  <c r="S79" i="16" s="1"/>
  <c r="U79" i="16" s="1"/>
  <c r="U133" i="16" s="1"/>
  <c r="R132" i="12"/>
  <c r="R130" i="18"/>
  <c r="R69" i="9"/>
  <c r="S69" i="9" s="1"/>
  <c r="T69" i="9" s="1"/>
  <c r="T123" i="9" s="1"/>
  <c r="R83" i="12"/>
  <c r="S83" i="12" s="1"/>
  <c r="T83" i="12" s="1"/>
  <c r="T137" i="12" s="1"/>
  <c r="R80" i="15"/>
  <c r="S80" i="15" s="1"/>
  <c r="T80" i="15" s="1"/>
  <c r="T134" i="15" s="1"/>
  <c r="R127" i="13"/>
  <c r="R80" i="13"/>
  <c r="S80" i="13" s="1"/>
  <c r="U80" i="13" s="1"/>
  <c r="U134" i="13" s="1"/>
  <c r="O125" i="7"/>
  <c r="R125" i="7" s="1"/>
  <c r="R71" i="7"/>
  <c r="S71" i="7" s="1"/>
  <c r="R138" i="10"/>
  <c r="R71" i="18"/>
  <c r="S71" i="18" s="1"/>
  <c r="S125" i="18" s="1"/>
  <c r="R80" i="9"/>
  <c r="S80" i="9" s="1"/>
  <c r="U80" i="9" s="1"/>
  <c r="U134" i="9" s="1"/>
  <c r="O137" i="18"/>
  <c r="R137" i="18" s="1"/>
  <c r="R83" i="18"/>
  <c r="S83" i="18" s="1"/>
  <c r="R81" i="10"/>
  <c r="S81" i="10" s="1"/>
  <c r="U81" i="10" s="1"/>
  <c r="U135" i="10" s="1"/>
  <c r="S128" i="10"/>
  <c r="T74" i="10"/>
  <c r="T128" i="10" s="1"/>
  <c r="R70" i="12"/>
  <c r="S70" i="12" s="1"/>
  <c r="U70" i="12" s="1"/>
  <c r="U124" i="12" s="1"/>
  <c r="R130" i="15"/>
  <c r="R135" i="16"/>
  <c r="S129" i="18"/>
  <c r="R71" i="9"/>
  <c r="S71" i="9" s="1"/>
  <c r="S125" i="9" s="1"/>
  <c r="R79" i="10"/>
  <c r="S79" i="10" s="1"/>
  <c r="R133" i="9"/>
  <c r="T75" i="18"/>
  <c r="T129" i="18" s="1"/>
  <c r="R133" i="10"/>
  <c r="R131" i="7"/>
  <c r="R136" i="7"/>
  <c r="R72" i="15"/>
  <c r="S72" i="15" s="1"/>
  <c r="S126" i="15" s="1"/>
  <c r="R123" i="6"/>
  <c r="R70" i="10"/>
  <c r="S70" i="10" s="1"/>
  <c r="U70" i="10" s="1"/>
  <c r="U124" i="10" s="1"/>
  <c r="R138" i="13"/>
  <c r="R73" i="13"/>
  <c r="S73" i="13" s="1"/>
  <c r="S14" i="16"/>
  <c r="R31" i="16"/>
  <c r="R72" i="10"/>
  <c r="S72" i="10" s="1"/>
  <c r="S126" i="10" s="1"/>
  <c r="R79" i="9"/>
  <c r="S79" i="9" s="1"/>
  <c r="R127" i="6"/>
  <c r="R74" i="9"/>
  <c r="S74" i="9" s="1"/>
  <c r="T74" i="9" s="1"/>
  <c r="R137" i="13"/>
  <c r="R76" i="15"/>
  <c r="S76" i="15" s="1"/>
  <c r="T76" i="15" s="1"/>
  <c r="M85" i="16"/>
  <c r="N68" i="16"/>
  <c r="M122" i="18"/>
  <c r="M139" i="18" s="1"/>
  <c r="R78" i="15"/>
  <c r="S78" i="15" s="1"/>
  <c r="S132" i="15" s="1"/>
  <c r="U72" i="16"/>
  <c r="U126" i="16" s="1"/>
  <c r="T72" i="16"/>
  <c r="T126" i="16" s="1"/>
  <c r="R126" i="16"/>
  <c r="J139" i="16"/>
  <c r="M122" i="16"/>
  <c r="M139" i="16" s="1"/>
  <c r="R73" i="6"/>
  <c r="S73" i="6" s="1"/>
  <c r="T73" i="6" s="1"/>
  <c r="T127" i="6" s="1"/>
  <c r="R135" i="7"/>
  <c r="R129" i="12"/>
  <c r="R135" i="13"/>
  <c r="R82" i="7"/>
  <c r="S82" i="7" s="1"/>
  <c r="U82" i="7" s="1"/>
  <c r="U136" i="7" s="1"/>
  <c r="M85" i="18"/>
  <c r="N68" i="18"/>
  <c r="R131" i="16"/>
  <c r="R73" i="9"/>
  <c r="S73" i="9" s="1"/>
  <c r="T73" i="9" s="1"/>
  <c r="T127" i="9" s="1"/>
  <c r="R78" i="6"/>
  <c r="S78" i="6" s="1"/>
  <c r="T78" i="6" s="1"/>
  <c r="T132" i="6" s="1"/>
  <c r="R83" i="9"/>
  <c r="S83" i="9" s="1"/>
  <c r="S137" i="9" s="1"/>
  <c r="R138" i="12"/>
  <c r="R81" i="13"/>
  <c r="S81" i="13" s="1"/>
  <c r="U81" i="13" s="1"/>
  <c r="U135" i="13" s="1"/>
  <c r="R69" i="15"/>
  <c r="S69" i="15" s="1"/>
  <c r="S123" i="15" s="1"/>
  <c r="R81" i="16"/>
  <c r="S81" i="16" s="1"/>
  <c r="R77" i="16"/>
  <c r="S77" i="16" s="1"/>
  <c r="R127" i="9"/>
  <c r="R137" i="9"/>
  <c r="R129" i="10"/>
  <c r="R73" i="12"/>
  <c r="S73" i="12" s="1"/>
  <c r="U73" i="12" s="1"/>
  <c r="U127" i="12" s="1"/>
  <c r="R71" i="6"/>
  <c r="S71" i="6" s="1"/>
  <c r="U71" i="6" s="1"/>
  <c r="U125" i="6" s="1"/>
  <c r="R73" i="15"/>
  <c r="S73" i="15" s="1"/>
  <c r="U73" i="15" s="1"/>
  <c r="U127" i="15" s="1"/>
  <c r="R130" i="7"/>
  <c r="S31" i="13"/>
  <c r="W14" i="13"/>
  <c r="R74" i="7"/>
  <c r="S74" i="7" s="1"/>
  <c r="R132" i="10"/>
  <c r="R136" i="13"/>
  <c r="P85" i="15"/>
  <c r="P122" i="15"/>
  <c r="P139" i="15" s="1"/>
  <c r="R124" i="9"/>
  <c r="R83" i="13"/>
  <c r="S83" i="13" s="1"/>
  <c r="O129" i="9"/>
  <c r="R129" i="9" s="1"/>
  <c r="R75" i="9"/>
  <c r="S75" i="9" s="1"/>
  <c r="R70" i="9"/>
  <c r="S70" i="9" s="1"/>
  <c r="U70" i="9" s="1"/>
  <c r="U124" i="9" s="1"/>
  <c r="R76" i="7"/>
  <c r="S76" i="7" s="1"/>
  <c r="R69" i="12"/>
  <c r="S69" i="12" s="1"/>
  <c r="U69" i="12" s="1"/>
  <c r="U123" i="12" s="1"/>
  <c r="R77" i="7"/>
  <c r="S77" i="7" s="1"/>
  <c r="R123" i="15"/>
  <c r="M122" i="12"/>
  <c r="M139" i="12" s="1"/>
  <c r="R74" i="12"/>
  <c r="S74" i="12" s="1"/>
  <c r="U74" i="12" s="1"/>
  <c r="U128" i="12" s="1"/>
  <c r="R125" i="10"/>
  <c r="N139" i="15"/>
  <c r="N139" i="13"/>
  <c r="R133" i="13"/>
  <c r="R128" i="15"/>
  <c r="R137" i="15"/>
  <c r="R123" i="9"/>
  <c r="R82" i="13"/>
  <c r="S82" i="13" s="1"/>
  <c r="R80" i="12"/>
  <c r="S80" i="12" s="1"/>
  <c r="T80" i="12" s="1"/>
  <c r="T134" i="12" s="1"/>
  <c r="O122" i="13"/>
  <c r="O85" i="13"/>
  <c r="O122" i="15"/>
  <c r="O85" i="15"/>
  <c r="R126" i="10"/>
  <c r="R79" i="13"/>
  <c r="S79" i="13" s="1"/>
  <c r="R127" i="15"/>
  <c r="U84" i="15"/>
  <c r="U138" i="15" s="1"/>
  <c r="R84" i="9"/>
  <c r="S84" i="9" s="1"/>
  <c r="U84" i="9" s="1"/>
  <c r="U138" i="9" s="1"/>
  <c r="R128" i="12"/>
  <c r="R71" i="10"/>
  <c r="S71" i="10" s="1"/>
  <c r="T71" i="10" s="1"/>
  <c r="T125" i="10" s="1"/>
  <c r="R75" i="12"/>
  <c r="S75" i="12" s="1"/>
  <c r="S129" i="12" s="1"/>
  <c r="P122" i="13"/>
  <c r="P139" i="13" s="1"/>
  <c r="P85" i="13"/>
  <c r="S134" i="13"/>
  <c r="R74" i="15"/>
  <c r="S74" i="15" s="1"/>
  <c r="R128" i="7"/>
  <c r="R81" i="7"/>
  <c r="S81" i="7" s="1"/>
  <c r="S135" i="7" s="1"/>
  <c r="P85" i="10"/>
  <c r="P122" i="10"/>
  <c r="P139" i="10" s="1"/>
  <c r="R68" i="10"/>
  <c r="O85" i="10"/>
  <c r="O122" i="10"/>
  <c r="O139" i="10" s="1"/>
  <c r="R78" i="10"/>
  <c r="S78" i="10" s="1"/>
  <c r="O68" i="12"/>
  <c r="N85" i="12"/>
  <c r="P68" i="12"/>
  <c r="N122" i="12"/>
  <c r="R123" i="12"/>
  <c r="M122" i="7"/>
  <c r="M139" i="7" s="1"/>
  <c r="S124" i="7"/>
  <c r="R31" i="10"/>
  <c r="S14" i="10"/>
  <c r="U77" i="10"/>
  <c r="U131" i="10" s="1"/>
  <c r="T77" i="10"/>
  <c r="T131" i="10" s="1"/>
  <c r="S131" i="10"/>
  <c r="R135" i="12"/>
  <c r="R136" i="10"/>
  <c r="T77" i="12"/>
  <c r="T131" i="12" s="1"/>
  <c r="U77" i="12"/>
  <c r="U131" i="12" s="1"/>
  <c r="S131" i="12"/>
  <c r="N139" i="10"/>
  <c r="T70" i="7"/>
  <c r="T124" i="7" s="1"/>
  <c r="R82" i="10"/>
  <c r="S82" i="10" s="1"/>
  <c r="R127" i="12"/>
  <c r="S136" i="12"/>
  <c r="T82" i="12"/>
  <c r="T136" i="12" s="1"/>
  <c r="U82" i="12"/>
  <c r="U136" i="12" s="1"/>
  <c r="R84" i="12"/>
  <c r="S84" i="12" s="1"/>
  <c r="W14" i="7"/>
  <c r="S31" i="7"/>
  <c r="N139" i="9"/>
  <c r="R138" i="9"/>
  <c r="R131" i="6"/>
  <c r="P85" i="9"/>
  <c r="P122" i="9"/>
  <c r="P139" i="9" s="1"/>
  <c r="R75" i="7"/>
  <c r="S75" i="7" s="1"/>
  <c r="R68" i="9"/>
  <c r="N122" i="7"/>
  <c r="O68" i="7"/>
  <c r="P68" i="7"/>
  <c r="N85" i="7"/>
  <c r="O122" i="9"/>
  <c r="O85" i="9"/>
  <c r="R129" i="7"/>
  <c r="S31" i="6"/>
  <c r="W14" i="6"/>
  <c r="U76" i="10" l="1"/>
  <c r="U130" i="10" s="1"/>
  <c r="U79" i="12"/>
  <c r="U133" i="12" s="1"/>
  <c r="S138" i="15"/>
  <c r="T70" i="16"/>
  <c r="T124" i="16" s="1"/>
  <c r="W124" i="16" s="1"/>
  <c r="U70" i="16"/>
  <c r="U124" i="16" s="1"/>
  <c r="T76" i="10"/>
  <c r="T130" i="10" s="1"/>
  <c r="S136" i="18"/>
  <c r="T74" i="18"/>
  <c r="W74" i="18" s="1"/>
  <c r="D101" i="18" s="1"/>
  <c r="T82" i="18"/>
  <c r="W82" i="18" s="1"/>
  <c r="D109" i="18" s="1"/>
  <c r="S134" i="18"/>
  <c r="U80" i="18"/>
  <c r="U134" i="18" s="1"/>
  <c r="U74" i="18"/>
  <c r="U128" i="18" s="1"/>
  <c r="S133" i="12"/>
  <c r="T78" i="9"/>
  <c r="T132" i="9" s="1"/>
  <c r="W132" i="9" s="1"/>
  <c r="S132" i="9"/>
  <c r="S125" i="16"/>
  <c r="T76" i="13"/>
  <c r="T130" i="13" s="1"/>
  <c r="U80" i="7"/>
  <c r="U134" i="7" s="1"/>
  <c r="U71" i="16"/>
  <c r="U125" i="16" s="1"/>
  <c r="E106" i="18"/>
  <c r="E159" i="18" s="1"/>
  <c r="U73" i="7"/>
  <c r="U127" i="7" s="1"/>
  <c r="S127" i="15"/>
  <c r="U83" i="7"/>
  <c r="U137" i="7" s="1"/>
  <c r="T73" i="7"/>
  <c r="T127" i="7" s="1"/>
  <c r="W127" i="7" s="1"/>
  <c r="S126" i="7"/>
  <c r="U74" i="13"/>
  <c r="U128" i="13" s="1"/>
  <c r="T69" i="18"/>
  <c r="T123" i="18" s="1"/>
  <c r="U83" i="10"/>
  <c r="U137" i="10" s="1"/>
  <c r="U75" i="16"/>
  <c r="U129" i="16" s="1"/>
  <c r="S130" i="13"/>
  <c r="W130" i="13" s="1"/>
  <c r="S129" i="10"/>
  <c r="D159" i="18"/>
  <c r="H159" i="18" s="1"/>
  <c r="I159" i="18" s="1"/>
  <c r="M159" i="18" s="1"/>
  <c r="N159" i="18" s="1"/>
  <c r="R159" i="18" s="1"/>
  <c r="S159" i="18" s="1"/>
  <c r="W159" i="18" s="1"/>
  <c r="S137" i="10"/>
  <c r="W126" i="18"/>
  <c r="S129" i="13"/>
  <c r="S128" i="13"/>
  <c r="T83" i="7"/>
  <c r="T137" i="7" s="1"/>
  <c r="T75" i="10"/>
  <c r="T129" i="10" s="1"/>
  <c r="T72" i="7"/>
  <c r="T126" i="7" s="1"/>
  <c r="W126" i="7" s="1"/>
  <c r="W72" i="18"/>
  <c r="D99" i="18" s="1"/>
  <c r="E99" i="18" s="1"/>
  <c r="E152" i="18" s="1"/>
  <c r="S127" i="16"/>
  <c r="U72" i="9"/>
  <c r="U126" i="9" s="1"/>
  <c r="S136" i="9"/>
  <c r="U82" i="9"/>
  <c r="U136" i="9" s="1"/>
  <c r="T78" i="12"/>
  <c r="T132" i="12" s="1"/>
  <c r="S126" i="9"/>
  <c r="W79" i="12"/>
  <c r="D106" i="12" s="1"/>
  <c r="F106" i="12" s="1"/>
  <c r="F159" i="12" s="1"/>
  <c r="T77" i="15"/>
  <c r="T131" i="15" s="1"/>
  <c r="S133" i="15"/>
  <c r="S123" i="9"/>
  <c r="T79" i="15"/>
  <c r="T133" i="15" s="1"/>
  <c r="U69" i="9"/>
  <c r="U123" i="9" s="1"/>
  <c r="U77" i="15"/>
  <c r="U131" i="15" s="1"/>
  <c r="W127" i="16"/>
  <c r="S123" i="10"/>
  <c r="U69" i="10"/>
  <c r="U123" i="10" s="1"/>
  <c r="W124" i="15"/>
  <c r="U77" i="13"/>
  <c r="U131" i="13" s="1"/>
  <c r="T71" i="15"/>
  <c r="T125" i="15" s="1"/>
  <c r="S125" i="15"/>
  <c r="W76" i="13"/>
  <c r="D103" i="13" s="1"/>
  <c r="E103" i="13" s="1"/>
  <c r="E156" i="13" s="1"/>
  <c r="W134" i="18"/>
  <c r="W133" i="12"/>
  <c r="S132" i="12"/>
  <c r="T77" i="18"/>
  <c r="T131" i="18" s="1"/>
  <c r="T76" i="16"/>
  <c r="T130" i="16" s="1"/>
  <c r="T75" i="13"/>
  <c r="T129" i="13" s="1"/>
  <c r="S131" i="18"/>
  <c r="U69" i="18"/>
  <c r="U123" i="18" s="1"/>
  <c r="S137" i="15"/>
  <c r="S131" i="6"/>
  <c r="T81" i="12"/>
  <c r="T135" i="12" s="1"/>
  <c r="S138" i="13"/>
  <c r="U77" i="6"/>
  <c r="U131" i="6" s="1"/>
  <c r="S135" i="12"/>
  <c r="U71" i="12"/>
  <c r="U125" i="12" s="1"/>
  <c r="U84" i="13"/>
  <c r="U138" i="13" s="1"/>
  <c r="T72" i="12"/>
  <c r="T126" i="12" s="1"/>
  <c r="W126" i="12" s="1"/>
  <c r="U76" i="18"/>
  <c r="U130" i="18" s="1"/>
  <c r="U76" i="16"/>
  <c r="U130" i="16" s="1"/>
  <c r="T76" i="18"/>
  <c r="T130" i="18" s="1"/>
  <c r="W73" i="16"/>
  <c r="D100" i="16" s="1"/>
  <c r="D153" i="16" s="1"/>
  <c r="W132" i="16"/>
  <c r="U83" i="12"/>
  <c r="U137" i="12" s="1"/>
  <c r="S128" i="12"/>
  <c r="S127" i="10"/>
  <c r="U84" i="7"/>
  <c r="U138" i="7" s="1"/>
  <c r="W77" i="10"/>
  <c r="D104" i="10" s="1"/>
  <c r="D157" i="10" s="1"/>
  <c r="T73" i="10"/>
  <c r="T127" i="10" s="1"/>
  <c r="S137" i="12"/>
  <c r="T74" i="12"/>
  <c r="T128" i="12" s="1"/>
  <c r="W134" i="7"/>
  <c r="W130" i="12"/>
  <c r="S138" i="7"/>
  <c r="S135" i="10"/>
  <c r="S131" i="13"/>
  <c r="W71" i="16"/>
  <c r="D98" i="16" s="1"/>
  <c r="F98" i="16" s="1"/>
  <c r="F151" i="16" s="1"/>
  <c r="W70" i="15"/>
  <c r="D97" i="15" s="1"/>
  <c r="F97" i="15" s="1"/>
  <c r="F150" i="15" s="1"/>
  <c r="S125" i="12"/>
  <c r="W70" i="16"/>
  <c r="D97" i="16" s="1"/>
  <c r="D150" i="16" s="1"/>
  <c r="W78" i="16"/>
  <c r="D105" i="16" s="1"/>
  <c r="E105" i="16" s="1"/>
  <c r="E158" i="16" s="1"/>
  <c r="U81" i="9"/>
  <c r="U135" i="9" s="1"/>
  <c r="T69" i="13"/>
  <c r="T123" i="13" s="1"/>
  <c r="T80" i="10"/>
  <c r="T134" i="10" s="1"/>
  <c r="U80" i="10"/>
  <c r="U134" i="10" s="1"/>
  <c r="S135" i="18"/>
  <c r="W80" i="18"/>
  <c r="D107" i="18" s="1"/>
  <c r="U79" i="7"/>
  <c r="U133" i="7" s="1"/>
  <c r="S126" i="12"/>
  <c r="T81" i="18"/>
  <c r="T135" i="18" s="1"/>
  <c r="U69" i="13"/>
  <c r="U123" i="13" s="1"/>
  <c r="W76" i="12"/>
  <c r="D103" i="12" s="1"/>
  <c r="F103" i="12" s="1"/>
  <c r="F156" i="12" s="1"/>
  <c r="T83" i="16"/>
  <c r="T137" i="16" s="1"/>
  <c r="U83" i="16"/>
  <c r="U137" i="16" s="1"/>
  <c r="S130" i="9"/>
  <c r="T76" i="9"/>
  <c r="T130" i="9" s="1"/>
  <c r="U76" i="9"/>
  <c r="U130" i="9" s="1"/>
  <c r="T72" i="10"/>
  <c r="T126" i="10" s="1"/>
  <c r="U78" i="7"/>
  <c r="U132" i="7" s="1"/>
  <c r="T81" i="10"/>
  <c r="T135" i="10" s="1"/>
  <c r="S124" i="18"/>
  <c r="S134" i="16"/>
  <c r="S127" i="18"/>
  <c r="S132" i="4"/>
  <c r="W80" i="7"/>
  <c r="D107" i="7" s="1"/>
  <c r="F107" i="7" s="1"/>
  <c r="F160" i="7" s="1"/>
  <c r="U77" i="9"/>
  <c r="U131" i="9" s="1"/>
  <c r="T77" i="9"/>
  <c r="T131" i="9" s="1"/>
  <c r="S131" i="9"/>
  <c r="T73" i="18"/>
  <c r="T127" i="18" s="1"/>
  <c r="S124" i="13"/>
  <c r="U78" i="4"/>
  <c r="U132" i="4" s="1"/>
  <c r="U72" i="10"/>
  <c r="U126" i="10" s="1"/>
  <c r="T78" i="7"/>
  <c r="T132" i="7" s="1"/>
  <c r="S125" i="13"/>
  <c r="T84" i="18"/>
  <c r="T138" i="18" s="1"/>
  <c r="S138" i="18"/>
  <c r="U84" i="18"/>
  <c r="U138" i="18" s="1"/>
  <c r="S123" i="6"/>
  <c r="U76" i="15"/>
  <c r="U130" i="15" s="1"/>
  <c r="U80" i="16"/>
  <c r="U134" i="16" s="1"/>
  <c r="S129" i="16"/>
  <c r="T83" i="15"/>
  <c r="T137" i="15" s="1"/>
  <c r="T70" i="12"/>
  <c r="T124" i="12" s="1"/>
  <c r="U70" i="13"/>
  <c r="U124" i="13" s="1"/>
  <c r="T84" i="16"/>
  <c r="T138" i="16" s="1"/>
  <c r="T69" i="7"/>
  <c r="T123" i="7" s="1"/>
  <c r="U69" i="7"/>
  <c r="U123" i="7" s="1"/>
  <c r="S132" i="13"/>
  <c r="S123" i="16"/>
  <c r="U69" i="16"/>
  <c r="U123" i="16" s="1"/>
  <c r="T69" i="16"/>
  <c r="S128" i="9"/>
  <c r="S138" i="16"/>
  <c r="S136" i="16"/>
  <c r="T82" i="16"/>
  <c r="T136" i="16" s="1"/>
  <c r="T78" i="15"/>
  <c r="T132" i="15" s="1"/>
  <c r="S124" i="12"/>
  <c r="S134" i="9"/>
  <c r="T74" i="16"/>
  <c r="T128" i="16" s="1"/>
  <c r="U74" i="16"/>
  <c r="U128" i="16" s="1"/>
  <c r="S128" i="16"/>
  <c r="T71" i="18"/>
  <c r="T125" i="18" s="1"/>
  <c r="S135" i="9"/>
  <c r="T71" i="13"/>
  <c r="T125" i="13" s="1"/>
  <c r="U78" i="18"/>
  <c r="U132" i="18" s="1"/>
  <c r="T78" i="18"/>
  <c r="T132" i="18" s="1"/>
  <c r="S134" i="15"/>
  <c r="U69" i="6"/>
  <c r="U123" i="6" s="1"/>
  <c r="T70" i="18"/>
  <c r="S133" i="7"/>
  <c r="S123" i="7"/>
  <c r="T132" i="13"/>
  <c r="U83" i="9"/>
  <c r="U137" i="9" s="1"/>
  <c r="T75" i="15"/>
  <c r="T129" i="15" s="1"/>
  <c r="U75" i="15"/>
  <c r="U129" i="15" s="1"/>
  <c r="S129" i="15"/>
  <c r="S134" i="12"/>
  <c r="U80" i="12"/>
  <c r="U134" i="12" s="1"/>
  <c r="O139" i="15"/>
  <c r="U78" i="6"/>
  <c r="U132" i="6" s="1"/>
  <c r="W74" i="10"/>
  <c r="D101" i="10" s="1"/>
  <c r="F101" i="10" s="1"/>
  <c r="F154" i="10" s="1"/>
  <c r="T75" i="12"/>
  <c r="T80" i="13"/>
  <c r="T134" i="13" s="1"/>
  <c r="W134" i="13" s="1"/>
  <c r="T73" i="15"/>
  <c r="T127" i="15" s="1"/>
  <c r="U73" i="9"/>
  <c r="U127" i="9" s="1"/>
  <c r="U75" i="12"/>
  <c r="U129" i="12" s="1"/>
  <c r="W129" i="18"/>
  <c r="S127" i="9"/>
  <c r="U78" i="13"/>
  <c r="U132" i="13" s="1"/>
  <c r="T72" i="15"/>
  <c r="T126" i="15" s="1"/>
  <c r="S133" i="16"/>
  <c r="U71" i="18"/>
  <c r="U125" i="18" s="1"/>
  <c r="W128" i="10"/>
  <c r="W84" i="15"/>
  <c r="D111" i="15" s="1"/>
  <c r="F111" i="15" s="1"/>
  <c r="F164" i="15" s="1"/>
  <c r="U80" i="15"/>
  <c r="U134" i="15" s="1"/>
  <c r="T79" i="16"/>
  <c r="T133" i="16" s="1"/>
  <c r="U84" i="10"/>
  <c r="U138" i="10" s="1"/>
  <c r="T84" i="10"/>
  <c r="S138" i="10"/>
  <c r="T83" i="9"/>
  <c r="T137" i="9" s="1"/>
  <c r="U72" i="13"/>
  <c r="U126" i="13" s="1"/>
  <c r="T72" i="13"/>
  <c r="S126" i="13"/>
  <c r="U72" i="15"/>
  <c r="U126" i="15" s="1"/>
  <c r="S125" i="7"/>
  <c r="U71" i="7"/>
  <c r="U125" i="7" s="1"/>
  <c r="T71" i="7"/>
  <c r="S136" i="15"/>
  <c r="T82" i="15"/>
  <c r="T136" i="15" s="1"/>
  <c r="U82" i="15"/>
  <c r="U136" i="15" s="1"/>
  <c r="S135" i="15"/>
  <c r="U81" i="15"/>
  <c r="U135" i="15" s="1"/>
  <c r="T81" i="15"/>
  <c r="W131" i="10"/>
  <c r="S130" i="15"/>
  <c r="T80" i="9"/>
  <c r="T130" i="15"/>
  <c r="T128" i="9"/>
  <c r="T71" i="6"/>
  <c r="T125" i="6" s="1"/>
  <c r="R68" i="7"/>
  <c r="R85" i="7" s="1"/>
  <c r="S124" i="10"/>
  <c r="W70" i="7"/>
  <c r="D97" i="7" s="1"/>
  <c r="E97" i="7" s="1"/>
  <c r="E150" i="7" s="1"/>
  <c r="T83" i="18"/>
  <c r="T137" i="18" s="1"/>
  <c r="S137" i="18"/>
  <c r="U83" i="18"/>
  <c r="U137" i="18" s="1"/>
  <c r="T70" i="10"/>
  <c r="T124" i="10" s="1"/>
  <c r="S127" i="13"/>
  <c r="T73" i="13"/>
  <c r="U73" i="13"/>
  <c r="U127" i="13" s="1"/>
  <c r="T71" i="9"/>
  <c r="T125" i="9" s="1"/>
  <c r="W75" i="18"/>
  <c r="D102" i="18" s="1"/>
  <c r="E102" i="18" s="1"/>
  <c r="E155" i="18" s="1"/>
  <c r="U136" i="16"/>
  <c r="U74" i="9"/>
  <c r="U128" i="9" s="1"/>
  <c r="U71" i="9"/>
  <c r="U125" i="9" s="1"/>
  <c r="R68" i="12"/>
  <c r="S68" i="12" s="1"/>
  <c r="H106" i="18"/>
  <c r="I106" i="18" s="1"/>
  <c r="K106" i="18" s="1"/>
  <c r="S133" i="10"/>
  <c r="T79" i="10"/>
  <c r="T133" i="10" s="1"/>
  <c r="U79" i="10"/>
  <c r="U133" i="10" s="1"/>
  <c r="D162" i="18"/>
  <c r="F109" i="18"/>
  <c r="F162" i="18" s="1"/>
  <c r="E109" i="18"/>
  <c r="S135" i="13"/>
  <c r="T81" i="13"/>
  <c r="T135" i="13" s="1"/>
  <c r="N122" i="18"/>
  <c r="P68" i="18"/>
  <c r="N85" i="18"/>
  <c r="O68" i="18"/>
  <c r="S125" i="6"/>
  <c r="S31" i="16"/>
  <c r="W14" i="16"/>
  <c r="S127" i="12"/>
  <c r="W126" i="16"/>
  <c r="O68" i="16"/>
  <c r="N85" i="16"/>
  <c r="P68" i="16"/>
  <c r="N122" i="16"/>
  <c r="U78" i="15"/>
  <c r="U132" i="15" s="1"/>
  <c r="U81" i="16"/>
  <c r="U135" i="16" s="1"/>
  <c r="T81" i="16"/>
  <c r="T135" i="16" s="1"/>
  <c r="S135" i="16"/>
  <c r="W72" i="16"/>
  <c r="D99" i="16" s="1"/>
  <c r="T69" i="15"/>
  <c r="T123" i="15" s="1"/>
  <c r="U69" i="15"/>
  <c r="U123" i="15" s="1"/>
  <c r="U77" i="16"/>
  <c r="U131" i="16" s="1"/>
  <c r="T77" i="16"/>
  <c r="T131" i="16" s="1"/>
  <c r="S131" i="16"/>
  <c r="T82" i="7"/>
  <c r="T136" i="7" s="1"/>
  <c r="U79" i="9"/>
  <c r="U133" i="9" s="1"/>
  <c r="T79" i="9"/>
  <c r="T133" i="9" s="1"/>
  <c r="S133" i="9"/>
  <c r="T70" i="9"/>
  <c r="T124" i="9" s="1"/>
  <c r="S136" i="7"/>
  <c r="S127" i="6"/>
  <c r="U73" i="6"/>
  <c r="U127" i="6" s="1"/>
  <c r="T73" i="12"/>
  <c r="T127" i="12" s="1"/>
  <c r="S132" i="6"/>
  <c r="D40" i="13"/>
  <c r="W31" i="13"/>
  <c r="R122" i="15"/>
  <c r="R139" i="15" s="1"/>
  <c r="T83" i="13"/>
  <c r="T137" i="13" s="1"/>
  <c r="U83" i="13"/>
  <c r="U137" i="13" s="1"/>
  <c r="S137" i="13"/>
  <c r="S123" i="12"/>
  <c r="T84" i="9"/>
  <c r="T138" i="9" s="1"/>
  <c r="R122" i="10"/>
  <c r="R139" i="10" s="1"/>
  <c r="T69" i="12"/>
  <c r="T123" i="12" s="1"/>
  <c r="O139" i="13"/>
  <c r="R122" i="13"/>
  <c r="R139" i="13" s="1"/>
  <c r="T77" i="7"/>
  <c r="S131" i="7"/>
  <c r="U77" i="7"/>
  <c r="U131" i="7" s="1"/>
  <c r="T81" i="7"/>
  <c r="T135" i="7" s="1"/>
  <c r="S138" i="9"/>
  <c r="S125" i="10"/>
  <c r="R85" i="15"/>
  <c r="O139" i="9"/>
  <c r="U71" i="10"/>
  <c r="U125" i="10" s="1"/>
  <c r="T68" i="15"/>
  <c r="U68" i="15"/>
  <c r="S85" i="15"/>
  <c r="S122" i="15"/>
  <c r="T74" i="7"/>
  <c r="U74" i="7"/>
  <c r="U128" i="7" s="1"/>
  <c r="S128" i="7"/>
  <c r="T74" i="15"/>
  <c r="T128" i="15" s="1"/>
  <c r="U74" i="15"/>
  <c r="U128" i="15" s="1"/>
  <c r="S128" i="15"/>
  <c r="W138" i="15"/>
  <c r="U82" i="13"/>
  <c r="U136" i="13" s="1"/>
  <c r="T82" i="13"/>
  <c r="T136" i="13" s="1"/>
  <c r="S136" i="13"/>
  <c r="R85" i="13"/>
  <c r="U79" i="13"/>
  <c r="U133" i="13" s="1"/>
  <c r="T79" i="13"/>
  <c r="T133" i="13" s="1"/>
  <c r="S133" i="13"/>
  <c r="S130" i="7"/>
  <c r="T76" i="7"/>
  <c r="T130" i="7" s="1"/>
  <c r="U76" i="7"/>
  <c r="U130" i="7" s="1"/>
  <c r="U81" i="7"/>
  <c r="U135" i="7" s="1"/>
  <c r="W77" i="12"/>
  <c r="D104" i="12" s="1"/>
  <c r="E104" i="12" s="1"/>
  <c r="W131" i="12"/>
  <c r="S124" i="9"/>
  <c r="T75" i="9"/>
  <c r="S129" i="9"/>
  <c r="U75" i="9"/>
  <c r="U129" i="9" s="1"/>
  <c r="S85" i="13"/>
  <c r="U68" i="13"/>
  <c r="T68" i="13"/>
  <c r="U84" i="12"/>
  <c r="U138" i="12" s="1"/>
  <c r="T84" i="12"/>
  <c r="T138" i="12" s="1"/>
  <c r="S138" i="12"/>
  <c r="W82" i="12"/>
  <c r="D109" i="12" s="1"/>
  <c r="S31" i="10"/>
  <c r="W14" i="10"/>
  <c r="W136" i="12"/>
  <c r="W124" i="7"/>
  <c r="N139" i="12"/>
  <c r="P85" i="12"/>
  <c r="P122" i="12"/>
  <c r="P139" i="12" s="1"/>
  <c r="S68" i="10"/>
  <c r="S122" i="10" s="1"/>
  <c r="R85" i="10"/>
  <c r="T78" i="10"/>
  <c r="T132" i="10" s="1"/>
  <c r="U78" i="10"/>
  <c r="U132" i="10" s="1"/>
  <c r="S132" i="10"/>
  <c r="O85" i="12"/>
  <c r="O122" i="12"/>
  <c r="O139" i="12" s="1"/>
  <c r="W130" i="10"/>
  <c r="S136" i="10"/>
  <c r="T82" i="10"/>
  <c r="T136" i="10" s="1"/>
  <c r="U82" i="10"/>
  <c r="U136" i="10" s="1"/>
  <c r="R85" i="9"/>
  <c r="S68" i="9"/>
  <c r="S129" i="7"/>
  <c r="U75" i="7"/>
  <c r="U129" i="7" s="1"/>
  <c r="T75" i="7"/>
  <c r="T129" i="7" s="1"/>
  <c r="N139" i="7"/>
  <c r="P85" i="7"/>
  <c r="P122" i="7"/>
  <c r="P139" i="7" s="1"/>
  <c r="O85" i="7"/>
  <c r="O122" i="7"/>
  <c r="O139" i="7" s="1"/>
  <c r="R122" i="9"/>
  <c r="R139" i="9" s="1"/>
  <c r="D40" i="7"/>
  <c r="W31" i="7"/>
  <c r="D40" i="6"/>
  <c r="W31" i="6"/>
  <c r="W132" i="7" l="1"/>
  <c r="W76" i="10"/>
  <c r="D103" i="10" s="1"/>
  <c r="W126" i="10"/>
  <c r="W78" i="9"/>
  <c r="D105" i="9" s="1"/>
  <c r="W125" i="16"/>
  <c r="T128" i="18"/>
  <c r="W128" i="18" s="1"/>
  <c r="T136" i="18"/>
  <c r="W136" i="18" s="1"/>
  <c r="W127" i="15"/>
  <c r="W81" i="12"/>
  <c r="D108" i="12" s="1"/>
  <c r="E106" i="12"/>
  <c r="E159" i="12" s="1"/>
  <c r="W127" i="10"/>
  <c r="W73" i="7"/>
  <c r="D100" i="7" s="1"/>
  <c r="F100" i="7" s="1"/>
  <c r="F153" i="7" s="1"/>
  <c r="W138" i="13"/>
  <c r="W75" i="10"/>
  <c r="D102" i="10" s="1"/>
  <c r="E102" i="10" s="1"/>
  <c r="Z75" i="10" s="1"/>
  <c r="W83" i="7"/>
  <c r="D110" i="7" s="1"/>
  <c r="E110" i="7" s="1"/>
  <c r="E163" i="7" s="1"/>
  <c r="W84" i="7"/>
  <c r="D111" i="7" s="1"/>
  <c r="E111" i="7" s="1"/>
  <c r="E164" i="7" s="1"/>
  <c r="W72" i="7"/>
  <c r="D99" i="7" s="1"/>
  <c r="W137" i="7"/>
  <c r="W125" i="12"/>
  <c r="W133" i="13"/>
  <c r="W83" i="10"/>
  <c r="D110" i="10" s="1"/>
  <c r="D163" i="10" s="1"/>
  <c r="W128" i="13"/>
  <c r="F99" i="18"/>
  <c r="F152" i="18" s="1"/>
  <c r="H152" i="18" s="1"/>
  <c r="I152" i="18" s="1"/>
  <c r="M152" i="18" s="1"/>
  <c r="N152" i="18" s="1"/>
  <c r="R152" i="18" s="1"/>
  <c r="S152" i="18" s="1"/>
  <c r="W152" i="18" s="1"/>
  <c r="E97" i="15"/>
  <c r="E150" i="15" s="1"/>
  <c r="H150" i="15" s="1"/>
  <c r="I150" i="15" s="1"/>
  <c r="M150" i="15" s="1"/>
  <c r="N150" i="15" s="1"/>
  <c r="R150" i="15" s="1"/>
  <c r="S150" i="15" s="1"/>
  <c r="W150" i="15" s="1"/>
  <c r="D150" i="15"/>
  <c r="W129" i="13"/>
  <c r="W129" i="10"/>
  <c r="W123" i="9"/>
  <c r="W75" i="16"/>
  <c r="D102" i="16" s="1"/>
  <c r="F102" i="16" s="1"/>
  <c r="F155" i="16" s="1"/>
  <c r="W74" i="13"/>
  <c r="D101" i="13" s="1"/>
  <c r="F101" i="13" s="1"/>
  <c r="F154" i="13" s="1"/>
  <c r="W125" i="15"/>
  <c r="W126" i="9"/>
  <c r="D152" i="18"/>
  <c r="W123" i="18"/>
  <c r="W137" i="10"/>
  <c r="W130" i="16"/>
  <c r="W131" i="18"/>
  <c r="W72" i="9"/>
  <c r="D99" i="9" s="1"/>
  <c r="F99" i="9" s="1"/>
  <c r="F152" i="9" s="1"/>
  <c r="E100" i="16"/>
  <c r="E153" i="16" s="1"/>
  <c r="W129" i="16"/>
  <c r="W82" i="9"/>
  <c r="D109" i="9" s="1"/>
  <c r="E109" i="9" s="1"/>
  <c r="E162" i="9" s="1"/>
  <c r="W77" i="18"/>
  <c r="D104" i="18" s="1"/>
  <c r="D157" i="18" s="1"/>
  <c r="W123" i="10"/>
  <c r="W131" i="13"/>
  <c r="W133" i="15"/>
  <c r="W135" i="12"/>
  <c r="W131" i="15"/>
  <c r="W136" i="9"/>
  <c r="W78" i="12"/>
  <c r="D105" i="12" s="1"/>
  <c r="F105" i="12" s="1"/>
  <c r="F158" i="12" s="1"/>
  <c r="F103" i="13"/>
  <c r="F156" i="13" s="1"/>
  <c r="W71" i="15"/>
  <c r="D98" i="15" s="1"/>
  <c r="D151" i="15" s="1"/>
  <c r="W76" i="18"/>
  <c r="D103" i="18" s="1"/>
  <c r="F103" i="18" s="1"/>
  <c r="F156" i="18" s="1"/>
  <c r="D159" i="12"/>
  <c r="H159" i="12" s="1"/>
  <c r="I159" i="12" s="1"/>
  <c r="M159" i="12" s="1"/>
  <c r="N159" i="12" s="1"/>
  <c r="R159" i="12" s="1"/>
  <c r="S159" i="12" s="1"/>
  <c r="W159" i="12" s="1"/>
  <c r="W132" i="12"/>
  <c r="W77" i="13"/>
  <c r="D104" i="13" s="1"/>
  <c r="F104" i="13" s="1"/>
  <c r="F157" i="13" s="1"/>
  <c r="W69" i="18"/>
  <c r="D96" i="18" s="1"/>
  <c r="E96" i="18" s="1"/>
  <c r="E149" i="18" s="1"/>
  <c r="W74" i="12"/>
  <c r="D101" i="12" s="1"/>
  <c r="D154" i="12" s="1"/>
  <c r="W73" i="10"/>
  <c r="D100" i="10" s="1"/>
  <c r="E100" i="10" s="1"/>
  <c r="F104" i="10"/>
  <c r="F157" i="10" s="1"/>
  <c r="W125" i="6"/>
  <c r="W125" i="9"/>
  <c r="W84" i="13"/>
  <c r="D111" i="13" s="1"/>
  <c r="E111" i="13" s="1"/>
  <c r="E164" i="13" s="1"/>
  <c r="W71" i="12"/>
  <c r="D98" i="12" s="1"/>
  <c r="E98" i="12" s="1"/>
  <c r="Z71" i="12" s="1"/>
  <c r="W77" i="15"/>
  <c r="D104" i="15" s="1"/>
  <c r="F104" i="15" s="1"/>
  <c r="F157" i="15" s="1"/>
  <c r="W133" i="7"/>
  <c r="E98" i="16"/>
  <c r="E151" i="16" s="1"/>
  <c r="W138" i="7"/>
  <c r="W69" i="10"/>
  <c r="D96" i="10" s="1"/>
  <c r="D149" i="10" s="1"/>
  <c r="E104" i="10"/>
  <c r="E157" i="10" s="1"/>
  <c r="W123" i="13"/>
  <c r="W131" i="6"/>
  <c r="W72" i="12"/>
  <c r="D99" i="12" s="1"/>
  <c r="F99" i="12" s="1"/>
  <c r="F152" i="12" s="1"/>
  <c r="W69" i="9"/>
  <c r="D96" i="9" s="1"/>
  <c r="D149" i="9" s="1"/>
  <c r="D151" i="16"/>
  <c r="W79" i="7"/>
  <c r="D106" i="7" s="1"/>
  <c r="F106" i="7" s="1"/>
  <c r="F159" i="7" s="1"/>
  <c r="W79" i="15"/>
  <c r="D106" i="15" s="1"/>
  <c r="D159" i="15" s="1"/>
  <c r="D156" i="13"/>
  <c r="W75" i="13"/>
  <c r="D102" i="13" s="1"/>
  <c r="E102" i="13" s="1"/>
  <c r="E155" i="13" s="1"/>
  <c r="W132" i="18"/>
  <c r="W127" i="18"/>
  <c r="W130" i="18"/>
  <c r="W79" i="13"/>
  <c r="D106" i="13" s="1"/>
  <c r="F106" i="13" s="1"/>
  <c r="F159" i="13" s="1"/>
  <c r="F96" i="18"/>
  <c r="F149" i="18" s="1"/>
  <c r="W134" i="10"/>
  <c r="W77" i="9"/>
  <c r="D104" i="9" s="1"/>
  <c r="E104" i="9" s="1"/>
  <c r="E157" i="9" s="1"/>
  <c r="W135" i="10"/>
  <c r="W128" i="12"/>
  <c r="W83" i="12"/>
  <c r="D110" i="12" s="1"/>
  <c r="E110" i="12" s="1"/>
  <c r="E163" i="12" s="1"/>
  <c r="W124" i="13"/>
  <c r="W137" i="12"/>
  <c r="W137" i="15"/>
  <c r="F100" i="16"/>
  <c r="F153" i="16" s="1"/>
  <c r="W134" i="15"/>
  <c r="W76" i="16"/>
  <c r="D103" i="16" s="1"/>
  <c r="D156" i="16" s="1"/>
  <c r="W69" i="7"/>
  <c r="D96" i="7" s="1"/>
  <c r="F96" i="7" s="1"/>
  <c r="F149" i="7" s="1"/>
  <c r="W125" i="13"/>
  <c r="W77" i="6"/>
  <c r="D104" i="6" s="1"/>
  <c r="D157" i="6" s="1"/>
  <c r="W76" i="9"/>
  <c r="D103" i="9" s="1"/>
  <c r="F103" i="9" s="1"/>
  <c r="F156" i="9" s="1"/>
  <c r="D158" i="16"/>
  <c r="F97" i="16"/>
  <c r="F150" i="16" s="1"/>
  <c r="F105" i="16"/>
  <c r="F158" i="16" s="1"/>
  <c r="W131" i="9"/>
  <c r="W128" i="9"/>
  <c r="W84" i="18"/>
  <c r="D111" i="18" s="1"/>
  <c r="D164" i="18" s="1"/>
  <c r="W83" i="16"/>
  <c r="D110" i="16" s="1"/>
  <c r="E110" i="16" s="1"/>
  <c r="E163" i="16" s="1"/>
  <c r="W135" i="18"/>
  <c r="W137" i="16"/>
  <c r="S68" i="7"/>
  <c r="S85" i="7" s="1"/>
  <c r="W83" i="15"/>
  <c r="D110" i="15" s="1"/>
  <c r="D163" i="15" s="1"/>
  <c r="W128" i="16"/>
  <c r="D160" i="7"/>
  <c r="W80" i="10"/>
  <c r="D107" i="10" s="1"/>
  <c r="D160" i="10" s="1"/>
  <c r="W135" i="9"/>
  <c r="W78" i="18"/>
  <c r="D105" i="18" s="1"/>
  <c r="D158" i="18" s="1"/>
  <c r="W69" i="13"/>
  <c r="D96" i="13" s="1"/>
  <c r="F96" i="13" s="1"/>
  <c r="F149" i="13" s="1"/>
  <c r="E107" i="7"/>
  <c r="E160" i="7" s="1"/>
  <c r="W134" i="16"/>
  <c r="D156" i="12"/>
  <c r="J106" i="18"/>
  <c r="M106" i="18" s="1"/>
  <c r="N106" i="18" s="1"/>
  <c r="O106" i="18" s="1"/>
  <c r="E97" i="16"/>
  <c r="E150" i="16" s="1"/>
  <c r="W75" i="15"/>
  <c r="D102" i="15" s="1"/>
  <c r="D155" i="15" s="1"/>
  <c r="W138" i="16"/>
  <c r="W73" i="6"/>
  <c r="D100" i="6" s="1"/>
  <c r="F100" i="6" s="1"/>
  <c r="F153" i="6" s="1"/>
  <c r="W80" i="16"/>
  <c r="D107" i="16" s="1"/>
  <c r="W81" i="9"/>
  <c r="D108" i="9" s="1"/>
  <c r="D161" i="9" s="1"/>
  <c r="E103" i="12"/>
  <c r="H103" i="12" s="1"/>
  <c r="I103" i="12" s="1"/>
  <c r="J103" i="12" s="1"/>
  <c r="D153" i="7"/>
  <c r="W80" i="15"/>
  <c r="D107" i="15" s="1"/>
  <c r="E107" i="15" s="1"/>
  <c r="E160" i="15" s="1"/>
  <c r="W129" i="15"/>
  <c r="W81" i="18"/>
  <c r="D108" i="18" s="1"/>
  <c r="E108" i="18" s="1"/>
  <c r="E161" i="18" s="1"/>
  <c r="H106" i="12"/>
  <c r="I106" i="12" s="1"/>
  <c r="K106" i="12" s="1"/>
  <c r="F107" i="18"/>
  <c r="F160" i="18" s="1"/>
  <c r="E107" i="18"/>
  <c r="E160" i="18" s="1"/>
  <c r="D160" i="18"/>
  <c r="W72" i="10"/>
  <c r="D99" i="10" s="1"/>
  <c r="F99" i="10" s="1"/>
  <c r="F152" i="10" s="1"/>
  <c r="W123" i="6"/>
  <c r="F104" i="18"/>
  <c r="F157" i="18" s="1"/>
  <c r="W78" i="7"/>
  <c r="D105" i="7" s="1"/>
  <c r="F105" i="7" s="1"/>
  <c r="F158" i="7" s="1"/>
  <c r="W68" i="13"/>
  <c r="D95" i="13" s="1"/>
  <c r="D164" i="15"/>
  <c r="W135" i="7"/>
  <c r="W138" i="18"/>
  <c r="W78" i="4"/>
  <c r="D105" i="4" s="1"/>
  <c r="W137" i="9"/>
  <c r="W127" i="9"/>
  <c r="W70" i="13"/>
  <c r="D97" i="13" s="1"/>
  <c r="F97" i="13" s="1"/>
  <c r="F150" i="13" s="1"/>
  <c r="W130" i="9"/>
  <c r="W133" i="16"/>
  <c r="W76" i="15"/>
  <c r="D103" i="15" s="1"/>
  <c r="D156" i="15" s="1"/>
  <c r="E111" i="15"/>
  <c r="E164" i="15" s="1"/>
  <c r="W70" i="12"/>
  <c r="D97" i="12" s="1"/>
  <c r="E97" i="12" s="1"/>
  <c r="W132" i="15"/>
  <c r="W81" i="10"/>
  <c r="D108" i="10" s="1"/>
  <c r="E108" i="10" s="1"/>
  <c r="R68" i="18"/>
  <c r="S68" i="18" s="1"/>
  <c r="W73" i="18"/>
  <c r="D100" i="18" s="1"/>
  <c r="W132" i="4"/>
  <c r="W133" i="10"/>
  <c r="W124" i="12"/>
  <c r="W135" i="16"/>
  <c r="W82" i="16"/>
  <c r="D109" i="16" s="1"/>
  <c r="D162" i="16" s="1"/>
  <c r="W81" i="16"/>
  <c r="D108" i="16" s="1"/>
  <c r="D161" i="16" s="1"/>
  <c r="W79" i="10"/>
  <c r="D106" i="10" s="1"/>
  <c r="E106" i="10" s="1"/>
  <c r="W136" i="16"/>
  <c r="W134" i="12"/>
  <c r="W123" i="7"/>
  <c r="W79" i="16"/>
  <c r="D106" i="16" s="1"/>
  <c r="E106" i="16" s="1"/>
  <c r="T123" i="16"/>
  <c r="W123" i="16" s="1"/>
  <c r="W69" i="16"/>
  <c r="D96" i="16" s="1"/>
  <c r="T124" i="18"/>
  <c r="W124" i="18" s="1"/>
  <c r="W70" i="18"/>
  <c r="D97" i="18" s="1"/>
  <c r="W125" i="18"/>
  <c r="W73" i="9"/>
  <c r="D100" i="9" s="1"/>
  <c r="D153" i="9" s="1"/>
  <c r="W124" i="9"/>
  <c r="W138" i="9"/>
  <c r="W77" i="16"/>
  <c r="D104" i="16" s="1"/>
  <c r="D157" i="16" s="1"/>
  <c r="W130" i="15"/>
  <c r="W126" i="15"/>
  <c r="W71" i="13"/>
  <c r="D98" i="13" s="1"/>
  <c r="D151" i="13" s="1"/>
  <c r="W74" i="16"/>
  <c r="D101" i="16" s="1"/>
  <c r="W69" i="6"/>
  <c r="D96" i="6" s="1"/>
  <c r="W73" i="15"/>
  <c r="D100" i="15" s="1"/>
  <c r="F100" i="15" s="1"/>
  <c r="F153" i="15" s="1"/>
  <c r="F104" i="12"/>
  <c r="F157" i="12" s="1"/>
  <c r="W132" i="13"/>
  <c r="W84" i="16"/>
  <c r="D111" i="16" s="1"/>
  <c r="D150" i="7"/>
  <c r="W70" i="9"/>
  <c r="D97" i="9" s="1"/>
  <c r="F97" i="9" s="1"/>
  <c r="F150" i="9" s="1"/>
  <c r="T138" i="10"/>
  <c r="W138" i="10" s="1"/>
  <c r="W84" i="10"/>
  <c r="D111" i="10" s="1"/>
  <c r="R85" i="12"/>
  <c r="W72" i="15"/>
  <c r="D99" i="15" s="1"/>
  <c r="F99" i="15" s="1"/>
  <c r="F152" i="15" s="1"/>
  <c r="W124" i="10"/>
  <c r="W136" i="15"/>
  <c r="D154" i="18"/>
  <c r="E101" i="18"/>
  <c r="F101" i="18"/>
  <c r="F154" i="18" s="1"/>
  <c r="W83" i="9"/>
  <c r="D110" i="9" s="1"/>
  <c r="F110" i="9" s="1"/>
  <c r="F163" i="9" s="1"/>
  <c r="T125" i="7"/>
  <c r="W125" i="7" s="1"/>
  <c r="W71" i="7"/>
  <c r="D98" i="7" s="1"/>
  <c r="W78" i="6"/>
  <c r="D105" i="6" s="1"/>
  <c r="W132" i="6"/>
  <c r="T134" i="9"/>
  <c r="W134" i="9" s="1"/>
  <c r="W80" i="9"/>
  <c r="D107" i="9" s="1"/>
  <c r="D154" i="10"/>
  <c r="W123" i="15"/>
  <c r="Z79" i="12"/>
  <c r="W80" i="13"/>
  <c r="D107" i="13" s="1"/>
  <c r="T135" i="15"/>
  <c r="W135" i="15" s="1"/>
  <c r="W81" i="15"/>
  <c r="D108" i="15" s="1"/>
  <c r="T129" i="12"/>
  <c r="W129" i="12" s="1"/>
  <c r="W75" i="12"/>
  <c r="D102" i="12" s="1"/>
  <c r="E101" i="10"/>
  <c r="H101" i="10" s="1"/>
  <c r="I101" i="10" s="1"/>
  <c r="D155" i="18"/>
  <c r="T126" i="13"/>
  <c r="W126" i="13" s="1"/>
  <c r="W72" i="13"/>
  <c r="D99" i="13" s="1"/>
  <c r="W82" i="15"/>
  <c r="D109" i="15" s="1"/>
  <c r="W80" i="12"/>
  <c r="D107" i="12" s="1"/>
  <c r="E107" i="12" s="1"/>
  <c r="W71" i="18"/>
  <c r="D98" i="18" s="1"/>
  <c r="E98" i="18" s="1"/>
  <c r="E151" i="18" s="1"/>
  <c r="W78" i="13"/>
  <c r="D105" i="13" s="1"/>
  <c r="W71" i="6"/>
  <c r="D98" i="6" s="1"/>
  <c r="F98" i="6" s="1"/>
  <c r="F151" i="6" s="1"/>
  <c r="W73" i="12"/>
  <c r="D100" i="12" s="1"/>
  <c r="E100" i="12" s="1"/>
  <c r="Z73" i="12" s="1"/>
  <c r="W71" i="9"/>
  <c r="D98" i="9" s="1"/>
  <c r="D151" i="9" s="1"/>
  <c r="W137" i="18"/>
  <c r="R68" i="16"/>
  <c r="R85" i="16" s="1"/>
  <c r="W138" i="12"/>
  <c r="W70" i="10"/>
  <c r="D97" i="10" s="1"/>
  <c r="F97" i="10" s="1"/>
  <c r="F150" i="10" s="1"/>
  <c r="W84" i="12"/>
  <c r="D111" i="12" s="1"/>
  <c r="F111" i="12" s="1"/>
  <c r="F164" i="12" s="1"/>
  <c r="F102" i="18"/>
  <c r="F155" i="18" s="1"/>
  <c r="W135" i="13"/>
  <c r="E162" i="18"/>
  <c r="H162" i="18" s="1"/>
  <c r="I162" i="18" s="1"/>
  <c r="M162" i="18" s="1"/>
  <c r="N162" i="18" s="1"/>
  <c r="R162" i="18" s="1"/>
  <c r="S162" i="18" s="1"/>
  <c r="W162" i="18" s="1"/>
  <c r="H109" i="18"/>
  <c r="I109" i="18" s="1"/>
  <c r="T127" i="13"/>
  <c r="W127" i="13" s="1"/>
  <c r="W73" i="13"/>
  <c r="D100" i="13" s="1"/>
  <c r="W127" i="6"/>
  <c r="W81" i="7"/>
  <c r="D108" i="7" s="1"/>
  <c r="D161" i="7" s="1"/>
  <c r="W127" i="12"/>
  <c r="W74" i="9"/>
  <c r="D101" i="9" s="1"/>
  <c r="E100" i="7"/>
  <c r="E153" i="7" s="1"/>
  <c r="W68" i="15"/>
  <c r="D95" i="15" s="1"/>
  <c r="F97" i="7"/>
  <c r="F150" i="7" s="1"/>
  <c r="W125" i="10"/>
  <c r="W83" i="18"/>
  <c r="D110" i="18" s="1"/>
  <c r="F99" i="16"/>
  <c r="F152" i="16" s="1"/>
  <c r="E99" i="16"/>
  <c r="E152" i="16" s="1"/>
  <c r="D152" i="16"/>
  <c r="O122" i="18"/>
  <c r="O139" i="18" s="1"/>
  <c r="O85" i="18"/>
  <c r="P85" i="18"/>
  <c r="P122" i="18"/>
  <c r="P139" i="18" s="1"/>
  <c r="W79" i="9"/>
  <c r="D106" i="9" s="1"/>
  <c r="W69" i="12"/>
  <c r="D96" i="12" s="1"/>
  <c r="E96" i="12" s="1"/>
  <c r="W123" i="12"/>
  <c r="N139" i="18"/>
  <c r="W84" i="9"/>
  <c r="D111" i="9" s="1"/>
  <c r="F111" i="9" s="1"/>
  <c r="F164" i="9" s="1"/>
  <c r="W82" i="7"/>
  <c r="D109" i="7" s="1"/>
  <c r="W137" i="13"/>
  <c r="W136" i="7"/>
  <c r="W136" i="13"/>
  <c r="W83" i="13"/>
  <c r="D110" i="13" s="1"/>
  <c r="F110" i="13" s="1"/>
  <c r="F163" i="13" s="1"/>
  <c r="P122" i="16"/>
  <c r="P139" i="16" s="1"/>
  <c r="P85" i="16"/>
  <c r="W69" i="15"/>
  <c r="D96" i="15" s="1"/>
  <c r="N139" i="16"/>
  <c r="W82" i="10"/>
  <c r="D109" i="10" s="1"/>
  <c r="E109" i="10" s="1"/>
  <c r="D157" i="12"/>
  <c r="W82" i="13"/>
  <c r="D109" i="13" s="1"/>
  <c r="E109" i="13" s="1"/>
  <c r="E162" i="13" s="1"/>
  <c r="W31" i="16"/>
  <c r="D40" i="16"/>
  <c r="W133" i="9"/>
  <c r="O122" i="16"/>
  <c r="O139" i="16" s="1"/>
  <c r="O85" i="16"/>
  <c r="W81" i="13"/>
  <c r="D108" i="13" s="1"/>
  <c r="W131" i="16"/>
  <c r="W78" i="15"/>
  <c r="D105" i="15" s="1"/>
  <c r="T85" i="13"/>
  <c r="T122" i="13"/>
  <c r="T128" i="7"/>
  <c r="W128" i="7" s="1"/>
  <c r="W74" i="7"/>
  <c r="D101" i="7" s="1"/>
  <c r="U85" i="15"/>
  <c r="U122" i="15"/>
  <c r="U139" i="15" s="1"/>
  <c r="S139" i="13"/>
  <c r="T85" i="15"/>
  <c r="T122" i="15"/>
  <c r="D158" i="9"/>
  <c r="E105" i="9"/>
  <c r="F105" i="9"/>
  <c r="F158" i="9" s="1"/>
  <c r="W130" i="7"/>
  <c r="S139" i="15"/>
  <c r="W75" i="7"/>
  <c r="D102" i="7" s="1"/>
  <c r="F102" i="7" s="1"/>
  <c r="U85" i="13"/>
  <c r="U122" i="13"/>
  <c r="U139" i="13" s="1"/>
  <c r="W71" i="10"/>
  <c r="D98" i="10" s="1"/>
  <c r="D151" i="10" s="1"/>
  <c r="W128" i="15"/>
  <c r="W76" i="7"/>
  <c r="D103" i="7" s="1"/>
  <c r="T131" i="7"/>
  <c r="W131" i="7" s="1"/>
  <c r="W77" i="7"/>
  <c r="D104" i="7" s="1"/>
  <c r="H40" i="13"/>
  <c r="D57" i="13"/>
  <c r="W132" i="10"/>
  <c r="T129" i="9"/>
  <c r="W129" i="9" s="1"/>
  <c r="W75" i="9"/>
  <c r="D102" i="9" s="1"/>
  <c r="W74" i="15"/>
  <c r="D101" i="15" s="1"/>
  <c r="W78" i="10"/>
  <c r="D105" i="10" s="1"/>
  <c r="E105" i="10" s="1"/>
  <c r="S139" i="10"/>
  <c r="E109" i="12"/>
  <c r="F109" i="12"/>
  <c r="F162" i="12" s="1"/>
  <c r="D162" i="12"/>
  <c r="D152" i="7"/>
  <c r="E99" i="7"/>
  <c r="E152" i="7" s="1"/>
  <c r="F99" i="7"/>
  <c r="F152" i="7" s="1"/>
  <c r="R122" i="12"/>
  <c r="R139" i="12" s="1"/>
  <c r="D40" i="10"/>
  <c r="W31" i="10"/>
  <c r="W136" i="10"/>
  <c r="D161" i="12"/>
  <c r="F108" i="12"/>
  <c r="F161" i="12" s="1"/>
  <c r="E108" i="12"/>
  <c r="E103" i="10"/>
  <c r="F103" i="10"/>
  <c r="F156" i="10" s="1"/>
  <c r="D156" i="10"/>
  <c r="S85" i="10"/>
  <c r="U68" i="10"/>
  <c r="T68" i="10"/>
  <c r="Z77" i="12"/>
  <c r="E157" i="12"/>
  <c r="U68" i="12"/>
  <c r="S85" i="12"/>
  <c r="T68" i="12"/>
  <c r="S122" i="12"/>
  <c r="D57" i="7"/>
  <c r="H40" i="7"/>
  <c r="S122" i="9"/>
  <c r="T68" i="9"/>
  <c r="U68" i="9"/>
  <c r="S85" i="9"/>
  <c r="W129" i="7"/>
  <c r="R122" i="7"/>
  <c r="R139" i="7" s="1"/>
  <c r="D57" i="6"/>
  <c r="H40" i="6"/>
  <c r="F110" i="7" l="1"/>
  <c r="F163" i="7" s="1"/>
  <c r="H99" i="18"/>
  <c r="I99" i="18" s="1"/>
  <c r="J99" i="18" s="1"/>
  <c r="H97" i="15"/>
  <c r="I97" i="15" s="1"/>
  <c r="K97" i="15" s="1"/>
  <c r="E155" i="10"/>
  <c r="F111" i="7"/>
  <c r="F164" i="7" s="1"/>
  <c r="F102" i="10"/>
  <c r="F155" i="10" s="1"/>
  <c r="D155" i="10"/>
  <c r="K99" i="18"/>
  <c r="M99" i="18" s="1"/>
  <c r="N99" i="18" s="1"/>
  <c r="P99" i="18" s="1"/>
  <c r="D163" i="7"/>
  <c r="D154" i="13"/>
  <c r="D164" i="7"/>
  <c r="E96" i="10"/>
  <c r="E149" i="10" s="1"/>
  <c r="D157" i="13"/>
  <c r="E110" i="10"/>
  <c r="Z83" i="10" s="1"/>
  <c r="F110" i="10"/>
  <c r="F163" i="10" s="1"/>
  <c r="D156" i="18"/>
  <c r="D162" i="9"/>
  <c r="D155" i="16"/>
  <c r="H153" i="16"/>
  <c r="I153" i="16" s="1"/>
  <c r="M153" i="16" s="1"/>
  <c r="N153" i="16" s="1"/>
  <c r="R153" i="16" s="1"/>
  <c r="S153" i="16" s="1"/>
  <c r="W153" i="16" s="1"/>
  <c r="E98" i="15"/>
  <c r="E151" i="15" s="1"/>
  <c r="F104" i="9"/>
  <c r="F157" i="9" s="1"/>
  <c r="F98" i="15"/>
  <c r="F151" i="15" s="1"/>
  <c r="E104" i="15"/>
  <c r="E157" i="15" s="1"/>
  <c r="F109" i="9"/>
  <c r="F162" i="9" s="1"/>
  <c r="E103" i="18"/>
  <c r="H103" i="18" s="1"/>
  <c r="I103" i="18" s="1"/>
  <c r="J103" i="18" s="1"/>
  <c r="F98" i="12"/>
  <c r="F151" i="12" s="1"/>
  <c r="D149" i="7"/>
  <c r="E106" i="7"/>
  <c r="E159" i="7" s="1"/>
  <c r="E102" i="16"/>
  <c r="E155" i="16" s="1"/>
  <c r="D149" i="18"/>
  <c r="H149" i="18" s="1"/>
  <c r="I149" i="18" s="1"/>
  <c r="M149" i="18" s="1"/>
  <c r="N149" i="18" s="1"/>
  <c r="R149" i="18" s="1"/>
  <c r="S149" i="18" s="1"/>
  <c r="W149" i="18" s="1"/>
  <c r="D152" i="9"/>
  <c r="H151" i="16"/>
  <c r="I151" i="16" s="1"/>
  <c r="M151" i="16" s="1"/>
  <c r="N151" i="16" s="1"/>
  <c r="R151" i="16" s="1"/>
  <c r="S151" i="16" s="1"/>
  <c r="W151" i="16" s="1"/>
  <c r="H163" i="7"/>
  <c r="I163" i="7" s="1"/>
  <c r="M163" i="7" s="1"/>
  <c r="N163" i="7" s="1"/>
  <c r="R163" i="7" s="1"/>
  <c r="S163" i="7" s="1"/>
  <c r="W163" i="7" s="1"/>
  <c r="H156" i="13"/>
  <c r="I156" i="13" s="1"/>
  <c r="M156" i="13" s="1"/>
  <c r="N156" i="13" s="1"/>
  <c r="R156" i="13" s="1"/>
  <c r="S156" i="13" s="1"/>
  <c r="W156" i="13" s="1"/>
  <c r="H103" i="13"/>
  <c r="I103" i="13" s="1"/>
  <c r="K103" i="13" s="1"/>
  <c r="E99" i="9"/>
  <c r="E152" i="9" s="1"/>
  <c r="D164" i="13"/>
  <c r="E101" i="13"/>
  <c r="E154" i="13" s="1"/>
  <c r="H154" i="13" s="1"/>
  <c r="I154" i="13" s="1"/>
  <c r="M154" i="13" s="1"/>
  <c r="N154" i="13" s="1"/>
  <c r="R154" i="13" s="1"/>
  <c r="S154" i="13" s="1"/>
  <c r="W154" i="13" s="1"/>
  <c r="D157" i="15"/>
  <c r="D158" i="12"/>
  <c r="E101" i="12"/>
  <c r="Z74" i="12" s="1"/>
  <c r="F96" i="9"/>
  <c r="F149" i="9" s="1"/>
  <c r="H157" i="10"/>
  <c r="I157" i="10" s="1"/>
  <c r="M157" i="10" s="1"/>
  <c r="N157" i="10" s="1"/>
  <c r="R157" i="10" s="1"/>
  <c r="S157" i="10" s="1"/>
  <c r="W157" i="10" s="1"/>
  <c r="E104" i="18"/>
  <c r="E157" i="18" s="1"/>
  <c r="H157" i="18" s="1"/>
  <c r="I157" i="18" s="1"/>
  <c r="M157" i="18" s="1"/>
  <c r="N157" i="18" s="1"/>
  <c r="R157" i="18" s="1"/>
  <c r="S157" i="18" s="1"/>
  <c r="W157" i="18" s="1"/>
  <c r="E105" i="12"/>
  <c r="F101" i="12"/>
  <c r="F154" i="12" s="1"/>
  <c r="E104" i="13"/>
  <c r="E157" i="13" s="1"/>
  <c r="E111" i="18"/>
  <c r="E164" i="18" s="1"/>
  <c r="E99" i="12"/>
  <c r="Z72" i="12" s="1"/>
  <c r="Z77" i="10"/>
  <c r="D152" i="12"/>
  <c r="D159" i="13"/>
  <c r="H100" i="16"/>
  <c r="I100" i="16" s="1"/>
  <c r="J100" i="16" s="1"/>
  <c r="D153" i="10"/>
  <c r="E106" i="13"/>
  <c r="E159" i="13" s="1"/>
  <c r="H96" i="18"/>
  <c r="I96" i="18" s="1"/>
  <c r="J96" i="18" s="1"/>
  <c r="F100" i="10"/>
  <c r="F153" i="10" s="1"/>
  <c r="K103" i="12"/>
  <c r="M103" i="12" s="1"/>
  <c r="N103" i="12" s="1"/>
  <c r="H110" i="7"/>
  <c r="I110" i="7" s="1"/>
  <c r="K110" i="7" s="1"/>
  <c r="D153" i="6"/>
  <c r="H150" i="16"/>
  <c r="I150" i="16" s="1"/>
  <c r="M150" i="16" s="1"/>
  <c r="N150" i="16" s="1"/>
  <c r="R150" i="16" s="1"/>
  <c r="S150" i="16" s="1"/>
  <c r="W150" i="16" s="1"/>
  <c r="F96" i="10"/>
  <c r="F149" i="10" s="1"/>
  <c r="H149" i="10" s="1"/>
  <c r="I149" i="10" s="1"/>
  <c r="M149" i="10" s="1"/>
  <c r="N149" i="10" s="1"/>
  <c r="R149" i="10" s="1"/>
  <c r="S149" i="10" s="1"/>
  <c r="W149" i="10" s="1"/>
  <c r="E100" i="6"/>
  <c r="E153" i="6" s="1"/>
  <c r="F108" i="18"/>
  <c r="F161" i="18" s="1"/>
  <c r="F102" i="15"/>
  <c r="F155" i="15" s="1"/>
  <c r="D157" i="9"/>
  <c r="H157" i="9" s="1"/>
  <c r="I157" i="9" s="1"/>
  <c r="M157" i="9" s="1"/>
  <c r="N157" i="9" s="1"/>
  <c r="R157" i="9" s="1"/>
  <c r="S157" i="9" s="1"/>
  <c r="W157" i="9" s="1"/>
  <c r="F102" i="13"/>
  <c r="F155" i="13" s="1"/>
  <c r="F103" i="16"/>
  <c r="F156" i="16" s="1"/>
  <c r="D151" i="12"/>
  <c r="E106" i="15"/>
  <c r="E159" i="15" s="1"/>
  <c r="E103" i="16"/>
  <c r="E156" i="16" s="1"/>
  <c r="E105" i="18"/>
  <c r="E158" i="18" s="1"/>
  <c r="D155" i="13"/>
  <c r="E96" i="7"/>
  <c r="E149" i="7" s="1"/>
  <c r="F104" i="16"/>
  <c r="F157" i="16" s="1"/>
  <c r="F105" i="18"/>
  <c r="F158" i="18" s="1"/>
  <c r="E151" i="12"/>
  <c r="E104" i="16"/>
  <c r="E157" i="16" s="1"/>
  <c r="E96" i="9"/>
  <c r="E149" i="9" s="1"/>
  <c r="H149" i="9" s="1"/>
  <c r="I149" i="9" s="1"/>
  <c r="M149" i="9" s="1"/>
  <c r="N149" i="9" s="1"/>
  <c r="R149" i="9" s="1"/>
  <c r="S149" i="9" s="1"/>
  <c r="W149" i="9" s="1"/>
  <c r="F111" i="18"/>
  <c r="F164" i="18" s="1"/>
  <c r="H98" i="16"/>
  <c r="I98" i="16" s="1"/>
  <c r="K98" i="16" s="1"/>
  <c r="H104" i="10"/>
  <c r="I104" i="10" s="1"/>
  <c r="F106" i="15"/>
  <c r="F159" i="15" s="1"/>
  <c r="H97" i="16"/>
  <c r="I97" i="16" s="1"/>
  <c r="J97" i="16" s="1"/>
  <c r="D159" i="7"/>
  <c r="E103" i="15"/>
  <c r="E156" i="15" s="1"/>
  <c r="F111" i="13"/>
  <c r="F164" i="13" s="1"/>
  <c r="H158" i="16"/>
  <c r="I158" i="16" s="1"/>
  <c r="M158" i="16" s="1"/>
  <c r="N158" i="16" s="1"/>
  <c r="R158" i="16" s="1"/>
  <c r="S158" i="16" s="1"/>
  <c r="W158" i="16" s="1"/>
  <c r="H105" i="16"/>
  <c r="I105" i="16" s="1"/>
  <c r="J105" i="16" s="1"/>
  <c r="S68" i="16"/>
  <c r="T68" i="16" s="1"/>
  <c r="D156" i="9"/>
  <c r="H160" i="7"/>
  <c r="I160" i="7" s="1"/>
  <c r="M160" i="7" s="1"/>
  <c r="N160" i="7" s="1"/>
  <c r="R160" i="7" s="1"/>
  <c r="S160" i="7" s="1"/>
  <c r="W160" i="7" s="1"/>
  <c r="E103" i="9"/>
  <c r="E156" i="9" s="1"/>
  <c r="H104" i="12"/>
  <c r="I104" i="12" s="1"/>
  <c r="J104" i="12" s="1"/>
  <c r="E104" i="6"/>
  <c r="E157" i="6" s="1"/>
  <c r="E107" i="10"/>
  <c r="E160" i="10" s="1"/>
  <c r="H164" i="15"/>
  <c r="I164" i="15" s="1"/>
  <c r="M164" i="15" s="1"/>
  <c r="N164" i="15" s="1"/>
  <c r="R164" i="15" s="1"/>
  <c r="S164" i="15" s="1"/>
  <c r="W164" i="15" s="1"/>
  <c r="F107" i="10"/>
  <c r="F160" i="10" s="1"/>
  <c r="Z83" i="12"/>
  <c r="F104" i="6"/>
  <c r="F157" i="6" s="1"/>
  <c r="D163" i="12"/>
  <c r="H160" i="18"/>
  <c r="I160" i="18" s="1"/>
  <c r="M160" i="18" s="1"/>
  <c r="N160" i="18" s="1"/>
  <c r="R160" i="18" s="1"/>
  <c r="S160" i="18" s="1"/>
  <c r="W160" i="18" s="1"/>
  <c r="D161" i="18"/>
  <c r="E102" i="15"/>
  <c r="E155" i="15" s="1"/>
  <c r="F110" i="12"/>
  <c r="F163" i="12" s="1"/>
  <c r="D161" i="10"/>
  <c r="J106" i="12"/>
  <c r="M106" i="12" s="1"/>
  <c r="N106" i="12" s="1"/>
  <c r="P106" i="12" s="1"/>
  <c r="H104" i="9"/>
  <c r="I104" i="9" s="1"/>
  <c r="K104" i="9" s="1"/>
  <c r="D159" i="16"/>
  <c r="Z69" i="10"/>
  <c r="F97" i="12"/>
  <c r="F150" i="12" s="1"/>
  <c r="F110" i="15"/>
  <c r="F163" i="15" s="1"/>
  <c r="H107" i="7"/>
  <c r="I107" i="7" s="1"/>
  <c r="J107" i="7" s="1"/>
  <c r="E110" i="15"/>
  <c r="E163" i="15" s="1"/>
  <c r="T68" i="7"/>
  <c r="T122" i="7" s="1"/>
  <c r="T139" i="7" s="1"/>
  <c r="E108" i="9"/>
  <c r="E161" i="9" s="1"/>
  <c r="F110" i="16"/>
  <c r="S122" i="7"/>
  <c r="S139" i="7" s="1"/>
  <c r="D160" i="12"/>
  <c r="F107" i="12"/>
  <c r="F160" i="12" s="1"/>
  <c r="F108" i="9"/>
  <c r="F161" i="9" s="1"/>
  <c r="U68" i="7"/>
  <c r="F103" i="15"/>
  <c r="F156" i="15" s="1"/>
  <c r="D163" i="16"/>
  <c r="D160" i="15"/>
  <c r="R85" i="18"/>
  <c r="H150" i="7"/>
  <c r="I150" i="7" s="1"/>
  <c r="M150" i="7" s="1"/>
  <c r="N150" i="7" s="1"/>
  <c r="R150" i="7" s="1"/>
  <c r="S150" i="7" s="1"/>
  <c r="W150" i="7" s="1"/>
  <c r="H111" i="15"/>
  <c r="I111" i="15" s="1"/>
  <c r="K111" i="15" s="1"/>
  <c r="D160" i="16"/>
  <c r="F107" i="16"/>
  <c r="F160" i="16" s="1"/>
  <c r="E107" i="16"/>
  <c r="E160" i="16" s="1"/>
  <c r="D149" i="13"/>
  <c r="D158" i="10"/>
  <c r="F105" i="10"/>
  <c r="F158" i="10" s="1"/>
  <c r="E99" i="10"/>
  <c r="H99" i="10" s="1"/>
  <c r="I99" i="10" s="1"/>
  <c r="J99" i="10" s="1"/>
  <c r="H107" i="18"/>
  <c r="I107" i="18" s="1"/>
  <c r="E156" i="12"/>
  <c r="H156" i="12" s="1"/>
  <c r="I156" i="12" s="1"/>
  <c r="M156" i="12" s="1"/>
  <c r="N156" i="12" s="1"/>
  <c r="R156" i="12" s="1"/>
  <c r="S156" i="12" s="1"/>
  <c r="W156" i="12" s="1"/>
  <c r="D152" i="10"/>
  <c r="F107" i="15"/>
  <c r="Z76" i="12"/>
  <c r="H153" i="7"/>
  <c r="I153" i="7" s="1"/>
  <c r="M153" i="7" s="1"/>
  <c r="N153" i="7" s="1"/>
  <c r="R153" i="7" s="1"/>
  <c r="S153" i="7" s="1"/>
  <c r="W153" i="7" s="1"/>
  <c r="E96" i="13"/>
  <c r="E149" i="13" s="1"/>
  <c r="D158" i="7"/>
  <c r="E105" i="7"/>
  <c r="E158" i="7" s="1"/>
  <c r="F100" i="9"/>
  <c r="F153" i="9" s="1"/>
  <c r="F98" i="9"/>
  <c r="F151" i="9" s="1"/>
  <c r="E108" i="16"/>
  <c r="E161" i="16" s="1"/>
  <c r="E109" i="16"/>
  <c r="E162" i="16" s="1"/>
  <c r="E97" i="13"/>
  <c r="D150" i="13"/>
  <c r="F108" i="16"/>
  <c r="F161" i="16" s="1"/>
  <c r="H155" i="18"/>
  <c r="I155" i="18" s="1"/>
  <c r="M155" i="18" s="1"/>
  <c r="N155" i="18" s="1"/>
  <c r="R155" i="18" s="1"/>
  <c r="S155" i="18" s="1"/>
  <c r="W155" i="18" s="1"/>
  <c r="F109" i="16"/>
  <c r="F162" i="16" s="1"/>
  <c r="D150" i="12"/>
  <c r="F98" i="13"/>
  <c r="F151" i="13" s="1"/>
  <c r="E100" i="9"/>
  <c r="E153" i="9" s="1"/>
  <c r="H111" i="7"/>
  <c r="I111" i="7" s="1"/>
  <c r="J111" i="7" s="1"/>
  <c r="F108" i="10"/>
  <c r="F161" i="10" s="1"/>
  <c r="E100" i="18"/>
  <c r="F100" i="18"/>
  <c r="F153" i="18" s="1"/>
  <c r="D153" i="18"/>
  <c r="F105" i="4"/>
  <c r="F158" i="4" s="1"/>
  <c r="E105" i="4"/>
  <c r="D158" i="4"/>
  <c r="E159" i="16"/>
  <c r="D150" i="18"/>
  <c r="F97" i="18"/>
  <c r="F150" i="18" s="1"/>
  <c r="E97" i="18"/>
  <c r="E150" i="18" s="1"/>
  <c r="D149" i="6"/>
  <c r="E96" i="6"/>
  <c r="E149" i="6" s="1"/>
  <c r="F96" i="6"/>
  <c r="F149" i="6" s="1"/>
  <c r="D164" i="16"/>
  <c r="E111" i="16"/>
  <c r="E164" i="16" s="1"/>
  <c r="F111" i="16"/>
  <c r="F164" i="16" s="1"/>
  <c r="D154" i="16"/>
  <c r="E101" i="16"/>
  <c r="E154" i="16" s="1"/>
  <c r="F101" i="16"/>
  <c r="F154" i="16" s="1"/>
  <c r="E98" i="13"/>
  <c r="E151" i="13" s="1"/>
  <c r="F106" i="16"/>
  <c r="F159" i="16" s="1"/>
  <c r="F106" i="10"/>
  <c r="F159" i="10" s="1"/>
  <c r="D159" i="10"/>
  <c r="D149" i="16"/>
  <c r="F96" i="16"/>
  <c r="F149" i="16" s="1"/>
  <c r="E96" i="16"/>
  <c r="E149" i="16" s="1"/>
  <c r="H102" i="18"/>
  <c r="I102" i="18" s="1"/>
  <c r="K102" i="18" s="1"/>
  <c r="D153" i="15"/>
  <c r="E100" i="15"/>
  <c r="E153" i="15" s="1"/>
  <c r="J101" i="10"/>
  <c r="K101" i="10"/>
  <c r="F102" i="12"/>
  <c r="F155" i="12" s="1"/>
  <c r="D155" i="12"/>
  <c r="E102" i="12"/>
  <c r="D150" i="10"/>
  <c r="D160" i="13"/>
  <c r="F107" i="13"/>
  <c r="F160" i="13" s="1"/>
  <c r="E107" i="13"/>
  <c r="E160" i="13" s="1"/>
  <c r="D163" i="9"/>
  <c r="E110" i="9"/>
  <c r="E163" i="9" s="1"/>
  <c r="D164" i="12"/>
  <c r="F107" i="9"/>
  <c r="F160" i="9" s="1"/>
  <c r="E107" i="9"/>
  <c r="E160" i="9" s="1"/>
  <c r="D160" i="9"/>
  <c r="E154" i="10"/>
  <c r="H154" i="10" s="1"/>
  <c r="I154" i="10" s="1"/>
  <c r="M154" i="10" s="1"/>
  <c r="N154" i="10" s="1"/>
  <c r="R154" i="10" s="1"/>
  <c r="S154" i="10" s="1"/>
  <c r="W154" i="10" s="1"/>
  <c r="E111" i="12"/>
  <c r="H111" i="12" s="1"/>
  <c r="I111" i="12" s="1"/>
  <c r="J111" i="12" s="1"/>
  <c r="T139" i="15"/>
  <c r="D151" i="18"/>
  <c r="D152" i="15"/>
  <c r="H152" i="16"/>
  <c r="I152" i="16" s="1"/>
  <c r="M152" i="16" s="1"/>
  <c r="N152" i="16" s="1"/>
  <c r="R152" i="16" s="1"/>
  <c r="S152" i="16" s="1"/>
  <c r="W152" i="16" s="1"/>
  <c r="Z74" i="10"/>
  <c r="F98" i="18"/>
  <c r="F151" i="18" s="1"/>
  <c r="E99" i="15"/>
  <c r="E152" i="15" s="1"/>
  <c r="F105" i="6"/>
  <c r="F158" i="6" s="1"/>
  <c r="E105" i="6"/>
  <c r="E158" i="6" s="1"/>
  <c r="D158" i="6"/>
  <c r="D164" i="10"/>
  <c r="E111" i="10"/>
  <c r="F111" i="10"/>
  <c r="F164" i="10" s="1"/>
  <c r="E97" i="9"/>
  <c r="E150" i="9" s="1"/>
  <c r="F109" i="15"/>
  <c r="F162" i="15" s="1"/>
  <c r="E109" i="15"/>
  <c r="E162" i="15" s="1"/>
  <c r="D162" i="15"/>
  <c r="F108" i="15"/>
  <c r="F161" i="15" s="1"/>
  <c r="E108" i="15"/>
  <c r="E161" i="15" s="1"/>
  <c r="D161" i="15"/>
  <c r="D151" i="7"/>
  <c r="E98" i="7"/>
  <c r="E151" i="7" s="1"/>
  <c r="F98" i="7"/>
  <c r="F151" i="7" s="1"/>
  <c r="E163" i="10"/>
  <c r="H163" i="10" s="1"/>
  <c r="I163" i="10" s="1"/>
  <c r="M163" i="10" s="1"/>
  <c r="N163" i="10" s="1"/>
  <c r="R163" i="10" s="1"/>
  <c r="S163" i="10" s="1"/>
  <c r="W163" i="10" s="1"/>
  <c r="E97" i="10"/>
  <c r="Z70" i="10" s="1"/>
  <c r="D150" i="9"/>
  <c r="D152" i="13"/>
  <c r="F99" i="13"/>
  <c r="F152" i="13" s="1"/>
  <c r="E99" i="13"/>
  <c r="E152" i="13" s="1"/>
  <c r="D155" i="7"/>
  <c r="D158" i="13"/>
  <c r="E105" i="13"/>
  <c r="E158" i="13" s="1"/>
  <c r="F105" i="13"/>
  <c r="F158" i="13" s="1"/>
  <c r="P106" i="18"/>
  <c r="R106" i="18" s="1"/>
  <c r="S106" i="18" s="1"/>
  <c r="U106" i="18" s="1"/>
  <c r="E154" i="18"/>
  <c r="H154" i="18" s="1"/>
  <c r="I154" i="18" s="1"/>
  <c r="M154" i="18" s="1"/>
  <c r="N154" i="18" s="1"/>
  <c r="R154" i="18" s="1"/>
  <c r="S154" i="18" s="1"/>
  <c r="W154" i="18" s="1"/>
  <c r="H101" i="18"/>
  <c r="I101" i="18" s="1"/>
  <c r="J97" i="15"/>
  <c r="M97" i="15" s="1"/>
  <c r="N97" i="15" s="1"/>
  <c r="D162" i="10"/>
  <c r="E111" i="9"/>
  <c r="E164" i="9" s="1"/>
  <c r="F108" i="13"/>
  <c r="F161" i="13" s="1"/>
  <c r="E98" i="9"/>
  <c r="E151" i="9" s="1"/>
  <c r="E98" i="10"/>
  <c r="E151" i="10" s="1"/>
  <c r="D154" i="9"/>
  <c r="E101" i="9"/>
  <c r="F101" i="9"/>
  <c r="F154" i="9" s="1"/>
  <c r="E98" i="6"/>
  <c r="E151" i="6" s="1"/>
  <c r="D151" i="6"/>
  <c r="E102" i="7"/>
  <c r="E155" i="7" s="1"/>
  <c r="D149" i="12"/>
  <c r="F98" i="10"/>
  <c r="F151" i="10" s="1"/>
  <c r="F109" i="10"/>
  <c r="F162" i="10" s="1"/>
  <c r="F110" i="18"/>
  <c r="F163" i="18" s="1"/>
  <c r="E110" i="18"/>
  <c r="E163" i="18" s="1"/>
  <c r="D163" i="18"/>
  <c r="J109" i="18"/>
  <c r="K109" i="18"/>
  <c r="E159" i="10"/>
  <c r="Z79" i="10"/>
  <c r="F96" i="12"/>
  <c r="F149" i="12" s="1"/>
  <c r="H100" i="7"/>
  <c r="I100" i="7" s="1"/>
  <c r="F108" i="7"/>
  <c r="F161" i="7" s="1"/>
  <c r="H97" i="7"/>
  <c r="I97" i="7" s="1"/>
  <c r="K97" i="7" s="1"/>
  <c r="F100" i="13"/>
  <c r="F153" i="13" s="1"/>
  <c r="E100" i="13"/>
  <c r="D153" i="13"/>
  <c r="D153" i="12"/>
  <c r="F100" i="12"/>
  <c r="F153" i="12" s="1"/>
  <c r="E108" i="13"/>
  <c r="E161" i="13" s="1"/>
  <c r="D164" i="9"/>
  <c r="E108" i="7"/>
  <c r="E161" i="7" s="1"/>
  <c r="F155" i="7"/>
  <c r="R122" i="18"/>
  <c r="R139" i="18" s="1"/>
  <c r="D162" i="13"/>
  <c r="R122" i="16"/>
  <c r="R139" i="16" s="1"/>
  <c r="E153" i="12"/>
  <c r="D163" i="13"/>
  <c r="F109" i="13"/>
  <c r="F162" i="13" s="1"/>
  <c r="E96" i="15"/>
  <c r="E149" i="15" s="1"/>
  <c r="D149" i="15"/>
  <c r="F96" i="15"/>
  <c r="F149" i="15" s="1"/>
  <c r="T68" i="18"/>
  <c r="U68" i="18"/>
  <c r="S85" i="18"/>
  <c r="S122" i="18"/>
  <c r="H99" i="16"/>
  <c r="I99" i="16" s="1"/>
  <c r="D57" i="16"/>
  <c r="H40" i="16"/>
  <c r="F109" i="7"/>
  <c r="F162" i="7" s="1"/>
  <c r="E109" i="7"/>
  <c r="E162" i="7" s="1"/>
  <c r="D162" i="7"/>
  <c r="D161" i="13"/>
  <c r="E110" i="13"/>
  <c r="E163" i="13" s="1"/>
  <c r="E106" i="9"/>
  <c r="E159" i="9" s="1"/>
  <c r="D159" i="9"/>
  <c r="F106" i="9"/>
  <c r="F159" i="9" s="1"/>
  <c r="W85" i="13"/>
  <c r="F105" i="15"/>
  <c r="F158" i="15" s="1"/>
  <c r="E105" i="15"/>
  <c r="E158" i="15" s="1"/>
  <c r="D158" i="15"/>
  <c r="H157" i="12"/>
  <c r="I157" i="12" s="1"/>
  <c r="M157" i="12" s="1"/>
  <c r="N157" i="12" s="1"/>
  <c r="R157" i="12" s="1"/>
  <c r="S157" i="12" s="1"/>
  <c r="W157" i="12" s="1"/>
  <c r="E150" i="12"/>
  <c r="Z70" i="12"/>
  <c r="E101" i="7"/>
  <c r="E154" i="7" s="1"/>
  <c r="F101" i="7"/>
  <c r="F154" i="7" s="1"/>
  <c r="D154" i="7"/>
  <c r="E95" i="13"/>
  <c r="D112" i="13"/>
  <c r="F95" i="13"/>
  <c r="D148" i="13"/>
  <c r="W85" i="15"/>
  <c r="H155" i="10"/>
  <c r="I155" i="10" s="1"/>
  <c r="M155" i="10" s="1"/>
  <c r="N155" i="10" s="1"/>
  <c r="R155" i="10" s="1"/>
  <c r="S155" i="10" s="1"/>
  <c r="W155" i="10" s="1"/>
  <c r="F95" i="15"/>
  <c r="D112" i="15"/>
  <c r="E95" i="15"/>
  <c r="D148" i="15"/>
  <c r="W122" i="15"/>
  <c r="W139" i="15" s="1"/>
  <c r="H57" i="13"/>
  <c r="I40" i="13"/>
  <c r="T139" i="13"/>
  <c r="W122" i="13"/>
  <c r="W139" i="13" s="1"/>
  <c r="E102" i="9"/>
  <c r="E155" i="9" s="1"/>
  <c r="D155" i="9"/>
  <c r="F102" i="9"/>
  <c r="F155" i="9" s="1"/>
  <c r="E158" i="9"/>
  <c r="H158" i="9" s="1"/>
  <c r="I158" i="9" s="1"/>
  <c r="M158" i="9" s="1"/>
  <c r="N158" i="9" s="1"/>
  <c r="R158" i="9" s="1"/>
  <c r="S158" i="9" s="1"/>
  <c r="W158" i="9" s="1"/>
  <c r="H105" i="9"/>
  <c r="I105" i="9" s="1"/>
  <c r="E101" i="15"/>
  <c r="E154" i="15" s="1"/>
  <c r="F101" i="15"/>
  <c r="F154" i="15" s="1"/>
  <c r="D154" i="15"/>
  <c r="D157" i="7"/>
  <c r="E104" i="7"/>
  <c r="E157" i="7" s="1"/>
  <c r="F104" i="7"/>
  <c r="F157" i="7" s="1"/>
  <c r="E103" i="7"/>
  <c r="E156" i="7" s="1"/>
  <c r="D156" i="7"/>
  <c r="F103" i="7"/>
  <c r="F156" i="7" s="1"/>
  <c r="H105" i="12"/>
  <c r="I105" i="12" s="1"/>
  <c r="Z78" i="12"/>
  <c r="E158" i="12"/>
  <c r="U85" i="12"/>
  <c r="U122" i="12"/>
  <c r="U139" i="12" s="1"/>
  <c r="Z69" i="12"/>
  <c r="E149" i="12"/>
  <c r="Z81" i="10"/>
  <c r="E161" i="10"/>
  <c r="H99" i="7"/>
  <c r="I99" i="7" s="1"/>
  <c r="H152" i="7"/>
  <c r="I152" i="7" s="1"/>
  <c r="M152" i="7" s="1"/>
  <c r="N152" i="7" s="1"/>
  <c r="R152" i="7" s="1"/>
  <c r="S152" i="7" s="1"/>
  <c r="W152" i="7" s="1"/>
  <c r="H109" i="12"/>
  <c r="I109" i="12" s="1"/>
  <c r="E162" i="12"/>
  <c r="H162" i="12" s="1"/>
  <c r="I162" i="12" s="1"/>
  <c r="M162" i="12" s="1"/>
  <c r="N162" i="12" s="1"/>
  <c r="R162" i="12" s="1"/>
  <c r="S162" i="12" s="1"/>
  <c r="W162" i="12" s="1"/>
  <c r="Z82" i="12"/>
  <c r="Z73" i="10"/>
  <c r="E153" i="10"/>
  <c r="W68" i="10"/>
  <c r="T85" i="10"/>
  <c r="T122" i="10"/>
  <c r="H103" i="10"/>
  <c r="I103" i="10" s="1"/>
  <c r="Z80" i="12"/>
  <c r="E160" i="12"/>
  <c r="U85" i="10"/>
  <c r="U122" i="10"/>
  <c r="U139" i="10" s="1"/>
  <c r="H108" i="12"/>
  <c r="I108" i="12" s="1"/>
  <c r="E161" i="12"/>
  <c r="H161" i="12" s="1"/>
  <c r="I161" i="12" s="1"/>
  <c r="M161" i="12" s="1"/>
  <c r="N161" i="12" s="1"/>
  <c r="R161" i="12" s="1"/>
  <c r="S161" i="12" s="1"/>
  <c r="W161" i="12" s="1"/>
  <c r="Z81" i="12"/>
  <c r="Z76" i="10"/>
  <c r="E156" i="10"/>
  <c r="H156" i="10" s="1"/>
  <c r="I156" i="10" s="1"/>
  <c r="M156" i="10" s="1"/>
  <c r="N156" i="10" s="1"/>
  <c r="R156" i="10" s="1"/>
  <c r="S156" i="10" s="1"/>
  <c r="W156" i="10" s="1"/>
  <c r="D57" i="10"/>
  <c r="H40" i="10"/>
  <c r="Z82" i="10"/>
  <c r="E162" i="10"/>
  <c r="S139" i="12"/>
  <c r="E158" i="10"/>
  <c r="Z78" i="10"/>
  <c r="W68" i="12"/>
  <c r="T85" i="12"/>
  <c r="T122" i="12"/>
  <c r="T139" i="12" s="1"/>
  <c r="W68" i="9"/>
  <c r="U122" i="9"/>
  <c r="U139" i="9" s="1"/>
  <c r="U85" i="9"/>
  <c r="U122" i="7"/>
  <c r="U139" i="7" s="1"/>
  <c r="U85" i="7"/>
  <c r="S139" i="9"/>
  <c r="T85" i="9"/>
  <c r="T122" i="9"/>
  <c r="T139" i="9" s="1"/>
  <c r="I40" i="7"/>
  <c r="H57" i="7"/>
  <c r="I40" i="6"/>
  <c r="H57" i="6"/>
  <c r="H110" i="10" l="1"/>
  <c r="I110" i="10" s="1"/>
  <c r="J110" i="10" s="1"/>
  <c r="H102" i="10"/>
  <c r="I102" i="10" s="1"/>
  <c r="J102" i="10" s="1"/>
  <c r="H151" i="15"/>
  <c r="I151" i="15" s="1"/>
  <c r="M151" i="15" s="1"/>
  <c r="N151" i="15" s="1"/>
  <c r="R151" i="15" s="1"/>
  <c r="S151" i="15" s="1"/>
  <c r="W151" i="15" s="1"/>
  <c r="H164" i="7"/>
  <c r="I164" i="7" s="1"/>
  <c r="M164" i="7" s="1"/>
  <c r="N164" i="7" s="1"/>
  <c r="R164" i="7" s="1"/>
  <c r="S164" i="7" s="1"/>
  <c r="W164" i="7" s="1"/>
  <c r="H155" i="16"/>
  <c r="I155" i="16" s="1"/>
  <c r="M155" i="16" s="1"/>
  <c r="N155" i="16" s="1"/>
  <c r="R155" i="16" s="1"/>
  <c r="S155" i="16" s="1"/>
  <c r="W155" i="16" s="1"/>
  <c r="H157" i="15"/>
  <c r="I157" i="15" s="1"/>
  <c r="M157" i="15" s="1"/>
  <c r="N157" i="15" s="1"/>
  <c r="R157" i="15" s="1"/>
  <c r="S157" i="15" s="1"/>
  <c r="W157" i="15" s="1"/>
  <c r="W68" i="18"/>
  <c r="W85" i="18" s="1"/>
  <c r="H98" i="15"/>
  <c r="I98" i="15" s="1"/>
  <c r="J98" i="15" s="1"/>
  <c r="H104" i="15"/>
  <c r="I104" i="15" s="1"/>
  <c r="K104" i="15" s="1"/>
  <c r="H97" i="12"/>
  <c r="I97" i="12" s="1"/>
  <c r="H152" i="9"/>
  <c r="I152" i="9" s="1"/>
  <c r="M152" i="9" s="1"/>
  <c r="N152" i="9" s="1"/>
  <c r="R152" i="9" s="1"/>
  <c r="S152" i="9" s="1"/>
  <c r="W152" i="9" s="1"/>
  <c r="H162" i="9"/>
  <c r="I162" i="9" s="1"/>
  <c r="M162" i="9" s="1"/>
  <c r="N162" i="9" s="1"/>
  <c r="R162" i="9" s="1"/>
  <c r="S162" i="9" s="1"/>
  <c r="W162" i="9" s="1"/>
  <c r="H106" i="7"/>
  <c r="I106" i="7" s="1"/>
  <c r="H159" i="7"/>
  <c r="I159" i="7" s="1"/>
  <c r="M159" i="7" s="1"/>
  <c r="N159" i="7" s="1"/>
  <c r="R159" i="7" s="1"/>
  <c r="S159" i="7" s="1"/>
  <c r="W159" i="7" s="1"/>
  <c r="H102" i="16"/>
  <c r="I102" i="16" s="1"/>
  <c r="J102" i="16" s="1"/>
  <c r="H157" i="13"/>
  <c r="I157" i="13" s="1"/>
  <c r="M157" i="13" s="1"/>
  <c r="N157" i="13" s="1"/>
  <c r="R157" i="13" s="1"/>
  <c r="S157" i="13" s="1"/>
  <c r="W157" i="13" s="1"/>
  <c r="H102" i="13"/>
  <c r="I102" i="13" s="1"/>
  <c r="K102" i="13" s="1"/>
  <c r="J103" i="13"/>
  <c r="M103" i="13" s="1"/>
  <c r="N103" i="13" s="1"/>
  <c r="O103" i="13" s="1"/>
  <c r="H151" i="12"/>
  <c r="I151" i="12" s="1"/>
  <c r="M151" i="12" s="1"/>
  <c r="N151" i="12" s="1"/>
  <c r="R151" i="12" s="1"/>
  <c r="S151" i="12" s="1"/>
  <c r="W151" i="12" s="1"/>
  <c r="H98" i="12"/>
  <c r="I98" i="12" s="1"/>
  <c r="J98" i="12" s="1"/>
  <c r="E156" i="18"/>
  <c r="H156" i="18" s="1"/>
  <c r="I156" i="18" s="1"/>
  <c r="M156" i="18" s="1"/>
  <c r="N156" i="18" s="1"/>
  <c r="R156" i="18" s="1"/>
  <c r="S156" i="18" s="1"/>
  <c r="W156" i="18" s="1"/>
  <c r="H99" i="9"/>
  <c r="I99" i="9" s="1"/>
  <c r="K99" i="9" s="1"/>
  <c r="H164" i="13"/>
  <c r="I164" i="13" s="1"/>
  <c r="M164" i="13" s="1"/>
  <c r="N164" i="13" s="1"/>
  <c r="R164" i="13" s="1"/>
  <c r="S164" i="13" s="1"/>
  <c r="W164" i="13" s="1"/>
  <c r="K103" i="18"/>
  <c r="M103" i="18" s="1"/>
  <c r="N103" i="18" s="1"/>
  <c r="P103" i="18" s="1"/>
  <c r="H109" i="9"/>
  <c r="I109" i="9" s="1"/>
  <c r="J109" i="9" s="1"/>
  <c r="H101" i="13"/>
  <c r="I101" i="13" s="1"/>
  <c r="J101" i="13" s="1"/>
  <c r="H149" i="7"/>
  <c r="I149" i="7" s="1"/>
  <c r="M149" i="7" s="1"/>
  <c r="N149" i="7" s="1"/>
  <c r="R149" i="7" s="1"/>
  <c r="S149" i="7" s="1"/>
  <c r="W149" i="7" s="1"/>
  <c r="H96" i="10"/>
  <c r="I96" i="10" s="1"/>
  <c r="J96" i="10" s="1"/>
  <c r="H163" i="15"/>
  <c r="I163" i="15" s="1"/>
  <c r="M163" i="15" s="1"/>
  <c r="N163" i="15" s="1"/>
  <c r="R163" i="15" s="1"/>
  <c r="S163" i="15" s="1"/>
  <c r="W163" i="15" s="1"/>
  <c r="H158" i="12"/>
  <c r="I158" i="12" s="1"/>
  <c r="M158" i="12" s="1"/>
  <c r="N158" i="12" s="1"/>
  <c r="R158" i="12" s="1"/>
  <c r="S158" i="12" s="1"/>
  <c r="W158" i="12" s="1"/>
  <c r="E154" i="12"/>
  <c r="H154" i="12" s="1"/>
  <c r="I154" i="12" s="1"/>
  <c r="M154" i="12" s="1"/>
  <c r="N154" i="12" s="1"/>
  <c r="R154" i="12" s="1"/>
  <c r="S154" i="12" s="1"/>
  <c r="W154" i="12" s="1"/>
  <c r="E152" i="12"/>
  <c r="H152" i="12" s="1"/>
  <c r="I152" i="12" s="1"/>
  <c r="M152" i="12" s="1"/>
  <c r="N152" i="12" s="1"/>
  <c r="R152" i="12" s="1"/>
  <c r="S152" i="12" s="1"/>
  <c r="W152" i="12" s="1"/>
  <c r="H99" i="12"/>
  <c r="I99" i="12" s="1"/>
  <c r="K99" i="12" s="1"/>
  <c r="K97" i="16"/>
  <c r="M97" i="16" s="1"/>
  <c r="N97" i="16" s="1"/>
  <c r="H163" i="12"/>
  <c r="I163" i="12" s="1"/>
  <c r="M163" i="12" s="1"/>
  <c r="N163" i="12" s="1"/>
  <c r="R163" i="12" s="1"/>
  <c r="S163" i="12" s="1"/>
  <c r="W163" i="12" s="1"/>
  <c r="H159" i="15"/>
  <c r="I159" i="15" s="1"/>
  <c r="M159" i="15" s="1"/>
  <c r="N159" i="15" s="1"/>
  <c r="R159" i="15" s="1"/>
  <c r="S159" i="15" s="1"/>
  <c r="W159" i="15" s="1"/>
  <c r="H104" i="18"/>
  <c r="I104" i="18" s="1"/>
  <c r="K104" i="18" s="1"/>
  <c r="H158" i="18"/>
  <c r="I158" i="18" s="1"/>
  <c r="M158" i="18" s="1"/>
  <c r="N158" i="18" s="1"/>
  <c r="R158" i="18" s="1"/>
  <c r="S158" i="18" s="1"/>
  <c r="W158" i="18" s="1"/>
  <c r="H153" i="6"/>
  <c r="I153" i="6" s="1"/>
  <c r="M153" i="6" s="1"/>
  <c r="N153" i="6" s="1"/>
  <c r="R153" i="6" s="1"/>
  <c r="S153" i="6" s="1"/>
  <c r="W153" i="6" s="1"/>
  <c r="H159" i="13"/>
  <c r="I159" i="13" s="1"/>
  <c r="M159" i="13" s="1"/>
  <c r="N159" i="13" s="1"/>
  <c r="R159" i="13" s="1"/>
  <c r="S159" i="13" s="1"/>
  <c r="W159" i="13" s="1"/>
  <c r="H101" i="12"/>
  <c r="I101" i="12" s="1"/>
  <c r="H104" i="13"/>
  <c r="I104" i="13" s="1"/>
  <c r="J104" i="13" s="1"/>
  <c r="J110" i="7"/>
  <c r="M110" i="7" s="1"/>
  <c r="N110" i="7" s="1"/>
  <c r="O110" i="7" s="1"/>
  <c r="K107" i="7"/>
  <c r="M107" i="7" s="1"/>
  <c r="N107" i="7" s="1"/>
  <c r="O107" i="7" s="1"/>
  <c r="H111" i="13"/>
  <c r="I111" i="13" s="1"/>
  <c r="H156" i="15"/>
  <c r="I156" i="15" s="1"/>
  <c r="M156" i="15" s="1"/>
  <c r="N156" i="15" s="1"/>
  <c r="R156" i="15" s="1"/>
  <c r="S156" i="15" s="1"/>
  <c r="W156" i="15" s="1"/>
  <c r="S122" i="16"/>
  <c r="S139" i="16" s="1"/>
  <c r="H96" i="9"/>
  <c r="I96" i="9" s="1"/>
  <c r="K96" i="9" s="1"/>
  <c r="H157" i="6"/>
  <c r="I157" i="6" s="1"/>
  <c r="M157" i="6" s="1"/>
  <c r="N157" i="6" s="1"/>
  <c r="R157" i="6" s="1"/>
  <c r="S157" i="6" s="1"/>
  <c r="W157" i="6" s="1"/>
  <c r="H153" i="10"/>
  <c r="I153" i="10" s="1"/>
  <c r="M153" i="10" s="1"/>
  <c r="N153" i="10" s="1"/>
  <c r="R153" i="10" s="1"/>
  <c r="S153" i="10" s="1"/>
  <c r="W153" i="10" s="1"/>
  <c r="K96" i="18"/>
  <c r="M96" i="18" s="1"/>
  <c r="N96" i="18" s="1"/>
  <c r="P96" i="18" s="1"/>
  <c r="H106" i="13"/>
  <c r="I106" i="13" s="1"/>
  <c r="K106" i="13" s="1"/>
  <c r="H100" i="10"/>
  <c r="I100" i="10" s="1"/>
  <c r="K100" i="10" s="1"/>
  <c r="S85" i="16"/>
  <c r="H104" i="16"/>
  <c r="I104" i="16" s="1"/>
  <c r="K104" i="16" s="1"/>
  <c r="H108" i="18"/>
  <c r="I108" i="18" s="1"/>
  <c r="J108" i="18" s="1"/>
  <c r="K110" i="10"/>
  <c r="M110" i="10" s="1"/>
  <c r="N110" i="10" s="1"/>
  <c r="O110" i="10" s="1"/>
  <c r="H164" i="18"/>
  <c r="I164" i="18" s="1"/>
  <c r="M164" i="18" s="1"/>
  <c r="N164" i="18" s="1"/>
  <c r="R164" i="18" s="1"/>
  <c r="S164" i="18" s="1"/>
  <c r="W164" i="18" s="1"/>
  <c r="H157" i="16"/>
  <c r="I157" i="16" s="1"/>
  <c r="M157" i="16" s="1"/>
  <c r="N157" i="16" s="1"/>
  <c r="R157" i="16" s="1"/>
  <c r="S157" i="16" s="1"/>
  <c r="W157" i="16" s="1"/>
  <c r="H155" i="15"/>
  <c r="I155" i="15" s="1"/>
  <c r="M155" i="15" s="1"/>
  <c r="N155" i="15" s="1"/>
  <c r="R155" i="15" s="1"/>
  <c r="S155" i="15" s="1"/>
  <c r="W155" i="15" s="1"/>
  <c r="H111" i="18"/>
  <c r="I111" i="18" s="1"/>
  <c r="J111" i="18" s="1"/>
  <c r="H107" i="12"/>
  <c r="I107" i="12" s="1"/>
  <c r="J107" i="12" s="1"/>
  <c r="K105" i="16"/>
  <c r="M105" i="16" s="1"/>
  <c r="N105" i="16" s="1"/>
  <c r="H158" i="7"/>
  <c r="I158" i="7" s="1"/>
  <c r="M158" i="7" s="1"/>
  <c r="N158" i="7" s="1"/>
  <c r="R158" i="7" s="1"/>
  <c r="S158" i="7" s="1"/>
  <c r="W158" i="7" s="1"/>
  <c r="H160" i="12"/>
  <c r="I160" i="12" s="1"/>
  <c r="M160" i="12" s="1"/>
  <c r="N160" i="12" s="1"/>
  <c r="R160" i="12" s="1"/>
  <c r="S160" i="12" s="1"/>
  <c r="W160" i="12" s="1"/>
  <c r="U68" i="16"/>
  <c r="W68" i="16" s="1"/>
  <c r="W85" i="16" s="1"/>
  <c r="K100" i="16"/>
  <c r="M100" i="16" s="1"/>
  <c r="N100" i="16" s="1"/>
  <c r="P100" i="16" s="1"/>
  <c r="H100" i="6"/>
  <c r="I100" i="6" s="1"/>
  <c r="K100" i="6" s="1"/>
  <c r="J98" i="16"/>
  <c r="M98" i="16" s="1"/>
  <c r="N98" i="16" s="1"/>
  <c r="P98" i="16" s="1"/>
  <c r="H161" i="18"/>
  <c r="I161" i="18" s="1"/>
  <c r="M161" i="18" s="1"/>
  <c r="N161" i="18" s="1"/>
  <c r="R161" i="18" s="1"/>
  <c r="S161" i="18" s="1"/>
  <c r="W161" i="18" s="1"/>
  <c r="H156" i="16"/>
  <c r="I156" i="16" s="1"/>
  <c r="M156" i="16" s="1"/>
  <c r="N156" i="16" s="1"/>
  <c r="R156" i="16" s="1"/>
  <c r="S156" i="16" s="1"/>
  <c r="W156" i="16" s="1"/>
  <c r="H105" i="18"/>
  <c r="I105" i="18" s="1"/>
  <c r="K105" i="18" s="1"/>
  <c r="K104" i="10"/>
  <c r="J104" i="10"/>
  <c r="M104" i="10" s="1"/>
  <c r="N104" i="10" s="1"/>
  <c r="H103" i="9"/>
  <c r="I103" i="9" s="1"/>
  <c r="J103" i="9" s="1"/>
  <c r="H158" i="10"/>
  <c r="I158" i="10" s="1"/>
  <c r="M158" i="10" s="1"/>
  <c r="N158" i="10" s="1"/>
  <c r="R158" i="10" s="1"/>
  <c r="S158" i="10" s="1"/>
  <c r="W158" i="10" s="1"/>
  <c r="W68" i="7"/>
  <c r="W85" i="7" s="1"/>
  <c r="H151" i="13"/>
  <c r="I151" i="13" s="1"/>
  <c r="M151" i="13" s="1"/>
  <c r="N151" i="13" s="1"/>
  <c r="R151" i="13" s="1"/>
  <c r="S151" i="13" s="1"/>
  <c r="W151" i="13" s="1"/>
  <c r="H110" i="12"/>
  <c r="I110" i="12" s="1"/>
  <c r="J110" i="12" s="1"/>
  <c r="H102" i="15"/>
  <c r="I102" i="15" s="1"/>
  <c r="K102" i="15" s="1"/>
  <c r="H103" i="16"/>
  <c r="I103" i="16" s="1"/>
  <c r="K103" i="16" s="1"/>
  <c r="H160" i="10"/>
  <c r="I160" i="10" s="1"/>
  <c r="M160" i="10" s="1"/>
  <c r="N160" i="10" s="1"/>
  <c r="R160" i="10" s="1"/>
  <c r="S160" i="10" s="1"/>
  <c r="W160" i="10" s="1"/>
  <c r="H155" i="13"/>
  <c r="I155" i="13" s="1"/>
  <c r="M155" i="13" s="1"/>
  <c r="N155" i="13" s="1"/>
  <c r="R155" i="13" s="1"/>
  <c r="S155" i="13" s="1"/>
  <c r="W155" i="13" s="1"/>
  <c r="H105" i="10"/>
  <c r="I105" i="10" s="1"/>
  <c r="J105" i="10" s="1"/>
  <c r="J104" i="9"/>
  <c r="M104" i="9" s="1"/>
  <c r="N104" i="9" s="1"/>
  <c r="P104" i="9" s="1"/>
  <c r="H96" i="7"/>
  <c r="I96" i="7" s="1"/>
  <c r="K96" i="7" s="1"/>
  <c r="T85" i="7"/>
  <c r="K104" i="12"/>
  <c r="M104" i="12" s="1"/>
  <c r="N104" i="12" s="1"/>
  <c r="P104" i="12" s="1"/>
  <c r="H106" i="15"/>
  <c r="I106" i="15" s="1"/>
  <c r="K106" i="15" s="1"/>
  <c r="H105" i="7"/>
  <c r="I105" i="7" s="1"/>
  <c r="K105" i="7" s="1"/>
  <c r="Z72" i="10"/>
  <c r="E152" i="10"/>
  <c r="H152" i="10" s="1"/>
  <c r="I152" i="10" s="1"/>
  <c r="M152" i="10" s="1"/>
  <c r="N152" i="10" s="1"/>
  <c r="R152" i="10" s="1"/>
  <c r="S152" i="10" s="1"/>
  <c r="W152" i="10" s="1"/>
  <c r="H107" i="10"/>
  <c r="I107" i="10" s="1"/>
  <c r="K107" i="10" s="1"/>
  <c r="H104" i="6"/>
  <c r="I104" i="6" s="1"/>
  <c r="K104" i="6" s="1"/>
  <c r="H98" i="13"/>
  <c r="I98" i="13" s="1"/>
  <c r="K98" i="13" s="1"/>
  <c r="H153" i="9"/>
  <c r="I153" i="9" s="1"/>
  <c r="M153" i="9" s="1"/>
  <c r="N153" i="9" s="1"/>
  <c r="R153" i="9" s="1"/>
  <c r="S153" i="9" s="1"/>
  <c r="W153" i="9" s="1"/>
  <c r="O106" i="12"/>
  <c r="R106" i="12" s="1"/>
  <c r="S106" i="12" s="1"/>
  <c r="U106" i="12" s="1"/>
  <c r="H156" i="9"/>
  <c r="I156" i="9" s="1"/>
  <c r="M156" i="9" s="1"/>
  <c r="N156" i="9" s="1"/>
  <c r="R156" i="9" s="1"/>
  <c r="S156" i="9" s="1"/>
  <c r="W156" i="9" s="1"/>
  <c r="Z80" i="10"/>
  <c r="H158" i="15"/>
  <c r="I158" i="15" s="1"/>
  <c r="M158" i="15" s="1"/>
  <c r="N158" i="15" s="1"/>
  <c r="R158" i="15" s="1"/>
  <c r="S158" i="15" s="1"/>
  <c r="W158" i="15" s="1"/>
  <c r="H161" i="10"/>
  <c r="I161" i="10" s="1"/>
  <c r="M161" i="10" s="1"/>
  <c r="N161" i="10" s="1"/>
  <c r="R161" i="10" s="1"/>
  <c r="S161" i="10" s="1"/>
  <c r="W161" i="10" s="1"/>
  <c r="H96" i="13"/>
  <c r="I96" i="13" s="1"/>
  <c r="J96" i="13" s="1"/>
  <c r="H149" i="6"/>
  <c r="I149" i="6" s="1"/>
  <c r="M149" i="6" s="1"/>
  <c r="N149" i="6" s="1"/>
  <c r="R149" i="6" s="1"/>
  <c r="S149" i="6" s="1"/>
  <c r="W149" i="6" s="1"/>
  <c r="H95" i="13"/>
  <c r="I95" i="13" s="1"/>
  <c r="H162" i="7"/>
  <c r="I162" i="7" s="1"/>
  <c r="M162" i="7" s="1"/>
  <c r="N162" i="7" s="1"/>
  <c r="R162" i="7" s="1"/>
  <c r="S162" i="7" s="1"/>
  <c r="W162" i="7" s="1"/>
  <c r="H151" i="6"/>
  <c r="I151" i="6" s="1"/>
  <c r="M151" i="6" s="1"/>
  <c r="N151" i="6" s="1"/>
  <c r="R151" i="6" s="1"/>
  <c r="S151" i="6" s="1"/>
  <c r="W151" i="6" s="1"/>
  <c r="E150" i="10"/>
  <c r="H150" i="10" s="1"/>
  <c r="I150" i="10" s="1"/>
  <c r="M150" i="10" s="1"/>
  <c r="N150" i="10" s="1"/>
  <c r="R150" i="10" s="1"/>
  <c r="S150" i="10" s="1"/>
  <c r="W150" i="10" s="1"/>
  <c r="H159" i="16"/>
  <c r="I159" i="16" s="1"/>
  <c r="M159" i="16" s="1"/>
  <c r="N159" i="16" s="1"/>
  <c r="R159" i="16" s="1"/>
  <c r="S159" i="16" s="1"/>
  <c r="W159" i="16" s="1"/>
  <c r="F163" i="16"/>
  <c r="H163" i="16" s="1"/>
  <c r="I163" i="16" s="1"/>
  <c r="M163" i="16" s="1"/>
  <c r="N163" i="16" s="1"/>
  <c r="R163" i="16" s="1"/>
  <c r="S163" i="16" s="1"/>
  <c r="W163" i="16" s="1"/>
  <c r="H110" i="16"/>
  <c r="I110" i="16" s="1"/>
  <c r="H97" i="10"/>
  <c r="I97" i="10" s="1"/>
  <c r="J97" i="10" s="1"/>
  <c r="H161" i="9"/>
  <c r="I161" i="9" s="1"/>
  <c r="M161" i="9" s="1"/>
  <c r="N161" i="9" s="1"/>
  <c r="R161" i="9" s="1"/>
  <c r="S161" i="9" s="1"/>
  <c r="W161" i="9" s="1"/>
  <c r="H110" i="15"/>
  <c r="I110" i="15" s="1"/>
  <c r="H103" i="15"/>
  <c r="I103" i="15" s="1"/>
  <c r="H108" i="9"/>
  <c r="I108" i="9" s="1"/>
  <c r="J108" i="9" s="1"/>
  <c r="H97" i="9"/>
  <c r="I97" i="9" s="1"/>
  <c r="K97" i="9" s="1"/>
  <c r="H105" i="15"/>
  <c r="I105" i="15" s="1"/>
  <c r="J105" i="15" s="1"/>
  <c r="H107" i="16"/>
  <c r="I107" i="16" s="1"/>
  <c r="K99" i="10"/>
  <c r="M99" i="10" s="1"/>
  <c r="N99" i="10" s="1"/>
  <c r="O99" i="10" s="1"/>
  <c r="H101" i="16"/>
  <c r="I101" i="16" s="1"/>
  <c r="K101" i="16" s="1"/>
  <c r="F160" i="15"/>
  <c r="H160" i="15" s="1"/>
  <c r="I160" i="15" s="1"/>
  <c r="M160" i="15" s="1"/>
  <c r="N160" i="15" s="1"/>
  <c r="R160" i="15" s="1"/>
  <c r="S160" i="15" s="1"/>
  <c r="W160" i="15" s="1"/>
  <c r="H107" i="15"/>
  <c r="I107" i="15" s="1"/>
  <c r="J104" i="15"/>
  <c r="M104" i="15" s="1"/>
  <c r="N104" i="15" s="1"/>
  <c r="O104" i="15" s="1"/>
  <c r="H162" i="16"/>
  <c r="I162" i="16" s="1"/>
  <c r="M162" i="16" s="1"/>
  <c r="N162" i="16" s="1"/>
  <c r="R162" i="16" s="1"/>
  <c r="S162" i="16" s="1"/>
  <c r="W162" i="16" s="1"/>
  <c r="K111" i="12"/>
  <c r="M111" i="12" s="1"/>
  <c r="N111" i="12" s="1"/>
  <c r="O111" i="12" s="1"/>
  <c r="J111" i="15"/>
  <c r="M111" i="15" s="1"/>
  <c r="N111" i="15" s="1"/>
  <c r="O111" i="15" s="1"/>
  <c r="K111" i="7"/>
  <c r="M111" i="7" s="1"/>
  <c r="N111" i="7" s="1"/>
  <c r="O111" i="7" s="1"/>
  <c r="H96" i="16"/>
  <c r="I96" i="16" s="1"/>
  <c r="J96" i="16" s="1"/>
  <c r="H153" i="15"/>
  <c r="I153" i="15" s="1"/>
  <c r="M153" i="15" s="1"/>
  <c r="N153" i="15" s="1"/>
  <c r="R153" i="15" s="1"/>
  <c r="S153" i="15" s="1"/>
  <c r="W153" i="15" s="1"/>
  <c r="H160" i="16"/>
  <c r="I160" i="16" s="1"/>
  <c r="M160" i="16" s="1"/>
  <c r="N160" i="16" s="1"/>
  <c r="R160" i="16" s="1"/>
  <c r="S160" i="16" s="1"/>
  <c r="W160" i="16" s="1"/>
  <c r="J107" i="18"/>
  <c r="K107" i="18"/>
  <c r="H98" i="7"/>
  <c r="I98" i="7" s="1"/>
  <c r="K98" i="7" s="1"/>
  <c r="H161" i="16"/>
  <c r="I161" i="16" s="1"/>
  <c r="M161" i="16" s="1"/>
  <c r="N161" i="16" s="1"/>
  <c r="R161" i="16" s="1"/>
  <c r="S161" i="16" s="1"/>
  <c r="W161" i="16" s="1"/>
  <c r="H149" i="13"/>
  <c r="I149" i="13" s="1"/>
  <c r="M149" i="13" s="1"/>
  <c r="N149" i="13" s="1"/>
  <c r="R149" i="13" s="1"/>
  <c r="S149" i="13" s="1"/>
  <c r="W149" i="13" s="1"/>
  <c r="H159" i="10"/>
  <c r="I159" i="10" s="1"/>
  <c r="M159" i="10" s="1"/>
  <c r="N159" i="10" s="1"/>
  <c r="R159" i="10" s="1"/>
  <c r="S159" i="10" s="1"/>
  <c r="W159" i="10" s="1"/>
  <c r="J102" i="18"/>
  <c r="M102" i="18" s="1"/>
  <c r="N102" i="18" s="1"/>
  <c r="O102" i="18" s="1"/>
  <c r="H158" i="6"/>
  <c r="I158" i="6" s="1"/>
  <c r="M158" i="6" s="1"/>
  <c r="N158" i="6" s="1"/>
  <c r="R158" i="6" s="1"/>
  <c r="S158" i="6" s="1"/>
  <c r="W158" i="6" s="1"/>
  <c r="H152" i="15"/>
  <c r="I152" i="15" s="1"/>
  <c r="M152" i="15" s="1"/>
  <c r="N152" i="15" s="1"/>
  <c r="R152" i="15" s="1"/>
  <c r="S152" i="15" s="1"/>
  <c r="W152" i="15" s="1"/>
  <c r="H163" i="9"/>
  <c r="I163" i="9" s="1"/>
  <c r="M163" i="9" s="1"/>
  <c r="N163" i="9" s="1"/>
  <c r="R163" i="9" s="1"/>
  <c r="S163" i="9" s="1"/>
  <c r="W163" i="9" s="1"/>
  <c r="H96" i="6"/>
  <c r="I96" i="6" s="1"/>
  <c r="H151" i="18"/>
  <c r="I151" i="18" s="1"/>
  <c r="M151" i="18" s="1"/>
  <c r="N151" i="18" s="1"/>
  <c r="R151" i="18" s="1"/>
  <c r="S151" i="18" s="1"/>
  <c r="W151" i="18" s="1"/>
  <c r="H108" i="10"/>
  <c r="I108" i="10" s="1"/>
  <c r="E150" i="13"/>
  <c r="H150" i="13" s="1"/>
  <c r="I150" i="13" s="1"/>
  <c r="M150" i="13" s="1"/>
  <c r="N150" i="13" s="1"/>
  <c r="R150" i="13" s="1"/>
  <c r="S150" i="13" s="1"/>
  <c r="W150" i="13" s="1"/>
  <c r="H97" i="13"/>
  <c r="I97" i="13" s="1"/>
  <c r="H150" i="12"/>
  <c r="I150" i="12" s="1"/>
  <c r="M150" i="12" s="1"/>
  <c r="N150" i="12" s="1"/>
  <c r="R150" i="12" s="1"/>
  <c r="S150" i="12" s="1"/>
  <c r="W150" i="12" s="1"/>
  <c r="H109" i="16"/>
  <c r="I109" i="16" s="1"/>
  <c r="K109" i="16" s="1"/>
  <c r="J102" i="13"/>
  <c r="M102" i="13" s="1"/>
  <c r="N102" i="13" s="1"/>
  <c r="P102" i="13" s="1"/>
  <c r="H161" i="15"/>
  <c r="I161" i="15" s="1"/>
  <c r="M161" i="15" s="1"/>
  <c r="N161" i="15" s="1"/>
  <c r="R161" i="15" s="1"/>
  <c r="S161" i="15" s="1"/>
  <c r="W161" i="15" s="1"/>
  <c r="M101" i="10"/>
  <c r="N101" i="10" s="1"/>
  <c r="P101" i="10" s="1"/>
  <c r="H100" i="15"/>
  <c r="I100" i="15" s="1"/>
  <c r="J100" i="15" s="1"/>
  <c r="E153" i="18"/>
  <c r="H153" i="18" s="1"/>
  <c r="I153" i="18" s="1"/>
  <c r="M153" i="18" s="1"/>
  <c r="N153" i="18" s="1"/>
  <c r="R153" i="18" s="1"/>
  <c r="S153" i="18" s="1"/>
  <c r="W153" i="18" s="1"/>
  <c r="H100" i="18"/>
  <c r="I100" i="18" s="1"/>
  <c r="H99" i="15"/>
  <c r="I99" i="15" s="1"/>
  <c r="K99" i="15" s="1"/>
  <c r="H98" i="18"/>
  <c r="I98" i="18" s="1"/>
  <c r="J98" i="18" s="1"/>
  <c r="H100" i="9"/>
  <c r="I100" i="9" s="1"/>
  <c r="J100" i="9" s="1"/>
  <c r="H108" i="16"/>
  <c r="I108" i="16" s="1"/>
  <c r="K108" i="16" s="1"/>
  <c r="H151" i="9"/>
  <c r="I151" i="9" s="1"/>
  <c r="M151" i="9" s="1"/>
  <c r="N151" i="9" s="1"/>
  <c r="R151" i="9" s="1"/>
  <c r="S151" i="9" s="1"/>
  <c r="W151" i="9" s="1"/>
  <c r="E158" i="4"/>
  <c r="H158" i="4" s="1"/>
  <c r="I158" i="4" s="1"/>
  <c r="M158" i="4" s="1"/>
  <c r="N158" i="4" s="1"/>
  <c r="R158" i="4" s="1"/>
  <c r="S158" i="4" s="1"/>
  <c r="W158" i="4" s="1"/>
  <c r="H105" i="4"/>
  <c r="I105" i="4" s="1"/>
  <c r="H151" i="7"/>
  <c r="I151" i="7" s="1"/>
  <c r="M151" i="7" s="1"/>
  <c r="N151" i="7" s="1"/>
  <c r="R151" i="7" s="1"/>
  <c r="S151" i="7" s="1"/>
  <c r="W151" i="7" s="1"/>
  <c r="H150" i="18"/>
  <c r="I150" i="18" s="1"/>
  <c r="M150" i="18" s="1"/>
  <c r="N150" i="18" s="1"/>
  <c r="R150" i="18" s="1"/>
  <c r="S150" i="18" s="1"/>
  <c r="W150" i="18" s="1"/>
  <c r="H162" i="10"/>
  <c r="I162" i="10" s="1"/>
  <c r="M162" i="10" s="1"/>
  <c r="N162" i="10" s="1"/>
  <c r="R162" i="10" s="1"/>
  <c r="S162" i="10" s="1"/>
  <c r="W162" i="10" s="1"/>
  <c r="H164" i="9"/>
  <c r="I164" i="9" s="1"/>
  <c r="M164" i="9" s="1"/>
  <c r="N164" i="9" s="1"/>
  <c r="R164" i="9" s="1"/>
  <c r="S164" i="9" s="1"/>
  <c r="W164" i="9" s="1"/>
  <c r="H151" i="10"/>
  <c r="I151" i="10" s="1"/>
  <c r="M151" i="10" s="1"/>
  <c r="N151" i="10" s="1"/>
  <c r="R151" i="10" s="1"/>
  <c r="S151" i="10" s="1"/>
  <c r="W151" i="10" s="1"/>
  <c r="H164" i="16"/>
  <c r="I164" i="16" s="1"/>
  <c r="M164" i="16" s="1"/>
  <c r="N164" i="16" s="1"/>
  <c r="R164" i="16" s="1"/>
  <c r="S164" i="16" s="1"/>
  <c r="W164" i="16" s="1"/>
  <c r="H149" i="16"/>
  <c r="I149" i="16" s="1"/>
  <c r="M149" i="16" s="1"/>
  <c r="N149" i="16" s="1"/>
  <c r="R149" i="16" s="1"/>
  <c r="S149" i="16" s="1"/>
  <c r="W149" i="16" s="1"/>
  <c r="H111" i="16"/>
  <c r="I111" i="16" s="1"/>
  <c r="H106" i="16"/>
  <c r="I106" i="16" s="1"/>
  <c r="H154" i="16"/>
  <c r="I154" i="16" s="1"/>
  <c r="M154" i="16" s="1"/>
  <c r="N154" i="16" s="1"/>
  <c r="R154" i="16" s="1"/>
  <c r="S154" i="16" s="1"/>
  <c r="W154" i="16" s="1"/>
  <c r="Z84" i="12"/>
  <c r="E164" i="12"/>
  <c r="H164" i="12" s="1"/>
  <c r="I164" i="12" s="1"/>
  <c r="M164" i="12" s="1"/>
  <c r="N164" i="12" s="1"/>
  <c r="R164" i="12" s="1"/>
  <c r="S164" i="12" s="1"/>
  <c r="W164" i="12" s="1"/>
  <c r="T106" i="18"/>
  <c r="W106" i="18" s="1"/>
  <c r="H96" i="15"/>
  <c r="I96" i="15" s="1"/>
  <c r="J96" i="15" s="1"/>
  <c r="H106" i="10"/>
  <c r="I106" i="10" s="1"/>
  <c r="H97" i="18"/>
  <c r="I97" i="18" s="1"/>
  <c r="E155" i="12"/>
  <c r="H155" i="12" s="1"/>
  <c r="I155" i="12" s="1"/>
  <c r="M155" i="12" s="1"/>
  <c r="N155" i="12" s="1"/>
  <c r="R155" i="12" s="1"/>
  <c r="S155" i="12" s="1"/>
  <c r="W155" i="12" s="1"/>
  <c r="Z75" i="12"/>
  <c r="H98" i="9"/>
  <c r="I98" i="9" s="1"/>
  <c r="J98" i="9" s="1"/>
  <c r="H99" i="13"/>
  <c r="I99" i="13" s="1"/>
  <c r="H152" i="13"/>
  <c r="I152" i="13" s="1"/>
  <c r="M152" i="13" s="1"/>
  <c r="N152" i="13" s="1"/>
  <c r="R152" i="13" s="1"/>
  <c r="S152" i="13" s="1"/>
  <c r="W152" i="13" s="1"/>
  <c r="K101" i="18"/>
  <c r="J101" i="18"/>
  <c r="H158" i="13"/>
  <c r="I158" i="13" s="1"/>
  <c r="M158" i="13" s="1"/>
  <c r="N158" i="13" s="1"/>
  <c r="R158" i="13" s="1"/>
  <c r="S158" i="13" s="1"/>
  <c r="W158" i="13" s="1"/>
  <c r="H102" i="12"/>
  <c r="I102" i="12" s="1"/>
  <c r="H155" i="7"/>
  <c r="I155" i="7" s="1"/>
  <c r="M155" i="7" s="1"/>
  <c r="N155" i="7" s="1"/>
  <c r="R155" i="7" s="1"/>
  <c r="S155" i="7" s="1"/>
  <c r="W155" i="7" s="1"/>
  <c r="H162" i="15"/>
  <c r="I162" i="15" s="1"/>
  <c r="M162" i="15" s="1"/>
  <c r="N162" i="15" s="1"/>
  <c r="R162" i="15" s="1"/>
  <c r="S162" i="15" s="1"/>
  <c r="W162" i="15" s="1"/>
  <c r="H107" i="13"/>
  <c r="I107" i="13" s="1"/>
  <c r="H107" i="9"/>
  <c r="I107" i="9" s="1"/>
  <c r="H160" i="13"/>
  <c r="I160" i="13" s="1"/>
  <c r="M160" i="13" s="1"/>
  <c r="N160" i="13" s="1"/>
  <c r="R160" i="13" s="1"/>
  <c r="S160" i="13" s="1"/>
  <c r="W160" i="13" s="1"/>
  <c r="H109" i="15"/>
  <c r="I109" i="15" s="1"/>
  <c r="H153" i="12"/>
  <c r="I153" i="12" s="1"/>
  <c r="M153" i="12" s="1"/>
  <c r="N153" i="12" s="1"/>
  <c r="R153" i="12" s="1"/>
  <c r="S153" i="12" s="1"/>
  <c r="W153" i="12" s="1"/>
  <c r="H96" i="12"/>
  <c r="I96" i="12" s="1"/>
  <c r="K96" i="12" s="1"/>
  <c r="H108" i="13"/>
  <c r="I108" i="13" s="1"/>
  <c r="K108" i="13" s="1"/>
  <c r="H108" i="15"/>
  <c r="I108" i="15" s="1"/>
  <c r="H160" i="9"/>
  <c r="I160" i="9" s="1"/>
  <c r="M160" i="9" s="1"/>
  <c r="N160" i="9" s="1"/>
  <c r="R160" i="9" s="1"/>
  <c r="S160" i="9" s="1"/>
  <c r="W160" i="9" s="1"/>
  <c r="O99" i="18"/>
  <c r="R99" i="18" s="1"/>
  <c r="S99" i="18" s="1"/>
  <c r="T99" i="18" s="1"/>
  <c r="H105" i="13"/>
  <c r="I105" i="13" s="1"/>
  <c r="H150" i="9"/>
  <c r="I150" i="9" s="1"/>
  <c r="M150" i="9" s="1"/>
  <c r="N150" i="9" s="1"/>
  <c r="R150" i="9" s="1"/>
  <c r="S150" i="9" s="1"/>
  <c r="W150" i="9" s="1"/>
  <c r="H111" i="9"/>
  <c r="I111" i="9" s="1"/>
  <c r="K111" i="9" s="1"/>
  <c r="H163" i="18"/>
  <c r="I163" i="18" s="1"/>
  <c r="M163" i="18" s="1"/>
  <c r="N163" i="18" s="1"/>
  <c r="R163" i="18" s="1"/>
  <c r="S163" i="18" s="1"/>
  <c r="W163" i="18" s="1"/>
  <c r="H111" i="10"/>
  <c r="I111" i="10" s="1"/>
  <c r="Z84" i="10"/>
  <c r="E164" i="10"/>
  <c r="H164" i="10" s="1"/>
  <c r="I164" i="10" s="1"/>
  <c r="M164" i="10" s="1"/>
  <c r="N164" i="10" s="1"/>
  <c r="R164" i="10" s="1"/>
  <c r="S164" i="10" s="1"/>
  <c r="W164" i="10" s="1"/>
  <c r="H110" i="9"/>
  <c r="I110" i="9" s="1"/>
  <c r="H149" i="12"/>
  <c r="I149" i="12" s="1"/>
  <c r="M149" i="12" s="1"/>
  <c r="N149" i="12" s="1"/>
  <c r="R149" i="12" s="1"/>
  <c r="S149" i="12" s="1"/>
  <c r="W149" i="12" s="1"/>
  <c r="H98" i="10"/>
  <c r="I98" i="10" s="1"/>
  <c r="J98" i="10" s="1"/>
  <c r="H105" i="6"/>
  <c r="I105" i="6" s="1"/>
  <c r="P97" i="15"/>
  <c r="O97" i="15"/>
  <c r="H161" i="7"/>
  <c r="I161" i="7" s="1"/>
  <c r="M161" i="7" s="1"/>
  <c r="N161" i="7" s="1"/>
  <c r="R161" i="7" s="1"/>
  <c r="S161" i="7" s="1"/>
  <c r="W161" i="7" s="1"/>
  <c r="H109" i="13"/>
  <c r="I109" i="13" s="1"/>
  <c r="H161" i="13"/>
  <c r="I161" i="13" s="1"/>
  <c r="M161" i="13" s="1"/>
  <c r="N161" i="13" s="1"/>
  <c r="R161" i="13" s="1"/>
  <c r="S161" i="13" s="1"/>
  <c r="W161" i="13" s="1"/>
  <c r="H102" i="7"/>
  <c r="I102" i="7" s="1"/>
  <c r="J102" i="7" s="1"/>
  <c r="H110" i="18"/>
  <c r="I110" i="18" s="1"/>
  <c r="H106" i="9"/>
  <c r="I106" i="9" s="1"/>
  <c r="K106" i="9" s="1"/>
  <c r="E153" i="13"/>
  <c r="H153" i="13" s="1"/>
  <c r="I153" i="13" s="1"/>
  <c r="M153" i="13" s="1"/>
  <c r="N153" i="13" s="1"/>
  <c r="R153" i="13" s="1"/>
  <c r="S153" i="13" s="1"/>
  <c r="W153" i="13" s="1"/>
  <c r="H100" i="13"/>
  <c r="I100" i="13" s="1"/>
  <c r="J100" i="7"/>
  <c r="K100" i="7"/>
  <c r="H98" i="6"/>
  <c r="I98" i="6" s="1"/>
  <c r="M109" i="18"/>
  <c r="N109" i="18" s="1"/>
  <c r="H162" i="13"/>
  <c r="I162" i="13" s="1"/>
  <c r="M162" i="13" s="1"/>
  <c r="N162" i="13" s="1"/>
  <c r="R162" i="13" s="1"/>
  <c r="S162" i="13" s="1"/>
  <c r="W162" i="13" s="1"/>
  <c r="E154" i="9"/>
  <c r="H154" i="9" s="1"/>
  <c r="I154" i="9" s="1"/>
  <c r="M154" i="9" s="1"/>
  <c r="N154" i="9" s="1"/>
  <c r="R154" i="9" s="1"/>
  <c r="S154" i="9" s="1"/>
  <c r="W154" i="9" s="1"/>
  <c r="H101" i="9"/>
  <c r="I101" i="9" s="1"/>
  <c r="H108" i="7"/>
  <c r="I108" i="7" s="1"/>
  <c r="J97" i="7"/>
  <c r="M97" i="7" s="1"/>
  <c r="N97" i="7" s="1"/>
  <c r="P97" i="7" s="1"/>
  <c r="Z71" i="10"/>
  <c r="H101" i="7"/>
  <c r="I101" i="7" s="1"/>
  <c r="J101" i="7" s="1"/>
  <c r="H100" i="12"/>
  <c r="I100" i="12" s="1"/>
  <c r="H109" i="10"/>
  <c r="I109" i="10" s="1"/>
  <c r="S139" i="18"/>
  <c r="H159" i="9"/>
  <c r="I159" i="9" s="1"/>
  <c r="M159" i="9" s="1"/>
  <c r="N159" i="9" s="1"/>
  <c r="R159" i="9" s="1"/>
  <c r="S159" i="9" s="1"/>
  <c r="W159" i="9" s="1"/>
  <c r="H110" i="13"/>
  <c r="I110" i="13" s="1"/>
  <c r="H163" i="13"/>
  <c r="I163" i="13" s="1"/>
  <c r="M163" i="13" s="1"/>
  <c r="N163" i="13" s="1"/>
  <c r="R163" i="13" s="1"/>
  <c r="S163" i="13" s="1"/>
  <c r="W163" i="13" s="1"/>
  <c r="T122" i="16"/>
  <c r="T139" i="16" s="1"/>
  <c r="T85" i="16"/>
  <c r="H154" i="15"/>
  <c r="I154" i="15" s="1"/>
  <c r="M154" i="15" s="1"/>
  <c r="N154" i="15" s="1"/>
  <c r="R154" i="15" s="1"/>
  <c r="S154" i="15" s="1"/>
  <c r="W154" i="15" s="1"/>
  <c r="H149" i="15"/>
  <c r="I149" i="15" s="1"/>
  <c r="M149" i="15" s="1"/>
  <c r="N149" i="15" s="1"/>
  <c r="R149" i="15" s="1"/>
  <c r="S149" i="15" s="1"/>
  <c r="W149" i="15" s="1"/>
  <c r="U85" i="18"/>
  <c r="U122" i="18"/>
  <c r="U139" i="18" s="1"/>
  <c r="T85" i="18"/>
  <c r="T122" i="18"/>
  <c r="T139" i="18" s="1"/>
  <c r="H109" i="7"/>
  <c r="I109" i="7" s="1"/>
  <c r="H57" i="16"/>
  <c r="I40" i="16"/>
  <c r="H156" i="7"/>
  <c r="I156" i="7" s="1"/>
  <c r="M156" i="7" s="1"/>
  <c r="N156" i="7" s="1"/>
  <c r="R156" i="7" s="1"/>
  <c r="S156" i="7" s="1"/>
  <c r="W156" i="7" s="1"/>
  <c r="J99" i="16"/>
  <c r="K99" i="16"/>
  <c r="P107" i="7"/>
  <c r="D165" i="13"/>
  <c r="H103" i="7"/>
  <c r="I103" i="7" s="1"/>
  <c r="H104" i="7"/>
  <c r="I104" i="7" s="1"/>
  <c r="E148" i="13"/>
  <c r="E112" i="13"/>
  <c r="J105" i="9"/>
  <c r="K105" i="9"/>
  <c r="I57" i="13"/>
  <c r="M40" i="13"/>
  <c r="K102" i="10"/>
  <c r="M102" i="10" s="1"/>
  <c r="N102" i="10" s="1"/>
  <c r="F112" i="13"/>
  <c r="F148" i="13"/>
  <c r="F165" i="13" s="1"/>
  <c r="W122" i="12"/>
  <c r="W139" i="12" s="1"/>
  <c r="F112" i="15"/>
  <c r="F148" i="15"/>
  <c r="H155" i="9"/>
  <c r="I155" i="9" s="1"/>
  <c r="M155" i="9" s="1"/>
  <c r="N155" i="9" s="1"/>
  <c r="R155" i="9" s="1"/>
  <c r="S155" i="9" s="1"/>
  <c r="W155" i="9" s="1"/>
  <c r="H154" i="7"/>
  <c r="I154" i="7" s="1"/>
  <c r="M154" i="7" s="1"/>
  <c r="N154" i="7" s="1"/>
  <c r="R154" i="7" s="1"/>
  <c r="S154" i="7" s="1"/>
  <c r="W154" i="7" s="1"/>
  <c r="H95" i="15"/>
  <c r="E112" i="15"/>
  <c r="E148" i="15"/>
  <c r="E165" i="15" s="1"/>
  <c r="K109" i="9"/>
  <c r="J97" i="12"/>
  <c r="K97" i="12"/>
  <c r="H157" i="7"/>
  <c r="I157" i="7" s="1"/>
  <c r="M157" i="7" s="1"/>
  <c r="N157" i="7" s="1"/>
  <c r="R157" i="7" s="1"/>
  <c r="S157" i="7" s="1"/>
  <c r="W157" i="7" s="1"/>
  <c r="H101" i="15"/>
  <c r="I101" i="15" s="1"/>
  <c r="D165" i="15"/>
  <c r="H102" i="9"/>
  <c r="I102" i="9" s="1"/>
  <c r="J108" i="12"/>
  <c r="K108" i="12"/>
  <c r="D95" i="10"/>
  <c r="W85" i="10"/>
  <c r="H57" i="10"/>
  <c r="I40" i="10"/>
  <c r="J105" i="12"/>
  <c r="K105" i="12"/>
  <c r="J109" i="12"/>
  <c r="K109" i="12"/>
  <c r="O103" i="12"/>
  <c r="P103" i="12"/>
  <c r="J99" i="7"/>
  <c r="K99" i="7"/>
  <c r="D95" i="12"/>
  <c r="W85" i="12"/>
  <c r="K103" i="10"/>
  <c r="J103" i="10"/>
  <c r="T139" i="10"/>
  <c r="W122" i="10"/>
  <c r="W139" i="10" s="1"/>
  <c r="W122" i="7"/>
  <c r="W139" i="7" s="1"/>
  <c r="M40" i="7"/>
  <c r="I57" i="7"/>
  <c r="D95" i="9"/>
  <c r="W85" i="9"/>
  <c r="J106" i="7"/>
  <c r="K106" i="7"/>
  <c r="W122" i="9"/>
  <c r="W139" i="9" s="1"/>
  <c r="I57" i="6"/>
  <c r="M40" i="6"/>
  <c r="K98" i="15" l="1"/>
  <c r="D95" i="18"/>
  <c r="K102" i="16"/>
  <c r="M102" i="16" s="1"/>
  <c r="N102" i="16" s="1"/>
  <c r="J104" i="18"/>
  <c r="M104" i="18" s="1"/>
  <c r="N104" i="18" s="1"/>
  <c r="O104" i="18" s="1"/>
  <c r="F165" i="15"/>
  <c r="J99" i="12"/>
  <c r="M99" i="12" s="1"/>
  <c r="N99" i="12" s="1"/>
  <c r="P99" i="12" s="1"/>
  <c r="K98" i="12"/>
  <c r="M98" i="12" s="1"/>
  <c r="N98" i="12" s="1"/>
  <c r="O98" i="12" s="1"/>
  <c r="J99" i="9"/>
  <c r="P110" i="7"/>
  <c r="O97" i="16"/>
  <c r="P97" i="16"/>
  <c r="K105" i="10"/>
  <c r="M105" i="10" s="1"/>
  <c r="N105" i="10" s="1"/>
  <c r="K97" i="10"/>
  <c r="M97" i="10" s="1"/>
  <c r="N97" i="10" s="1"/>
  <c r="P97" i="10" s="1"/>
  <c r="K111" i="18"/>
  <c r="M111" i="18" s="1"/>
  <c r="N111" i="18" s="1"/>
  <c r="P111" i="18" s="1"/>
  <c r="K96" i="10"/>
  <c r="M96" i="10" s="1"/>
  <c r="N96" i="10" s="1"/>
  <c r="P96" i="10" s="1"/>
  <c r="P103" i="13"/>
  <c r="R103" i="13" s="1"/>
  <c r="S103" i="13" s="1"/>
  <c r="U103" i="13" s="1"/>
  <c r="J105" i="18"/>
  <c r="J106" i="15"/>
  <c r="K101" i="13"/>
  <c r="M101" i="13" s="1"/>
  <c r="N101" i="13" s="1"/>
  <c r="P101" i="13" s="1"/>
  <c r="J100" i="10"/>
  <c r="M100" i="10" s="1"/>
  <c r="N100" i="10" s="1"/>
  <c r="P100" i="10" s="1"/>
  <c r="J101" i="16"/>
  <c r="M101" i="16" s="1"/>
  <c r="N101" i="16" s="1"/>
  <c r="P101" i="16" s="1"/>
  <c r="K107" i="12"/>
  <c r="M107" i="12" s="1"/>
  <c r="N107" i="12" s="1"/>
  <c r="P107" i="12" s="1"/>
  <c r="M105" i="18"/>
  <c r="N105" i="18" s="1"/>
  <c r="P105" i="18" s="1"/>
  <c r="J107" i="10"/>
  <c r="M107" i="10" s="1"/>
  <c r="N107" i="10" s="1"/>
  <c r="P107" i="10" s="1"/>
  <c r="J104" i="6"/>
  <c r="M104" i="6" s="1"/>
  <c r="N104" i="6" s="1"/>
  <c r="P104" i="6" s="1"/>
  <c r="J96" i="7"/>
  <c r="M96" i="7" s="1"/>
  <c r="N96" i="7" s="1"/>
  <c r="P96" i="7" s="1"/>
  <c r="M99" i="9"/>
  <c r="N99" i="9" s="1"/>
  <c r="O99" i="9" s="1"/>
  <c r="K101" i="12"/>
  <c r="J101" i="12"/>
  <c r="U122" i="16"/>
  <c r="U139" i="16" s="1"/>
  <c r="J98" i="13"/>
  <c r="M98" i="13" s="1"/>
  <c r="N98" i="13" s="1"/>
  <c r="O98" i="13" s="1"/>
  <c r="J96" i="9"/>
  <c r="M96" i="9" s="1"/>
  <c r="N96" i="9" s="1"/>
  <c r="P96" i="9" s="1"/>
  <c r="K104" i="13"/>
  <c r="M104" i="13" s="1"/>
  <c r="N104" i="13" s="1"/>
  <c r="P104" i="13" s="1"/>
  <c r="J106" i="13"/>
  <c r="M106" i="13" s="1"/>
  <c r="N106" i="13" s="1"/>
  <c r="O106" i="13" s="1"/>
  <c r="U85" i="16"/>
  <c r="M103" i="10"/>
  <c r="N103" i="10" s="1"/>
  <c r="P103" i="10" s="1"/>
  <c r="J111" i="13"/>
  <c r="K111" i="13"/>
  <c r="O96" i="18"/>
  <c r="R96" i="18" s="1"/>
  <c r="S96" i="18" s="1"/>
  <c r="T96" i="18" s="1"/>
  <c r="P105" i="16"/>
  <c r="O105" i="16"/>
  <c r="J102" i="15"/>
  <c r="M102" i="15" s="1"/>
  <c r="N102" i="15" s="1"/>
  <c r="P102" i="15" s="1"/>
  <c r="K108" i="18"/>
  <c r="M108" i="18" s="1"/>
  <c r="N108" i="18" s="1"/>
  <c r="P108" i="18" s="1"/>
  <c r="J104" i="16"/>
  <c r="M104" i="16" s="1"/>
  <c r="N104" i="16" s="1"/>
  <c r="P104" i="16" s="1"/>
  <c r="O98" i="16"/>
  <c r="R98" i="16" s="1"/>
  <c r="S98" i="16" s="1"/>
  <c r="J100" i="6"/>
  <c r="M100" i="6" s="1"/>
  <c r="N100" i="6" s="1"/>
  <c r="O100" i="6" s="1"/>
  <c r="O103" i="18"/>
  <c r="R103" i="18" s="1"/>
  <c r="S103" i="18" s="1"/>
  <c r="K96" i="13"/>
  <c r="M96" i="13" s="1"/>
  <c r="N96" i="13" s="1"/>
  <c r="O104" i="10"/>
  <c r="P104" i="10"/>
  <c r="J103" i="16"/>
  <c r="M103" i="16" s="1"/>
  <c r="N103" i="16" s="1"/>
  <c r="P110" i="10"/>
  <c r="R110" i="10" s="1"/>
  <c r="S110" i="10" s="1"/>
  <c r="T110" i="10" s="1"/>
  <c r="K96" i="16"/>
  <c r="M96" i="16" s="1"/>
  <c r="N96" i="16" s="1"/>
  <c r="O96" i="16" s="1"/>
  <c r="P99" i="10"/>
  <c r="R99" i="10" s="1"/>
  <c r="S99" i="10" s="1"/>
  <c r="D95" i="7"/>
  <c r="D112" i="7" s="1"/>
  <c r="O104" i="9"/>
  <c r="R104" i="9" s="1"/>
  <c r="S104" i="9" s="1"/>
  <c r="U104" i="9" s="1"/>
  <c r="J105" i="7"/>
  <c r="M105" i="7" s="1"/>
  <c r="N105" i="7" s="1"/>
  <c r="O105" i="7" s="1"/>
  <c r="K110" i="12"/>
  <c r="M110" i="12" s="1"/>
  <c r="N110" i="12" s="1"/>
  <c r="P110" i="12" s="1"/>
  <c r="K103" i="9"/>
  <c r="M103" i="9" s="1"/>
  <c r="N103" i="9" s="1"/>
  <c r="O103" i="9" s="1"/>
  <c r="J97" i="9"/>
  <c r="M97" i="9" s="1"/>
  <c r="N97" i="9" s="1"/>
  <c r="O97" i="9" s="1"/>
  <c r="T106" i="12"/>
  <c r="W106" i="12" s="1"/>
  <c r="M107" i="18"/>
  <c r="N107" i="18" s="1"/>
  <c r="P107" i="18" s="1"/>
  <c r="K108" i="9"/>
  <c r="M108" i="9" s="1"/>
  <c r="N108" i="9" s="1"/>
  <c r="P108" i="9" s="1"/>
  <c r="J98" i="7"/>
  <c r="M98" i="7" s="1"/>
  <c r="N98" i="7" s="1"/>
  <c r="P98" i="7" s="1"/>
  <c r="O101" i="10"/>
  <c r="R101" i="10" s="1"/>
  <c r="S101" i="10" s="1"/>
  <c r="U101" i="10" s="1"/>
  <c r="J110" i="15"/>
  <c r="K110" i="15"/>
  <c r="J103" i="15"/>
  <c r="K103" i="15"/>
  <c r="J108" i="16"/>
  <c r="M108" i="16" s="1"/>
  <c r="N108" i="16" s="1"/>
  <c r="O108" i="16" s="1"/>
  <c r="P111" i="12"/>
  <c r="R111" i="12" s="1"/>
  <c r="S111" i="12" s="1"/>
  <c r="P104" i="15"/>
  <c r="R104" i="15" s="1"/>
  <c r="S104" i="15" s="1"/>
  <c r="T104" i="15" s="1"/>
  <c r="K110" i="16"/>
  <c r="J110" i="16"/>
  <c r="P104" i="18"/>
  <c r="R104" i="18" s="1"/>
  <c r="S104" i="18" s="1"/>
  <c r="U104" i="18" s="1"/>
  <c r="K105" i="15"/>
  <c r="M105" i="15" s="1"/>
  <c r="N105" i="15" s="1"/>
  <c r="O105" i="15" s="1"/>
  <c r="K100" i="9"/>
  <c r="M100" i="9" s="1"/>
  <c r="N100" i="9" s="1"/>
  <c r="P100" i="9" s="1"/>
  <c r="J109" i="13"/>
  <c r="K109" i="13"/>
  <c r="M101" i="18"/>
  <c r="N101" i="18" s="1"/>
  <c r="P101" i="18" s="1"/>
  <c r="O100" i="16"/>
  <c r="R100" i="16" s="1"/>
  <c r="S100" i="16" s="1"/>
  <c r="T100" i="16" s="1"/>
  <c r="K98" i="18"/>
  <c r="M98" i="18" s="1"/>
  <c r="N98" i="18" s="1"/>
  <c r="J109" i="16"/>
  <c r="M109" i="16" s="1"/>
  <c r="N109" i="16" s="1"/>
  <c r="K96" i="15"/>
  <c r="M96" i="15" s="1"/>
  <c r="N96" i="15" s="1"/>
  <c r="K107" i="16"/>
  <c r="J107" i="16"/>
  <c r="K107" i="15"/>
  <c r="J107" i="15"/>
  <c r="P102" i="18"/>
  <c r="R102" i="18" s="1"/>
  <c r="S102" i="18" s="1"/>
  <c r="K100" i="15"/>
  <c r="M100" i="15" s="1"/>
  <c r="N100" i="15" s="1"/>
  <c r="J99" i="15"/>
  <c r="M99" i="15" s="1"/>
  <c r="N99" i="15" s="1"/>
  <c r="O99" i="15" s="1"/>
  <c r="K100" i="18"/>
  <c r="J100" i="18"/>
  <c r="K97" i="13"/>
  <c r="J97" i="13"/>
  <c r="K96" i="6"/>
  <c r="J96" i="6"/>
  <c r="K108" i="10"/>
  <c r="J108" i="10"/>
  <c r="M108" i="10" s="1"/>
  <c r="N108" i="10" s="1"/>
  <c r="K105" i="4"/>
  <c r="J105" i="4"/>
  <c r="R97" i="15"/>
  <c r="S97" i="15" s="1"/>
  <c r="U97" i="15" s="1"/>
  <c r="J106" i="16"/>
  <c r="K106" i="16"/>
  <c r="K111" i="16"/>
  <c r="J111" i="16"/>
  <c r="K101" i="7"/>
  <c r="M101" i="7" s="1"/>
  <c r="N101" i="7" s="1"/>
  <c r="U99" i="18"/>
  <c r="W99" i="18" s="1"/>
  <c r="K97" i="18"/>
  <c r="J97" i="18"/>
  <c r="J106" i="10"/>
  <c r="K106" i="10"/>
  <c r="M100" i="7"/>
  <c r="N100" i="7" s="1"/>
  <c r="P100" i="7" s="1"/>
  <c r="O102" i="13"/>
  <c r="R102" i="13" s="1"/>
  <c r="S102" i="13" s="1"/>
  <c r="T102" i="13" s="1"/>
  <c r="D95" i="16"/>
  <c r="E95" i="16" s="1"/>
  <c r="R97" i="16"/>
  <c r="S97" i="16" s="1"/>
  <c r="J102" i="12"/>
  <c r="K102" i="12"/>
  <c r="J108" i="13"/>
  <c r="M108" i="13" s="1"/>
  <c r="N108" i="13" s="1"/>
  <c r="K98" i="9"/>
  <c r="M98" i="9" s="1"/>
  <c r="N98" i="9" s="1"/>
  <c r="J111" i="10"/>
  <c r="K111" i="10"/>
  <c r="J105" i="6"/>
  <c r="K105" i="6"/>
  <c r="J107" i="9"/>
  <c r="K107" i="9"/>
  <c r="P111" i="7"/>
  <c r="R111" i="7" s="1"/>
  <c r="S111" i="7" s="1"/>
  <c r="J108" i="15"/>
  <c r="K108" i="15"/>
  <c r="K110" i="9"/>
  <c r="J110" i="9"/>
  <c r="K109" i="15"/>
  <c r="J109" i="15"/>
  <c r="J106" i="9"/>
  <c r="M106" i="9" s="1"/>
  <c r="N106" i="9" s="1"/>
  <c r="M106" i="15"/>
  <c r="N106" i="15" s="1"/>
  <c r="O106" i="15" s="1"/>
  <c r="J96" i="12"/>
  <c r="M96" i="12" s="1"/>
  <c r="N96" i="12" s="1"/>
  <c r="P96" i="12" s="1"/>
  <c r="K105" i="13"/>
  <c r="J105" i="13"/>
  <c r="K107" i="13"/>
  <c r="J107" i="13"/>
  <c r="J111" i="9"/>
  <c r="M111" i="9" s="1"/>
  <c r="N111" i="9" s="1"/>
  <c r="O111" i="9" s="1"/>
  <c r="E165" i="13"/>
  <c r="K98" i="10"/>
  <c r="M98" i="10" s="1"/>
  <c r="N98" i="10" s="1"/>
  <c r="P98" i="10" s="1"/>
  <c r="R107" i="7"/>
  <c r="S107" i="7" s="1"/>
  <c r="U107" i="7" s="1"/>
  <c r="M98" i="15"/>
  <c r="N98" i="15" s="1"/>
  <c r="P98" i="15" s="1"/>
  <c r="K99" i="13"/>
  <c r="J99" i="13"/>
  <c r="J110" i="18"/>
  <c r="K110" i="18"/>
  <c r="P111" i="15"/>
  <c r="R111" i="15" s="1"/>
  <c r="S111" i="15" s="1"/>
  <c r="U111" i="15" s="1"/>
  <c r="O97" i="7"/>
  <c r="R97" i="7" s="1"/>
  <c r="S97" i="7" s="1"/>
  <c r="M99" i="16"/>
  <c r="N99" i="16" s="1"/>
  <c r="P99" i="16" s="1"/>
  <c r="O99" i="12"/>
  <c r="R99" i="12" s="1"/>
  <c r="S99" i="12" s="1"/>
  <c r="U99" i="12" s="1"/>
  <c r="K100" i="13"/>
  <c r="J100" i="13"/>
  <c r="K102" i="7"/>
  <c r="M102" i="7" s="1"/>
  <c r="N102" i="7" s="1"/>
  <c r="P102" i="7" s="1"/>
  <c r="K101" i="9"/>
  <c r="J101" i="9"/>
  <c r="P109" i="18"/>
  <c r="O109" i="18"/>
  <c r="K109" i="10"/>
  <c r="J109" i="10"/>
  <c r="K98" i="6"/>
  <c r="J98" i="6"/>
  <c r="K108" i="7"/>
  <c r="J108" i="7"/>
  <c r="M99" i="7"/>
  <c r="N99" i="7" s="1"/>
  <c r="O99" i="7" s="1"/>
  <c r="K100" i="12"/>
  <c r="J100" i="12"/>
  <c r="H148" i="13"/>
  <c r="I148" i="13" s="1"/>
  <c r="M109" i="9"/>
  <c r="N109" i="9" s="1"/>
  <c r="P109" i="9" s="1"/>
  <c r="P102" i="10"/>
  <c r="O102" i="10"/>
  <c r="M108" i="12"/>
  <c r="N108" i="12" s="1"/>
  <c r="P108" i="12" s="1"/>
  <c r="I57" i="16"/>
  <c r="M40" i="16"/>
  <c r="J109" i="7"/>
  <c r="K109" i="7"/>
  <c r="H112" i="13"/>
  <c r="W122" i="18"/>
  <c r="W139" i="18" s="1"/>
  <c r="F95" i="18"/>
  <c r="D112" i="18"/>
  <c r="E95" i="18"/>
  <c r="D148" i="18"/>
  <c r="M105" i="9"/>
  <c r="N105" i="9" s="1"/>
  <c r="P105" i="9" s="1"/>
  <c r="K110" i="13"/>
  <c r="J110" i="13"/>
  <c r="P105" i="10"/>
  <c r="O105" i="10"/>
  <c r="K104" i="7"/>
  <c r="J104" i="7"/>
  <c r="J101" i="15"/>
  <c r="K101" i="15"/>
  <c r="M97" i="12"/>
  <c r="N97" i="12" s="1"/>
  <c r="K103" i="7"/>
  <c r="J103" i="7"/>
  <c r="N40" i="13"/>
  <c r="M57" i="13"/>
  <c r="H112" i="15"/>
  <c r="I95" i="15"/>
  <c r="J102" i="9"/>
  <c r="K102" i="9"/>
  <c r="M106" i="7"/>
  <c r="N106" i="7" s="1"/>
  <c r="O106" i="7" s="1"/>
  <c r="H148" i="15"/>
  <c r="K95" i="13"/>
  <c r="I112" i="13"/>
  <c r="J95" i="13"/>
  <c r="R103" i="12"/>
  <c r="S103" i="12" s="1"/>
  <c r="U103" i="12" s="1"/>
  <c r="O104" i="12"/>
  <c r="R104" i="12" s="1"/>
  <c r="S104" i="12" s="1"/>
  <c r="U104" i="12" s="1"/>
  <c r="D148" i="12"/>
  <c r="D112" i="12"/>
  <c r="F95" i="12"/>
  <c r="E95" i="12"/>
  <c r="M105" i="12"/>
  <c r="N105" i="12" s="1"/>
  <c r="M40" i="10"/>
  <c r="I57" i="10"/>
  <c r="M109" i="12"/>
  <c r="N109" i="12" s="1"/>
  <c r="F95" i="10"/>
  <c r="E95" i="10"/>
  <c r="D112" i="10"/>
  <c r="D148" i="10"/>
  <c r="R110" i="7"/>
  <c r="S110" i="7" s="1"/>
  <c r="U110" i="7" s="1"/>
  <c r="N40" i="7"/>
  <c r="M57" i="7"/>
  <c r="F95" i="9"/>
  <c r="E95" i="9"/>
  <c r="D148" i="9"/>
  <c r="D112" i="9"/>
  <c r="M57" i="6"/>
  <c r="N40" i="6"/>
  <c r="O102" i="16" l="1"/>
  <c r="P102" i="16"/>
  <c r="O97" i="10"/>
  <c r="R97" i="10" s="1"/>
  <c r="S97" i="10" s="1"/>
  <c r="U97" i="10" s="1"/>
  <c r="O96" i="10"/>
  <c r="R96" i="10" s="1"/>
  <c r="S96" i="10" s="1"/>
  <c r="P98" i="12"/>
  <c r="R98" i="12" s="1"/>
  <c r="S98" i="12" s="1"/>
  <c r="M100" i="13"/>
  <c r="N100" i="13" s="1"/>
  <c r="P99" i="9"/>
  <c r="R99" i="9" s="1"/>
  <c r="S99" i="9" s="1"/>
  <c r="M105" i="13"/>
  <c r="N105" i="13" s="1"/>
  <c r="O105" i="13" s="1"/>
  <c r="O101" i="13"/>
  <c r="R101" i="13" s="1"/>
  <c r="S101" i="13" s="1"/>
  <c r="O100" i="10"/>
  <c r="R100" i="10" s="1"/>
  <c r="S100" i="10" s="1"/>
  <c r="T100" i="10" s="1"/>
  <c r="P106" i="13"/>
  <c r="R106" i="13" s="1"/>
  <c r="S106" i="13" s="1"/>
  <c r="T106" i="13" s="1"/>
  <c r="O107" i="10"/>
  <c r="O107" i="12"/>
  <c r="R107" i="12" s="1"/>
  <c r="S107" i="12" s="1"/>
  <c r="T107" i="12" s="1"/>
  <c r="M99" i="13"/>
  <c r="N99" i="13" s="1"/>
  <c r="O99" i="13" s="1"/>
  <c r="M107" i="9"/>
  <c r="N107" i="9" s="1"/>
  <c r="P107" i="9" s="1"/>
  <c r="R105" i="16"/>
  <c r="S105" i="16" s="1"/>
  <c r="T105" i="16" s="1"/>
  <c r="M101" i="12"/>
  <c r="N101" i="12" s="1"/>
  <c r="O101" i="12" s="1"/>
  <c r="O105" i="18"/>
  <c r="R105" i="18" s="1"/>
  <c r="S105" i="18" s="1"/>
  <c r="U105" i="18" s="1"/>
  <c r="M111" i="13"/>
  <c r="N111" i="13" s="1"/>
  <c r="O111" i="13" s="1"/>
  <c r="O104" i="6"/>
  <c r="R104" i="6" s="1"/>
  <c r="S104" i="6" s="1"/>
  <c r="T104" i="6" s="1"/>
  <c r="P111" i="9"/>
  <c r="R111" i="9" s="1"/>
  <c r="S111" i="9" s="1"/>
  <c r="T111" i="9" s="1"/>
  <c r="M105" i="4"/>
  <c r="N105" i="4" s="1"/>
  <c r="P105" i="4" s="1"/>
  <c r="W122" i="16"/>
  <c r="W139" i="16" s="1"/>
  <c r="O96" i="7"/>
  <c r="R96" i="7" s="1"/>
  <c r="S96" i="7" s="1"/>
  <c r="T96" i="7" s="1"/>
  <c r="O103" i="10"/>
  <c r="R103" i="10" s="1"/>
  <c r="S103" i="10" s="1"/>
  <c r="O104" i="13"/>
  <c r="R104" i="13" s="1"/>
  <c r="S104" i="13" s="1"/>
  <c r="U104" i="13" s="1"/>
  <c r="P105" i="7"/>
  <c r="R105" i="7" s="1"/>
  <c r="S105" i="7" s="1"/>
  <c r="T105" i="7" s="1"/>
  <c r="M110" i="16"/>
  <c r="N110" i="16" s="1"/>
  <c r="O110" i="16" s="1"/>
  <c r="P103" i="9"/>
  <c r="R103" i="9" s="1"/>
  <c r="S103" i="9" s="1"/>
  <c r="U103" i="9" s="1"/>
  <c r="M98" i="6"/>
  <c r="N98" i="6" s="1"/>
  <c r="O98" i="6" s="1"/>
  <c r="O96" i="9"/>
  <c r="R96" i="9" s="1"/>
  <c r="S96" i="9" s="1"/>
  <c r="T96" i="9" s="1"/>
  <c r="P103" i="16"/>
  <c r="O103" i="16"/>
  <c r="T103" i="18"/>
  <c r="U103" i="18"/>
  <c r="W103" i="18" s="1"/>
  <c r="T98" i="16"/>
  <c r="U98" i="16"/>
  <c r="D148" i="7"/>
  <c r="D165" i="7" s="1"/>
  <c r="O104" i="16"/>
  <c r="R104" i="16" s="1"/>
  <c r="S104" i="16" s="1"/>
  <c r="U104" i="16" s="1"/>
  <c r="O110" i="12"/>
  <c r="R110" i="12" s="1"/>
  <c r="S110" i="12" s="1"/>
  <c r="T110" i="12" s="1"/>
  <c r="P97" i="9"/>
  <c r="R97" i="9" s="1"/>
  <c r="S97" i="9" s="1"/>
  <c r="U97" i="9" s="1"/>
  <c r="M110" i="9"/>
  <c r="N110" i="9" s="1"/>
  <c r="O110" i="9" s="1"/>
  <c r="M96" i="6"/>
  <c r="N96" i="6" s="1"/>
  <c r="O96" i="6" s="1"/>
  <c r="R104" i="10"/>
  <c r="S104" i="10" s="1"/>
  <c r="T104" i="10" s="1"/>
  <c r="M103" i="15"/>
  <c r="N103" i="15" s="1"/>
  <c r="P103" i="15" s="1"/>
  <c r="M97" i="13"/>
  <c r="N97" i="13" s="1"/>
  <c r="O97" i="13" s="1"/>
  <c r="O108" i="18"/>
  <c r="R108" i="18" s="1"/>
  <c r="S108" i="18" s="1"/>
  <c r="U108" i="18" s="1"/>
  <c r="T99" i="10"/>
  <c r="U99" i="10"/>
  <c r="E95" i="7"/>
  <c r="E112" i="7" s="1"/>
  <c r="O102" i="15"/>
  <c r="R102" i="15" s="1"/>
  <c r="S102" i="15" s="1"/>
  <c r="M107" i="16"/>
  <c r="N107" i="16" s="1"/>
  <c r="O107" i="16" s="1"/>
  <c r="T104" i="9"/>
  <c r="W104" i="9" s="1"/>
  <c r="M105" i="6"/>
  <c r="N105" i="6" s="1"/>
  <c r="O105" i="6" s="1"/>
  <c r="O107" i="18"/>
  <c r="R107" i="18" s="1"/>
  <c r="S107" i="18" s="1"/>
  <c r="T107" i="18" s="1"/>
  <c r="F95" i="7"/>
  <c r="F112" i="7" s="1"/>
  <c r="U104" i="15"/>
  <c r="W104" i="15" s="1"/>
  <c r="M110" i="18"/>
  <c r="N110" i="18" s="1"/>
  <c r="O110" i="18" s="1"/>
  <c r="P96" i="16"/>
  <c r="R96" i="16" s="1"/>
  <c r="S96" i="16" s="1"/>
  <c r="M109" i="10"/>
  <c r="N109" i="10" s="1"/>
  <c r="P109" i="10" s="1"/>
  <c r="M107" i="15"/>
  <c r="N107" i="15" s="1"/>
  <c r="P107" i="15" s="1"/>
  <c r="O111" i="18"/>
  <c r="R111" i="18" s="1"/>
  <c r="S111" i="18" s="1"/>
  <c r="T111" i="18" s="1"/>
  <c r="O98" i="7"/>
  <c r="R98" i="7" s="1"/>
  <c r="S98" i="7" s="1"/>
  <c r="R107" i="10"/>
  <c r="S107" i="10" s="1"/>
  <c r="U107" i="10" s="1"/>
  <c r="H95" i="9"/>
  <c r="I95" i="9" s="1"/>
  <c r="O98" i="15"/>
  <c r="R98" i="15" s="1"/>
  <c r="S98" i="15" s="1"/>
  <c r="T98" i="15" s="1"/>
  <c r="M97" i="18"/>
  <c r="N97" i="18" s="1"/>
  <c r="O97" i="18" s="1"/>
  <c r="O109" i="16"/>
  <c r="P109" i="16"/>
  <c r="M100" i="12"/>
  <c r="N100" i="12" s="1"/>
  <c r="P100" i="12" s="1"/>
  <c r="T103" i="13"/>
  <c r="W103" i="13" s="1"/>
  <c r="T97" i="15"/>
  <c r="W97" i="15" s="1"/>
  <c r="O100" i="9"/>
  <c r="R100" i="9" s="1"/>
  <c r="S100" i="9" s="1"/>
  <c r="U100" i="9" s="1"/>
  <c r="M110" i="15"/>
  <c r="N110" i="15" s="1"/>
  <c r="M109" i="13"/>
  <c r="N109" i="13" s="1"/>
  <c r="P109" i="13" s="1"/>
  <c r="P106" i="15"/>
  <c r="R106" i="15" s="1"/>
  <c r="S106" i="15" s="1"/>
  <c r="U106" i="15" s="1"/>
  <c r="M102" i="12"/>
  <c r="N102" i="12" s="1"/>
  <c r="O102" i="12" s="1"/>
  <c r="D148" i="16"/>
  <c r="D165" i="16" s="1"/>
  <c r="R102" i="10"/>
  <c r="S102" i="10" s="1"/>
  <c r="U102" i="10" s="1"/>
  <c r="P105" i="15"/>
  <c r="R105" i="15" s="1"/>
  <c r="S105" i="15" s="1"/>
  <c r="O101" i="18"/>
  <c r="R101" i="18" s="1"/>
  <c r="S101" i="18" s="1"/>
  <c r="O101" i="16"/>
  <c r="R101" i="16" s="1"/>
  <c r="S101" i="16" s="1"/>
  <c r="U101" i="16" s="1"/>
  <c r="P99" i="15"/>
  <c r="R99" i="15" s="1"/>
  <c r="S99" i="15" s="1"/>
  <c r="T99" i="15" s="1"/>
  <c r="F95" i="16"/>
  <c r="F148" i="16" s="1"/>
  <c r="F165" i="16" s="1"/>
  <c r="D112" i="16"/>
  <c r="P98" i="13"/>
  <c r="R98" i="13" s="1"/>
  <c r="S98" i="13" s="1"/>
  <c r="M109" i="7"/>
  <c r="N109" i="7" s="1"/>
  <c r="P109" i="7" s="1"/>
  <c r="P100" i="6"/>
  <c r="R100" i="6" s="1"/>
  <c r="S100" i="6" s="1"/>
  <c r="T100" i="6" s="1"/>
  <c r="P108" i="10"/>
  <c r="O108" i="10"/>
  <c r="U96" i="10"/>
  <c r="T96" i="10"/>
  <c r="M106" i="10"/>
  <c r="N106" i="10" s="1"/>
  <c r="O106" i="10" s="1"/>
  <c r="M102" i="9"/>
  <c r="N102" i="9" s="1"/>
  <c r="O102" i="9" s="1"/>
  <c r="U100" i="16"/>
  <c r="W100" i="16" s="1"/>
  <c r="M106" i="16"/>
  <c r="N106" i="16" s="1"/>
  <c r="P106" i="16" s="1"/>
  <c r="M100" i="18"/>
  <c r="N100" i="18" s="1"/>
  <c r="M111" i="16"/>
  <c r="N111" i="16" s="1"/>
  <c r="P111" i="16" s="1"/>
  <c r="M108" i="15"/>
  <c r="N108" i="15" s="1"/>
  <c r="P108" i="15" s="1"/>
  <c r="R102" i="16"/>
  <c r="S102" i="16" s="1"/>
  <c r="U102" i="16" s="1"/>
  <c r="M111" i="10"/>
  <c r="N111" i="10" s="1"/>
  <c r="O111" i="10" s="1"/>
  <c r="P96" i="13"/>
  <c r="O96" i="13"/>
  <c r="U110" i="10"/>
  <c r="W110" i="10" s="1"/>
  <c r="O100" i="7"/>
  <c r="R100" i="7" s="1"/>
  <c r="S100" i="7" s="1"/>
  <c r="U100" i="7" s="1"/>
  <c r="M95" i="13"/>
  <c r="N95" i="13" s="1"/>
  <c r="T99" i="12"/>
  <c r="W99" i="12" s="1"/>
  <c r="P101" i="7"/>
  <c r="O101" i="7"/>
  <c r="M101" i="15"/>
  <c r="N101" i="15" s="1"/>
  <c r="P101" i="15" s="1"/>
  <c r="O99" i="16"/>
  <c r="R99" i="16" s="1"/>
  <c r="S99" i="16" s="1"/>
  <c r="U102" i="13"/>
  <c r="W102" i="13" s="1"/>
  <c r="T104" i="18"/>
  <c r="W104" i="18" s="1"/>
  <c r="M109" i="15"/>
  <c r="N109" i="15" s="1"/>
  <c r="T111" i="15"/>
  <c r="W111" i="15" s="1"/>
  <c r="P106" i="7"/>
  <c r="R106" i="7" s="1"/>
  <c r="S106" i="7" s="1"/>
  <c r="U106" i="7" s="1"/>
  <c r="P108" i="16"/>
  <c r="R108" i="16" s="1"/>
  <c r="S108" i="16" s="1"/>
  <c r="U108" i="16" s="1"/>
  <c r="U111" i="7"/>
  <c r="T111" i="7"/>
  <c r="O108" i="13"/>
  <c r="P108" i="13"/>
  <c r="U106" i="13"/>
  <c r="W106" i="13" s="1"/>
  <c r="H165" i="13"/>
  <c r="R109" i="18"/>
  <c r="S109" i="18" s="1"/>
  <c r="U109" i="18" s="1"/>
  <c r="O96" i="12"/>
  <c r="R96" i="12" s="1"/>
  <c r="S96" i="12" s="1"/>
  <c r="U96" i="12" s="1"/>
  <c r="O102" i="7"/>
  <c r="R102" i="7" s="1"/>
  <c r="S102" i="7" s="1"/>
  <c r="T102" i="7" s="1"/>
  <c r="O108" i="9"/>
  <c r="R108" i="9" s="1"/>
  <c r="S108" i="9" s="1"/>
  <c r="T108" i="9" s="1"/>
  <c r="T101" i="10"/>
  <c r="W101" i="10" s="1"/>
  <c r="P99" i="13"/>
  <c r="U97" i="16"/>
  <c r="T97" i="16"/>
  <c r="P99" i="7"/>
  <c r="R99" i="7" s="1"/>
  <c r="S99" i="7" s="1"/>
  <c r="T99" i="7" s="1"/>
  <c r="O106" i="9"/>
  <c r="P106" i="9"/>
  <c r="T107" i="7"/>
  <c r="W107" i="7" s="1"/>
  <c r="M108" i="7"/>
  <c r="N108" i="7" s="1"/>
  <c r="O108" i="7" s="1"/>
  <c r="M107" i="13"/>
  <c r="N107" i="13" s="1"/>
  <c r="J112" i="13"/>
  <c r="O100" i="15"/>
  <c r="P100" i="15"/>
  <c r="M101" i="9"/>
  <c r="N101" i="9" s="1"/>
  <c r="U96" i="18"/>
  <c r="W96" i="18" s="1"/>
  <c r="O109" i="9"/>
  <c r="R109" i="9" s="1"/>
  <c r="S109" i="9" s="1"/>
  <c r="U109" i="9" s="1"/>
  <c r="T97" i="10"/>
  <c r="W97" i="10" s="1"/>
  <c r="O100" i="13"/>
  <c r="P100" i="13"/>
  <c r="O105" i="9"/>
  <c r="R105" i="9" s="1"/>
  <c r="S105" i="9" s="1"/>
  <c r="U105" i="9" s="1"/>
  <c r="O98" i="10"/>
  <c r="R98" i="10" s="1"/>
  <c r="S98" i="10" s="1"/>
  <c r="T98" i="10" s="1"/>
  <c r="U100" i="10"/>
  <c r="W100" i="10" s="1"/>
  <c r="R105" i="10"/>
  <c r="S105" i="10" s="1"/>
  <c r="U105" i="10" s="1"/>
  <c r="F112" i="18"/>
  <c r="F148" i="18"/>
  <c r="F165" i="18" s="1"/>
  <c r="P98" i="9"/>
  <c r="O98" i="9"/>
  <c r="O108" i="12"/>
  <c r="R108" i="12" s="1"/>
  <c r="S108" i="12" s="1"/>
  <c r="P96" i="15"/>
  <c r="O96" i="15"/>
  <c r="D165" i="18"/>
  <c r="H95" i="18"/>
  <c r="E148" i="18"/>
  <c r="E165" i="18" s="1"/>
  <c r="E112" i="18"/>
  <c r="E112" i="16"/>
  <c r="E148" i="16"/>
  <c r="E165" i="16" s="1"/>
  <c r="P98" i="18"/>
  <c r="O98" i="18"/>
  <c r="K112" i="13"/>
  <c r="M110" i="13"/>
  <c r="N110" i="13" s="1"/>
  <c r="T102" i="18"/>
  <c r="U102" i="18"/>
  <c r="N40" i="16"/>
  <c r="M57" i="16"/>
  <c r="I112" i="15"/>
  <c r="K95" i="15"/>
  <c r="K112" i="15" s="1"/>
  <c r="J95" i="15"/>
  <c r="J112" i="15" s="1"/>
  <c r="N57" i="13"/>
  <c r="R40" i="13"/>
  <c r="T103" i="12"/>
  <c r="W103" i="12" s="1"/>
  <c r="I165" i="13"/>
  <c r="M148" i="13"/>
  <c r="M104" i="7"/>
  <c r="N104" i="7" s="1"/>
  <c r="T104" i="12"/>
  <c r="W104" i="12" s="1"/>
  <c r="O97" i="12"/>
  <c r="P97" i="12"/>
  <c r="I148" i="15"/>
  <c r="H165" i="15"/>
  <c r="T97" i="7"/>
  <c r="U97" i="7"/>
  <c r="T110" i="7"/>
  <c r="W110" i="7" s="1"/>
  <c r="M103" i="7"/>
  <c r="N103" i="7" s="1"/>
  <c r="F112" i="10"/>
  <c r="F148" i="10"/>
  <c r="F165" i="10" s="1"/>
  <c r="T111" i="12"/>
  <c r="U111" i="12"/>
  <c r="H95" i="12"/>
  <c r="Z68" i="12"/>
  <c r="E112" i="12"/>
  <c r="E148" i="12"/>
  <c r="E165" i="12" s="1"/>
  <c r="O105" i="12"/>
  <c r="P105" i="12"/>
  <c r="F112" i="12"/>
  <c r="F148" i="12"/>
  <c r="F165" i="12" s="1"/>
  <c r="D165" i="12"/>
  <c r="U98" i="12"/>
  <c r="T98" i="12"/>
  <c r="D165" i="10"/>
  <c r="H95" i="10"/>
  <c r="U103" i="10"/>
  <c r="T103" i="10"/>
  <c r="E112" i="10"/>
  <c r="E148" i="10"/>
  <c r="E165" i="10" s="1"/>
  <c r="Z68" i="10"/>
  <c r="P109" i="12"/>
  <c r="O109" i="12"/>
  <c r="M57" i="10"/>
  <c r="N40" i="10"/>
  <c r="N57" i="7"/>
  <c r="R40" i="7"/>
  <c r="D165" i="9"/>
  <c r="E148" i="9"/>
  <c r="E165" i="9" s="1"/>
  <c r="E112" i="9"/>
  <c r="F112" i="9"/>
  <c r="F148" i="9"/>
  <c r="F165" i="9" s="1"/>
  <c r="N57" i="6"/>
  <c r="R40" i="6"/>
  <c r="P105" i="13" l="1"/>
  <c r="R105" i="13" s="1"/>
  <c r="S105" i="13" s="1"/>
  <c r="U96" i="7"/>
  <c r="P110" i="18"/>
  <c r="R110" i="18" s="1"/>
  <c r="S110" i="18" s="1"/>
  <c r="P101" i="12"/>
  <c r="R101" i="12" s="1"/>
  <c r="S101" i="12" s="1"/>
  <c r="T101" i="12" s="1"/>
  <c r="O107" i="9"/>
  <c r="R107" i="9" s="1"/>
  <c r="S107" i="9" s="1"/>
  <c r="P111" i="13"/>
  <c r="R111" i="13" s="1"/>
  <c r="S111" i="13" s="1"/>
  <c r="U101" i="13"/>
  <c r="T101" i="13"/>
  <c r="T104" i="13"/>
  <c r="W104" i="13" s="1"/>
  <c r="P97" i="13"/>
  <c r="R97" i="13" s="1"/>
  <c r="S97" i="13" s="1"/>
  <c r="U97" i="13" s="1"/>
  <c r="P105" i="6"/>
  <c r="R105" i="6" s="1"/>
  <c r="S105" i="6" s="1"/>
  <c r="T105" i="6" s="1"/>
  <c r="H112" i="9"/>
  <c r="U104" i="6"/>
  <c r="W104" i="6" s="1"/>
  <c r="W96" i="7"/>
  <c r="W98" i="16"/>
  <c r="O105" i="4"/>
  <c r="R105" i="4" s="1"/>
  <c r="S105" i="4" s="1"/>
  <c r="U105" i="4" s="1"/>
  <c r="P98" i="6"/>
  <c r="R98" i="6" s="1"/>
  <c r="S98" i="6" s="1"/>
  <c r="T98" i="6" s="1"/>
  <c r="O109" i="13"/>
  <c r="R109" i="13" s="1"/>
  <c r="S109" i="13" s="1"/>
  <c r="U105" i="16"/>
  <c r="W105" i="16" s="1"/>
  <c r="P110" i="16"/>
  <c r="R110" i="16" s="1"/>
  <c r="S110" i="16" s="1"/>
  <c r="U110" i="16" s="1"/>
  <c r="W99" i="10"/>
  <c r="O103" i="15"/>
  <c r="R103" i="15" s="1"/>
  <c r="S103" i="15" s="1"/>
  <c r="T103" i="15" s="1"/>
  <c r="R103" i="16"/>
  <c r="S103" i="16" s="1"/>
  <c r="U103" i="16" s="1"/>
  <c r="E148" i="7"/>
  <c r="E165" i="7" s="1"/>
  <c r="U96" i="9"/>
  <c r="W96" i="9" s="1"/>
  <c r="T106" i="15"/>
  <c r="W106" i="15" s="1"/>
  <c r="T103" i="9"/>
  <c r="W103" i="9" s="1"/>
  <c r="U101" i="12"/>
  <c r="W101" i="12" s="1"/>
  <c r="T108" i="18"/>
  <c r="W108" i="18" s="1"/>
  <c r="P96" i="6"/>
  <c r="R96" i="6" s="1"/>
  <c r="S96" i="6" s="1"/>
  <c r="U104" i="10"/>
  <c r="W104" i="10" s="1"/>
  <c r="O109" i="7"/>
  <c r="R109" i="7" s="1"/>
  <c r="S109" i="7" s="1"/>
  <c r="T109" i="7" s="1"/>
  <c r="U105" i="7"/>
  <c r="W105" i="7" s="1"/>
  <c r="R108" i="10"/>
  <c r="S108" i="10" s="1"/>
  <c r="U108" i="10" s="1"/>
  <c r="P110" i="9"/>
  <c r="R110" i="9" s="1"/>
  <c r="S110" i="9" s="1"/>
  <c r="U110" i="9" s="1"/>
  <c r="P111" i="10"/>
  <c r="R111" i="10" s="1"/>
  <c r="S111" i="10" s="1"/>
  <c r="U111" i="10" s="1"/>
  <c r="R109" i="16"/>
  <c r="S109" i="16" s="1"/>
  <c r="T109" i="16" s="1"/>
  <c r="T104" i="16"/>
  <c r="W104" i="16" s="1"/>
  <c r="O100" i="12"/>
  <c r="R100" i="12" s="1"/>
  <c r="S100" i="12" s="1"/>
  <c r="T100" i="12" s="1"/>
  <c r="O109" i="10"/>
  <c r="R109" i="10" s="1"/>
  <c r="S109" i="10" s="1"/>
  <c r="T109" i="10" s="1"/>
  <c r="P107" i="16"/>
  <c r="U110" i="12"/>
  <c r="W110" i="12" s="1"/>
  <c r="O107" i="15"/>
  <c r="R107" i="15" s="1"/>
  <c r="S107" i="15" s="1"/>
  <c r="U102" i="15"/>
  <c r="T102" i="15"/>
  <c r="U107" i="18"/>
  <c r="W107" i="18" s="1"/>
  <c r="F112" i="16"/>
  <c r="F148" i="7"/>
  <c r="F165" i="7" s="1"/>
  <c r="H95" i="7"/>
  <c r="H112" i="7" s="1"/>
  <c r="R100" i="15"/>
  <c r="S100" i="15" s="1"/>
  <c r="T100" i="15" s="1"/>
  <c r="R96" i="13"/>
  <c r="S96" i="13" s="1"/>
  <c r="U96" i="13" s="1"/>
  <c r="T96" i="16"/>
  <c r="U96" i="16"/>
  <c r="T107" i="10"/>
  <c r="W107" i="10" s="1"/>
  <c r="U111" i="18"/>
  <c r="W111" i="18" s="1"/>
  <c r="T102" i="10"/>
  <c r="W102" i="10" s="1"/>
  <c r="P97" i="18"/>
  <c r="R97" i="18" s="1"/>
  <c r="S97" i="18" s="1"/>
  <c r="P102" i="9"/>
  <c r="R102" i="9" s="1"/>
  <c r="S102" i="9" s="1"/>
  <c r="T102" i="9" s="1"/>
  <c r="U99" i="15"/>
  <c r="W99" i="15" s="1"/>
  <c r="U101" i="18"/>
  <c r="T101" i="18"/>
  <c r="T100" i="9"/>
  <c r="W100" i="9" s="1"/>
  <c r="R107" i="16"/>
  <c r="S107" i="16" s="1"/>
  <c r="U107" i="16" s="1"/>
  <c r="T105" i="18"/>
  <c r="W105" i="18" s="1"/>
  <c r="T100" i="7"/>
  <c r="W100" i="7" s="1"/>
  <c r="O110" i="15"/>
  <c r="P110" i="15"/>
  <c r="T97" i="9"/>
  <c r="W97" i="9" s="1"/>
  <c r="P106" i="10"/>
  <c r="R106" i="10" s="1"/>
  <c r="S106" i="10" s="1"/>
  <c r="H95" i="16"/>
  <c r="H112" i="16" s="1"/>
  <c r="R101" i="7"/>
  <c r="S101" i="7" s="1"/>
  <c r="T101" i="7" s="1"/>
  <c r="T98" i="13"/>
  <c r="U98" i="13"/>
  <c r="U111" i="9"/>
  <c r="W111" i="9" s="1"/>
  <c r="T101" i="16"/>
  <c r="W101" i="16" s="1"/>
  <c r="T102" i="16"/>
  <c r="W102" i="16" s="1"/>
  <c r="O111" i="16"/>
  <c r="R111" i="16" s="1"/>
  <c r="S111" i="16" s="1"/>
  <c r="U111" i="16" s="1"/>
  <c r="P102" i="12"/>
  <c r="R102" i="12" s="1"/>
  <c r="S102" i="12" s="1"/>
  <c r="T102" i="12" s="1"/>
  <c r="R108" i="13"/>
  <c r="S108" i="13" s="1"/>
  <c r="U108" i="13" s="1"/>
  <c r="U98" i="7"/>
  <c r="T98" i="7"/>
  <c r="U100" i="6"/>
  <c r="W100" i="6" s="1"/>
  <c r="T109" i="18"/>
  <c r="W109" i="18" s="1"/>
  <c r="O100" i="18"/>
  <c r="P100" i="18"/>
  <c r="W96" i="10"/>
  <c r="O106" i="16"/>
  <c r="R106" i="16" s="1"/>
  <c r="S106" i="16" s="1"/>
  <c r="U98" i="15"/>
  <c r="W98" i="15" s="1"/>
  <c r="O108" i="15"/>
  <c r="R108" i="15" s="1"/>
  <c r="S108" i="15" s="1"/>
  <c r="U108" i="15" s="1"/>
  <c r="P108" i="7"/>
  <c r="R108" i="7" s="1"/>
  <c r="S108" i="7" s="1"/>
  <c r="O101" i="15"/>
  <c r="R101" i="15" s="1"/>
  <c r="S101" i="15" s="1"/>
  <c r="U101" i="15" s="1"/>
  <c r="R98" i="18"/>
  <c r="S98" i="18" s="1"/>
  <c r="T98" i="18" s="1"/>
  <c r="U99" i="9"/>
  <c r="T99" i="9"/>
  <c r="U98" i="10"/>
  <c r="W98" i="10" s="1"/>
  <c r="O109" i="15"/>
  <c r="P109" i="15"/>
  <c r="U107" i="12"/>
  <c r="W107" i="12" s="1"/>
  <c r="W102" i="18"/>
  <c r="R106" i="9"/>
  <c r="S106" i="9" s="1"/>
  <c r="R99" i="13"/>
  <c r="S99" i="13" s="1"/>
  <c r="T96" i="12"/>
  <c r="W96" i="12" s="1"/>
  <c r="O107" i="13"/>
  <c r="P107" i="13"/>
  <c r="M112" i="13"/>
  <c r="M95" i="15"/>
  <c r="N95" i="15" s="1"/>
  <c r="W98" i="12"/>
  <c r="R98" i="9"/>
  <c r="S98" i="9" s="1"/>
  <c r="U98" i="9" s="1"/>
  <c r="W111" i="7"/>
  <c r="R96" i="15"/>
  <c r="S96" i="15" s="1"/>
  <c r="U96" i="15" s="1"/>
  <c r="T108" i="16"/>
  <c r="W108" i="16" s="1"/>
  <c r="U102" i="7"/>
  <c r="W102" i="7" s="1"/>
  <c r="R100" i="13"/>
  <c r="S100" i="13" s="1"/>
  <c r="U100" i="13" s="1"/>
  <c r="W97" i="16"/>
  <c r="T105" i="10"/>
  <c r="W105" i="10" s="1"/>
  <c r="U99" i="16"/>
  <c r="T106" i="7"/>
  <c r="W106" i="7" s="1"/>
  <c r="T99" i="16"/>
  <c r="H148" i="16"/>
  <c r="H165" i="16" s="1"/>
  <c r="U108" i="9"/>
  <c r="W108" i="9" s="1"/>
  <c r="T105" i="9"/>
  <c r="W105" i="9" s="1"/>
  <c r="R97" i="12"/>
  <c r="S97" i="12" s="1"/>
  <c r="U97" i="12" s="1"/>
  <c r="W111" i="12"/>
  <c r="O101" i="9"/>
  <c r="P101" i="9"/>
  <c r="T109" i="9"/>
  <c r="W109" i="9" s="1"/>
  <c r="P110" i="13"/>
  <c r="O110" i="13"/>
  <c r="R40" i="16"/>
  <c r="N57" i="16"/>
  <c r="H112" i="18"/>
  <c r="I95" i="18"/>
  <c r="T105" i="15"/>
  <c r="U105" i="15"/>
  <c r="U99" i="7"/>
  <c r="W99" i="7" s="1"/>
  <c r="H148" i="18"/>
  <c r="M165" i="13"/>
  <c r="N148" i="13"/>
  <c r="P104" i="7"/>
  <c r="O104" i="7"/>
  <c r="P103" i="7"/>
  <c r="O103" i="7"/>
  <c r="R103" i="7" s="1"/>
  <c r="S103" i="7" s="1"/>
  <c r="N112" i="13"/>
  <c r="P95" i="13"/>
  <c r="O95" i="13"/>
  <c r="M148" i="15"/>
  <c r="I165" i="15"/>
  <c r="W97" i="7"/>
  <c r="R57" i="13"/>
  <c r="S40" i="13"/>
  <c r="W103" i="10"/>
  <c r="H112" i="10"/>
  <c r="I95" i="10"/>
  <c r="R109" i="12"/>
  <c r="S109" i="12" s="1"/>
  <c r="H148" i="10"/>
  <c r="I95" i="12"/>
  <c r="H112" i="12"/>
  <c r="H148" i="12"/>
  <c r="U108" i="12"/>
  <c r="T108" i="12"/>
  <c r="R40" i="10"/>
  <c r="N57" i="10"/>
  <c r="R105" i="12"/>
  <c r="S105" i="12" s="1"/>
  <c r="J95" i="9"/>
  <c r="J112" i="9" s="1"/>
  <c r="I112" i="9"/>
  <c r="K95" i="9"/>
  <c r="K112" i="9" s="1"/>
  <c r="H148" i="9"/>
  <c r="R57" i="7"/>
  <c r="S40" i="7"/>
  <c r="S40" i="6"/>
  <c r="R57" i="6"/>
  <c r="T105" i="13" l="1"/>
  <c r="W105" i="13" s="1"/>
  <c r="U105" i="13"/>
  <c r="U109" i="16"/>
  <c r="T103" i="16"/>
  <c r="W101" i="13"/>
  <c r="T107" i="9"/>
  <c r="U107" i="9"/>
  <c r="T111" i="13"/>
  <c r="U111" i="13"/>
  <c r="W111" i="13" s="1"/>
  <c r="R107" i="13"/>
  <c r="S107" i="13" s="1"/>
  <c r="U107" i="13" s="1"/>
  <c r="T105" i="4"/>
  <c r="W105" i="4" s="1"/>
  <c r="T110" i="16"/>
  <c r="W110" i="16" s="1"/>
  <c r="R110" i="15"/>
  <c r="S110" i="15" s="1"/>
  <c r="U110" i="15" s="1"/>
  <c r="W102" i="15"/>
  <c r="U109" i="10"/>
  <c r="W109" i="10" s="1"/>
  <c r="T97" i="13"/>
  <c r="W97" i="13" s="1"/>
  <c r="U103" i="15"/>
  <c r="W103" i="15" s="1"/>
  <c r="T110" i="9"/>
  <c r="W110" i="9" s="1"/>
  <c r="T108" i="10"/>
  <c r="W108" i="10" s="1"/>
  <c r="H148" i="7"/>
  <c r="H165" i="7" s="1"/>
  <c r="W109" i="16"/>
  <c r="W101" i="18"/>
  <c r="U107" i="15"/>
  <c r="T107" i="15"/>
  <c r="W107" i="15" s="1"/>
  <c r="I95" i="16"/>
  <c r="I112" i="16" s="1"/>
  <c r="T96" i="13"/>
  <c r="W96" i="13" s="1"/>
  <c r="I95" i="7"/>
  <c r="J95" i="7" s="1"/>
  <c r="J112" i="7" s="1"/>
  <c r="U109" i="7"/>
  <c r="W109" i="7" s="1"/>
  <c r="U100" i="15"/>
  <c r="W100" i="15" s="1"/>
  <c r="R100" i="18"/>
  <c r="S100" i="18" s="1"/>
  <c r="T100" i="18" s="1"/>
  <c r="W99" i="9"/>
  <c r="T111" i="10"/>
  <c r="W111" i="10" s="1"/>
  <c r="U101" i="7"/>
  <c r="W101" i="7" s="1"/>
  <c r="W98" i="13"/>
  <c r="W96" i="16"/>
  <c r="U102" i="9"/>
  <c r="W102" i="9" s="1"/>
  <c r="T107" i="16"/>
  <c r="W107" i="16" s="1"/>
  <c r="U109" i="13"/>
  <c r="T109" i="13"/>
  <c r="W109" i="13" s="1"/>
  <c r="T96" i="15"/>
  <c r="W96" i="15" s="1"/>
  <c r="W99" i="16"/>
  <c r="T111" i="16"/>
  <c r="W111" i="16" s="1"/>
  <c r="U96" i="6"/>
  <c r="T96" i="6"/>
  <c r="T108" i="13"/>
  <c r="W108" i="13" s="1"/>
  <c r="U98" i="18"/>
  <c r="W98" i="18" s="1"/>
  <c r="T101" i="15"/>
  <c r="W101" i="15" s="1"/>
  <c r="W98" i="7"/>
  <c r="U98" i="6"/>
  <c r="W98" i="6" s="1"/>
  <c r="T108" i="15"/>
  <c r="W108" i="15" s="1"/>
  <c r="U106" i="16"/>
  <c r="T106" i="16"/>
  <c r="U106" i="10"/>
  <c r="T106" i="10"/>
  <c r="R109" i="15"/>
  <c r="S109" i="15" s="1"/>
  <c r="U109" i="15" s="1"/>
  <c r="U100" i="12"/>
  <c r="W100" i="12" s="1"/>
  <c r="T108" i="7"/>
  <c r="U108" i="7"/>
  <c r="U102" i="12"/>
  <c r="W102" i="12" s="1"/>
  <c r="R101" i="9"/>
  <c r="S101" i="9" s="1"/>
  <c r="T101" i="9" s="1"/>
  <c r="U105" i="6"/>
  <c r="W105" i="6" s="1"/>
  <c r="T97" i="12"/>
  <c r="W97" i="12" s="1"/>
  <c r="T97" i="18"/>
  <c r="U97" i="18"/>
  <c r="W103" i="16"/>
  <c r="T106" i="9"/>
  <c r="U106" i="9"/>
  <c r="T98" i="9"/>
  <c r="W98" i="9" s="1"/>
  <c r="M112" i="15"/>
  <c r="R110" i="13"/>
  <c r="S110" i="13" s="1"/>
  <c r="T110" i="13" s="1"/>
  <c r="T100" i="13"/>
  <c r="W100" i="13" s="1"/>
  <c r="T99" i="13"/>
  <c r="U99" i="13"/>
  <c r="I148" i="16"/>
  <c r="I165" i="16" s="1"/>
  <c r="W108" i="12"/>
  <c r="P112" i="13"/>
  <c r="U110" i="18"/>
  <c r="T110" i="18"/>
  <c r="S40" i="16"/>
  <c r="R57" i="16"/>
  <c r="I148" i="18"/>
  <c r="H165" i="18"/>
  <c r="W105" i="15"/>
  <c r="J95" i="18"/>
  <c r="J112" i="18" s="1"/>
  <c r="K95" i="18"/>
  <c r="K112" i="18" s="1"/>
  <c r="I112" i="18"/>
  <c r="R95" i="13"/>
  <c r="S95" i="13" s="1"/>
  <c r="O112" i="13"/>
  <c r="U103" i="7"/>
  <c r="T103" i="7"/>
  <c r="N165" i="13"/>
  <c r="R148" i="13"/>
  <c r="O95" i="15"/>
  <c r="O112" i="15" s="1"/>
  <c r="N112" i="15"/>
  <c r="P95" i="15"/>
  <c r="P112" i="15" s="1"/>
  <c r="S57" i="13"/>
  <c r="W40" i="13"/>
  <c r="W57" i="13" s="1"/>
  <c r="N148" i="15"/>
  <c r="M165" i="15"/>
  <c r="R104" i="7"/>
  <c r="S104" i="7" s="1"/>
  <c r="H165" i="12"/>
  <c r="I148" i="12"/>
  <c r="K95" i="12"/>
  <c r="K112" i="12" s="1"/>
  <c r="J95" i="12"/>
  <c r="J112" i="12" s="1"/>
  <c r="I112" i="12"/>
  <c r="S40" i="10"/>
  <c r="R57" i="10"/>
  <c r="H165" i="10"/>
  <c r="I148" i="10"/>
  <c r="T105" i="12"/>
  <c r="U105" i="12"/>
  <c r="U109" i="12"/>
  <c r="T109" i="12"/>
  <c r="J95" i="10"/>
  <c r="J112" i="10" s="1"/>
  <c r="K95" i="10"/>
  <c r="K112" i="10" s="1"/>
  <c r="I112" i="10"/>
  <c r="S57" i="7"/>
  <c r="W40" i="7"/>
  <c r="W57" i="7" s="1"/>
  <c r="M95" i="9"/>
  <c r="I148" i="9"/>
  <c r="H165" i="9"/>
  <c r="S57" i="6"/>
  <c r="W40" i="6"/>
  <c r="W57" i="6" s="1"/>
  <c r="T107" i="13" l="1"/>
  <c r="T110" i="15"/>
  <c r="W110" i="15"/>
  <c r="W107" i="9"/>
  <c r="T109" i="15"/>
  <c r="W109" i="15" s="1"/>
  <c r="J95" i="16"/>
  <c r="J112" i="16" s="1"/>
  <c r="K95" i="16"/>
  <c r="K112" i="16" s="1"/>
  <c r="I148" i="7"/>
  <c r="M148" i="7" s="1"/>
  <c r="N148" i="7" s="1"/>
  <c r="W106" i="16"/>
  <c r="W107" i="13"/>
  <c r="K95" i="7"/>
  <c r="K112" i="7" s="1"/>
  <c r="I112" i="7"/>
  <c r="W99" i="13"/>
  <c r="U100" i="18"/>
  <c r="W100" i="18" s="1"/>
  <c r="W97" i="18"/>
  <c r="W110" i="18"/>
  <c r="W106" i="9"/>
  <c r="W96" i="6"/>
  <c r="W106" i="10"/>
  <c r="M148" i="16"/>
  <c r="N148" i="16" s="1"/>
  <c r="W108" i="7"/>
  <c r="U101" i="9"/>
  <c r="W101" i="9" s="1"/>
  <c r="W103" i="7"/>
  <c r="U110" i="13"/>
  <c r="W110" i="13" s="1"/>
  <c r="W109" i="12"/>
  <c r="M95" i="18"/>
  <c r="N95" i="18" s="1"/>
  <c r="S57" i="16"/>
  <c r="W40" i="16"/>
  <c r="W57" i="16" s="1"/>
  <c r="R112" i="13"/>
  <c r="M95" i="10"/>
  <c r="N95" i="10" s="1"/>
  <c r="I165" i="18"/>
  <c r="M148" i="18"/>
  <c r="M95" i="12"/>
  <c r="N95" i="12" s="1"/>
  <c r="R95" i="15"/>
  <c r="S95" i="15" s="1"/>
  <c r="S148" i="13"/>
  <c r="R165" i="13"/>
  <c r="T104" i="7"/>
  <c r="U104" i="7"/>
  <c r="W105" i="12"/>
  <c r="N165" i="15"/>
  <c r="R148" i="15"/>
  <c r="T95" i="13"/>
  <c r="T112" i="13" s="1"/>
  <c r="S112" i="13"/>
  <c r="U95" i="13"/>
  <c r="M148" i="10"/>
  <c r="I165" i="10"/>
  <c r="S57" i="10"/>
  <c r="W40" i="10"/>
  <c r="W57" i="10" s="1"/>
  <c r="I165" i="12"/>
  <c r="M148" i="12"/>
  <c r="M148" i="9"/>
  <c r="I165" i="9"/>
  <c r="M112" i="9"/>
  <c r="N95" i="9"/>
  <c r="I165" i="7" l="1"/>
  <c r="M95" i="16"/>
  <c r="N95" i="16" s="1"/>
  <c r="P95" i="16" s="1"/>
  <c r="P112" i="16" s="1"/>
  <c r="M165" i="7"/>
  <c r="M165" i="16"/>
  <c r="M95" i="7"/>
  <c r="M112" i="7" s="1"/>
  <c r="N95" i="7"/>
  <c r="P95" i="7" s="1"/>
  <c r="P112" i="7" s="1"/>
  <c r="W95" i="13"/>
  <c r="W112" i="13" s="1"/>
  <c r="M112" i="18"/>
  <c r="M112" i="10"/>
  <c r="R112" i="15"/>
  <c r="U112" i="13"/>
  <c r="N165" i="16"/>
  <c r="R148" i="16"/>
  <c r="M112" i="12"/>
  <c r="N112" i="18"/>
  <c r="O95" i="18"/>
  <c r="O112" i="18" s="1"/>
  <c r="P95" i="18"/>
  <c r="P112" i="18" s="1"/>
  <c r="R95" i="18"/>
  <c r="N148" i="18"/>
  <c r="M165" i="18"/>
  <c r="N112" i="16"/>
  <c r="O95" i="16"/>
  <c r="O112" i="16" s="1"/>
  <c r="W104" i="7"/>
  <c r="S148" i="15"/>
  <c r="R165" i="15"/>
  <c r="U95" i="15"/>
  <c r="U112" i="15" s="1"/>
  <c r="S112" i="15"/>
  <c r="T95" i="15"/>
  <c r="T112" i="15" s="1"/>
  <c r="W148" i="13"/>
  <c r="W165" i="13" s="1"/>
  <c r="S165" i="13"/>
  <c r="M165" i="10"/>
  <c r="N148" i="10"/>
  <c r="N112" i="12"/>
  <c r="P95" i="12"/>
  <c r="P112" i="12" s="1"/>
  <c r="O95" i="12"/>
  <c r="O112" i="12" s="1"/>
  <c r="N112" i="10"/>
  <c r="P95" i="10"/>
  <c r="P112" i="10" s="1"/>
  <c r="O95" i="10"/>
  <c r="O112" i="10" s="1"/>
  <c r="N148" i="12"/>
  <c r="M165" i="12"/>
  <c r="N112" i="9"/>
  <c r="P95" i="9"/>
  <c r="P112" i="9" s="1"/>
  <c r="O95" i="9"/>
  <c r="O112" i="9" s="1"/>
  <c r="N148" i="9"/>
  <c r="M165" i="9"/>
  <c r="N165" i="7"/>
  <c r="R148" i="7"/>
  <c r="O95" i="7" l="1"/>
  <c r="O112" i="7" s="1"/>
  <c r="M112" i="16"/>
  <c r="N112" i="7"/>
  <c r="R95" i="16"/>
  <c r="R112" i="16" s="1"/>
  <c r="R95" i="7"/>
  <c r="N165" i="18"/>
  <c r="R148" i="18"/>
  <c r="R112" i="18"/>
  <c r="S95" i="18"/>
  <c r="R165" i="16"/>
  <c r="S148" i="16"/>
  <c r="R95" i="9"/>
  <c r="S95" i="9" s="1"/>
  <c r="W148" i="15"/>
  <c r="W165" i="15" s="1"/>
  <c r="S165" i="15"/>
  <c r="W95" i="15"/>
  <c r="W112" i="15" s="1"/>
  <c r="R148" i="10"/>
  <c r="N165" i="10"/>
  <c r="N165" i="12"/>
  <c r="R148" i="12"/>
  <c r="R95" i="10"/>
  <c r="R95" i="12"/>
  <c r="R148" i="9"/>
  <c r="N165" i="9"/>
  <c r="S148" i="7"/>
  <c r="R165" i="7"/>
  <c r="S95" i="16" l="1"/>
  <c r="S95" i="7"/>
  <c r="R112" i="7"/>
  <c r="W148" i="16"/>
  <c r="W165" i="16" s="1"/>
  <c r="S165" i="16"/>
  <c r="U95" i="18"/>
  <c r="U112" i="18" s="1"/>
  <c r="S112" i="18"/>
  <c r="T95" i="18"/>
  <c r="T112" i="18" s="1"/>
  <c r="S112" i="16"/>
  <c r="U95" i="16"/>
  <c r="U112" i="16" s="1"/>
  <c r="T95" i="16"/>
  <c r="T112" i="16" s="1"/>
  <c r="R165" i="18"/>
  <c r="S148" i="18"/>
  <c r="R112" i="9"/>
  <c r="R112" i="10"/>
  <c r="S95" i="10"/>
  <c r="S148" i="12"/>
  <c r="R165" i="12"/>
  <c r="R165" i="10"/>
  <c r="S148" i="10"/>
  <c r="R112" i="12"/>
  <c r="S95" i="12"/>
  <c r="W148" i="7"/>
  <c r="W165" i="7" s="1"/>
  <c r="S165" i="7"/>
  <c r="U95" i="9"/>
  <c r="U112" i="9" s="1"/>
  <c r="T95" i="9"/>
  <c r="T112" i="9" s="1"/>
  <c r="S112" i="9"/>
  <c r="R165" i="9"/>
  <c r="S148" i="9"/>
  <c r="W95" i="18" l="1"/>
  <c r="W112" i="18" s="1"/>
  <c r="S112" i="7"/>
  <c r="T95" i="7"/>
  <c r="T112" i="7" s="1"/>
  <c r="U95" i="7"/>
  <c r="U112" i="7" s="1"/>
  <c r="W148" i="18"/>
  <c r="W165" i="18" s="1"/>
  <c r="S165" i="18"/>
  <c r="W95" i="16"/>
  <c r="W112" i="16" s="1"/>
  <c r="S165" i="10"/>
  <c r="W148" i="10"/>
  <c r="W165" i="10" s="1"/>
  <c r="W148" i="12"/>
  <c r="W165" i="12" s="1"/>
  <c r="S165" i="12"/>
  <c r="S112" i="10"/>
  <c r="T95" i="10"/>
  <c r="T112" i="10" s="1"/>
  <c r="U95" i="10"/>
  <c r="U112" i="10" s="1"/>
  <c r="U95" i="12"/>
  <c r="U112" i="12" s="1"/>
  <c r="T95" i="12"/>
  <c r="T112" i="12" s="1"/>
  <c r="S112" i="12"/>
  <c r="S165" i="9"/>
  <c r="W148" i="9"/>
  <c r="W165" i="9" s="1"/>
  <c r="W95" i="9"/>
  <c r="W112" i="9" s="1"/>
  <c r="W95" i="7" l="1"/>
  <c r="W112" i="7" s="1"/>
  <c r="W95" i="10"/>
  <c r="W112" i="10" s="1"/>
  <c r="W95" i="12"/>
  <c r="W112" i="12" s="1"/>
  <c r="E83" i="6" l="1"/>
  <c r="E83" i="4"/>
  <c r="E82" i="4"/>
  <c r="E82" i="6"/>
  <c r="E79" i="6"/>
  <c r="E79" i="4"/>
  <c r="E73" i="4"/>
  <c r="E77" i="4"/>
  <c r="E70" i="4"/>
  <c r="E70" i="6"/>
  <c r="E72" i="6"/>
  <c r="E72" i="4"/>
  <c r="E71" i="4"/>
  <c r="E75" i="4"/>
  <c r="E75" i="6"/>
  <c r="E74" i="4"/>
  <c r="E74" i="6"/>
  <c r="E69" i="4"/>
  <c r="E84" i="4"/>
  <c r="E84" i="6"/>
  <c r="E68" i="4"/>
  <c r="E68" i="6"/>
  <c r="E80" i="6"/>
  <c r="E80" i="4"/>
  <c r="E76" i="4"/>
  <c r="E76" i="6"/>
  <c r="E81" i="6"/>
  <c r="E81" i="4"/>
  <c r="E125" i="4" l="1"/>
  <c r="H125" i="4" s="1"/>
  <c r="H71" i="4"/>
  <c r="I71" i="4" s="1"/>
  <c r="H80" i="4"/>
  <c r="I80" i="4" s="1"/>
  <c r="E134" i="4"/>
  <c r="H134" i="4" s="1"/>
  <c r="E134" i="6"/>
  <c r="H134" i="6" s="1"/>
  <c r="H80" i="6"/>
  <c r="I80" i="6" s="1"/>
  <c r="E123" i="4"/>
  <c r="H123" i="4" s="1"/>
  <c r="H69" i="4"/>
  <c r="I69" i="4" s="1"/>
  <c r="E126" i="6"/>
  <c r="H126" i="6" s="1"/>
  <c r="H72" i="6"/>
  <c r="I72" i="6" s="1"/>
  <c r="E133" i="6"/>
  <c r="H133" i="6" s="1"/>
  <c r="H79" i="6"/>
  <c r="I79" i="6" s="1"/>
  <c r="E127" i="4"/>
  <c r="H127" i="4" s="1"/>
  <c r="H73" i="4"/>
  <c r="I73" i="4" s="1"/>
  <c r="H84" i="6"/>
  <c r="I84" i="6" s="1"/>
  <c r="E138" i="6"/>
  <c r="H138" i="6" s="1"/>
  <c r="H70" i="6"/>
  <c r="I70" i="6" s="1"/>
  <c r="E124" i="6"/>
  <c r="H124" i="6" s="1"/>
  <c r="H82" i="6"/>
  <c r="I82" i="6" s="1"/>
  <c r="E136" i="6"/>
  <c r="H136" i="6" s="1"/>
  <c r="H70" i="4"/>
  <c r="I70" i="4" s="1"/>
  <c r="E124" i="4"/>
  <c r="H124" i="4" s="1"/>
  <c r="H82" i="4"/>
  <c r="I82" i="4" s="1"/>
  <c r="E136" i="4"/>
  <c r="H136" i="4" s="1"/>
  <c r="E126" i="4"/>
  <c r="H126" i="4" s="1"/>
  <c r="H72" i="4"/>
  <c r="I72" i="4" s="1"/>
  <c r="E130" i="4"/>
  <c r="H130" i="4" s="1"/>
  <c r="H76" i="4"/>
  <c r="I76" i="4" s="1"/>
  <c r="E128" i="6"/>
  <c r="H128" i="6" s="1"/>
  <c r="H74" i="6"/>
  <c r="I74" i="6" s="1"/>
  <c r="E135" i="4"/>
  <c r="H135" i="4" s="1"/>
  <c r="H81" i="4"/>
  <c r="I81" i="4" s="1"/>
  <c r="E137" i="4"/>
  <c r="H137" i="4" s="1"/>
  <c r="H83" i="4"/>
  <c r="I83" i="4" s="1"/>
  <c r="E133" i="4"/>
  <c r="H133" i="4" s="1"/>
  <c r="H79" i="4"/>
  <c r="I79" i="4" s="1"/>
  <c r="E85" i="4"/>
  <c r="F86" i="4" s="1"/>
  <c r="E122" i="4"/>
  <c r="H68" i="4"/>
  <c r="E137" i="6"/>
  <c r="H137" i="6" s="1"/>
  <c r="H83" i="6"/>
  <c r="I83" i="6" s="1"/>
  <c r="H76" i="6"/>
  <c r="I76" i="6" s="1"/>
  <c r="E130" i="6"/>
  <c r="H130" i="6" s="1"/>
  <c r="H84" i="4"/>
  <c r="I84" i="4" s="1"/>
  <c r="E138" i="4"/>
  <c r="H138" i="4" s="1"/>
  <c r="E85" i="6"/>
  <c r="F86" i="6" s="1"/>
  <c r="E122" i="6"/>
  <c r="H68" i="6"/>
  <c r="E128" i="4"/>
  <c r="H128" i="4" s="1"/>
  <c r="H74" i="4"/>
  <c r="I74" i="4" s="1"/>
  <c r="E129" i="6"/>
  <c r="H129" i="6" s="1"/>
  <c r="H75" i="6"/>
  <c r="I75" i="6" s="1"/>
  <c r="E135" i="6"/>
  <c r="H135" i="6" s="1"/>
  <c r="H81" i="6"/>
  <c r="I81" i="6" s="1"/>
  <c r="E129" i="4"/>
  <c r="H129" i="4" s="1"/>
  <c r="H75" i="4"/>
  <c r="I75" i="4" s="1"/>
  <c r="E131" i="4"/>
  <c r="H131" i="4" s="1"/>
  <c r="H77" i="4"/>
  <c r="I77" i="4" s="1"/>
  <c r="J70" i="4" l="1"/>
  <c r="J124" i="4" s="1"/>
  <c r="K70" i="4"/>
  <c r="K124" i="4" s="1"/>
  <c r="I124" i="4"/>
  <c r="M124" i="4" s="1"/>
  <c r="I129" i="4"/>
  <c r="J75" i="4"/>
  <c r="J129" i="4" s="1"/>
  <c r="K75" i="4"/>
  <c r="K129" i="4" s="1"/>
  <c r="J84" i="4"/>
  <c r="J138" i="4" s="1"/>
  <c r="K84" i="4"/>
  <c r="K138" i="4" s="1"/>
  <c r="I138" i="4"/>
  <c r="I135" i="4"/>
  <c r="J81" i="4"/>
  <c r="J135" i="4" s="1"/>
  <c r="K81" i="4"/>
  <c r="K135" i="4" s="1"/>
  <c r="I123" i="4"/>
  <c r="K69" i="4"/>
  <c r="K123" i="4" s="1"/>
  <c r="J69" i="4"/>
  <c r="J123" i="4" s="1"/>
  <c r="J82" i="6"/>
  <c r="J136" i="6" s="1"/>
  <c r="K82" i="6"/>
  <c r="K136" i="6" s="1"/>
  <c r="I136" i="6"/>
  <c r="I133" i="4"/>
  <c r="J79" i="4"/>
  <c r="J133" i="4" s="1"/>
  <c r="K79" i="4"/>
  <c r="K133" i="4" s="1"/>
  <c r="K72" i="6"/>
  <c r="K126" i="6" s="1"/>
  <c r="J72" i="6"/>
  <c r="J126" i="6" s="1"/>
  <c r="I126" i="6"/>
  <c r="J81" i="6"/>
  <c r="J135" i="6" s="1"/>
  <c r="K81" i="6"/>
  <c r="K135" i="6" s="1"/>
  <c r="I135" i="6"/>
  <c r="K80" i="6"/>
  <c r="K134" i="6" s="1"/>
  <c r="J80" i="6"/>
  <c r="J134" i="6" s="1"/>
  <c r="I134" i="6"/>
  <c r="K82" i="4"/>
  <c r="K136" i="4" s="1"/>
  <c r="I136" i="4"/>
  <c r="J82" i="4"/>
  <c r="J136" i="4" s="1"/>
  <c r="K70" i="6"/>
  <c r="K124" i="6" s="1"/>
  <c r="J70" i="6"/>
  <c r="J124" i="6" s="1"/>
  <c r="I124" i="6"/>
  <c r="J74" i="6"/>
  <c r="J128" i="6" s="1"/>
  <c r="K74" i="6"/>
  <c r="K128" i="6" s="1"/>
  <c r="I128" i="6"/>
  <c r="K79" i="6"/>
  <c r="K133" i="6" s="1"/>
  <c r="J79" i="6"/>
  <c r="J133" i="6" s="1"/>
  <c r="I133" i="6"/>
  <c r="J77" i="4"/>
  <c r="J131" i="4" s="1"/>
  <c r="K77" i="4"/>
  <c r="K131" i="4" s="1"/>
  <c r="I131" i="4"/>
  <c r="I68" i="4"/>
  <c r="H85" i="4"/>
  <c r="K84" i="6"/>
  <c r="K138" i="6" s="1"/>
  <c r="J84" i="6"/>
  <c r="J138" i="6" s="1"/>
  <c r="I138" i="6"/>
  <c r="K80" i="4"/>
  <c r="K134" i="4" s="1"/>
  <c r="I134" i="4"/>
  <c r="J80" i="4"/>
  <c r="J134" i="4" s="1"/>
  <c r="E139" i="6"/>
  <c r="H122" i="6"/>
  <c r="H139" i="6" s="1"/>
  <c r="I137" i="4"/>
  <c r="K83" i="4"/>
  <c r="K137" i="4" s="1"/>
  <c r="J83" i="4"/>
  <c r="J137" i="4" s="1"/>
  <c r="I137" i="6"/>
  <c r="J83" i="6"/>
  <c r="J137" i="6" s="1"/>
  <c r="K83" i="6"/>
  <c r="K137" i="6" s="1"/>
  <c r="K75" i="6"/>
  <c r="K129" i="6" s="1"/>
  <c r="J75" i="6"/>
  <c r="J129" i="6" s="1"/>
  <c r="I129" i="6"/>
  <c r="I128" i="4"/>
  <c r="J74" i="4"/>
  <c r="J128" i="4" s="1"/>
  <c r="K74" i="4"/>
  <c r="K128" i="4" s="1"/>
  <c r="I127" i="4"/>
  <c r="J73" i="4"/>
  <c r="J127" i="4" s="1"/>
  <c r="K73" i="4"/>
  <c r="K127" i="4" s="1"/>
  <c r="I125" i="4"/>
  <c r="J71" i="4"/>
  <c r="J125" i="4" s="1"/>
  <c r="K71" i="4"/>
  <c r="K125" i="4" s="1"/>
  <c r="I68" i="6"/>
  <c r="H85" i="6"/>
  <c r="J76" i="6"/>
  <c r="J130" i="6" s="1"/>
  <c r="K76" i="6"/>
  <c r="K130" i="6" s="1"/>
  <c r="I130" i="6"/>
  <c r="I130" i="4"/>
  <c r="J76" i="4"/>
  <c r="J130" i="4" s="1"/>
  <c r="K76" i="4"/>
  <c r="K130" i="4" s="1"/>
  <c r="H122" i="4"/>
  <c r="H139" i="4" s="1"/>
  <c r="E139" i="4"/>
  <c r="K72" i="4"/>
  <c r="K126" i="4" s="1"/>
  <c r="I126" i="4"/>
  <c r="J72" i="4"/>
  <c r="J126" i="4" s="1"/>
  <c r="M136" i="6" l="1"/>
  <c r="M84" i="4"/>
  <c r="N84" i="4" s="1"/>
  <c r="M71" i="4"/>
  <c r="N71" i="4" s="1"/>
  <c r="N125" i="4" s="1"/>
  <c r="M124" i="6"/>
  <c r="M135" i="6"/>
  <c r="M84" i="6"/>
  <c r="N84" i="6" s="1"/>
  <c r="O84" i="6" s="1"/>
  <c r="O138" i="6" s="1"/>
  <c r="M81" i="6"/>
  <c r="N81" i="6" s="1"/>
  <c r="O81" i="6" s="1"/>
  <c r="O135" i="6" s="1"/>
  <c r="M70" i="4"/>
  <c r="N70" i="4" s="1"/>
  <c r="P70" i="4" s="1"/>
  <c r="P124" i="4" s="1"/>
  <c r="M81" i="4"/>
  <c r="N81" i="4" s="1"/>
  <c r="N135" i="4" s="1"/>
  <c r="M70" i="6"/>
  <c r="N70" i="6" s="1"/>
  <c r="P70" i="6" s="1"/>
  <c r="P124" i="6" s="1"/>
  <c r="M130" i="6"/>
  <c r="M76" i="6"/>
  <c r="N76" i="6" s="1"/>
  <c r="O76" i="6" s="1"/>
  <c r="O130" i="6" s="1"/>
  <c r="M74" i="4"/>
  <c r="N74" i="4" s="1"/>
  <c r="N128" i="4" s="1"/>
  <c r="M83" i="4"/>
  <c r="N83" i="4" s="1"/>
  <c r="N137" i="4" s="1"/>
  <c r="M128" i="4"/>
  <c r="M131" i="4"/>
  <c r="M80" i="6"/>
  <c r="N80" i="6" s="1"/>
  <c r="O80" i="6" s="1"/>
  <c r="M138" i="4"/>
  <c r="M72" i="4"/>
  <c r="N72" i="4" s="1"/>
  <c r="P72" i="4" s="1"/>
  <c r="P126" i="4" s="1"/>
  <c r="M75" i="6"/>
  <c r="N75" i="6" s="1"/>
  <c r="O75" i="6" s="1"/>
  <c r="O129" i="6" s="1"/>
  <c r="M126" i="4"/>
  <c r="M127" i="4"/>
  <c r="M129" i="6"/>
  <c r="M77" i="4"/>
  <c r="N77" i="4" s="1"/>
  <c r="P77" i="4" s="1"/>
  <c r="P131" i="4" s="1"/>
  <c r="M72" i="6"/>
  <c r="N72" i="6" s="1"/>
  <c r="P72" i="6" s="1"/>
  <c r="M80" i="4"/>
  <c r="N80" i="4" s="1"/>
  <c r="P80" i="4" s="1"/>
  <c r="P134" i="4" s="1"/>
  <c r="M76" i="4"/>
  <c r="N76" i="4" s="1"/>
  <c r="O76" i="4" s="1"/>
  <c r="O130" i="4" s="1"/>
  <c r="M133" i="6"/>
  <c r="M134" i="6"/>
  <c r="M79" i="4"/>
  <c r="N79" i="4" s="1"/>
  <c r="O79" i="4" s="1"/>
  <c r="O133" i="4" s="1"/>
  <c r="P71" i="4"/>
  <c r="P125" i="4" s="1"/>
  <c r="O71" i="4"/>
  <c r="O125" i="4" s="1"/>
  <c r="M82" i="6"/>
  <c r="N82" i="6" s="1"/>
  <c r="M130" i="4"/>
  <c r="M73" i="4"/>
  <c r="N73" i="4" s="1"/>
  <c r="M83" i="6"/>
  <c r="N83" i="6" s="1"/>
  <c r="M134" i="4"/>
  <c r="M82" i="4"/>
  <c r="N82" i="4" s="1"/>
  <c r="M126" i="6"/>
  <c r="M69" i="4"/>
  <c r="N69" i="4" s="1"/>
  <c r="M75" i="4"/>
  <c r="N75" i="4" s="1"/>
  <c r="M125" i="4"/>
  <c r="N138" i="4"/>
  <c r="O84" i="4"/>
  <c r="O138" i="4" s="1"/>
  <c r="P84" i="4"/>
  <c r="P138" i="4" s="1"/>
  <c r="M137" i="6"/>
  <c r="N138" i="6"/>
  <c r="M123" i="4"/>
  <c r="M129" i="4"/>
  <c r="M138" i="6"/>
  <c r="M74" i="6"/>
  <c r="N74" i="6" s="1"/>
  <c r="M79" i="6"/>
  <c r="N79" i="6" s="1"/>
  <c r="M136" i="4"/>
  <c r="K68" i="6"/>
  <c r="I85" i="6"/>
  <c r="J68" i="6"/>
  <c r="I122" i="6"/>
  <c r="M137" i="4"/>
  <c r="I122" i="4"/>
  <c r="J68" i="4"/>
  <c r="I85" i="4"/>
  <c r="K68" i="4"/>
  <c r="M128" i="6"/>
  <c r="M133" i="4"/>
  <c r="M135" i="4"/>
  <c r="P81" i="6" l="1"/>
  <c r="P135" i="6" s="1"/>
  <c r="P84" i="6"/>
  <c r="P138" i="6" s="1"/>
  <c r="N124" i="4"/>
  <c r="O70" i="6"/>
  <c r="O124" i="6" s="1"/>
  <c r="N124" i="6"/>
  <c r="O70" i="4"/>
  <c r="O124" i="4" s="1"/>
  <c r="R124" i="4" s="1"/>
  <c r="M68" i="6"/>
  <c r="N68" i="6" s="1"/>
  <c r="P81" i="4"/>
  <c r="P135" i="4" s="1"/>
  <c r="O81" i="4"/>
  <c r="O135" i="4" s="1"/>
  <c r="N135" i="6"/>
  <c r="O83" i="4"/>
  <c r="O137" i="4" s="1"/>
  <c r="N134" i="4"/>
  <c r="P83" i="4"/>
  <c r="P137" i="4" s="1"/>
  <c r="N131" i="4"/>
  <c r="N130" i="6"/>
  <c r="P76" i="6"/>
  <c r="P130" i="6" s="1"/>
  <c r="O74" i="4"/>
  <c r="O128" i="4" s="1"/>
  <c r="O80" i="4"/>
  <c r="O134" i="4" s="1"/>
  <c r="P74" i="4"/>
  <c r="P128" i="4" s="1"/>
  <c r="N134" i="6"/>
  <c r="P75" i="6"/>
  <c r="P129" i="6" s="1"/>
  <c r="N129" i="6"/>
  <c r="P80" i="6"/>
  <c r="P134" i="6" s="1"/>
  <c r="O134" i="6"/>
  <c r="O72" i="6"/>
  <c r="O126" i="6" s="1"/>
  <c r="O72" i="4"/>
  <c r="O126" i="4" s="1"/>
  <c r="N126" i="4"/>
  <c r="O77" i="4"/>
  <c r="O131" i="4" s="1"/>
  <c r="P76" i="4"/>
  <c r="P130" i="4" s="1"/>
  <c r="N126" i="6"/>
  <c r="N130" i="4"/>
  <c r="P126" i="6"/>
  <c r="P79" i="4"/>
  <c r="P133" i="4" s="1"/>
  <c r="N133" i="4"/>
  <c r="R125" i="4"/>
  <c r="R84" i="4"/>
  <c r="S84" i="4" s="1"/>
  <c r="S138" i="4" s="1"/>
  <c r="R71" i="4"/>
  <c r="S71" i="4" s="1"/>
  <c r="T71" i="4" s="1"/>
  <c r="T125" i="4" s="1"/>
  <c r="N127" i="4"/>
  <c r="P73" i="4"/>
  <c r="P127" i="4" s="1"/>
  <c r="O73" i="4"/>
  <c r="O127" i="4" s="1"/>
  <c r="O82" i="6"/>
  <c r="O136" i="6" s="1"/>
  <c r="P82" i="6"/>
  <c r="P136" i="6" s="1"/>
  <c r="N136" i="6"/>
  <c r="J122" i="6"/>
  <c r="J139" i="6" s="1"/>
  <c r="J85" i="6"/>
  <c r="R70" i="4"/>
  <c r="S70" i="4" s="1"/>
  <c r="R138" i="6"/>
  <c r="I139" i="6"/>
  <c r="P75" i="4"/>
  <c r="P129" i="4" s="1"/>
  <c r="O75" i="4"/>
  <c r="O129" i="4" s="1"/>
  <c r="N129" i="4"/>
  <c r="I139" i="4"/>
  <c r="R138" i="4"/>
  <c r="N123" i="4"/>
  <c r="P69" i="4"/>
  <c r="P123" i="4" s="1"/>
  <c r="O69" i="4"/>
  <c r="O123" i="4" s="1"/>
  <c r="P83" i="6"/>
  <c r="P137" i="6" s="1"/>
  <c r="O83" i="6"/>
  <c r="O137" i="6" s="1"/>
  <c r="N137" i="6"/>
  <c r="R84" i="6"/>
  <c r="S84" i="6" s="1"/>
  <c r="K85" i="4"/>
  <c r="K122" i="4"/>
  <c r="K139" i="4" s="1"/>
  <c r="N128" i="6"/>
  <c r="O74" i="6"/>
  <c r="O128" i="6" s="1"/>
  <c r="P74" i="6"/>
  <c r="P128" i="6" s="1"/>
  <c r="R124" i="6"/>
  <c r="K85" i="6"/>
  <c r="K122" i="6"/>
  <c r="K139" i="6" s="1"/>
  <c r="N136" i="4"/>
  <c r="P82" i="4"/>
  <c r="P136" i="4" s="1"/>
  <c r="O82" i="4"/>
  <c r="O136" i="4" s="1"/>
  <c r="P79" i="6"/>
  <c r="P133" i="6" s="1"/>
  <c r="O79" i="6"/>
  <c r="O133" i="6" s="1"/>
  <c r="N133" i="6"/>
  <c r="M68" i="4"/>
  <c r="J122" i="4"/>
  <c r="J139" i="4" s="1"/>
  <c r="J85" i="4"/>
  <c r="R135" i="6" l="1"/>
  <c r="R81" i="6"/>
  <c r="S81" i="6" s="1"/>
  <c r="R130" i="6"/>
  <c r="M85" i="6"/>
  <c r="R70" i="6"/>
  <c r="S70" i="6" s="1"/>
  <c r="U70" i="6" s="1"/>
  <c r="U124" i="6" s="1"/>
  <c r="R135" i="4"/>
  <c r="R74" i="6"/>
  <c r="S74" i="6" s="1"/>
  <c r="U74" i="6" s="1"/>
  <c r="U128" i="6" s="1"/>
  <c r="R131" i="4"/>
  <c r="R79" i="6"/>
  <c r="S79" i="6" s="1"/>
  <c r="T79" i="6" s="1"/>
  <c r="T133" i="6" s="1"/>
  <c r="R134" i="4"/>
  <c r="R129" i="6"/>
  <c r="R80" i="4"/>
  <c r="S80" i="4" s="1"/>
  <c r="S134" i="4" s="1"/>
  <c r="R76" i="6"/>
  <c r="S76" i="6" s="1"/>
  <c r="T76" i="6" s="1"/>
  <c r="T130" i="6" s="1"/>
  <c r="R126" i="4"/>
  <c r="R137" i="4"/>
  <c r="R134" i="6"/>
  <c r="R128" i="4"/>
  <c r="R81" i="4"/>
  <c r="S81" i="4" s="1"/>
  <c r="R136" i="6"/>
  <c r="R80" i="6"/>
  <c r="S80" i="6" s="1"/>
  <c r="S134" i="6" s="1"/>
  <c r="R83" i="4"/>
  <c r="S83" i="4" s="1"/>
  <c r="U83" i="4" s="1"/>
  <c r="U137" i="4" s="1"/>
  <c r="R75" i="6"/>
  <c r="S75" i="6" s="1"/>
  <c r="R137" i="6"/>
  <c r="R130" i="4"/>
  <c r="R74" i="4"/>
  <c r="S74" i="4" s="1"/>
  <c r="R79" i="4"/>
  <c r="S79" i="4" s="1"/>
  <c r="S133" i="4" s="1"/>
  <c r="R126" i="6"/>
  <c r="R72" i="4"/>
  <c r="S72" i="4" s="1"/>
  <c r="U72" i="4" s="1"/>
  <c r="U126" i="4" s="1"/>
  <c r="T84" i="4"/>
  <c r="T138" i="4" s="1"/>
  <c r="R82" i="6"/>
  <c r="S82" i="6" s="1"/>
  <c r="T82" i="6" s="1"/>
  <c r="T136" i="6" s="1"/>
  <c r="R133" i="4"/>
  <c r="R77" i="4"/>
  <c r="S77" i="4" s="1"/>
  <c r="T77" i="4" s="1"/>
  <c r="R72" i="6"/>
  <c r="S72" i="6" s="1"/>
  <c r="R133" i="6"/>
  <c r="U84" i="4"/>
  <c r="U138" i="4" s="1"/>
  <c r="R76" i="4"/>
  <c r="S76" i="4" s="1"/>
  <c r="R82" i="4"/>
  <c r="S82" i="4" s="1"/>
  <c r="S136" i="4" s="1"/>
  <c r="U71" i="4"/>
  <c r="U125" i="4" s="1"/>
  <c r="R127" i="4"/>
  <c r="S125" i="4"/>
  <c r="R69" i="4"/>
  <c r="S69" i="4" s="1"/>
  <c r="U69" i="4" s="1"/>
  <c r="U123" i="4" s="1"/>
  <c r="R123" i="4"/>
  <c r="M122" i="6"/>
  <c r="M139" i="6" s="1"/>
  <c r="N68" i="4"/>
  <c r="M85" i="4"/>
  <c r="O68" i="6"/>
  <c r="N85" i="6"/>
  <c r="P68" i="6"/>
  <c r="N122" i="6"/>
  <c r="T81" i="6"/>
  <c r="T135" i="6" s="1"/>
  <c r="U81" i="6"/>
  <c r="U135" i="6" s="1"/>
  <c r="S135" i="6"/>
  <c r="R83" i="6"/>
  <c r="S83" i="6" s="1"/>
  <c r="M122" i="4"/>
  <c r="M139" i="4" s="1"/>
  <c r="R73" i="4"/>
  <c r="S73" i="4" s="1"/>
  <c r="R128" i="6"/>
  <c r="S124" i="4"/>
  <c r="U70" i="4"/>
  <c r="U124" i="4" s="1"/>
  <c r="T70" i="4"/>
  <c r="T124" i="4" s="1"/>
  <c r="T84" i="6"/>
  <c r="T138" i="6" s="1"/>
  <c r="U84" i="6"/>
  <c r="U138" i="6" s="1"/>
  <c r="S138" i="6"/>
  <c r="R136" i="4"/>
  <c r="R129" i="4"/>
  <c r="R75" i="4"/>
  <c r="S75" i="4" s="1"/>
  <c r="T74" i="6" l="1"/>
  <c r="T128" i="6" s="1"/>
  <c r="S128" i="6"/>
  <c r="S124" i="6"/>
  <c r="S133" i="6"/>
  <c r="U79" i="6"/>
  <c r="U133" i="6" s="1"/>
  <c r="T70" i="6"/>
  <c r="T124" i="6" s="1"/>
  <c r="W124" i="6" s="1"/>
  <c r="U80" i="4"/>
  <c r="U134" i="4" s="1"/>
  <c r="T80" i="4"/>
  <c r="T134" i="4" s="1"/>
  <c r="W134" i="4" s="1"/>
  <c r="S130" i="6"/>
  <c r="T79" i="4"/>
  <c r="T133" i="4" s="1"/>
  <c r="U80" i="6"/>
  <c r="U134" i="6" s="1"/>
  <c r="U81" i="4"/>
  <c r="U135" i="4" s="1"/>
  <c r="S135" i="4"/>
  <c r="T81" i="4"/>
  <c r="T80" i="6"/>
  <c r="T134" i="6" s="1"/>
  <c r="W138" i="4"/>
  <c r="T72" i="4"/>
  <c r="T126" i="4" s="1"/>
  <c r="W124" i="4"/>
  <c r="U76" i="6"/>
  <c r="U130" i="6" s="1"/>
  <c r="S126" i="4"/>
  <c r="T83" i="4"/>
  <c r="T137" i="4" s="1"/>
  <c r="S137" i="4"/>
  <c r="U79" i="4"/>
  <c r="U133" i="4" s="1"/>
  <c r="U75" i="6"/>
  <c r="U129" i="6" s="1"/>
  <c r="S129" i="6"/>
  <c r="T75" i="6"/>
  <c r="S136" i="6"/>
  <c r="U77" i="4"/>
  <c r="U131" i="4" s="1"/>
  <c r="U74" i="4"/>
  <c r="U128" i="4" s="1"/>
  <c r="T74" i="4"/>
  <c r="S128" i="4"/>
  <c r="U82" i="6"/>
  <c r="U136" i="6" s="1"/>
  <c r="T82" i="4"/>
  <c r="T136" i="4" s="1"/>
  <c r="W128" i="6"/>
  <c r="T131" i="4"/>
  <c r="T72" i="6"/>
  <c r="U72" i="6"/>
  <c r="U126" i="6" s="1"/>
  <c r="S126" i="6"/>
  <c r="W71" i="4"/>
  <c r="D98" i="4" s="1"/>
  <c r="D151" i="4" s="1"/>
  <c r="S123" i="4"/>
  <c r="S131" i="4"/>
  <c r="W79" i="6"/>
  <c r="D106" i="6" s="1"/>
  <c r="F106" i="6" s="1"/>
  <c r="F159" i="6" s="1"/>
  <c r="W70" i="4"/>
  <c r="D97" i="4" s="1"/>
  <c r="E97" i="4" s="1"/>
  <c r="E150" i="4" s="1"/>
  <c r="W74" i="6"/>
  <c r="D101" i="6" s="1"/>
  <c r="F101" i="6" s="1"/>
  <c r="F154" i="6" s="1"/>
  <c r="U76" i="4"/>
  <c r="U130" i="4" s="1"/>
  <c r="T76" i="4"/>
  <c r="T130" i="4" s="1"/>
  <c r="S130" i="4"/>
  <c r="W81" i="6"/>
  <c r="D108" i="6" s="1"/>
  <c r="E108" i="6" s="1"/>
  <c r="E161" i="6" s="1"/>
  <c r="U82" i="4"/>
  <c r="W125" i="4"/>
  <c r="W84" i="4"/>
  <c r="D111" i="4" s="1"/>
  <c r="D164" i="4" s="1"/>
  <c r="W84" i="6"/>
  <c r="D111" i="6" s="1"/>
  <c r="D164" i="6" s="1"/>
  <c r="T69" i="4"/>
  <c r="T123" i="4" s="1"/>
  <c r="W138" i="6"/>
  <c r="O122" i="6"/>
  <c r="O139" i="6" s="1"/>
  <c r="O85" i="6"/>
  <c r="W135" i="6"/>
  <c r="S129" i="4"/>
  <c r="T75" i="4"/>
  <c r="T129" i="4" s="1"/>
  <c r="U75" i="4"/>
  <c r="U129" i="4" s="1"/>
  <c r="N122" i="4"/>
  <c r="N85" i="4"/>
  <c r="P68" i="4"/>
  <c r="O68" i="4"/>
  <c r="U83" i="6"/>
  <c r="U137" i="6" s="1"/>
  <c r="T83" i="6"/>
  <c r="T137" i="6" s="1"/>
  <c r="S137" i="6"/>
  <c r="N139" i="6"/>
  <c r="T73" i="4"/>
  <c r="T127" i="4" s="1"/>
  <c r="U73" i="4"/>
  <c r="U127" i="4" s="1"/>
  <c r="S127" i="4"/>
  <c r="R68" i="6"/>
  <c r="P122" i="6"/>
  <c r="P139" i="6" s="1"/>
  <c r="P85" i="6"/>
  <c r="W80" i="4" l="1"/>
  <c r="D107" i="4" s="1"/>
  <c r="E107" i="4" s="1"/>
  <c r="E160" i="4" s="1"/>
  <c r="W134" i="6"/>
  <c r="W133" i="6"/>
  <c r="W70" i="6"/>
  <c r="D97" i="6" s="1"/>
  <c r="E97" i="6" s="1"/>
  <c r="E150" i="6" s="1"/>
  <c r="W133" i="4"/>
  <c r="W130" i="6"/>
  <c r="W136" i="6"/>
  <c r="W126" i="4"/>
  <c r="E106" i="6"/>
  <c r="E159" i="6" s="1"/>
  <c r="W76" i="6"/>
  <c r="D103" i="6" s="1"/>
  <c r="E103" i="6" s="1"/>
  <c r="E156" i="6" s="1"/>
  <c r="W77" i="4"/>
  <c r="D104" i="4" s="1"/>
  <c r="D157" i="4" s="1"/>
  <c r="W72" i="4"/>
  <c r="D99" i="4" s="1"/>
  <c r="T135" i="4"/>
  <c r="W135" i="4" s="1"/>
  <c r="W81" i="4"/>
  <c r="D108" i="4" s="1"/>
  <c r="W80" i="6"/>
  <c r="D107" i="6" s="1"/>
  <c r="D160" i="6" s="1"/>
  <c r="W137" i="4"/>
  <c r="W79" i="4"/>
  <c r="D106" i="4" s="1"/>
  <c r="F106" i="4" s="1"/>
  <c r="F159" i="4" s="1"/>
  <c r="T129" i="6"/>
  <c r="W129" i="6" s="1"/>
  <c r="W75" i="6"/>
  <c r="D102" i="6" s="1"/>
  <c r="W83" i="4"/>
  <c r="D110" i="4" s="1"/>
  <c r="D163" i="4" s="1"/>
  <c r="F98" i="4"/>
  <c r="F151" i="4" s="1"/>
  <c r="E98" i="4"/>
  <c r="E151" i="4" s="1"/>
  <c r="T128" i="4"/>
  <c r="W128" i="4" s="1"/>
  <c r="W74" i="4"/>
  <c r="D101" i="4" s="1"/>
  <c r="W131" i="4"/>
  <c r="F97" i="4"/>
  <c r="F150" i="4" s="1"/>
  <c r="D150" i="4"/>
  <c r="W76" i="4"/>
  <c r="D103" i="4" s="1"/>
  <c r="E103" i="4" s="1"/>
  <c r="E156" i="4" s="1"/>
  <c r="W69" i="4"/>
  <c r="D96" i="4" s="1"/>
  <c r="D149" i="4" s="1"/>
  <c r="E101" i="6"/>
  <c r="E154" i="6" s="1"/>
  <c r="F111" i="6"/>
  <c r="F164" i="6" s="1"/>
  <c r="D154" i="6"/>
  <c r="E111" i="6"/>
  <c r="E164" i="6" s="1"/>
  <c r="W82" i="6"/>
  <c r="D109" i="6" s="1"/>
  <c r="D161" i="6"/>
  <c r="W130" i="4"/>
  <c r="E111" i="4"/>
  <c r="E164" i="4" s="1"/>
  <c r="W123" i="4"/>
  <c r="T126" i="6"/>
  <c r="W126" i="6" s="1"/>
  <c r="W72" i="6"/>
  <c r="D99" i="6" s="1"/>
  <c r="D159" i="6"/>
  <c r="F111" i="4"/>
  <c r="F164" i="4" s="1"/>
  <c r="W73" i="4"/>
  <c r="D100" i="4" s="1"/>
  <c r="F100" i="4" s="1"/>
  <c r="F153" i="4" s="1"/>
  <c r="W127" i="4"/>
  <c r="U136" i="4"/>
  <c r="W136" i="4" s="1"/>
  <c r="W82" i="4"/>
  <c r="D109" i="4" s="1"/>
  <c r="F108" i="6"/>
  <c r="F161" i="6" s="1"/>
  <c r="W137" i="6"/>
  <c r="W83" i="6"/>
  <c r="D110" i="6" s="1"/>
  <c r="F110" i="6" s="1"/>
  <c r="R68" i="4"/>
  <c r="S68" i="4" s="1"/>
  <c r="W75" i="4"/>
  <c r="D102" i="4" s="1"/>
  <c r="F102" i="4" s="1"/>
  <c r="F155" i="4" s="1"/>
  <c r="S68" i="6"/>
  <c r="R85" i="6"/>
  <c r="O85" i="4"/>
  <c r="O122" i="4"/>
  <c r="O139" i="4" s="1"/>
  <c r="P85" i="4"/>
  <c r="P122" i="4"/>
  <c r="P139" i="4" s="1"/>
  <c r="N139" i="4"/>
  <c r="F107" i="4"/>
  <c r="F160" i="4" s="1"/>
  <c r="D160" i="4"/>
  <c r="R122" i="6"/>
  <c r="R139" i="6" s="1"/>
  <c r="W129" i="4"/>
  <c r="D150" i="6" l="1"/>
  <c r="H164" i="6"/>
  <c r="I164" i="6" s="1"/>
  <c r="M164" i="6" s="1"/>
  <c r="N164" i="6" s="1"/>
  <c r="R164" i="6" s="1"/>
  <c r="S164" i="6" s="1"/>
  <c r="W164" i="6" s="1"/>
  <c r="F104" i="4"/>
  <c r="F157" i="4" s="1"/>
  <c r="F97" i="6"/>
  <c r="F150" i="6" s="1"/>
  <c r="H150" i="6" s="1"/>
  <c r="I150" i="6" s="1"/>
  <c r="M150" i="6" s="1"/>
  <c r="N150" i="6" s="1"/>
  <c r="R150" i="6" s="1"/>
  <c r="S150" i="6" s="1"/>
  <c r="W150" i="6" s="1"/>
  <c r="D156" i="6"/>
  <c r="F103" i="6"/>
  <c r="F156" i="6" s="1"/>
  <c r="H159" i="6"/>
  <c r="I159" i="6" s="1"/>
  <c r="M159" i="6" s="1"/>
  <c r="N159" i="6" s="1"/>
  <c r="R159" i="6" s="1"/>
  <c r="S159" i="6" s="1"/>
  <c r="W159" i="6" s="1"/>
  <c r="E104" i="4"/>
  <c r="E157" i="4" s="1"/>
  <c r="H157" i="4" s="1"/>
  <c r="I157" i="4" s="1"/>
  <c r="M157" i="4" s="1"/>
  <c r="N157" i="4" s="1"/>
  <c r="R157" i="4" s="1"/>
  <c r="S157" i="4" s="1"/>
  <c r="W157" i="4" s="1"/>
  <c r="H154" i="6"/>
  <c r="I154" i="6" s="1"/>
  <c r="M154" i="6" s="1"/>
  <c r="N154" i="6" s="1"/>
  <c r="R154" i="6" s="1"/>
  <c r="S154" i="6" s="1"/>
  <c r="W154" i="6" s="1"/>
  <c r="H106" i="6"/>
  <c r="I106" i="6" s="1"/>
  <c r="K106" i="6" s="1"/>
  <c r="H151" i="4"/>
  <c r="I151" i="4" s="1"/>
  <c r="M151" i="4" s="1"/>
  <c r="N151" i="4" s="1"/>
  <c r="R151" i="4" s="1"/>
  <c r="S151" i="4" s="1"/>
  <c r="W151" i="4" s="1"/>
  <c r="E107" i="6"/>
  <c r="F107" i="6"/>
  <c r="F160" i="6" s="1"/>
  <c r="D161" i="4"/>
  <c r="E108" i="4"/>
  <c r="E161" i="4" s="1"/>
  <c r="F108" i="4"/>
  <c r="F161" i="4" s="1"/>
  <c r="H98" i="4"/>
  <c r="I98" i="4" s="1"/>
  <c r="K98" i="4" s="1"/>
  <c r="E110" i="4"/>
  <c r="E163" i="4" s="1"/>
  <c r="F99" i="4"/>
  <c r="F152" i="4" s="1"/>
  <c r="D152" i="4"/>
  <c r="F110" i="4"/>
  <c r="F163" i="4" s="1"/>
  <c r="E99" i="4"/>
  <c r="E152" i="4" s="1"/>
  <c r="E106" i="4"/>
  <c r="D159" i="4"/>
  <c r="H150" i="4"/>
  <c r="I150" i="4" s="1"/>
  <c r="M150" i="4" s="1"/>
  <c r="N150" i="4" s="1"/>
  <c r="R150" i="4" s="1"/>
  <c r="S150" i="4" s="1"/>
  <c r="W150" i="4" s="1"/>
  <c r="F102" i="6"/>
  <c r="F155" i="6" s="1"/>
  <c r="E102" i="6"/>
  <c r="D155" i="6"/>
  <c r="D153" i="4"/>
  <c r="H164" i="4"/>
  <c r="I164" i="4" s="1"/>
  <c r="M164" i="4" s="1"/>
  <c r="N164" i="4" s="1"/>
  <c r="R164" i="4" s="1"/>
  <c r="S164" i="4" s="1"/>
  <c r="W164" i="4" s="1"/>
  <c r="H97" i="4"/>
  <c r="I97" i="4" s="1"/>
  <c r="J97" i="4" s="1"/>
  <c r="E101" i="4"/>
  <c r="E154" i="4" s="1"/>
  <c r="F101" i="4"/>
  <c r="F154" i="4" s="1"/>
  <c r="D154" i="4"/>
  <c r="F109" i="6"/>
  <c r="F162" i="6" s="1"/>
  <c r="E109" i="6"/>
  <c r="D162" i="6"/>
  <c r="H161" i="6"/>
  <c r="I161" i="6" s="1"/>
  <c r="M161" i="6" s="1"/>
  <c r="N161" i="6" s="1"/>
  <c r="R161" i="6" s="1"/>
  <c r="S161" i="6" s="1"/>
  <c r="W161" i="6" s="1"/>
  <c r="E96" i="4"/>
  <c r="E149" i="4" s="1"/>
  <c r="H101" i="6"/>
  <c r="I101" i="6" s="1"/>
  <c r="J101" i="6" s="1"/>
  <c r="E100" i="4"/>
  <c r="E153" i="4" s="1"/>
  <c r="F103" i="4"/>
  <c r="F156" i="4" s="1"/>
  <c r="D156" i="4"/>
  <c r="D163" i="6"/>
  <c r="F96" i="4"/>
  <c r="F149" i="4" s="1"/>
  <c r="E110" i="6"/>
  <c r="E163" i="6" s="1"/>
  <c r="H97" i="6"/>
  <c r="I97" i="6" s="1"/>
  <c r="J97" i="6" s="1"/>
  <c r="H111" i="6"/>
  <c r="I111" i="6" s="1"/>
  <c r="J111" i="6" s="1"/>
  <c r="H160" i="4"/>
  <c r="I160" i="4" s="1"/>
  <c r="M160" i="4" s="1"/>
  <c r="N160" i="4" s="1"/>
  <c r="R160" i="4" s="1"/>
  <c r="S160" i="4" s="1"/>
  <c r="W160" i="4" s="1"/>
  <c r="F163" i="6"/>
  <c r="H111" i="4"/>
  <c r="I111" i="4" s="1"/>
  <c r="K111" i="4" s="1"/>
  <c r="E99" i="6"/>
  <c r="F99" i="6"/>
  <c r="F152" i="6" s="1"/>
  <c r="D152" i="6"/>
  <c r="D162" i="4"/>
  <c r="F109" i="4"/>
  <c r="F162" i="4" s="1"/>
  <c r="E109" i="4"/>
  <c r="E162" i="4" s="1"/>
  <c r="H108" i="6"/>
  <c r="I108" i="6" s="1"/>
  <c r="J108" i="6" s="1"/>
  <c r="R122" i="4"/>
  <c r="R139" i="4" s="1"/>
  <c r="D155" i="4"/>
  <c r="R85" i="4"/>
  <c r="E102" i="4"/>
  <c r="E155" i="4" s="1"/>
  <c r="S122" i="6"/>
  <c r="U68" i="6"/>
  <c r="T68" i="6"/>
  <c r="S85" i="6"/>
  <c r="T68" i="4"/>
  <c r="S122" i="4"/>
  <c r="S85" i="4"/>
  <c r="U68" i="4"/>
  <c r="H107" i="4"/>
  <c r="I107" i="4" s="1"/>
  <c r="H156" i="6"/>
  <c r="I156" i="6" s="1"/>
  <c r="M156" i="6" s="1"/>
  <c r="N156" i="6" s="1"/>
  <c r="R156" i="6" s="1"/>
  <c r="S156" i="6" s="1"/>
  <c r="W156" i="6" s="1"/>
  <c r="H104" i="4" l="1"/>
  <c r="I104" i="4" s="1"/>
  <c r="K104" i="4" s="1"/>
  <c r="H103" i="6"/>
  <c r="I103" i="6" s="1"/>
  <c r="H108" i="4"/>
  <c r="I108" i="4" s="1"/>
  <c r="K108" i="4" s="1"/>
  <c r="J106" i="6"/>
  <c r="M106" i="6" s="1"/>
  <c r="N106" i="6" s="1"/>
  <c r="O106" i="6" s="1"/>
  <c r="H163" i="4"/>
  <c r="I163" i="4" s="1"/>
  <c r="M163" i="4" s="1"/>
  <c r="N163" i="4" s="1"/>
  <c r="R163" i="4" s="1"/>
  <c r="S163" i="4" s="1"/>
  <c r="W163" i="4" s="1"/>
  <c r="H152" i="4"/>
  <c r="I152" i="4" s="1"/>
  <c r="M152" i="4" s="1"/>
  <c r="N152" i="4" s="1"/>
  <c r="R152" i="4" s="1"/>
  <c r="S152" i="4" s="1"/>
  <c r="W152" i="4" s="1"/>
  <c r="H110" i="4"/>
  <c r="I110" i="4" s="1"/>
  <c r="K110" i="4" s="1"/>
  <c r="J108" i="4"/>
  <c r="J98" i="4"/>
  <c r="M98" i="4" s="1"/>
  <c r="N98" i="4" s="1"/>
  <c r="O98" i="4" s="1"/>
  <c r="H161" i="4"/>
  <c r="I161" i="4" s="1"/>
  <c r="M161" i="4" s="1"/>
  <c r="N161" i="4" s="1"/>
  <c r="R161" i="4" s="1"/>
  <c r="S161" i="4" s="1"/>
  <c r="W161" i="4" s="1"/>
  <c r="H99" i="4"/>
  <c r="I99" i="4" s="1"/>
  <c r="K99" i="4" s="1"/>
  <c r="E160" i="6"/>
  <c r="H160" i="6" s="1"/>
  <c r="I160" i="6" s="1"/>
  <c r="M160" i="6" s="1"/>
  <c r="N160" i="6" s="1"/>
  <c r="R160" i="6" s="1"/>
  <c r="S160" i="6" s="1"/>
  <c r="W160" i="6" s="1"/>
  <c r="H107" i="6"/>
  <c r="I107" i="6" s="1"/>
  <c r="H156" i="4"/>
  <c r="I156" i="4" s="1"/>
  <c r="M156" i="4" s="1"/>
  <c r="N156" i="4" s="1"/>
  <c r="R156" i="4" s="1"/>
  <c r="S156" i="4" s="1"/>
  <c r="W156" i="4" s="1"/>
  <c r="E155" i="6"/>
  <c r="H155" i="6" s="1"/>
  <c r="I155" i="6" s="1"/>
  <c r="M155" i="6" s="1"/>
  <c r="N155" i="6" s="1"/>
  <c r="R155" i="6" s="1"/>
  <c r="S155" i="6" s="1"/>
  <c r="W155" i="6" s="1"/>
  <c r="H102" i="6"/>
  <c r="I102" i="6" s="1"/>
  <c r="K97" i="4"/>
  <c r="M97" i="4" s="1"/>
  <c r="N97" i="4" s="1"/>
  <c r="H163" i="6"/>
  <c r="I163" i="6" s="1"/>
  <c r="M163" i="6" s="1"/>
  <c r="N163" i="6" s="1"/>
  <c r="R163" i="6" s="1"/>
  <c r="S163" i="6" s="1"/>
  <c r="W163" i="6" s="1"/>
  <c r="H110" i="6"/>
  <c r="I110" i="6" s="1"/>
  <c r="K110" i="6" s="1"/>
  <c r="H153" i="4"/>
  <c r="I153" i="4" s="1"/>
  <c r="M153" i="4" s="1"/>
  <c r="N153" i="4" s="1"/>
  <c r="R153" i="4" s="1"/>
  <c r="S153" i="4" s="1"/>
  <c r="W153" i="4" s="1"/>
  <c r="H154" i="4"/>
  <c r="I154" i="4" s="1"/>
  <c r="M154" i="4" s="1"/>
  <c r="N154" i="4" s="1"/>
  <c r="R154" i="4" s="1"/>
  <c r="S154" i="4" s="1"/>
  <c r="W154" i="4" s="1"/>
  <c r="E159" i="4"/>
  <c r="H159" i="4" s="1"/>
  <c r="I159" i="4" s="1"/>
  <c r="M159" i="4" s="1"/>
  <c r="N159" i="4" s="1"/>
  <c r="R159" i="4" s="1"/>
  <c r="S159" i="4" s="1"/>
  <c r="W159" i="4" s="1"/>
  <c r="H106" i="4"/>
  <c r="I106" i="4" s="1"/>
  <c r="H101" i="4"/>
  <c r="I101" i="4" s="1"/>
  <c r="J101" i="4" s="1"/>
  <c r="H149" i="4"/>
  <c r="I149" i="4" s="1"/>
  <c r="M149" i="4" s="1"/>
  <c r="N149" i="4" s="1"/>
  <c r="R149" i="4" s="1"/>
  <c r="S149" i="4" s="1"/>
  <c r="W149" i="4" s="1"/>
  <c r="J104" i="4"/>
  <c r="M104" i="4" s="1"/>
  <c r="N104" i="4" s="1"/>
  <c r="P104" i="4" s="1"/>
  <c r="H96" i="4"/>
  <c r="I96" i="4" s="1"/>
  <c r="K96" i="4" s="1"/>
  <c r="H155" i="4"/>
  <c r="I155" i="4" s="1"/>
  <c r="M155" i="4" s="1"/>
  <c r="N155" i="4" s="1"/>
  <c r="R155" i="4" s="1"/>
  <c r="S155" i="4" s="1"/>
  <c r="W155" i="4" s="1"/>
  <c r="K111" i="6"/>
  <c r="M111" i="6" s="1"/>
  <c r="N111" i="6" s="1"/>
  <c r="H103" i="4"/>
  <c r="I103" i="4" s="1"/>
  <c r="K103" i="4" s="1"/>
  <c r="K101" i="6"/>
  <c r="M101" i="6" s="1"/>
  <c r="N101" i="6" s="1"/>
  <c r="P101" i="6" s="1"/>
  <c r="H100" i="4"/>
  <c r="I100" i="4" s="1"/>
  <c r="J100" i="4" s="1"/>
  <c r="H109" i="4"/>
  <c r="I109" i="4" s="1"/>
  <c r="K109" i="4" s="1"/>
  <c r="W68" i="4"/>
  <c r="W85" i="4" s="1"/>
  <c r="K97" i="6"/>
  <c r="M97" i="6" s="1"/>
  <c r="N97" i="6" s="1"/>
  <c r="P97" i="6" s="1"/>
  <c r="E162" i="6"/>
  <c r="H162" i="6" s="1"/>
  <c r="I162" i="6" s="1"/>
  <c r="M162" i="6" s="1"/>
  <c r="N162" i="6" s="1"/>
  <c r="R162" i="6" s="1"/>
  <c r="S162" i="6" s="1"/>
  <c r="W162" i="6" s="1"/>
  <c r="H109" i="6"/>
  <c r="I109" i="6" s="1"/>
  <c r="J111" i="4"/>
  <c r="M111" i="4" s="1"/>
  <c r="N111" i="4" s="1"/>
  <c r="O111" i="4" s="1"/>
  <c r="E152" i="6"/>
  <c r="H152" i="6" s="1"/>
  <c r="I152" i="6" s="1"/>
  <c r="M152" i="6" s="1"/>
  <c r="N152" i="6" s="1"/>
  <c r="R152" i="6" s="1"/>
  <c r="S152" i="6" s="1"/>
  <c r="W152" i="6" s="1"/>
  <c r="H99" i="6"/>
  <c r="I99" i="6" s="1"/>
  <c r="P106" i="6"/>
  <c r="R106" i="6" s="1"/>
  <c r="S106" i="6" s="1"/>
  <c r="K108" i="6"/>
  <c r="M108" i="6" s="1"/>
  <c r="N108" i="6" s="1"/>
  <c r="H162" i="4"/>
  <c r="I162" i="4" s="1"/>
  <c r="M162" i="4" s="1"/>
  <c r="N162" i="4" s="1"/>
  <c r="R162" i="4" s="1"/>
  <c r="S162" i="4" s="1"/>
  <c r="W162" i="4" s="1"/>
  <c r="W68" i="6"/>
  <c r="D95" i="6" s="1"/>
  <c r="H102" i="4"/>
  <c r="I102" i="4" s="1"/>
  <c r="U122" i="6"/>
  <c r="U139" i="6" s="1"/>
  <c r="U85" i="6"/>
  <c r="T85" i="4"/>
  <c r="T122" i="4"/>
  <c r="T139" i="4" s="1"/>
  <c r="U85" i="4"/>
  <c r="U122" i="4"/>
  <c r="U139" i="4" s="1"/>
  <c r="S139" i="6"/>
  <c r="T85" i="6"/>
  <c r="T122" i="6"/>
  <c r="T139" i="6" s="1"/>
  <c r="S139" i="4"/>
  <c r="K107" i="4"/>
  <c r="J107" i="4"/>
  <c r="J110" i="4" l="1"/>
  <c r="P98" i="4"/>
  <c r="K103" i="6"/>
  <c r="J103" i="6"/>
  <c r="M103" i="6" s="1"/>
  <c r="N103" i="6" s="1"/>
  <c r="M108" i="4"/>
  <c r="N108" i="4" s="1"/>
  <c r="O108" i="4" s="1"/>
  <c r="D95" i="4"/>
  <c r="M110" i="4"/>
  <c r="N110" i="4" s="1"/>
  <c r="P110" i="4" s="1"/>
  <c r="K100" i="4"/>
  <c r="M100" i="4" s="1"/>
  <c r="N100" i="4" s="1"/>
  <c r="O100" i="4" s="1"/>
  <c r="K107" i="6"/>
  <c r="J107" i="6"/>
  <c r="M107" i="6" s="1"/>
  <c r="N107" i="6" s="1"/>
  <c r="P107" i="6" s="1"/>
  <c r="W85" i="6"/>
  <c r="J110" i="6"/>
  <c r="M110" i="6" s="1"/>
  <c r="N110" i="6" s="1"/>
  <c r="J99" i="4"/>
  <c r="M99" i="4" s="1"/>
  <c r="N99" i="4" s="1"/>
  <c r="P99" i="4" s="1"/>
  <c r="P97" i="4"/>
  <c r="O97" i="4"/>
  <c r="K101" i="4"/>
  <c r="M101" i="4" s="1"/>
  <c r="N101" i="4" s="1"/>
  <c r="O101" i="6"/>
  <c r="R101" i="6" s="1"/>
  <c r="S101" i="6" s="1"/>
  <c r="T101" i="6" s="1"/>
  <c r="K102" i="6"/>
  <c r="J102" i="6"/>
  <c r="J109" i="4"/>
  <c r="M109" i="4" s="1"/>
  <c r="N109" i="4" s="1"/>
  <c r="O109" i="4" s="1"/>
  <c r="M107" i="4"/>
  <c r="N107" i="4" s="1"/>
  <c r="P107" i="4" s="1"/>
  <c r="K106" i="4"/>
  <c r="J106" i="4"/>
  <c r="J96" i="4"/>
  <c r="M96" i="4" s="1"/>
  <c r="N96" i="4" s="1"/>
  <c r="P96" i="4" s="1"/>
  <c r="J103" i="4"/>
  <c r="M103" i="4" s="1"/>
  <c r="N103" i="4" s="1"/>
  <c r="R98" i="4"/>
  <c r="S98" i="4" s="1"/>
  <c r="K109" i="6"/>
  <c r="J109" i="6"/>
  <c r="M109" i="6" s="1"/>
  <c r="N109" i="6" s="1"/>
  <c r="O97" i="6"/>
  <c r="R97" i="6" s="1"/>
  <c r="S97" i="6" s="1"/>
  <c r="U97" i="6" s="1"/>
  <c r="O110" i="4"/>
  <c r="P111" i="4"/>
  <c r="R111" i="4" s="1"/>
  <c r="S111" i="4" s="1"/>
  <c r="J99" i="6"/>
  <c r="K99" i="6"/>
  <c r="O108" i="6"/>
  <c r="P108" i="6"/>
  <c r="O104" i="4"/>
  <c r="R104" i="4" s="1"/>
  <c r="S104" i="4" s="1"/>
  <c r="W122" i="6"/>
  <c r="W139" i="6" s="1"/>
  <c r="K102" i="4"/>
  <c r="J102" i="4"/>
  <c r="E95" i="4"/>
  <c r="D112" i="4"/>
  <c r="D148" i="4"/>
  <c r="F95" i="4"/>
  <c r="W122" i="4"/>
  <c r="W139" i="4" s="1"/>
  <c r="U106" i="6"/>
  <c r="T106" i="6"/>
  <c r="D148" i="6"/>
  <c r="D112" i="6"/>
  <c r="E95" i="6"/>
  <c r="F95" i="6"/>
  <c r="P111" i="6"/>
  <c r="O111" i="6"/>
  <c r="P108" i="4" l="1"/>
  <c r="T97" i="6"/>
  <c r="P103" i="6"/>
  <c r="O103" i="6"/>
  <c r="R103" i="6" s="1"/>
  <c r="S103" i="6" s="1"/>
  <c r="M106" i="4"/>
  <c r="N106" i="4" s="1"/>
  <c r="O106" i="4" s="1"/>
  <c r="R110" i="4"/>
  <c r="S110" i="4" s="1"/>
  <c r="U110" i="4" s="1"/>
  <c r="R111" i="6"/>
  <c r="S111" i="6" s="1"/>
  <c r="U111" i="6" s="1"/>
  <c r="M102" i="6"/>
  <c r="N102" i="6" s="1"/>
  <c r="O102" i="6" s="1"/>
  <c r="R97" i="4"/>
  <c r="S97" i="4" s="1"/>
  <c r="U97" i="4" s="1"/>
  <c r="R108" i="4"/>
  <c r="S108" i="4" s="1"/>
  <c r="U108" i="4" s="1"/>
  <c r="W106" i="6"/>
  <c r="O110" i="6"/>
  <c r="P110" i="6"/>
  <c r="O107" i="6"/>
  <c r="R107" i="6" s="1"/>
  <c r="S107" i="6" s="1"/>
  <c r="U107" i="6" s="1"/>
  <c r="O99" i="4"/>
  <c r="R99" i="4" s="1"/>
  <c r="S99" i="4" s="1"/>
  <c r="P106" i="4"/>
  <c r="O107" i="4"/>
  <c r="R107" i="4" s="1"/>
  <c r="S107" i="4" s="1"/>
  <c r="T107" i="4" s="1"/>
  <c r="U101" i="6"/>
  <c r="W101" i="6" s="1"/>
  <c r="H95" i="4"/>
  <c r="H112" i="4" s="1"/>
  <c r="R108" i="6"/>
  <c r="S108" i="6" s="1"/>
  <c r="U108" i="6" s="1"/>
  <c r="P109" i="4"/>
  <c r="R109" i="4" s="1"/>
  <c r="S109" i="4" s="1"/>
  <c r="T109" i="4" s="1"/>
  <c r="W97" i="6"/>
  <c r="T98" i="4"/>
  <c r="U98" i="4"/>
  <c r="O101" i="4"/>
  <c r="P101" i="4"/>
  <c r="T110" i="4"/>
  <c r="O109" i="6"/>
  <c r="P109" i="6"/>
  <c r="T111" i="4"/>
  <c r="U111" i="4"/>
  <c r="M99" i="6"/>
  <c r="N99" i="6" s="1"/>
  <c r="O96" i="4"/>
  <c r="R96" i="4" s="1"/>
  <c r="S96" i="4" s="1"/>
  <c r="T96" i="4" s="1"/>
  <c r="H95" i="6"/>
  <c r="I95" i="6" s="1"/>
  <c r="U104" i="4"/>
  <c r="T104" i="4"/>
  <c r="P100" i="4"/>
  <c r="R100" i="4" s="1"/>
  <c r="S100" i="4" s="1"/>
  <c r="P103" i="4"/>
  <c r="O103" i="4"/>
  <c r="M102" i="4"/>
  <c r="N102" i="4" s="1"/>
  <c r="F112" i="6"/>
  <c r="F148" i="6"/>
  <c r="F165" i="6" s="1"/>
  <c r="E148" i="6"/>
  <c r="E165" i="6" s="1"/>
  <c r="E112" i="6"/>
  <c r="E112" i="4"/>
  <c r="E148" i="4"/>
  <c r="E165" i="4" s="1"/>
  <c r="D165" i="6"/>
  <c r="F112" i="4"/>
  <c r="F148" i="4"/>
  <c r="F165" i="4" s="1"/>
  <c r="D165" i="4"/>
  <c r="T111" i="6" l="1"/>
  <c r="P102" i="6"/>
  <c r="R106" i="4"/>
  <c r="S106" i="4" s="1"/>
  <c r="T108" i="4"/>
  <c r="W108" i="4" s="1"/>
  <c r="T97" i="4"/>
  <c r="W97" i="4" s="1"/>
  <c r="T103" i="6"/>
  <c r="U103" i="6"/>
  <c r="R110" i="6"/>
  <c r="S110" i="6" s="1"/>
  <c r="U110" i="6" s="1"/>
  <c r="R101" i="4"/>
  <c r="S101" i="4" s="1"/>
  <c r="W111" i="4"/>
  <c r="T108" i="6"/>
  <c r="W108" i="6" s="1"/>
  <c r="R102" i="6"/>
  <c r="S102" i="6" s="1"/>
  <c r="T102" i="6" s="1"/>
  <c r="U107" i="4"/>
  <c r="W107" i="4" s="1"/>
  <c r="T99" i="4"/>
  <c r="U99" i="4"/>
  <c r="R103" i="4"/>
  <c r="S103" i="4" s="1"/>
  <c r="T103" i="4" s="1"/>
  <c r="T107" i="6"/>
  <c r="W107" i="6" s="1"/>
  <c r="W110" i="4"/>
  <c r="U109" i="4"/>
  <c r="W109" i="4" s="1"/>
  <c r="I95" i="4"/>
  <c r="K95" i="4" s="1"/>
  <c r="K112" i="4" s="1"/>
  <c r="T106" i="4"/>
  <c r="U106" i="4"/>
  <c r="T101" i="4"/>
  <c r="U101" i="4"/>
  <c r="W98" i="4"/>
  <c r="R109" i="6"/>
  <c r="S109" i="6" s="1"/>
  <c r="W111" i="6"/>
  <c r="H112" i="6"/>
  <c r="P99" i="6"/>
  <c r="O99" i="6"/>
  <c r="U96" i="4"/>
  <c r="W96" i="4" s="1"/>
  <c r="H148" i="6"/>
  <c r="I148" i="6" s="1"/>
  <c r="W104" i="4"/>
  <c r="O102" i="4"/>
  <c r="P102" i="4"/>
  <c r="H148" i="4"/>
  <c r="I148" i="4" s="1"/>
  <c r="U100" i="4"/>
  <c r="T100" i="4"/>
  <c r="I112" i="6"/>
  <c r="J95" i="6"/>
  <c r="J112" i="6" s="1"/>
  <c r="K95" i="6"/>
  <c r="K112" i="6" s="1"/>
  <c r="T110" i="6" l="1"/>
  <c r="W110" i="6" s="1"/>
  <c r="W101" i="4"/>
  <c r="W106" i="4"/>
  <c r="W103" i="6"/>
  <c r="U102" i="6"/>
  <c r="W102" i="6" s="1"/>
  <c r="W99" i="4"/>
  <c r="W100" i="4"/>
  <c r="U103" i="4"/>
  <c r="W103" i="4" s="1"/>
  <c r="J95" i="4"/>
  <c r="J112" i="4" s="1"/>
  <c r="I112" i="4"/>
  <c r="U109" i="6"/>
  <c r="T109" i="6"/>
  <c r="W109" i="6" s="1"/>
  <c r="H165" i="6"/>
  <c r="R99" i="6"/>
  <c r="S99" i="6" s="1"/>
  <c r="R102" i="4"/>
  <c r="S102" i="4" s="1"/>
  <c r="U102" i="4" s="1"/>
  <c r="H165" i="4"/>
  <c r="M95" i="6"/>
  <c r="M112" i="6" s="1"/>
  <c r="I165" i="4"/>
  <c r="M148" i="4"/>
  <c r="I165" i="6"/>
  <c r="M148" i="6"/>
  <c r="M95" i="4" l="1"/>
  <c r="M112" i="4" s="1"/>
  <c r="T102" i="4"/>
  <c r="W102" i="4" s="1"/>
  <c r="N95" i="6"/>
  <c r="O95" i="6" s="1"/>
  <c r="O112" i="6" s="1"/>
  <c r="T99" i="6"/>
  <c r="U99" i="6"/>
  <c r="N148" i="6"/>
  <c r="M165" i="6"/>
  <c r="M165" i="4"/>
  <c r="N148" i="4"/>
  <c r="P95" i="6" l="1"/>
  <c r="P112" i="6" s="1"/>
  <c r="N95" i="4"/>
  <c r="N112" i="4" s="1"/>
  <c r="W99" i="6"/>
  <c r="N112" i="6"/>
  <c r="R95" i="6"/>
  <c r="S95" i="6" s="1"/>
  <c r="R112" i="6"/>
  <c r="R148" i="4"/>
  <c r="N165" i="4"/>
  <c r="P95" i="4"/>
  <c r="P112" i="4" s="1"/>
  <c r="O95" i="4"/>
  <c r="O112" i="4" s="1"/>
  <c r="R148" i="6"/>
  <c r="N165" i="6"/>
  <c r="R95" i="4" l="1"/>
  <c r="S95" i="4" s="1"/>
  <c r="S148" i="6"/>
  <c r="R165" i="6"/>
  <c r="S148" i="4"/>
  <c r="R165" i="4"/>
  <c r="T95" i="6"/>
  <c r="T112" i="6" s="1"/>
  <c r="S112" i="6"/>
  <c r="U95" i="6"/>
  <c r="U112" i="6" s="1"/>
  <c r="W95" i="6" l="1"/>
  <c r="W112" i="6" s="1"/>
  <c r="R112" i="4"/>
  <c r="S165" i="4"/>
  <c r="W148" i="4"/>
  <c r="W165" i="4" s="1"/>
  <c r="T95" i="4"/>
  <c r="T112" i="4" s="1"/>
  <c r="S112" i="4"/>
  <c r="U95" i="4"/>
  <c r="U112" i="4" s="1"/>
  <c r="W95" i="4"/>
  <c r="W112" i="4" s="1"/>
  <c r="S165" i="6"/>
  <c r="W148" i="6"/>
  <c r="W165" i="6" s="1"/>
</calcChain>
</file>

<file path=xl/sharedStrings.xml><?xml version="1.0" encoding="utf-8"?>
<sst xmlns="http://schemas.openxmlformats.org/spreadsheetml/2006/main" count="16479" uniqueCount="125">
  <si>
    <t>Land &amp; Rights</t>
  </si>
  <si>
    <t>Buildings</t>
  </si>
  <si>
    <t>Cooling Towers and Circulating Water Systems</t>
  </si>
  <si>
    <t>Hydraulic works</t>
  </si>
  <si>
    <t>Other &amp; Civil work</t>
  </si>
  <si>
    <t>Plant &amp; Machinery</t>
  </si>
  <si>
    <t>Batteries</t>
  </si>
  <si>
    <t>Air Conditioning</t>
  </si>
  <si>
    <t>Lines &amp; cable Network</t>
  </si>
  <si>
    <t>Vehicles</t>
  </si>
  <si>
    <t>Furniture &amp; Fixtures</t>
  </si>
  <si>
    <t>Office Equipment</t>
  </si>
  <si>
    <t>Communication Equipments</t>
  </si>
  <si>
    <t>I.T. Equipment</t>
  </si>
  <si>
    <t>Software</t>
  </si>
  <si>
    <t>Intangibles</t>
  </si>
  <si>
    <t>RIGHT TO USE OF KGSC LEASE ASSET STAGE I &amp; II</t>
  </si>
  <si>
    <t>Total</t>
  </si>
  <si>
    <t>Particulars</t>
  </si>
  <si>
    <t>Form 5.1 (E): Assets &amp; Depreciation- Existing Schemes (CoD on or before the March 31, 2025 or Assets in-principally approved  before the notification of MERC MYT Regulations 2024)</t>
  </si>
  <si>
    <t xml:space="preserve">       </t>
  </si>
  <si>
    <t>(A) Gross Fixed Assets</t>
  </si>
  <si>
    <t>(Rs. Crore)</t>
  </si>
  <si>
    <t>Sr. No.</t>
  </si>
  <si>
    <t>FY 2022-23</t>
  </si>
  <si>
    <t>FY 2023-24</t>
  </si>
  <si>
    <t>FY 2024-25</t>
  </si>
  <si>
    <t>FY 2025-26</t>
  </si>
  <si>
    <t>Actual</t>
  </si>
  <si>
    <t>Estimated</t>
  </si>
  <si>
    <t>Projected</t>
  </si>
  <si>
    <t>Balance at the beginning of the year</t>
  </si>
  <si>
    <t>Additions during the year</t>
  </si>
  <si>
    <t>Retirement of assets during the year</t>
  </si>
  <si>
    <t>Asset not in use</t>
  </si>
  <si>
    <t>Balance at the end of the year</t>
  </si>
  <si>
    <t>(a)</t>
  </si>
  <si>
    <t>(b)</t>
  </si>
  <si>
    <t>(c)</t>
  </si>
  <si>
    <t>(d)</t>
  </si>
  <si>
    <t>(e) = (a)+(b)-(c)-(d)</t>
  </si>
  <si>
    <t>(e)</t>
  </si>
  <si>
    <t>(f)</t>
  </si>
  <si>
    <t>(g)</t>
  </si>
  <si>
    <t>(h)</t>
  </si>
  <si>
    <t>(i) = (e)+(f)-(g)-(h)</t>
  </si>
  <si>
    <t>(i)</t>
  </si>
  <si>
    <t>(j)</t>
  </si>
  <si>
    <t>(k)</t>
  </si>
  <si>
    <t>(l)</t>
  </si>
  <si>
    <t>(m) = (i)+(j)-(k)-(l)</t>
  </si>
  <si>
    <t>(m)</t>
  </si>
  <si>
    <t>(n)</t>
  </si>
  <si>
    <t>(o)</t>
  </si>
  <si>
    <t>(p)</t>
  </si>
  <si>
    <t>(q) = (m)+(n)-(o)-(p)</t>
  </si>
  <si>
    <r>
      <rPr>
        <b/>
        <sz val="11"/>
        <rFont val="Times New Roman"/>
        <family val="1"/>
      </rPr>
      <t>Note</t>
    </r>
    <r>
      <rPr>
        <sz val="11"/>
        <rFont val="Times New Roman"/>
        <family val="1"/>
      </rPr>
      <t>: Documentary evidence of all assets put to use during the completed Years shall be provided with this format</t>
    </r>
  </si>
  <si>
    <t>FY 2026-27</t>
  </si>
  <si>
    <t>FY 2027-28</t>
  </si>
  <si>
    <t>FY 2028-29</t>
  </si>
  <si>
    <t>FY 2029-30</t>
  </si>
  <si>
    <t>(q)</t>
  </si>
  <si>
    <t>(r)</t>
  </si>
  <si>
    <t>(s)</t>
  </si>
  <si>
    <t>(t)</t>
  </si>
  <si>
    <t>(u) = (q)+(r)-(s)-(t)</t>
  </si>
  <si>
    <t>(u)</t>
  </si>
  <si>
    <t>(v)</t>
  </si>
  <si>
    <t>(w)</t>
  </si>
  <si>
    <t>(x)</t>
  </si>
  <si>
    <t>(y) = (u)+(v)-(w)-(x)</t>
  </si>
  <si>
    <t>(y)</t>
  </si>
  <si>
    <t>(z)</t>
  </si>
  <si>
    <t>(aa)</t>
  </si>
  <si>
    <t>(ab)</t>
  </si>
  <si>
    <t>(ac) = (y)+(z)-(aa)-(ab)</t>
  </si>
  <si>
    <t>(ac)</t>
  </si>
  <si>
    <t>(ad)</t>
  </si>
  <si>
    <t>(ae)</t>
  </si>
  <si>
    <t>(af)</t>
  </si>
  <si>
    <t>(ag) = (ac)+(ad)-(ae)-(af)</t>
  </si>
  <si>
    <t>(B) Depreciation</t>
  </si>
  <si>
    <t>Dep rate</t>
  </si>
  <si>
    <t>Accumulated depreciation at the beginning of the year</t>
  </si>
  <si>
    <t>Withdrawals during the year</t>
  </si>
  <si>
    <t>Accumulated depreciation at the end of the year</t>
  </si>
  <si>
    <t>FY 23</t>
  </si>
  <si>
    <t>Balance useful life</t>
  </si>
  <si>
    <r>
      <rPr>
        <b/>
        <sz val="11"/>
        <rFont val="Times New Roman"/>
        <family val="1"/>
      </rPr>
      <t>Note</t>
    </r>
    <r>
      <rPr>
        <sz val="11"/>
        <rFont val="Times New Roman"/>
        <family val="1"/>
      </rPr>
      <t>: 1. Documentary evidence of all assets put to use during the Year shall be provided with this format</t>
    </r>
  </si>
  <si>
    <t>2. Generation Company shall submit certification from the Statutory Auditor for the capping of depreciation at ninety per cent of the allowable capital cost of the asset</t>
  </si>
  <si>
    <t>(C ) Net Fixed Assets</t>
  </si>
  <si>
    <r>
      <rPr>
        <b/>
        <sz val="11"/>
        <rFont val="Times New Roman"/>
        <family val="1"/>
      </rPr>
      <t>Note</t>
    </r>
    <r>
      <rPr>
        <sz val="11"/>
        <rFont val="Times New Roman"/>
        <family val="1"/>
      </rPr>
      <t>: Documentary evidence of all assets put to use shall be provided with this format</t>
    </r>
  </si>
  <si>
    <t>Form 5.1 (N): Assets &amp; Depreciation - New Schemes  (not covered under Existing Assets)</t>
  </si>
  <si>
    <t>(u)=(q)+(r)</t>
  </si>
  <si>
    <t>H</t>
  </si>
  <si>
    <t>Form 5: Assets &amp; Depreciation</t>
  </si>
  <si>
    <t>(ag)</t>
  </si>
  <si>
    <t>(ah) = (ad)+(ae)-(af)-(ag)</t>
  </si>
  <si>
    <t>(ai)</t>
  </si>
  <si>
    <t>(aj)</t>
  </si>
  <si>
    <t>(ak)</t>
  </si>
  <si>
    <t>(al)</t>
  </si>
  <si>
    <t>(am) = (ai)+(aj)-(ak)-(al)</t>
  </si>
  <si>
    <t>Dep Rate for FY 22-23</t>
  </si>
  <si>
    <t xml:space="preserve">      Maharashtra State Power Generation Company Ltd.</t>
  </si>
  <si>
    <t>MYT Petition Formats for Bhusawal Unit 3</t>
  </si>
  <si>
    <t>MYT Petition Formats for Bhusawal Units 4&amp;5</t>
  </si>
  <si>
    <t>MYT Petition Formats for Koradi Units 8,9 &amp; 10</t>
  </si>
  <si>
    <t>MYT Petition Formats for Chandrapur Units 8&amp;9</t>
  </si>
  <si>
    <t>MYT Petition Formats for Parli 8</t>
  </si>
  <si>
    <t>MYT Petition Formats for SHP Hydro</t>
  </si>
  <si>
    <t>MYT Petition Formats for Chandrapur Unit 3-7</t>
  </si>
  <si>
    <t>MYT Petition Formats for Khaperkheda Unit 1-4</t>
  </si>
  <si>
    <t>MYT Petition Formats for Koradi Unit 6-7</t>
  </si>
  <si>
    <t>MYT Petition Formats for Nashik</t>
  </si>
  <si>
    <t>MYT Petition Formats for Uran</t>
  </si>
  <si>
    <t>MYT Petition Formats for Paras Units 3-4</t>
  </si>
  <si>
    <t>MYT Petition Formats for Parli Units 6 &amp; 7</t>
  </si>
  <si>
    <t>MYT Petition Formats for Khaperkheda Unit 5</t>
  </si>
  <si>
    <t>MYT Petition Formats for Hydro</t>
  </si>
  <si>
    <t>As per Data gap set I number 30, format 5 (existing) is split in to two parts, 1) Considering assets commissioned upto FY 20 (31.03.2020) and 2) Considering assets commissioned after FY 20 (31.03.2020) and Assets which are new assets as per MERC MYT Regulations 2024 are shown separately as form 5 (N) for each stations.</t>
  </si>
  <si>
    <t>Note:</t>
  </si>
  <si>
    <t>MYT Petition Formats for Bhira</t>
  </si>
  <si>
    <t>MYT Petition Formats for Koyna</t>
  </si>
  <si>
    <t>MYT Petition Formats for Tilhari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</si>
</sst>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_(* \(#,##0.00\);_(* &quot;-&quot;??_);_(@_)"/>
    <numFmt numFmtId="165" formatCode="_(* #,##0_);_(* \(#,##0\);_(* &quot;-&quot;??_);_(@_)"/>
    <numFmt numFmtId="166" formatCode="_(* #,##0.0_);_(* \(#,##0.0\);_(* &quot;-&quot;??_);_(@_)"/>
  </numFmts>
  <fonts count="14" x14ac:knownFonts="1">
    <font>
      <sz val="11"/>
      <color theme="1"/>
      <name val="Calibri"/>
      <family val="2"/>
    </font>
    <font>
      <sz val="11"/>
      <color theme="1"/>
      <name val="Times New Roman"/>
      <family val="1"/>
    </font>
    <font>
      <sz val="11"/>
      <color theme="1"/>
      <name val="Calibri"/>
      <family val="2"/>
      <scheme val="minor"/>
    </font>
    <font>
      <sz val="10"/>
      <name val="Arial"/>
      <family val="2"/>
    </font>
    <font>
      <b/>
      <sz val="11"/>
      <name val="Times New Roman"/>
      <family val="1"/>
    </font>
    <font>
      <sz val="11"/>
      <name val="Times New Roman"/>
      <family val="1"/>
    </font>
    <font>
      <b/>
      <sz val="11"/>
      <color indexed="8"/>
      <name val="Times New Roman"/>
      <family val="1"/>
    </font>
    <font>
      <sz val="11"/>
      <name val="Arial"/>
      <family val="2"/>
    </font>
    <font>
      <vertAlign val="superscript"/>
      <sz val="11"/>
      <name val="Times New Roman"/>
      <family val="1"/>
    </font>
    <font>
      <sz val="11"/>
      <color indexed="8"/>
      <name val="Times New Roman"/>
      <family val="1"/>
    </font>
    <font>
      <b/>
      <vertAlign val="superscript"/>
      <sz val="11"/>
      <name val="Times New Roman"/>
      <family val="1"/>
    </font>
    <font>
      <sz val="11"/>
      <color rgb="FFFF0000"/>
      <name val="Times New Roman"/>
      <family val="1"/>
    </font>
    <font>
      <sz val="11"/>
      <color theme="1"/>
      <name val="Calibri"/>
      <family val="2"/>
    </font>
    <font>
      <b/>
      <sz val="11"/>
      <color theme="1"/>
      <name val="Calibri"/>
      <family val="2"/>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7"/>
        <bgColor indexed="64"/>
      </patternFill>
    </fill>
    <fill>
      <patternFill patternType="solid">
        <fgColor rgb="FF92D050"/>
        <bgColor indexed="64"/>
      </patternFill>
    </fill>
    <fill>
      <patternFill patternType="solid">
        <fgColor theme="4"/>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7">
    <xf numFmtId="0" fontId="0" fillId="0" borderId="0"/>
    <xf numFmtId="0" fontId="3" fillId="0" borderId="0"/>
    <xf numFmtId="164" fontId="2"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9" fontId="2" fillId="0" borderId="0" applyFont="0" applyFill="0" applyBorder="0" applyAlignment="0" applyProtection="0"/>
    <xf numFmtId="0" fontId="3" fillId="0" borderId="0">
      <alignment vertical="center"/>
    </xf>
    <xf numFmtId="0" fontId="3" fillId="0" borderId="0"/>
    <xf numFmtId="164" fontId="3" fillId="0" borderId="0" applyFont="0" applyFill="0" applyBorder="0" applyAlignment="0" applyProtection="0"/>
    <xf numFmtId="0" fontId="3" fillId="0" borderId="0"/>
    <xf numFmtId="0" fontId="3" fillId="0" borderId="0">
      <alignment vertical="center"/>
    </xf>
    <xf numFmtId="9" fontId="3" fillId="0" borderId="0" applyFont="0" applyFill="0" applyBorder="0" applyAlignment="0" applyProtection="0"/>
    <xf numFmtId="9"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cellStyleXfs>
  <cellXfs count="163">
    <xf numFmtId="0" fontId="0" fillId="0" borderId="0" xfId="0"/>
    <xf numFmtId="0" fontId="5" fillId="0" borderId="1" xfId="1" applyFont="1" applyBorder="1"/>
    <xf numFmtId="164" fontId="5" fillId="0" borderId="1" xfId="9" applyFont="1" applyBorder="1" applyAlignment="1">
      <alignment vertical="top" wrapText="1"/>
    </xf>
    <xf numFmtId="0" fontId="5" fillId="0" borderId="0" xfId="1" applyFont="1" applyBorder="1"/>
    <xf numFmtId="0" fontId="4" fillId="0" borderId="0" xfId="1" applyFont="1" applyBorder="1" applyAlignment="1">
      <alignment horizontal="left"/>
    </xf>
    <xf numFmtId="0" fontId="4" fillId="0" borderId="0" xfId="1" applyFont="1" applyBorder="1" applyAlignment="1">
      <alignment horizontal="centerContinuous"/>
    </xf>
    <xf numFmtId="0" fontId="5" fillId="0" borderId="0" xfId="1" applyFont="1" applyBorder="1" applyAlignment="1">
      <alignment horizontal="centerContinuous"/>
    </xf>
    <xf numFmtId="0" fontId="4" fillId="0" borderId="0" xfId="1" applyFont="1" applyBorder="1" applyAlignment="1">
      <alignment horizontal="center" vertical="center"/>
    </xf>
    <xf numFmtId="0" fontId="4" fillId="0" borderId="0" xfId="1" applyFont="1" applyBorder="1" applyAlignment="1">
      <alignment vertical="center"/>
    </xf>
    <xf numFmtId="0" fontId="5" fillId="0" borderId="0" xfId="1" applyFont="1" applyFill="1" applyBorder="1" applyAlignment="1">
      <alignment horizontal="centerContinuous"/>
    </xf>
    <xf numFmtId="0" fontId="4" fillId="0" borderId="0" xfId="1" applyFont="1" applyFill="1" applyBorder="1" applyAlignment="1">
      <alignment horizontal="centerContinuous"/>
    </xf>
    <xf numFmtId="0" fontId="4" fillId="0" borderId="0" xfId="1" applyFont="1" applyAlignment="1">
      <alignment horizontal="center"/>
    </xf>
    <xf numFmtId="0" fontId="4" fillId="0" borderId="0" xfId="1" applyFont="1" applyBorder="1" applyAlignment="1">
      <alignment horizontal="center"/>
    </xf>
    <xf numFmtId="0" fontId="4" fillId="0" borderId="0" xfId="1" applyFont="1" applyBorder="1"/>
    <xf numFmtId="0" fontId="4" fillId="0" borderId="0" xfId="1" applyFont="1" applyAlignment="1">
      <alignment horizontal="left"/>
    </xf>
    <xf numFmtId="0" fontId="5" fillId="0" borderId="0" xfId="1" applyFont="1"/>
    <xf numFmtId="0" fontId="4" fillId="0" borderId="0" xfId="1" applyFont="1"/>
    <xf numFmtId="0" fontId="5" fillId="0" borderId="0" xfId="8" applyFont="1"/>
    <xf numFmtId="0" fontId="6" fillId="0" borderId="0" xfId="1" applyFont="1" applyAlignment="1">
      <alignment horizontal="left"/>
    </xf>
    <xf numFmtId="0" fontId="4" fillId="0" borderId="0" xfId="1" applyFont="1" applyAlignment="1">
      <alignment horizontal="centerContinuous"/>
    </xf>
    <xf numFmtId="0" fontId="4" fillId="0" borderId="0" xfId="1" applyFont="1" applyAlignment="1">
      <alignment horizontal="right"/>
    </xf>
    <xf numFmtId="0" fontId="5" fillId="0" borderId="0" xfId="1" applyFont="1" applyBorder="1" applyAlignment="1"/>
    <xf numFmtId="0" fontId="4" fillId="4" borderId="1" xfId="1" applyFont="1" applyFill="1" applyBorder="1" applyAlignment="1">
      <alignment horizontal="center" vertical="center" wrapText="1"/>
    </xf>
    <xf numFmtId="0" fontId="4" fillId="4" borderId="1" xfId="10" applyFont="1" applyFill="1" applyBorder="1" applyAlignment="1">
      <alignment horizontal="center" vertical="center" wrapText="1"/>
    </xf>
    <xf numFmtId="0" fontId="5" fillId="0" borderId="0" xfId="1" applyFont="1" applyBorder="1" applyAlignment="1">
      <alignment vertical="top"/>
    </xf>
    <xf numFmtId="0" fontId="4" fillId="4" borderId="1" xfId="11" applyFont="1" applyFill="1" applyBorder="1" applyAlignment="1">
      <alignment horizontal="center" vertical="center" wrapText="1"/>
    </xf>
    <xf numFmtId="0" fontId="4" fillId="0" borderId="0" xfId="1" applyFont="1" applyFill="1" applyBorder="1"/>
    <xf numFmtId="0" fontId="5" fillId="0" borderId="1" xfId="1" applyFont="1" applyFill="1" applyBorder="1" applyAlignment="1">
      <alignment horizontal="center" vertical="top"/>
    </xf>
    <xf numFmtId="0" fontId="1" fillId="0" borderId="1" xfId="8" applyFont="1" applyFill="1" applyBorder="1"/>
    <xf numFmtId="164" fontId="5" fillId="0" borderId="1" xfId="9" applyFont="1" applyFill="1" applyBorder="1" applyAlignment="1">
      <alignment horizontal="left" vertical="top"/>
    </xf>
    <xf numFmtId="164" fontId="5" fillId="0" borderId="1" xfId="9" applyFont="1" applyFill="1" applyBorder="1"/>
    <xf numFmtId="164" fontId="5" fillId="0" borderId="1" xfId="9" applyFont="1" applyFill="1" applyBorder="1" applyAlignment="1">
      <alignment horizontal="left" vertical="top" wrapText="1"/>
    </xf>
    <xf numFmtId="0" fontId="5" fillId="0" borderId="0" xfId="1" applyFont="1" applyFill="1" applyBorder="1"/>
    <xf numFmtId="166" fontId="5" fillId="0" borderId="1" xfId="9" applyNumberFormat="1" applyFont="1" applyFill="1" applyBorder="1" applyAlignment="1">
      <alignment horizontal="left" vertical="top"/>
    </xf>
    <xf numFmtId="0" fontId="8" fillId="0" borderId="1" xfId="1" applyFont="1" applyBorder="1" applyAlignment="1">
      <alignment horizontal="left"/>
    </xf>
    <xf numFmtId="0" fontId="4" fillId="0" borderId="1" xfId="1" applyFont="1" applyBorder="1" applyAlignment="1">
      <alignment horizontal="left" vertical="top"/>
    </xf>
    <xf numFmtId="164" fontId="4" fillId="0" borderId="1" xfId="9" applyFont="1" applyBorder="1" applyAlignment="1">
      <alignment horizontal="left" vertical="top"/>
    </xf>
    <xf numFmtId="0" fontId="5" fillId="0" borderId="0" xfId="1" applyFont="1" applyFill="1"/>
    <xf numFmtId="0" fontId="8" fillId="0" borderId="0" xfId="1" applyFont="1" applyAlignment="1">
      <alignment horizontal="left"/>
    </xf>
    <xf numFmtId="0" fontId="4" fillId="4" borderId="1" xfId="10" quotePrefix="1" applyFont="1" applyFill="1" applyBorder="1" applyAlignment="1">
      <alignment horizontal="center" vertical="center" wrapText="1"/>
    </xf>
    <xf numFmtId="10" fontId="5" fillId="2" borderId="0" xfId="12" applyNumberFormat="1" applyFont="1" applyFill="1" applyBorder="1"/>
    <xf numFmtId="0" fontId="5" fillId="0" borderId="1" xfId="1" applyFont="1" applyBorder="1" applyAlignment="1">
      <alignment horizontal="center" vertical="top"/>
    </xf>
    <xf numFmtId="0" fontId="1" fillId="0" borderId="1" xfId="8" applyFont="1" applyBorder="1"/>
    <xf numFmtId="164" fontId="5" fillId="0" borderId="1" xfId="9" applyFont="1" applyBorder="1" applyAlignment="1">
      <alignment horizontal="left" vertical="top"/>
    </xf>
    <xf numFmtId="164" fontId="5" fillId="3" borderId="1" xfId="9" applyFont="1" applyFill="1" applyBorder="1" applyAlignment="1">
      <alignment horizontal="left" vertical="top"/>
    </xf>
    <xf numFmtId="164" fontId="5" fillId="0" borderId="1" xfId="9" applyFont="1" applyBorder="1"/>
    <xf numFmtId="10" fontId="5" fillId="2" borderId="0" xfId="13" applyNumberFormat="1" applyFont="1" applyFill="1" applyBorder="1"/>
    <xf numFmtId="9" fontId="5" fillId="0" borderId="0" xfId="1" applyNumberFormat="1" applyFont="1" applyBorder="1"/>
    <xf numFmtId="0" fontId="5" fillId="0" borderId="1" xfId="9" applyNumberFormat="1" applyFont="1" applyBorder="1" applyAlignment="1">
      <alignment horizontal="left" vertical="top"/>
    </xf>
    <xf numFmtId="164" fontId="5" fillId="3" borderId="1" xfId="9" applyFont="1" applyFill="1" applyBorder="1" applyAlignment="1">
      <alignment horizontal="left" vertical="top" wrapText="1"/>
    </xf>
    <xf numFmtId="10" fontId="5" fillId="0" borderId="0" xfId="12" applyNumberFormat="1" applyFont="1" applyBorder="1"/>
    <xf numFmtId="0" fontId="4" fillId="0" borderId="0" xfId="1" applyFont="1" applyAlignment="1">
      <alignment horizontal="left" vertical="top"/>
    </xf>
    <xf numFmtId="164" fontId="4" fillId="0" borderId="0" xfId="9" applyFont="1" applyAlignment="1">
      <alignment horizontal="left" vertical="top"/>
    </xf>
    <xf numFmtId="164" fontId="4" fillId="2" borderId="0" xfId="9" applyFont="1" applyFill="1" applyAlignment="1">
      <alignment horizontal="center" vertical="top"/>
    </xf>
    <xf numFmtId="164" fontId="8" fillId="0" borderId="0" xfId="9" applyFont="1" applyAlignment="1">
      <alignment horizontal="left"/>
    </xf>
    <xf numFmtId="0" fontId="8" fillId="0" borderId="0" xfId="1" applyFont="1" applyBorder="1" applyAlignment="1">
      <alignment horizontal="left"/>
    </xf>
    <xf numFmtId="0" fontId="5" fillId="3" borderId="0" xfId="11" applyFont="1" applyFill="1">
      <alignment vertical="center"/>
    </xf>
    <xf numFmtId="0" fontId="4" fillId="3" borderId="0" xfId="10" applyFont="1" applyFill="1" applyAlignment="1">
      <alignment horizontal="left" vertical="top"/>
    </xf>
    <xf numFmtId="0" fontId="4" fillId="3" borderId="0" xfId="1" applyFont="1" applyFill="1" applyAlignment="1">
      <alignment horizontal="left" vertical="top"/>
    </xf>
    <xf numFmtId="0" fontId="8" fillId="3" borderId="0" xfId="1" applyFont="1" applyFill="1" applyAlignment="1">
      <alignment horizontal="left"/>
    </xf>
    <xf numFmtId="0" fontId="5" fillId="3" borderId="0" xfId="7" applyFont="1" applyFill="1">
      <alignment vertical="center"/>
    </xf>
    <xf numFmtId="0" fontId="5" fillId="3" borderId="0" xfId="1" applyFont="1" applyFill="1" applyBorder="1"/>
    <xf numFmtId="0" fontId="5" fillId="0" borderId="0" xfId="1" applyFont="1" applyAlignment="1">
      <alignment horizontal="centerContinuous"/>
    </xf>
    <xf numFmtId="0" fontId="4" fillId="0" borderId="0" xfId="1" applyFont="1" applyAlignment="1">
      <alignment horizontal="center" vertical="center"/>
    </xf>
    <xf numFmtId="0" fontId="4" fillId="0" borderId="0" xfId="1" applyFont="1" applyAlignment="1">
      <alignment vertical="center"/>
    </xf>
    <xf numFmtId="0" fontId="5" fillId="0" borderId="0" xfId="1" applyFont="1" applyAlignment="1">
      <alignment vertical="top"/>
    </xf>
    <xf numFmtId="0" fontId="5" fillId="0" borderId="1" xfId="1" applyFont="1" applyBorder="1" applyAlignment="1">
      <alignment horizontal="right" vertical="top"/>
    </xf>
    <xf numFmtId="0" fontId="5" fillId="3" borderId="1" xfId="1" applyFont="1" applyFill="1" applyBorder="1" applyAlignment="1">
      <alignment horizontal="left" vertical="top"/>
    </xf>
    <xf numFmtId="164" fontId="5" fillId="0" borderId="1" xfId="1" applyNumberFormat="1" applyFont="1" applyBorder="1"/>
    <xf numFmtId="43" fontId="5" fillId="0" borderId="1" xfId="1" applyNumberFormat="1" applyFont="1" applyBorder="1"/>
    <xf numFmtId="43" fontId="5" fillId="0" borderId="1" xfId="1" applyNumberFormat="1" applyFont="1" applyBorder="1" applyAlignment="1">
      <alignment vertical="top"/>
    </xf>
    <xf numFmtId="0" fontId="5" fillId="0" borderId="1" xfId="1" applyFont="1" applyBorder="1" applyAlignment="1">
      <alignment horizontal="right" vertical="top" wrapText="1"/>
    </xf>
    <xf numFmtId="0" fontId="5" fillId="3" borderId="1" xfId="1" applyFont="1" applyFill="1" applyBorder="1" applyAlignment="1">
      <alignment horizontal="left" vertical="top" wrapText="1"/>
    </xf>
    <xf numFmtId="43" fontId="5" fillId="0" borderId="1" xfId="1" applyNumberFormat="1" applyFont="1" applyBorder="1" applyAlignment="1">
      <alignment vertical="top" wrapText="1"/>
    </xf>
    <xf numFmtId="0" fontId="5" fillId="3" borderId="1" xfId="1" applyFont="1" applyFill="1" applyBorder="1" applyAlignment="1">
      <alignment vertical="top"/>
    </xf>
    <xf numFmtId="164" fontId="4" fillId="0" borderId="1" xfId="1" applyNumberFormat="1" applyFont="1" applyBorder="1" applyAlignment="1">
      <alignment horizontal="left" vertical="top"/>
    </xf>
    <xf numFmtId="0" fontId="4" fillId="0" borderId="0" xfId="1" applyFont="1" applyAlignment="1">
      <alignment vertical="center" wrapText="1"/>
    </xf>
    <xf numFmtId="10" fontId="5" fillId="2" borderId="0" xfId="1" applyNumberFormat="1" applyFont="1" applyFill="1"/>
    <xf numFmtId="0" fontId="5" fillId="2" borderId="0" xfId="1" applyFont="1" applyFill="1"/>
    <xf numFmtId="164" fontId="4" fillId="2" borderId="0" xfId="9" applyFont="1" applyFill="1" applyAlignment="1">
      <alignment horizontal="left" vertical="top"/>
    </xf>
    <xf numFmtId="43" fontId="4" fillId="2" borderId="0" xfId="1" applyNumberFormat="1" applyFont="1" applyFill="1" applyAlignment="1">
      <alignment horizontal="left" vertical="top"/>
    </xf>
    <xf numFmtId="0" fontId="9" fillId="0" borderId="0" xfId="1" applyFont="1"/>
    <xf numFmtId="0" fontId="5" fillId="0" borderId="1" xfId="1" applyFont="1" applyBorder="1" applyAlignment="1">
      <alignment horizontal="left" vertical="top"/>
    </xf>
    <xf numFmtId="0" fontId="5" fillId="3" borderId="0" xfId="1" applyFont="1" applyFill="1"/>
    <xf numFmtId="164" fontId="5" fillId="2" borderId="1" xfId="9" applyFont="1" applyFill="1" applyBorder="1" applyAlignment="1">
      <alignment horizontal="left" vertical="top"/>
    </xf>
    <xf numFmtId="10" fontId="5" fillId="0" borderId="0" xfId="13" applyNumberFormat="1" applyFont="1" applyBorder="1"/>
    <xf numFmtId="165" fontId="4" fillId="0" borderId="0" xfId="9" applyNumberFormat="1" applyFont="1" applyFill="1" applyAlignment="1">
      <alignment horizontal="center" vertical="top"/>
    </xf>
    <xf numFmtId="165" fontId="4" fillId="0" borderId="0" xfId="9" applyNumberFormat="1" applyFont="1" applyFill="1" applyAlignment="1">
      <alignment horizontal="left" vertical="top"/>
    </xf>
    <xf numFmtId="165" fontId="8" fillId="0" borderId="0" xfId="9" applyNumberFormat="1" applyFont="1" applyFill="1" applyAlignment="1">
      <alignment horizontal="left"/>
    </xf>
    <xf numFmtId="164" fontId="4" fillId="0" borderId="0" xfId="9" applyFont="1" applyFill="1" applyAlignment="1">
      <alignment horizontal="center" vertical="top"/>
    </xf>
    <xf numFmtId="1" fontId="4" fillId="0" borderId="0" xfId="9" applyNumberFormat="1" applyFont="1" applyFill="1" applyAlignment="1">
      <alignment horizontal="center" vertical="top"/>
    </xf>
    <xf numFmtId="1" fontId="10" fillId="0" borderId="0" xfId="9" applyNumberFormat="1" applyFont="1" applyFill="1" applyAlignment="1">
      <alignment horizontal="left"/>
    </xf>
    <xf numFmtId="1" fontId="4" fillId="0" borderId="0" xfId="1" applyNumberFormat="1" applyFont="1" applyFill="1" applyBorder="1"/>
    <xf numFmtId="164" fontId="5" fillId="0" borderId="1" xfId="9" applyFont="1" applyBorder="1" applyAlignment="1">
      <alignment horizontal="right" vertical="top"/>
    </xf>
    <xf numFmtId="164" fontId="5" fillId="0" borderId="1" xfId="9" applyFont="1" applyBorder="1" applyAlignment="1">
      <alignment horizontal="right" vertical="top" wrapText="1"/>
    </xf>
    <xf numFmtId="43" fontId="5" fillId="0" borderId="1" xfId="1" applyNumberFormat="1" applyFont="1" applyBorder="1" applyAlignment="1">
      <alignment horizontal="right" vertical="top"/>
    </xf>
    <xf numFmtId="164" fontId="5" fillId="0" borderId="0" xfId="9" applyFont="1"/>
    <xf numFmtId="164" fontId="5" fillId="0" borderId="0" xfId="1" applyNumberFormat="1" applyFont="1" applyBorder="1"/>
    <xf numFmtId="0" fontId="4" fillId="3" borderId="1" xfId="1" applyFont="1" applyFill="1" applyBorder="1" applyAlignment="1">
      <alignment horizontal="left" vertical="top"/>
    </xf>
    <xf numFmtId="10" fontId="5" fillId="0" borderId="0" xfId="1" applyNumberFormat="1" applyFont="1"/>
    <xf numFmtId="4" fontId="4" fillId="2" borderId="0" xfId="1" applyNumberFormat="1" applyFont="1" applyFill="1" applyAlignment="1">
      <alignment horizontal="left" vertical="top"/>
    </xf>
    <xf numFmtId="164" fontId="5" fillId="0" borderId="1" xfId="9" applyNumberFormat="1" applyFont="1" applyBorder="1" applyAlignment="1">
      <alignment horizontal="left" vertical="top"/>
    </xf>
    <xf numFmtId="0" fontId="4" fillId="2" borderId="0" xfId="1" applyFont="1" applyFill="1" applyAlignment="1">
      <alignment horizontal="left" vertical="top"/>
    </xf>
    <xf numFmtId="164" fontId="5" fillId="0" borderId="1" xfId="9" applyFont="1" applyBorder="1" applyAlignment="1">
      <alignment vertical="top"/>
    </xf>
    <xf numFmtId="164" fontId="5" fillId="3" borderId="1" xfId="9" applyFont="1" applyFill="1" applyBorder="1" applyAlignment="1">
      <alignment vertical="top"/>
    </xf>
    <xf numFmtId="0" fontId="10" fillId="2" borderId="0" xfId="1" applyFont="1" applyFill="1" applyAlignment="1">
      <alignment horizontal="left"/>
    </xf>
    <xf numFmtId="43" fontId="1" fillId="0" borderId="1" xfId="14" applyFont="1" applyBorder="1"/>
    <xf numFmtId="0" fontId="4" fillId="0" borderId="0" xfId="10" applyFont="1" applyFill="1" applyBorder="1" applyAlignment="1">
      <alignment horizontal="center" vertical="center" wrapText="1"/>
    </xf>
    <xf numFmtId="0" fontId="4" fillId="0" borderId="0" xfId="10" quotePrefix="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0" xfId="11" applyFont="1" applyFill="1" applyBorder="1" applyAlignment="1">
      <alignment horizontal="center" vertical="center" wrapText="1"/>
    </xf>
    <xf numFmtId="164" fontId="5" fillId="0" borderId="0" xfId="9" applyFont="1" applyFill="1" applyBorder="1" applyAlignment="1">
      <alignment horizontal="left" vertical="top"/>
    </xf>
    <xf numFmtId="164" fontId="5" fillId="0" borderId="0" xfId="9" applyFont="1" applyFill="1" applyBorder="1"/>
    <xf numFmtId="164" fontId="4" fillId="0" borderId="0" xfId="9" applyFont="1" applyFill="1" applyBorder="1" applyAlignment="1">
      <alignment horizontal="left" vertical="top"/>
    </xf>
    <xf numFmtId="164" fontId="4" fillId="0" borderId="0" xfId="9" applyFont="1"/>
    <xf numFmtId="10" fontId="11" fillId="2" borderId="0" xfId="1" applyNumberFormat="1" applyFont="1" applyFill="1"/>
    <xf numFmtId="0" fontId="11" fillId="2" borderId="0" xfId="1" applyFont="1" applyFill="1"/>
    <xf numFmtId="43" fontId="8" fillId="0" borderId="0" xfId="1" applyNumberFormat="1" applyFont="1" applyAlignment="1">
      <alignment horizontal="left"/>
    </xf>
    <xf numFmtId="0" fontId="5" fillId="0" borderId="1" xfId="1" applyFont="1" applyBorder="1" applyAlignment="1">
      <alignment horizontal="left" vertical="top" wrapText="1"/>
    </xf>
    <xf numFmtId="43" fontId="4" fillId="0" borderId="1" xfId="15" applyFont="1" applyBorder="1" applyAlignment="1">
      <alignment horizontal="left" vertical="top"/>
    </xf>
    <xf numFmtId="0" fontId="4" fillId="4" borderId="2" xfId="10" applyFont="1" applyFill="1" applyBorder="1" applyAlignment="1">
      <alignment horizontal="center" vertical="center" wrapText="1"/>
    </xf>
    <xf numFmtId="0" fontId="4" fillId="4" borderId="4" xfId="10" applyFont="1" applyFill="1" applyBorder="1" applyAlignment="1">
      <alignment horizontal="center" vertical="center" wrapText="1"/>
    </xf>
    <xf numFmtId="0" fontId="4" fillId="4" borderId="3" xfId="10" applyFont="1" applyFill="1" applyBorder="1" applyAlignment="1">
      <alignment horizontal="center" vertical="center" wrapText="1"/>
    </xf>
    <xf numFmtId="0" fontId="4" fillId="4" borderId="2" xfId="10" applyFont="1" applyFill="1" applyBorder="1" applyAlignment="1">
      <alignment horizontal="center" wrapText="1"/>
    </xf>
    <xf numFmtId="0" fontId="4" fillId="4" borderId="4" xfId="10" applyFont="1" applyFill="1" applyBorder="1" applyAlignment="1">
      <alignment horizontal="center" wrapText="1"/>
    </xf>
    <xf numFmtId="0" fontId="4" fillId="4" borderId="3" xfId="10" applyFont="1" applyFill="1" applyBorder="1" applyAlignment="1">
      <alignment horizontal="center" wrapText="1"/>
    </xf>
    <xf numFmtId="10" fontId="5" fillId="0" borderId="0" xfId="13" applyNumberFormat="1" applyFont="1" applyFill="1" applyBorder="1"/>
    <xf numFmtId="0" fontId="4" fillId="0" borderId="1" xfId="1" applyFont="1" applyFill="1" applyBorder="1" applyAlignment="1">
      <alignment horizontal="center" vertical="top"/>
    </xf>
    <xf numFmtId="0" fontId="5" fillId="2" borderId="0" xfId="11" applyFont="1" applyFill="1">
      <alignment vertical="center"/>
    </xf>
    <xf numFmtId="0" fontId="4" fillId="2" borderId="0" xfId="10" applyFont="1" applyFill="1" applyAlignment="1">
      <alignment horizontal="left" vertical="top"/>
    </xf>
    <xf numFmtId="164" fontId="5" fillId="0" borderId="1" xfId="1" applyNumberFormat="1" applyFont="1" applyBorder="1" applyAlignment="1">
      <alignment horizontal="left" vertical="top"/>
    </xf>
    <xf numFmtId="0" fontId="4" fillId="4" borderId="1" xfId="10" applyFont="1" applyFill="1" applyBorder="1" applyAlignment="1">
      <alignment horizontal="center" vertical="center" wrapText="1"/>
    </xf>
    <xf numFmtId="0" fontId="4" fillId="4" borderId="1" xfId="1" applyFont="1" applyFill="1" applyBorder="1" applyAlignment="1">
      <alignment horizontal="center" vertical="center" wrapText="1"/>
    </xf>
    <xf numFmtId="164" fontId="5" fillId="5" borderId="1" xfId="9" applyFont="1" applyFill="1" applyBorder="1" applyAlignment="1">
      <alignment horizontal="left" vertical="top"/>
    </xf>
    <xf numFmtId="164" fontId="5" fillId="6" borderId="1" xfId="9" applyFont="1" applyFill="1" applyBorder="1" applyAlignment="1">
      <alignment horizontal="left" vertical="top"/>
    </xf>
    <xf numFmtId="43" fontId="5" fillId="0" borderId="1" xfId="16" applyFont="1" applyBorder="1" applyAlignment="1">
      <alignment horizontal="right" vertical="top"/>
    </xf>
    <xf numFmtId="43" fontId="4" fillId="0" borderId="1" xfId="16" applyFont="1" applyBorder="1" applyAlignment="1">
      <alignment horizontal="left" vertical="top"/>
    </xf>
    <xf numFmtId="43" fontId="5" fillId="0" borderId="1" xfId="16" applyFont="1" applyBorder="1" applyAlignment="1">
      <alignment horizontal="left" vertical="top"/>
    </xf>
    <xf numFmtId="0" fontId="13" fillId="0" borderId="1" xfId="0" applyFont="1" applyBorder="1"/>
    <xf numFmtId="0" fontId="0" fillId="0" borderId="1" xfId="0" applyBorder="1" applyAlignment="1">
      <alignment wrapText="1"/>
    </xf>
    <xf numFmtId="0" fontId="4" fillId="4" borderId="1" xfId="10" applyFont="1" applyFill="1" applyBorder="1" applyAlignment="1">
      <alignment horizontal="center" vertical="center" wrapText="1"/>
    </xf>
    <xf numFmtId="0" fontId="4" fillId="4" borderId="2" xfId="10" applyFont="1" applyFill="1" applyBorder="1" applyAlignment="1">
      <alignment horizontal="center" wrapText="1"/>
    </xf>
    <xf numFmtId="0" fontId="4" fillId="4" borderId="4" xfId="10" applyFont="1" applyFill="1" applyBorder="1" applyAlignment="1">
      <alignment horizontal="center" wrapText="1"/>
    </xf>
    <xf numFmtId="0" fontId="4" fillId="4" borderId="3" xfId="10" applyFont="1" applyFill="1" applyBorder="1" applyAlignment="1">
      <alignment horizontal="center" wrapText="1"/>
    </xf>
    <xf numFmtId="0" fontId="4" fillId="4" borderId="1" xfId="10" applyFont="1" applyFill="1" applyBorder="1" applyAlignment="1">
      <alignment horizontal="center" wrapText="1"/>
    </xf>
    <xf numFmtId="0" fontId="3" fillId="0" borderId="1" xfId="10" applyBorder="1" applyAlignment="1">
      <alignment horizontal="center" wrapText="1"/>
    </xf>
    <xf numFmtId="0" fontId="4" fillId="4" borderId="1" xfId="1" applyFont="1" applyFill="1" applyBorder="1" applyAlignment="1">
      <alignment horizontal="center" wrapText="1"/>
    </xf>
    <xf numFmtId="0" fontId="7" fillId="0" borderId="1" xfId="1" applyFont="1" applyBorder="1" applyAlignment="1">
      <alignment horizontal="center" wrapText="1"/>
    </xf>
    <xf numFmtId="0" fontId="4" fillId="4" borderId="1" xfId="1" applyFont="1" applyFill="1" applyBorder="1" applyAlignment="1">
      <alignment horizontal="center" vertical="center" wrapText="1"/>
    </xf>
    <xf numFmtId="0" fontId="4" fillId="4" borderId="2" xfId="10" applyFont="1" applyFill="1" applyBorder="1" applyAlignment="1">
      <alignment horizontal="center" vertical="center" wrapText="1"/>
    </xf>
    <xf numFmtId="0" fontId="4" fillId="4" borderId="4" xfId="10" applyFont="1" applyFill="1" applyBorder="1" applyAlignment="1">
      <alignment horizontal="center" vertical="center" wrapText="1"/>
    </xf>
    <xf numFmtId="0" fontId="4" fillId="4" borderId="3" xfId="10" applyFont="1" applyFill="1" applyBorder="1" applyAlignment="1">
      <alignment horizontal="center" vertical="center" wrapText="1"/>
    </xf>
    <xf numFmtId="0" fontId="5" fillId="3" borderId="0" xfId="11" applyFont="1" applyFill="1" applyAlignment="1">
      <alignment horizontal="left" vertical="center"/>
    </xf>
    <xf numFmtId="0" fontId="4" fillId="4" borderId="2" xfId="1" applyFont="1" applyFill="1" applyBorder="1" applyAlignment="1">
      <alignment horizontal="center" vertical="center" wrapText="1"/>
    </xf>
    <xf numFmtId="0" fontId="4" fillId="4" borderId="4" xfId="1" applyFont="1" applyFill="1" applyBorder="1" applyAlignment="1">
      <alignment horizontal="center" vertical="center" wrapText="1"/>
    </xf>
    <xf numFmtId="0" fontId="4" fillId="4" borderId="3" xfId="1" applyFont="1" applyFill="1" applyBorder="1" applyAlignment="1">
      <alignment horizontal="center" vertical="center" wrapText="1"/>
    </xf>
    <xf numFmtId="0" fontId="4" fillId="0" borderId="0" xfId="1" applyFont="1" applyFill="1" applyBorder="1" applyAlignment="1">
      <alignment horizontal="center" wrapText="1"/>
    </xf>
    <xf numFmtId="0" fontId="7" fillId="0" borderId="0" xfId="1" applyFont="1" applyFill="1" applyBorder="1" applyAlignment="1">
      <alignment horizontal="center" wrapText="1"/>
    </xf>
    <xf numFmtId="0" fontId="4" fillId="0" borderId="0" xfId="1" applyFont="1" applyFill="1" applyBorder="1" applyAlignment="1">
      <alignment horizontal="center" vertical="center" wrapText="1"/>
    </xf>
    <xf numFmtId="0" fontId="5" fillId="2" borderId="0" xfId="11" applyFont="1" applyFill="1" applyAlignment="1">
      <alignment horizontal="left" vertical="center"/>
    </xf>
    <xf numFmtId="0" fontId="4" fillId="4" borderId="2" xfId="1" applyFont="1" applyFill="1" applyBorder="1" applyAlignment="1">
      <alignment horizontal="center" wrapText="1"/>
    </xf>
    <xf numFmtId="0" fontId="4" fillId="4" borderId="4" xfId="1" applyFont="1" applyFill="1" applyBorder="1" applyAlignment="1">
      <alignment horizontal="center" wrapText="1"/>
    </xf>
    <xf numFmtId="0" fontId="4" fillId="4" borderId="3" xfId="1" applyFont="1" applyFill="1" applyBorder="1" applyAlignment="1">
      <alignment horizontal="center" wrapText="1"/>
    </xf>
  </cellXfs>
  <cellStyles count="17">
    <cellStyle name="Comma" xfId="16" builtinId="3"/>
    <cellStyle name="Comma 10" xfId="2" xr:uid="{00000000-0005-0000-0000-000001000000}"/>
    <cellStyle name="Comma 10 4" xfId="14" xr:uid="{00000000-0005-0000-0000-000002000000}"/>
    <cellStyle name="Comma 2" xfId="4" xr:uid="{00000000-0005-0000-0000-000003000000}"/>
    <cellStyle name="Comma 3" xfId="15" xr:uid="{00000000-0005-0000-0000-000004000000}"/>
    <cellStyle name="Comma 4" xfId="9" xr:uid="{00000000-0005-0000-0000-000005000000}"/>
    <cellStyle name="Normal" xfId="0" builtinId="0"/>
    <cellStyle name="Normal 142" xfId="8" xr:uid="{00000000-0005-0000-0000-000007000000}"/>
    <cellStyle name="Normal 164" xfId="5" xr:uid="{00000000-0005-0000-0000-000008000000}"/>
    <cellStyle name="Normal 2" xfId="1" xr:uid="{00000000-0005-0000-0000-000009000000}"/>
    <cellStyle name="Normal 2 2 2" xfId="10" xr:uid="{00000000-0005-0000-0000-00000A000000}"/>
    <cellStyle name="Normal 3" xfId="3" xr:uid="{00000000-0005-0000-0000-00000B000000}"/>
    <cellStyle name="Normal_FORMATS 5 YEAR ALOKE 2" xfId="7" xr:uid="{00000000-0005-0000-0000-00000C000000}"/>
    <cellStyle name="Normal_FORMATS 5 YEAR ALOKE 2 2" xfId="11" xr:uid="{00000000-0005-0000-0000-00000D000000}"/>
    <cellStyle name="Percent 2" xfId="6" xr:uid="{00000000-0005-0000-0000-00000E000000}"/>
    <cellStyle name="Percent 2 2" xfId="13" xr:uid="{00000000-0005-0000-0000-00000F000000}"/>
    <cellStyle name="Percent 3" xfId="12"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6.xml"/><Relationship Id="rId84" Type="http://schemas.openxmlformats.org/officeDocument/2006/relationships/externalLink" Target="externalLinks/externalLink37.xml"/><Relationship Id="rId138" Type="http://schemas.openxmlformats.org/officeDocument/2006/relationships/externalLink" Target="externalLinks/externalLink91.xml"/><Relationship Id="rId107" Type="http://schemas.openxmlformats.org/officeDocument/2006/relationships/externalLink" Target="externalLinks/externalLink6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6.xml"/><Relationship Id="rId74" Type="http://schemas.openxmlformats.org/officeDocument/2006/relationships/externalLink" Target="externalLinks/externalLink27.xml"/><Relationship Id="rId128" Type="http://schemas.openxmlformats.org/officeDocument/2006/relationships/externalLink" Target="externalLinks/externalLink81.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externalLink" Target="externalLinks/externalLink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1.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113" Type="http://schemas.openxmlformats.org/officeDocument/2006/relationships/externalLink" Target="externalLinks/externalLink66.xml"/><Relationship Id="rId118" Type="http://schemas.openxmlformats.org/officeDocument/2006/relationships/externalLink" Target="externalLinks/externalLink71.xml"/><Relationship Id="rId134" Type="http://schemas.openxmlformats.org/officeDocument/2006/relationships/externalLink" Target="externalLinks/externalLink87.xml"/><Relationship Id="rId139" Type="http://schemas.openxmlformats.org/officeDocument/2006/relationships/externalLink" Target="externalLinks/externalLink92.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2.xml"/><Relationship Id="rId103" Type="http://schemas.openxmlformats.org/officeDocument/2006/relationships/externalLink" Target="externalLinks/externalLink56.xml"/><Relationship Id="rId108" Type="http://schemas.openxmlformats.org/officeDocument/2006/relationships/externalLink" Target="externalLinks/externalLink61.xml"/><Relationship Id="rId124" Type="http://schemas.openxmlformats.org/officeDocument/2006/relationships/externalLink" Target="externalLinks/externalLink77.xml"/><Relationship Id="rId129" Type="http://schemas.openxmlformats.org/officeDocument/2006/relationships/externalLink" Target="externalLinks/externalLink82.xml"/><Relationship Id="rId54" Type="http://schemas.openxmlformats.org/officeDocument/2006/relationships/externalLink" Target="externalLinks/externalLink7.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40" Type="http://schemas.openxmlformats.org/officeDocument/2006/relationships/externalLink" Target="externalLinks/externalLink93.xml"/><Relationship Id="rId145"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2.xml"/><Relationship Id="rId114" Type="http://schemas.openxmlformats.org/officeDocument/2006/relationships/externalLink" Target="externalLinks/externalLink67.xml"/><Relationship Id="rId119" Type="http://schemas.openxmlformats.org/officeDocument/2006/relationships/externalLink" Target="externalLinks/externalLink72.xml"/><Relationship Id="rId44" Type="http://schemas.openxmlformats.org/officeDocument/2006/relationships/worksheet" Target="worksheets/sheet44.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130" Type="http://schemas.openxmlformats.org/officeDocument/2006/relationships/externalLink" Target="externalLinks/externalLink83.xml"/><Relationship Id="rId135" Type="http://schemas.openxmlformats.org/officeDocument/2006/relationships/externalLink" Target="externalLinks/externalLink8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2.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externalLink" Target="externalLinks/externalLink29.xml"/><Relationship Id="rId97" Type="http://schemas.openxmlformats.org/officeDocument/2006/relationships/externalLink" Target="externalLinks/externalLink50.xml"/><Relationship Id="rId104" Type="http://schemas.openxmlformats.org/officeDocument/2006/relationships/externalLink" Target="externalLinks/externalLink57.xml"/><Relationship Id="rId120" Type="http://schemas.openxmlformats.org/officeDocument/2006/relationships/externalLink" Target="externalLinks/externalLink73.xml"/><Relationship Id="rId125" Type="http://schemas.openxmlformats.org/officeDocument/2006/relationships/externalLink" Target="externalLinks/externalLink78.xml"/><Relationship Id="rId141" Type="http://schemas.openxmlformats.org/officeDocument/2006/relationships/externalLink" Target="externalLinks/externalLink94.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9.xml"/><Relationship Id="rId87" Type="http://schemas.openxmlformats.org/officeDocument/2006/relationships/externalLink" Target="externalLinks/externalLink40.xml"/><Relationship Id="rId110" Type="http://schemas.openxmlformats.org/officeDocument/2006/relationships/externalLink" Target="externalLinks/externalLink63.xml"/><Relationship Id="rId115" Type="http://schemas.openxmlformats.org/officeDocument/2006/relationships/externalLink" Target="externalLinks/externalLink68.xml"/><Relationship Id="rId131" Type="http://schemas.openxmlformats.org/officeDocument/2006/relationships/externalLink" Target="externalLinks/externalLink84.xml"/><Relationship Id="rId136" Type="http://schemas.openxmlformats.org/officeDocument/2006/relationships/externalLink" Target="externalLinks/externalLink89.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9.xml"/><Relationship Id="rId77" Type="http://schemas.openxmlformats.org/officeDocument/2006/relationships/externalLink" Target="externalLinks/externalLink30.xml"/><Relationship Id="rId100" Type="http://schemas.openxmlformats.org/officeDocument/2006/relationships/externalLink" Target="externalLinks/externalLink53.xml"/><Relationship Id="rId105" Type="http://schemas.openxmlformats.org/officeDocument/2006/relationships/externalLink" Target="externalLinks/externalLink58.xml"/><Relationship Id="rId126" Type="http://schemas.openxmlformats.org/officeDocument/2006/relationships/externalLink" Target="externalLinks/externalLink79.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93" Type="http://schemas.openxmlformats.org/officeDocument/2006/relationships/externalLink" Target="externalLinks/externalLink46.xml"/><Relationship Id="rId98" Type="http://schemas.openxmlformats.org/officeDocument/2006/relationships/externalLink" Target="externalLinks/externalLink51.xml"/><Relationship Id="rId121" Type="http://schemas.openxmlformats.org/officeDocument/2006/relationships/externalLink" Target="externalLinks/externalLink74.xml"/><Relationship Id="rId142"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20.xml"/><Relationship Id="rId116" Type="http://schemas.openxmlformats.org/officeDocument/2006/relationships/externalLink" Target="externalLinks/externalLink69.xml"/><Relationship Id="rId137" Type="http://schemas.openxmlformats.org/officeDocument/2006/relationships/externalLink" Target="externalLinks/externalLink9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5.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111" Type="http://schemas.openxmlformats.org/officeDocument/2006/relationships/externalLink" Target="externalLinks/externalLink64.xml"/><Relationship Id="rId132" Type="http://schemas.openxmlformats.org/officeDocument/2006/relationships/externalLink" Target="externalLinks/externalLink8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0.xml"/><Relationship Id="rId106" Type="http://schemas.openxmlformats.org/officeDocument/2006/relationships/externalLink" Target="externalLinks/externalLink59.xml"/><Relationship Id="rId127" Type="http://schemas.openxmlformats.org/officeDocument/2006/relationships/externalLink" Target="externalLinks/externalLink8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5.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94" Type="http://schemas.openxmlformats.org/officeDocument/2006/relationships/externalLink" Target="externalLinks/externalLink47.xml"/><Relationship Id="rId99" Type="http://schemas.openxmlformats.org/officeDocument/2006/relationships/externalLink" Target="externalLinks/externalLink52.xml"/><Relationship Id="rId101" Type="http://schemas.openxmlformats.org/officeDocument/2006/relationships/externalLink" Target="externalLinks/externalLink54.xml"/><Relationship Id="rId122" Type="http://schemas.openxmlformats.org/officeDocument/2006/relationships/externalLink" Target="externalLinks/externalLink75.xml"/><Relationship Id="rId143" Type="http://schemas.openxmlformats.org/officeDocument/2006/relationships/externalLink" Target="externalLinks/externalLink96.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21.xml"/><Relationship Id="rId89" Type="http://schemas.openxmlformats.org/officeDocument/2006/relationships/externalLink" Target="externalLinks/externalLink42.xml"/><Relationship Id="rId112" Type="http://schemas.openxmlformats.org/officeDocument/2006/relationships/externalLink" Target="externalLinks/externalLink65.xml"/><Relationship Id="rId133" Type="http://schemas.openxmlformats.org/officeDocument/2006/relationships/externalLink" Target="externalLinks/externalLink8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1.xml"/><Relationship Id="rId79" Type="http://schemas.openxmlformats.org/officeDocument/2006/relationships/externalLink" Target="externalLinks/externalLink32.xml"/><Relationship Id="rId102" Type="http://schemas.openxmlformats.org/officeDocument/2006/relationships/externalLink" Target="externalLinks/externalLink55.xml"/><Relationship Id="rId123" Type="http://schemas.openxmlformats.org/officeDocument/2006/relationships/externalLink" Target="externalLinks/externalLink76.xml"/><Relationship Id="rId144" Type="http://schemas.openxmlformats.org/officeDocument/2006/relationships/externalLink" Target="externalLinks/externalLink97.xml"/><Relationship Id="rId90"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5AB6F19C\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inank\d\Finance\ProjAcc\Essar\BH\ESSAR\PO-B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RK%20PEN%20DATA_28.01.2008\Performance\PERFORMANCE\ocm\Yearly_perf\OCMJAN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D:\F:\F:\C:\C:\MGPGADRCDP003\RCD-Share\Performance\PERFORMANCE\ocm\Yearly_perf\OCMJAN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GHORCD003\RCD-Share\Users\skedia\AppData\Local\Microsoft\Windows\Temporary%20Internet%20Files\Content.Outlook\2JFMFI1J\201-04REL-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ahagencoo365-my.sharepoint.com/Users/00008906/OneDrive%20-%20Maharashtra%20State%20Power%20Generation%20Co.%20Ltd/File%2035%20Capex/05.%20True%20up/2019-20/From%20Stations/07.%20Parli/Last%20Year%20Q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0.96.15\Accounts\Gujarat%20Gas%20Consolidated\Consolidated%20TB%20Grouping%20Format\Consolidated%20Merged%20BS%202013-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GL\GGL%20quarters\GGL%20Ind%20AS%20FS%20Template%20%2001%2006%202016-OBS%20format%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RCADOS%20EMI\Downloads\201-04REL-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sskrlnas\desktop5$\Mukesh\Tax%20Audit%20AY05-06\3cd_annex%20AY05-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inank\d\Finance\ProjAcc\Essar\BH\ESSAR\Exposure\CR-SUPL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F:\D:\F:\F:\C:\C:\C:\Performance\PERFORMANCE\ocm\Yearly_perf\OCMJAN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GPGADRCDP003\Users\skedia\AppData\Local\Microsoft\Windows\Temporary%20Internet%20Files\Content.Outlook\2JFMFI1J\201-04REL-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shah\jayesh\TEAMLINK\STAGING\AUTUM-FR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ankaj\d\GIPL\Audit%20A.Y.%202007-08\06-09-07\asset12foritd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0.1\wordxl\CAMELLIA\Statutory%20Audits\Audit%202005-06\01%20%20Camellia%20Clothing%20Limited\B.%20%20Tax%20Audit%202005-06\PP_Master%20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sskrlnas\desktop5$\Books\Income%20Tax%20AY%2003-04\Final%20Files-linked\SIIL%203cd%20Consol%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nant\Tariff%20Petition_MO\02%20Capex\FY13\02%20May%202012\Capex%20Report%20May_2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ocuments%20and%20Settings\41000300\Local%20Settings\Temp\notes6030C8\O&amp;M%20Pres%20111011\2-%20Mum%20Supply%20Divisional%20WBS%20Capex09-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GPGADRCDP003\File%2067%20(MYT%20III)\To%20MERC%20MYT%20petition%2030.01.2016\MSPGCL_True%20up%20petition_MYT_Final%20for%20submissio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ERC\MERC%20Cases%202017\196%20of%202017\Revised%20Petition\To%20MERC_21.06.2018_FINAL\Annexure%201_MTR%20petition%20format_%2021.06.2018\Consolidated%20MTR%20formats_20-06-2018_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F:\D:\F:\F:\H:\Bhusawal%203%20-%20MYT%20201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Form%205%20GF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bmsrv\btps_techinical_papers\Documents%20and%20Settings\PPMS1_ST2.MSEB\Desktop\Sep-08\Yearly%20da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shah\jayesh\FINANCE\123\SUBSRET\1999\NEWSUBRETURN\JS0405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0.96.15\My%20client\Project%20Starflex\Databook\Project%20A%20Oct%202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ahagencoo365-my.sharepoint.com/Users/00008906/OneDrive%20-%20Maharashtra%20State%20Power%20Generation%20Co.%20Ltd/File%2035%20Capex/05.%20True%20up/2019-20/From%20Stations/07.%20Parli/01-Balance%20sheet-IGAAP_AdaniEnt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7.3.14\audit%2012-13\Clients\RSIL\Tax%20Audits\RSIL%20TA%202011-12\ITR-6\2012_ITR6_PR6.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shah\jayesh\FINANCE\123\THOMPSON\COMPANY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PCL%20Documents\Financials\March%20-%2017\Standalone\Accounts\HPCL%20Ind%20AS%20Financials%20March%202017%2026%20May%202017%201109h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ajkumar\books\Books\Books%2003-04\Dec%2003\SIIL-Books-Dec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jphilips\xlsjjp\mseb%20Jan%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skedia\Documents\MSPGCL%20FY12%20ARR%20Petition%20and%20Model%2031Mar11\ARR%20formats%20SM%2029Mar1940_old.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FIXED%20ASSETS/2001-02/SCHV.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FIXED%20ASSETS/2002-03/asset02-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skedia\Desktop\MSPGCL%20Main%20Folder\Revised%20True-up%20&amp;%20APR\Workings\Annexure%202_revised.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F:\D:\F:\F:\H:\File%2067%20(MYT%20III)\File%2067A%20(MTR-%20MYT%20III)\Revised%20Petition\To%20MERC_19.06.2018\Annexure%201%20Petition%20formats%20for%20existing%20and%20New%20stations\Consolidated%20MTR%20formats_20-06-2018_FINAL.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Stationwise%20forms\Paras3_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finance\shabbir\BS\EPoL%20-%20F&amp;A%20Dept%20(D)\Sep04halfyear%20closing\BSSEP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PGADRCDP003\Users\Kinjal\Desktop\FA_December-15.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sskrlnas\mydocuments5$\kamalh\Documents\D%20Drive\IFRS\IFRS%20Financials\EGL%20Consol%20BS%20March%202013\Projects\EPL_7500\EPL_7500_Mar%201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skrlnas\desktop5$\Users\Kiran\AppData\Local\Microsoft\Windows\Temporary%20Internet%20Files\Content.Outlook\1U8LT935\IFRS%20Dec'11%20Pack%20vipu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inank\d\Finance\ProjAcc\Essar\Accounts%20Payable\Invoice%20Status%20-%20Payments%20AB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GHORCD003\RCD-Share\Users\skedia\Desktop\To%20MERC\Annexures\Annexure%20-%20I%20ARR_Existing.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51204;&#50689;&#44428;\C\WIN98\TEMP\REPORT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Pack'(A)\&#45817;&#51652;-A2.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Worksheet%20in%20221055%20Sundry%20Debtors%20and%20Unbilled%20Revenue%20Combined%20Leadsheet"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sskrlnas\desktop5$\HGPL%20FIN%20(ESTL%20FORMAT)%20%20-%20MAR%202006%20-%20updated%2027TH%20%20JUNE%2006%20-%20CAPITALIS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GPGADRCDP003\Subsidiary%20Companies\Dhopave%20Power%20Ltd\Final%20Acc%2016-17\INDAS%20Op.%20bal%20sheet%20Dhopave%20BS%202015-1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skrlnas\desktop5$\Users\Common\AppData\Local\Microsoft\Windows\Temporary%20Internet%20Files\Content.Outlook\0F4OOOZW\EPL%20Flower%20IFRS%20June'11%20templ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sskrlnas\desktop5$\deepak\Tax%20Audit%20AY02-03\3cd_annex_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sskrlnas\desktop5$\CLIENTS\PRK\S&amp;MBS9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inank\d\Finance\ProjAcc\Essar\BH\ESSAR\Exposure\PO-B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D:\F:\F:\MGPGADRCDP003\Users\mpd1\Downloads\F-%205%20Khaperkheda%20TPS%20-%20MYT%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EF26C4\RIM%20%20list%20as%20on%2001.11.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F:\D:\F:\F:\D:\Shail\Code\MYT\New%20folder\Energy%20charge%20calculation_Washed%20coal%20-%20Chandrapur%203-7.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mhnh\My%20Documents\2001\Asia%20Pacific\Plan\5Y_v2.1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F:\D:\F:\F:\H:\File%2067%20(MYT%20III)\File%2067%20B%20True%20up%20FY%2017-18%20and%20FY%2018-19\RCD%20Working%20True%20up%20FY%202017-18\Final%20individual%20forms%20for%20petition\Form%207%20ROE.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0.96.15\Account%20&amp;%20Taxation\Accounts\Gujarat%20Gas%20Consolidated\GGL%202015-16\GGL%2015-6%20Q-3\Consolidated%20Merged%20BS%202015-16-%20Dec%2015%20-%20V2%20with%20BS%20regrouping.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VA%20All%20Balances%20Combined%20Leadsheet%20Mar%2008"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0.96.15\Accounts\Audit\Annual%20Accounts%202013-2014\Standalone%20Financial%2013-14%20GSPC%20Gas%20Mar-14%20Ver_4.xlsb"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sskrlnas\desktop5$\WINDOWS\TEMP\jun00\int062000-REVISED-summar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sskrlnas\desktop5$\Documents%20and%20Settings\sohoni\Local%20Settings\Temporary%20Internet%20Files\OLK14\ECLITR06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oonam\c\My%20Documents\MIS%202004-05\PAP\MONTHLY%20FILES%20PHPL\MAR%2005\PAP%20MAR%2005%20BOOK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1\OFFSHORE\USERS\NARESH\FIN\HALFYEAR\CONB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inank\d\Finance\ProjAcc\Essar\EROG\ESSAR\GENERAL\PO%20LOG%20Exposure.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20%20%20%20%20Substantive%20Analytical%20Review%20-%20Disaggregated%20Pop."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merca\Desktop\MSPGCL\MYT%20FY26-30\Model\True%20Up%20and%20MYT%20Summary_FY26-30.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Documents%20and%20Settings\Administrator\Desktop\For%20Cash%20Flow\Copy%20of%206301%208%20EURO%20NOTES%2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Documents%20and%20Settings\Administrator\Desktop\SEP-08\FOR%20CASHFLOW\INVESTMENT%20SCHEDULE%20SEP%2008.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20REVENUE%20SCHEDULE%20SEP%202009"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8102%20REVENUE%20SCHEDULE%20MARCH%2010"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nant\regulatorydata\C%20Backup\backup\d\regulation\APR%20FY%2009\APR%20FY10\FY10%20ARR%20RR%20.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Worksheet%20in%20%20COST%20OF%20POWER%20PURCHASED%20MARCH%201O"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C)%20%20COST%20OF%20POWER%20PURCHASED%20MARCH%2009"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inank\d\Finance\ProjAcc\Essar\BH\ESSAR\CR-SUPL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nant\regulatorydata\terence\TPCL08\EURO.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Worksheet%20in%205200.2%20INVESTMENTS%20MASTER"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nts%20and%20Settings\Administrator\Desktop\For%20Cash%20Flow\Copy%20of%206301%2012%20FCCB%20BORROWINGS.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JF%205200.1%20INVESTMENT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20REVENUE%20SCHEDULE%20FOR%20MARCH%202008"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F:\D:\F:\F:\Ibmsrv\btps_techinical_papers\Documents%20and%20Settings\PPMS1_ST2.MSEB\Desktop\Sep-08\Yearly%20dat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nant\Tariff%20Petition_MO\WIN98\TEMP\REPORT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0.96.15\Account%20&amp;%20Taxation\Account%20&amp;%20Taxation\My%20client\Project%20Starflex\Databook\Project%20A%20Oct%2022.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35.daum.net/WIN98/TEMP/REPORT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r-1"/>
      <sheetName val="insur-2 (closed)"/>
      <sheetName val="diff on tic &amp; po"/>
      <sheetName val="pa-mtly"/>
      <sheetName val="po log ssb"/>
      <sheetName val="po log ssb incl cc"/>
      <sheetName val="recon"/>
      <sheetName val="data-g"/>
      <sheetName val="graph"/>
      <sheetName val="x-rate"/>
      <sheetName val="Est. Outflows"/>
      <sheetName val="Settlements"/>
      <sheetName val="insur-2"/>
      <sheetName val="retention"/>
      <sheetName val="PO-BH"/>
      <sheetName val="77S(O)"/>
      <sheetName val="310480 as on 311207"/>
      <sheetName val="insur-2_(closed)"/>
      <sheetName val="diff_on_tic_&amp;_po"/>
      <sheetName val="po_log_ssb"/>
      <sheetName val="po_log_ssb_incl_cc"/>
      <sheetName val="Est__Outflows"/>
      <sheetName val="insur-2_(closed)1"/>
      <sheetName val="diff_on_tic_&amp;_po1"/>
      <sheetName val="po_log_ssb1"/>
      <sheetName val="po_log_ssb_incl_cc1"/>
      <sheetName val="Est__Outflows1"/>
      <sheetName val="insur-2_(closed)2"/>
      <sheetName val="diff_on_tic_&amp;_po2"/>
      <sheetName val="po_log_ssb2"/>
      <sheetName val="po_log_ssb_incl_cc2"/>
      <sheetName val="Est__Outflows2"/>
      <sheetName val="insur-2_(closed)3"/>
      <sheetName val="diff_on_tic_&amp;_po3"/>
      <sheetName val="po_log_ssb3"/>
      <sheetName val="po_log_ssb_incl_cc3"/>
      <sheetName val="Est__Outflows3"/>
      <sheetName val="310480_as_on_311207"/>
      <sheetName val="GRIR REF DEC 07"/>
      <sheetName val="ON HOLD - PA &amp; 2.7"/>
      <sheetName val="Sheet2"/>
      <sheetName val="Input"/>
      <sheetName val="sum"/>
      <sheetName val="Sheet3 (2)"/>
      <sheetName val="a-4"/>
      <sheetName val="ON_HOLD_-_PA_&amp;_2_7"/>
      <sheetName val="FUEL_&amp;_LOSS"/>
      <sheetName val="ON_HOLD_-_PA_&amp;_2_71"/>
      <sheetName val="ON_HOLD_-_PA_&amp;_2_72"/>
      <sheetName val="Links"/>
      <sheetName val="ON_HOLD_-_PA_&amp;_2_73"/>
      <sheetName val="Sheet3_(2)"/>
      <sheetName val="1612.01AN(7) - Niep Tds Summary"/>
      <sheetName val="FOIL"/>
      <sheetName val="insur-2_(closed)4"/>
      <sheetName val="diff_on_tic_&amp;_po4"/>
      <sheetName val="po_log_ssb4"/>
      <sheetName val="po_log_ssb_incl_cc4"/>
      <sheetName val="Est__Outflows4"/>
      <sheetName val="310480_as_on_3112071"/>
      <sheetName val="ON_HOLD_-_PA_&amp;_2_74"/>
      <sheetName val="Sheet3_(2)1"/>
      <sheetName val="1612_01AN(7)_-_Niep_Tds_Summary"/>
      <sheetName val="GRIR_REF_DEC_07"/>
      <sheetName val="Codes"/>
      <sheetName val="insur-2_(closed)5"/>
      <sheetName val="diff_on_tic_&amp;_po5"/>
      <sheetName val="po_log_ssb5"/>
      <sheetName val="po_log_ssb_incl_cc5"/>
      <sheetName val="Est__Outflows5"/>
      <sheetName val="310480_as_on_3112072"/>
      <sheetName val="GRIR_REF_DEC_071"/>
      <sheetName val="ON_HOLD_-_PA_&amp;_2_75"/>
      <sheetName val="Sheet3_(2)2"/>
      <sheetName val="1612_01AN(7)_-_Niep_Tds_Summar1"/>
      <sheetName val="P&amp;L"/>
      <sheetName val="SCH"/>
      <sheetName val="SPT vs PHI"/>
      <sheetName val="Civil Boq"/>
      <sheetName val="Control"/>
      <sheetName val="Voucher"/>
      <sheetName val="Data"/>
      <sheetName val="Cal"/>
      <sheetName val="Summary"/>
      <sheetName val="CONSTANTES"/>
      <sheetName val="Other"/>
      <sheetName val="REL"/>
      <sheetName val="Grouping TB"/>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DPM_DOA"/>
      <sheetName val="DEP_DCG"/>
      <sheetName val="IT_FBT_DDTP"/>
      <sheetName val="EI"/>
      <sheetName val="ESR"/>
      <sheetName val="Instructions"/>
      <sheetName val="80_"/>
      <sheetName val="PART_C"/>
      <sheetName val="PROFIT_LOSS"/>
      <sheetName val="BP"/>
      <sheetName val="PART_B"/>
      <sheetName val="RA"/>
      <sheetName val="Pulses"/>
      <sheetName val="Financial Information"/>
      <sheetName val="PPE &amp; IA - CY"/>
      <sheetName val="HBI NCD"/>
      <sheetName val="Schedules PL"/>
      <sheetName val="Schedules BS"/>
      <sheetName val="BS"/>
      <sheetName val="Ann.7"/>
      <sheetName val="Non-Recurring Items Detail"/>
      <sheetName val="Gross Margin by Practice"/>
      <sheetName val="OpServicesDetail"/>
      <sheetName val="SCH2"/>
      <sheetName val="SCH3"/>
      <sheetName val="SCH4"/>
      <sheetName val="Other notes"/>
      <sheetName val="entitl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row r="11">
          <cell r="A11" t="str">
            <v>EURO</v>
          </cell>
          <cell r="B11">
            <v>0.90756040000000004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CE"/>
      <sheetName val="deb"/>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Wise Dec"/>
      <sheetName val="Plant Wise Nov"/>
      <sheetName val="Plant Wise oct"/>
      <sheetName val="Plant Wise sep"/>
      <sheetName val="Plant Wise aug"/>
      <sheetName val="Plant Wise jul"/>
      <sheetName val="CCR chpd"/>
      <sheetName val="CCR"/>
      <sheetName val="CCR pip"/>
      <sheetName val="ACP"/>
      <sheetName val="Refinery"/>
      <sheetName val="Prod &amp; sales"/>
      <sheetName val="Last Year QD"/>
      <sheetName val="#REF"/>
      <sheetName val="REFNCOMPARE"/>
      <sheetName val="Details"/>
      <sheetName val="Variables"/>
      <sheetName val="Schedules PL"/>
      <sheetName val="Schedules BS"/>
      <sheetName val="BS"/>
      <sheetName val="Interest 30-11-01 not PA 7%"/>
      <sheetName val="x-rate"/>
      <sheetName val="TRIAL BALANCE"/>
      <sheetName val="PROC "/>
      <sheetName val="Share Performance"/>
      <sheetName val="1612.01AN(7) - Niep Tds Summary"/>
      <sheetName val="HBI NCD"/>
      <sheetName val="CONTANGO"/>
      <sheetName val="margin."/>
      <sheetName val="lot no 86"/>
      <sheetName val="proposallinked"/>
      <sheetName val="04REL"/>
      <sheetName val="Financials"/>
      <sheetName val="capg"/>
      <sheetName val="TBAL9697 -group wise  sdpl"/>
      <sheetName val="TB9899"/>
      <sheetName val="INDEPENDENT"/>
      <sheetName val="Fed'l Taxable Inc"/>
      <sheetName val="Customize Your Purchase Order"/>
      <sheetName val="SEL_Assumptions"/>
      <sheetName val="Output"/>
      <sheetName val="UNP-NCW "/>
      <sheetName val="Recon-Coal"/>
      <sheetName val="Master Sheet - ODC 2002-03"/>
      <sheetName val="Liabilities"/>
      <sheetName val="Input"/>
      <sheetName val="Financial Information"/>
      <sheetName val="PPE &amp; IA - CY"/>
      <sheetName val="COLUMN-CR"/>
      <sheetName val="4.Grouping - Balance Sheet(mio)"/>
      <sheetName val="Clause 9"/>
      <sheetName val="MAINBS1"/>
      <sheetName val="SEL_FS-A"/>
      <sheetName val="REPL_FS-A"/>
      <sheetName val="REPL_Workings"/>
      <sheetName val="Timesheet"/>
      <sheetName val="CAS P"/>
      <sheetName val="Sheet1"/>
      <sheetName val="B'Sheet"/>
      <sheetName val="Asmp"/>
      <sheetName val="Key assumptions"/>
      <sheetName val="Bank Charges"/>
      <sheetName val="Labour"/>
      <sheetName val="Mfg &amp; Admin Exps"/>
      <sheetName val="Salary"/>
      <sheetName val="Groupings to Sch"/>
      <sheetName val="A"/>
      <sheetName val="Main Equ. List"/>
      <sheetName val="INDIVID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Workign"/>
      <sheetName val="Instruction Sheet"/>
      <sheetName val="cash flow tb"/>
      <sheetName val="Pivot of TB"/>
      <sheetName val="TB CY"/>
      <sheetName val="Sheet12"/>
      <sheetName val="Sheet2"/>
      <sheetName val="Sheet3"/>
      <sheetName val="TB Sheet"/>
      <sheetName val="1. Bal Sheet"/>
      <sheetName val="2. Prof &amp;L"/>
      <sheetName val="AP"/>
      <sheetName val="Equity (2)"/>
      <sheetName val="5.BS Notes"/>
      <sheetName val="3.CF (New) (2)"/>
      <sheetName val="6.PL Notes"/>
      <sheetName val="12 FA Sch"/>
      <sheetName val="12.1 CWIP"/>
      <sheetName val="13.1"/>
      <sheetName val="Note 16"/>
      <sheetName val="NOTE 34 QTY"/>
      <sheetName val="Other notes 35 to 40"/>
      <sheetName val="Note 41 EB"/>
      <sheetName val="42 ESOP"/>
      <sheetName val="43 Related Parties"/>
      <sheetName val="Other notes 44 to 47"/>
      <sheetName val="Merger note"/>
      <sheetName val="4.1 LTBorrowings"/>
      <sheetName val="4.2 MTBorrowings"/>
      <sheetName val="Investment cancellation"/>
      <sheetName val="JV"/>
      <sheetName val="Sheet1"/>
      <sheetName val="3.CF (New)"/>
      <sheetName val="FA Sch"/>
      <sheetName val="Details"/>
    </sheetNames>
    <sheetDataSet>
      <sheetData sheetId="0">
        <row r="4">
          <cell r="AI4">
            <v>419671067.66999996</v>
          </cell>
        </row>
      </sheetData>
      <sheetData sheetId="1">
        <row r="33">
          <cell r="D33">
            <v>2</v>
          </cell>
        </row>
        <row r="35">
          <cell r="E35">
            <v>1</v>
          </cell>
        </row>
      </sheetData>
      <sheetData sheetId="2"/>
      <sheetData sheetId="3"/>
      <sheetData sheetId="4"/>
      <sheetData sheetId="5"/>
      <sheetData sheetId="6"/>
      <sheetData sheetId="7"/>
      <sheetData sheetId="8">
        <row r="4">
          <cell r="C4" t="str">
            <v>Check-TB</v>
          </cell>
        </row>
      </sheetData>
      <sheetData sheetId="9">
        <row r="9">
          <cell r="P9">
            <v>1376780249.9973679</v>
          </cell>
        </row>
      </sheetData>
      <sheetData sheetId="10">
        <row r="32">
          <cell r="I32">
            <v>1506587793</v>
          </cell>
        </row>
      </sheetData>
      <sheetData sheetId="11"/>
      <sheetData sheetId="12">
        <row r="33">
          <cell r="E33">
            <v>124520129.92105263</v>
          </cell>
        </row>
      </sheetData>
      <sheetData sheetId="13">
        <row r="1">
          <cell r="A1" t="str">
            <v>Surplus in Statement of Profit and Loss</v>
          </cell>
        </row>
      </sheetData>
      <sheetData sheetId="14">
        <row r="79">
          <cell r="C79">
            <v>15990800000</v>
          </cell>
        </row>
      </sheetData>
      <sheetData sheetId="15"/>
      <sheetData sheetId="16">
        <row r="11">
          <cell r="N11">
            <v>110171158.0346909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HBI NCD"/>
      <sheetName val="310280 on 310307 (070607)"/>
      <sheetName val="CRITERIA1"/>
      <sheetName val="TRIAL BALANCE"/>
      <sheetName val="Non-Recurring Items Detail"/>
      <sheetName val="Gross Margin by Practice"/>
      <sheetName val="OpServicesDetail"/>
      <sheetName val="Lookups"/>
      <sheetName val="Mode d emploie et exemple"/>
      <sheetName val="Masters"/>
      <sheetName val="Dep"/>
      <sheetName val="gen ledger data"/>
      <sheetName val="Addl.40"/>
      <sheetName val="BALANCE SHEET"/>
      <sheetName val="SNAP SHOT"/>
      <sheetName val="DLC sites"/>
      <sheetName val="SDH COST"/>
      <sheetName val="Other assumptions"/>
      <sheetName val="RSU lookups"/>
      <sheetName val="RSU sites"/>
      <sheetName val="profit &amp; loss account"/>
      <sheetName val="vgr"/>
      <sheetName val="Schedules_BS1"/>
      <sheetName val="Schedules_PL1"/>
      <sheetName val="Sec_2121"/>
      <sheetName val="HBI_NCD1"/>
      <sheetName val="310280_on_310307_(070607)1"/>
      <sheetName val="Schedules_BS"/>
      <sheetName val="Schedules_PL"/>
      <sheetName val="Sec_212"/>
      <sheetName val="HBI_NCD"/>
      <sheetName val="310280_on_310307_(070607)"/>
      <sheetName val=""/>
      <sheetName val="UBRD"/>
      <sheetName val="UPCA"/>
      <sheetName val="UBRS"/>
      <sheetName val="KPM Data Tables"/>
      <sheetName val="TTDZ22"/>
      <sheetName val="fixasset99"/>
      <sheetName val="INT-234"/>
      <sheetName val="TRIAL_BALANCE"/>
      <sheetName val="Non-Recurring_Items_Detail"/>
      <sheetName val="Gross_Margin_by_Practice"/>
      <sheetName val="Mode_d_emploie_et_exemple"/>
      <sheetName val="gen_ledger_data"/>
      <sheetName val="Schedule VI 2004"/>
      <sheetName val="TRIAL_BALANCE1"/>
      <sheetName val="Non-Recurring_Items_Detail1"/>
      <sheetName val="Gross_Margin_by_Practice1"/>
      <sheetName val="Mode_d_emploie_et_exemple1"/>
      <sheetName val="gen_ledger_data1"/>
      <sheetName val="ANNX - I ( a )"/>
      <sheetName val="PL Grouping"/>
      <sheetName val="TB_FY13"/>
      <sheetName val="FINALTB FY11"/>
      <sheetName val="Inv Wkg"/>
      <sheetName val="14040"/>
      <sheetName val="威娜"/>
      <sheetName val="WGE P&amp;E"/>
      <sheetName val="Working"/>
      <sheetName val="Codes"/>
      <sheetName val="H"/>
      <sheetName val="5"/>
      <sheetName val="CY-OS-90-1"/>
      <sheetName val="PROV."/>
      <sheetName val="TB"/>
      <sheetName val="1-2-1"/>
      <sheetName val="Assumptions"/>
      <sheetName val="Accounts"/>
      <sheetName val="5 Star Hotel"/>
      <sheetName val="Summary_Local"/>
      <sheetName val="LEGAL GUJ"/>
      <sheetName val="SPT vs PHI"/>
      <sheetName val="FINAL"/>
      <sheetName val="NPV"/>
      <sheetName val="Sheet1"/>
      <sheetName val="Account"/>
      <sheetName val="Input"/>
      <sheetName val="B"/>
      <sheetName val="EXPENSES"/>
      <sheetName val="0005"/>
      <sheetName val="Power&amp;Fuel"/>
      <sheetName val="Liabilities"/>
      <sheetName val="Details"/>
      <sheetName val="Revenue-Invoicewise"/>
      <sheetName val="Financial Information"/>
      <sheetName val="PPE &amp; IA - CY"/>
      <sheetName val="fcl"/>
      <sheetName val="tbc"/>
      <sheetName val="2.Fixed Assets Schedule"/>
      <sheetName val="Profile"/>
      <sheetName val="Formats"/>
      <sheetName val="CapEx"/>
      <sheetName val="Capital"/>
      <sheetName val="Debt"/>
      <sheetName val="Sheet2"/>
      <sheetName val="Citrix"/>
      <sheetName val="Schedules_BS2"/>
      <sheetName val="Schedules_PL2"/>
      <sheetName val="Sec_2122"/>
      <sheetName val="TRIAL_BALANCE2"/>
      <sheetName val="Non-Recurring_Items_Detail2"/>
      <sheetName val="Gross_Margin_by_Practice2"/>
      <sheetName val="Mode_d_emploie_et_exemple2"/>
      <sheetName val="SNAP_SHOT"/>
      <sheetName val="gen_ledger_data2"/>
      <sheetName val="PL_Grouping"/>
      <sheetName val="FINALTB_FY11"/>
      <sheetName val="Inv_Wkg"/>
      <sheetName val="HBI_NCD2"/>
      <sheetName val="310280_on_310307_(070607)2"/>
      <sheetName val="Schedule_VI_2004"/>
      <sheetName val="ANNX_-_I_(_a_)"/>
      <sheetName val="WGE_P&amp;E"/>
      <sheetName val="KPM_Data_Tables"/>
      <sheetName val="Inv - Revenue registry for PoC"/>
      <sheetName val="Clause 9"/>
      <sheetName val="Master Sheet - ODC 2002-03"/>
      <sheetName val="Balance Sheet Grouping"/>
      <sheetName val="a-4"/>
      <sheetName val="Instruction Sheet"/>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1">
          <cell r="A1" t="str">
            <v>Aurigene Discovery Technologies Limited</v>
          </cell>
        </row>
      </sheetData>
      <sheetData sheetId="110">
        <row r="1">
          <cell r="A1" t="str">
            <v>Aurigene Discovery Technologies Limited</v>
          </cell>
        </row>
      </sheetData>
      <sheetData sheetId="111">
        <row r="1">
          <cell r="A1" t="str">
            <v>Aurigene Discovery Technologies Limited</v>
          </cell>
        </row>
      </sheetData>
      <sheetData sheetId="112">
        <row r="1">
          <cell r="A1" t="str">
            <v>Aurigene Discovery Technologies Limited</v>
          </cell>
        </row>
      </sheetData>
      <sheetData sheetId="113">
        <row r="1">
          <cell r="A1" t="str">
            <v>Aurigene Discovery Technologies Limited</v>
          </cell>
        </row>
      </sheetData>
      <sheetData sheetId="114">
        <row r="1">
          <cell r="A1" t="str">
            <v>Aurigene Discovery Technologies Limited</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Q1 SEBI"/>
      <sheetName val="BS - Ind AS"/>
      <sheetName val="BS Notes"/>
      <sheetName val="PL - Ind AS"/>
      <sheetName val="PL Notes"/>
      <sheetName val="Journal Entries"/>
      <sheetName val="TB"/>
      <sheetName val="Old tb"/>
      <sheetName val="int Accrued but not due"/>
      <sheetName val="Reserve Reco"/>
      <sheetName val="Sheet2"/>
      <sheetName val="EIR NCD"/>
      <sheetName val="DT components"/>
      <sheetName val="Reserve changes"/>
      <sheetName val="Proposed dividend"/>
      <sheetName val="Commission"/>
      <sheetName val="Loan processing fees"/>
      <sheetName val="Recovery Amount Working"/>
      <sheetName val="OVYS"/>
      <sheetName val="Sheet1 (2)"/>
      <sheetName val="Free Hold land- For Audit"/>
      <sheetName val="Security deposits-GSPC Gas"/>
      <sheetName val="DT calculations(new)"/>
      <sheetName val="DT calculations"/>
      <sheetName val="ICC"/>
      <sheetName val="Sheet5"/>
      <sheetName val="Indexation cal"/>
      <sheetName val="Mapping"/>
      <sheetName val="DT- Investment"/>
      <sheetName val="TB Sheet"/>
      <sheetName val="Ind AS Mapping (2)"/>
      <sheetName val="Sheet1"/>
      <sheetName val="BS"/>
      <sheetName val="x-rate"/>
    </sheetNames>
    <sheetDataSet>
      <sheetData sheetId="0">
        <row r="3">
          <cell r="D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9"/>
      <sheetName val="CLause 12"/>
      <sheetName val="CLause 14"/>
      <sheetName val="CLause 14(i)"/>
      <sheetName val="CLause 17(h)"/>
      <sheetName val="CLause 18"/>
      <sheetName val="Clause 21"/>
      <sheetName val="Clause 26"/>
      <sheetName val="CLause 27"/>
      <sheetName val="CLause 28"/>
      <sheetName val="Clause 32"/>
      <sheetName val="Sheet3"/>
      <sheetName val="x-rate"/>
    </sheetNames>
    <sheetDataSet>
      <sheetData sheetId="0" refreshError="1">
        <row r="1">
          <cell r="A1">
            <v>1</v>
          </cell>
        </row>
        <row r="2">
          <cell r="A2" t="str">
            <v>Moet Hennessy India Pvt Ltd</v>
          </cell>
        </row>
        <row r="3">
          <cell r="A3" t="str">
            <v>Previous Year Ended on March 31, 2005</v>
          </cell>
        </row>
        <row r="4">
          <cell r="A4" t="str">
            <v>Assessment Year 2005-2006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 not for distribution"/>
      <sheetName val="cr-board"/>
      <sheetName val="a-3"/>
      <sheetName val="a-3 internal"/>
      <sheetName val="a-4"/>
      <sheetName val="a-5"/>
      <sheetName val="a-7"/>
      <sheetName val="graph PA"/>
      <sheetName val="gk 01-00"/>
      <sheetName val="gk 01-00 jwk"/>
      <sheetName val="gk 12-99"/>
      <sheetName val="gk 11-99"/>
      <sheetName val="gk 10-99"/>
      <sheetName val="gk 09-99 "/>
      <sheetName val="gk 08-99"/>
      <sheetName val="ptc"/>
      <sheetName val="gk-contr 05-00"/>
      <sheetName val="gk-contr 01-00"/>
      <sheetName val="gk-contr 12-99"/>
      <sheetName val="gk-contr 10-99"/>
      <sheetName val="x-rate"/>
      <sheetName val="bh-jdeg"/>
      <sheetName val="gk-contract 01-00"/>
      <sheetName val="gk-contract 12-99"/>
      <sheetName val="gk-contract 10-99"/>
      <sheetName val="cr-board special"/>
      <sheetName val="a-3 special"/>
      <sheetName val="a3-int. special"/>
      <sheetName val="a4-special"/>
      <sheetName val="a-5 special"/>
      <sheetName val="fee+int"/>
      <sheetName val="PGW-ACCOUNTS"/>
      <sheetName val="1612.01AN(7) - Niep Tds Summary"/>
      <sheetName val="BS"/>
      <sheetName val="cr_-_not_for_distribution"/>
      <sheetName val="a-3_internal"/>
      <sheetName val="graph_PA"/>
      <sheetName val="gk_01-00"/>
      <sheetName val="gk_01-00_jwk"/>
      <sheetName val="gk_12-99"/>
      <sheetName val="gk_11-99"/>
      <sheetName val="gk_10-99"/>
      <sheetName val="gk_09-99_"/>
      <sheetName val="gk_08-99"/>
      <sheetName val="gk-contr_05-00"/>
      <sheetName val="gk-contr_01-00"/>
      <sheetName val="gk-contr_12-99"/>
      <sheetName val="gk-contr_10-99"/>
      <sheetName val="gk-contract_01-00"/>
      <sheetName val="gk-contract_12-99"/>
      <sheetName val="gk-contract_10-99"/>
      <sheetName val="cr-board_special"/>
      <sheetName val="a-3_special"/>
      <sheetName val="a3-int__special"/>
      <sheetName val="a-5_special"/>
      <sheetName val="1612_01AN(7)_-_Niep_Tds_Summary"/>
      <sheetName val="ASSAY-new"/>
      <sheetName val="cr_-_not_for_distribution1"/>
      <sheetName val="a-3_internal1"/>
      <sheetName val="graph_PA1"/>
      <sheetName val="gk_01-001"/>
      <sheetName val="gk_01-00_jwk1"/>
      <sheetName val="gk_12-991"/>
      <sheetName val="gk_11-991"/>
      <sheetName val="gk_10-991"/>
      <sheetName val="gk_09-99_1"/>
      <sheetName val="gk_08-991"/>
      <sheetName val="gk-contr_05-001"/>
      <sheetName val="gk-contr_01-001"/>
      <sheetName val="gk-contr_12-991"/>
      <sheetName val="gk-contr_10-991"/>
      <sheetName val="gk-contract_01-001"/>
      <sheetName val="gk-contract_12-991"/>
      <sheetName val="gk-contract_10-991"/>
      <sheetName val="cr-board_special1"/>
      <sheetName val="a-3_special1"/>
      <sheetName val="a3-int__special1"/>
      <sheetName val="a-5_special1"/>
      <sheetName val="1612_01AN(7)_-_Niep_Tds_Summar1"/>
      <sheetName val="cr_-_not_for_distribution2"/>
      <sheetName val="a-3_internal2"/>
      <sheetName val="graph_PA2"/>
      <sheetName val="gk_01-002"/>
      <sheetName val="gk_01-00_jwk2"/>
      <sheetName val="gk_12-992"/>
      <sheetName val="gk_11-992"/>
      <sheetName val="gk_10-992"/>
      <sheetName val="gk_09-99_2"/>
      <sheetName val="gk_08-992"/>
      <sheetName val="gk-contr_05-002"/>
      <sheetName val="gk-contr_01-002"/>
      <sheetName val="gk-contr_12-992"/>
      <sheetName val="gk-contr_10-992"/>
      <sheetName val="gk-contract_01-002"/>
      <sheetName val="gk-contract_12-992"/>
      <sheetName val="gk-contract_10-992"/>
      <sheetName val="cr-board_special2"/>
      <sheetName val="a-3_special2"/>
      <sheetName val="a3-int__special2"/>
      <sheetName val="a-5_special2"/>
      <sheetName val="1612_01AN(7)_-_Niep_Tds_Summar2"/>
      <sheetName val="cr_-_not_for_distribution3"/>
      <sheetName val="a-3_internal3"/>
      <sheetName val="graph_PA3"/>
      <sheetName val="gk_01-003"/>
      <sheetName val="gk_01-00_jwk3"/>
      <sheetName val="gk_12-993"/>
      <sheetName val="gk_11-993"/>
      <sheetName val="gk_10-993"/>
      <sheetName val="gk_09-99_3"/>
      <sheetName val="gk_08-993"/>
      <sheetName val="gk-contr_05-003"/>
      <sheetName val="gk-contr_01-003"/>
      <sheetName val="gk-contr_12-993"/>
      <sheetName val="gk-contr_10-993"/>
      <sheetName val="gk-contract_01-003"/>
      <sheetName val="gk-contract_12-993"/>
      <sheetName val="gk-contract_10-993"/>
      <sheetName val="cr-board_special3"/>
      <sheetName val="a-3_special3"/>
      <sheetName val="a3-int__special3"/>
      <sheetName val="a-5_special3"/>
      <sheetName val="1612_01AN(7)_-_Niep_Tds_Summar3"/>
      <sheetName val="Interest 30-11-01 not PA 7%"/>
      <sheetName val="sum"/>
      <sheetName val="Clause 9"/>
      <sheetName val="cr_-_not_for_distribution4"/>
      <sheetName val="a-3_internal4"/>
      <sheetName val="graph_PA4"/>
      <sheetName val="gk_01-004"/>
      <sheetName val="gk_01-00_jwk4"/>
      <sheetName val="gk_12-994"/>
      <sheetName val="gk_11-994"/>
      <sheetName val="gk_10-994"/>
      <sheetName val="gk_09-99_4"/>
      <sheetName val="gk_08-994"/>
      <sheetName val="gk-contr_05-004"/>
      <sheetName val="gk-contr_01-004"/>
      <sheetName val="gk-contr_12-994"/>
      <sheetName val="gk-contr_10-994"/>
      <sheetName val="gk-contract_01-004"/>
      <sheetName val="gk-contract_12-994"/>
      <sheetName val="gk-contract_10-994"/>
      <sheetName val="cr-board_special4"/>
      <sheetName val="a-3_special4"/>
      <sheetName val="a3-int__special4"/>
      <sheetName val="a-5_special4"/>
      <sheetName val="1612_01AN(7)_-_Niep_Tds_Summar4"/>
      <sheetName val="Interest_30-11-01_not_PA_7%"/>
      <sheetName val="DATA INPUT"/>
      <sheetName val="LANDED PRICE"/>
      <sheetName val="CR-SUPLY"/>
      <sheetName val="gk 09-99"/>
      <sheetName val="77S(O)"/>
      <sheetName val="gk_09-99"/>
      <sheetName val="gk_09-991"/>
      <sheetName val="gk_09-992"/>
      <sheetName val="gk_09-993"/>
      <sheetName val="a_4"/>
      <sheetName val="p&amp;l"/>
      <sheetName val="Scenarios"/>
      <sheetName val="x_rate"/>
      <sheetName val="Rev Working"/>
      <sheetName val="Sheet2"/>
      <sheetName val="Cons"/>
      <sheetName val="diffbetphy&amp;stock"/>
      <sheetName val="12"/>
      <sheetName val="15"/>
      <sheetName val="gk_09-994"/>
      <sheetName val="Rev_Working"/>
      <sheetName val="cr_-_not_for_distribution5"/>
      <sheetName val="a-3_internal5"/>
      <sheetName val="graph_PA5"/>
      <sheetName val="gk_01-005"/>
      <sheetName val="gk_01-00_jwk5"/>
      <sheetName val="gk_12-995"/>
      <sheetName val="gk_11-995"/>
      <sheetName val="gk_10-995"/>
      <sheetName val="gk_09-99_5"/>
      <sheetName val="gk_08-995"/>
      <sheetName val="gk-contr_05-005"/>
      <sheetName val="gk-contr_01-005"/>
      <sheetName val="gk-contr_12-995"/>
      <sheetName val="gk-contr_10-995"/>
      <sheetName val="gk-contract_01-005"/>
      <sheetName val="gk-contract_12-995"/>
      <sheetName val="gk-contract_10-995"/>
      <sheetName val="cr-board_special5"/>
      <sheetName val="a-3_special5"/>
      <sheetName val="a3-int__special5"/>
      <sheetName val="a-5_special5"/>
      <sheetName val="gk_09-995"/>
      <sheetName val="1612_01AN(7)_-_Niep_Tds_Summar5"/>
      <sheetName val="Rev_Working1"/>
      <sheetName val="Interest_30-11-01_not_PA_7%1"/>
      <sheetName val="Assumptions"/>
      <sheetName val="Schedule"/>
      <sheetName val="calc"/>
      <sheetName val="Notes"/>
      <sheetName val="Comp"/>
      <sheetName val="API"/>
      <sheetName val="NCE"/>
      <sheetName val="EU"/>
      <sheetName val="Latam"/>
      <sheetName val="ROW"/>
      <sheetName val="Inputs"/>
      <sheetName val="Apr"/>
      <sheetName val="Aug"/>
      <sheetName val="Dec"/>
      <sheetName val="Feb"/>
      <sheetName val="Jan"/>
      <sheetName val="Jul"/>
      <sheetName val="Jun"/>
      <sheetName val="Mar"/>
      <sheetName val="May"/>
      <sheetName val="Nov"/>
      <sheetName val="Oct"/>
      <sheetName val="Sep"/>
      <sheetName val="CONTROL MODELO"/>
      <sheetName val="Parameters"/>
      <sheetName val="Sheet1"/>
      <sheetName val="Clause_9"/>
      <sheetName val="DATA_INPUT"/>
      <sheetName val="LANDED_PRICE"/>
      <sheetName val="Revenue-Invoicewise"/>
      <sheetName val="Masters"/>
      <sheetName val="Settings"/>
      <sheetName val="Inv - Revenue registry for PoC"/>
      <sheetName val="rm"/>
      <sheetName val="distrin"/>
      <sheetName val="INDEPENDENT"/>
      <sheetName val="Exchange"/>
      <sheetName val="FACT"/>
      <sheetName val="P1"/>
      <sheetName val="Sheet3"/>
      <sheetName val="Variables"/>
      <sheetName val="Interest Payment"/>
      <sheetName val="CONSOLIDATED"/>
      <sheetName val="SALE&amp;COST"/>
      <sheetName val="#REF!"/>
      <sheetName val="AP PM"/>
      <sheetName val="BG AP RM"/>
      <sheetName val="AP P"/>
      <sheetName val="SBA BG AP F"/>
      <sheetName val="EBA BG F"/>
      <sheetName val="NBA BG F"/>
      <sheetName val="NBA BG P"/>
      <sheetName val="HP F"/>
      <sheetName val="KRL F"/>
      <sheetName val="LKW F"/>
      <sheetName val="RT KAR F"/>
      <sheetName val="RT PDK F"/>
      <sheetName val="SBA AP P"/>
      <sheetName val="UP P"/>
      <sheetName val="WBA BG F"/>
      <sheetName val="2008-09"/>
      <sheetName val="11(d)"/>
      <sheetName val="A0744339"/>
      <sheetName val="Brainvisa-2003"/>
      <sheetName val="Operating Statistics"/>
      <sheetName val="Agency BS"/>
      <sheetName val="RI"/>
    </sheetNames>
    <sheetDataSet>
      <sheetData sheetId="0" refreshError="1"/>
      <sheetData sheetId="1">
        <row r="35">
          <cell r="E35">
            <v>55724.666666666672</v>
          </cell>
        </row>
      </sheetData>
      <sheetData sheetId="2">
        <row r="35">
          <cell r="E35">
            <v>55724.666666666672</v>
          </cell>
        </row>
      </sheetData>
      <sheetData sheetId="3">
        <row r="35">
          <cell r="E35">
            <v>55724.666666666672</v>
          </cell>
        </row>
      </sheetData>
      <sheetData sheetId="4" refreshError="1">
        <row r="35">
          <cell r="E35">
            <v>55724.666666666672</v>
          </cell>
        </row>
        <row r="38">
          <cell r="E38">
            <v>606398</v>
          </cell>
        </row>
        <row r="77">
          <cell r="E77">
            <v>189811.25</v>
          </cell>
        </row>
        <row r="99">
          <cell r="E99">
            <v>681702.99836510175</v>
          </cell>
        </row>
        <row r="100">
          <cell r="E100">
            <v>1051188.8786355641</v>
          </cell>
        </row>
        <row r="101">
          <cell r="E101">
            <v>881181.99426039169</v>
          </cell>
        </row>
        <row r="102">
          <cell r="E102">
            <v>960000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35">
          <cell r="E35">
            <v>55724.666666666672</v>
          </cell>
        </row>
      </sheetData>
      <sheetData sheetId="94">
        <row r="35">
          <cell r="E35">
            <v>55724.666666666672</v>
          </cell>
        </row>
      </sheetData>
      <sheetData sheetId="95">
        <row r="35">
          <cell r="E35">
            <v>55724.666666666672</v>
          </cell>
        </row>
      </sheetData>
      <sheetData sheetId="96">
        <row r="35">
          <cell r="E35">
            <v>55724.666666666672</v>
          </cell>
        </row>
      </sheetData>
      <sheetData sheetId="97">
        <row r="35">
          <cell r="E35">
            <v>55724.666666666672</v>
          </cell>
        </row>
      </sheetData>
      <sheetData sheetId="98">
        <row r="35">
          <cell r="E35">
            <v>55724.666666666672</v>
          </cell>
        </row>
      </sheetData>
      <sheetData sheetId="99">
        <row r="35">
          <cell r="E35">
            <v>55724.666666666672</v>
          </cell>
        </row>
      </sheetData>
      <sheetData sheetId="100">
        <row r="35">
          <cell r="E35">
            <v>55724.666666666672</v>
          </cell>
        </row>
      </sheetData>
      <sheetData sheetId="101">
        <row r="35">
          <cell r="E35">
            <v>55724.666666666672</v>
          </cell>
        </row>
      </sheetData>
      <sheetData sheetId="102">
        <row r="35">
          <cell r="E35">
            <v>55724.666666666672</v>
          </cell>
        </row>
      </sheetData>
      <sheetData sheetId="103">
        <row r="35">
          <cell r="E35">
            <v>55724.666666666672</v>
          </cell>
        </row>
      </sheetData>
      <sheetData sheetId="104">
        <row r="35">
          <cell r="E35">
            <v>55724.666666666672</v>
          </cell>
        </row>
      </sheetData>
      <sheetData sheetId="105">
        <row r="35">
          <cell r="E35">
            <v>55724.666666666672</v>
          </cell>
        </row>
      </sheetData>
      <sheetData sheetId="106">
        <row r="35">
          <cell r="E35">
            <v>55724.666666666672</v>
          </cell>
        </row>
      </sheetData>
      <sheetData sheetId="107">
        <row r="35">
          <cell r="E35">
            <v>55724.666666666672</v>
          </cell>
        </row>
      </sheetData>
      <sheetData sheetId="108">
        <row r="35">
          <cell r="E35">
            <v>55724.666666666672</v>
          </cell>
        </row>
      </sheetData>
      <sheetData sheetId="109">
        <row r="35">
          <cell r="E35">
            <v>55724.666666666672</v>
          </cell>
        </row>
      </sheetData>
      <sheetData sheetId="110">
        <row r="35">
          <cell r="E35">
            <v>55724.666666666672</v>
          </cell>
        </row>
      </sheetData>
      <sheetData sheetId="111">
        <row r="35">
          <cell r="E35">
            <v>55724.666666666672</v>
          </cell>
        </row>
      </sheetData>
      <sheetData sheetId="112">
        <row r="35">
          <cell r="E35">
            <v>55724.666666666672</v>
          </cell>
        </row>
      </sheetData>
      <sheetData sheetId="113">
        <row r="35">
          <cell r="E35">
            <v>55724.666666666672</v>
          </cell>
        </row>
      </sheetData>
      <sheetData sheetId="114">
        <row r="35">
          <cell r="E35">
            <v>55724.666666666672</v>
          </cell>
        </row>
      </sheetData>
      <sheetData sheetId="115">
        <row r="35">
          <cell r="E35">
            <v>55724.666666666672</v>
          </cell>
        </row>
      </sheetData>
      <sheetData sheetId="116">
        <row r="35">
          <cell r="E35">
            <v>55724.666666666672</v>
          </cell>
        </row>
      </sheetData>
      <sheetData sheetId="117">
        <row r="35">
          <cell r="E35">
            <v>55724.666666666672</v>
          </cell>
        </row>
      </sheetData>
      <sheetData sheetId="118">
        <row r="35">
          <cell r="E35">
            <v>55724.666666666672</v>
          </cell>
        </row>
      </sheetData>
      <sheetData sheetId="119">
        <row r="35">
          <cell r="E35">
            <v>55724.666666666672</v>
          </cell>
        </row>
      </sheetData>
      <sheetData sheetId="120">
        <row r="35">
          <cell r="E35">
            <v>55724.666666666672</v>
          </cell>
        </row>
      </sheetData>
      <sheetData sheetId="121">
        <row r="35">
          <cell r="E35">
            <v>55724.666666666672</v>
          </cell>
        </row>
      </sheetData>
      <sheetData sheetId="122"/>
      <sheetData sheetId="123" refreshError="1"/>
      <sheetData sheetId="124" refreshError="1"/>
      <sheetData sheetId="125" refreshError="1"/>
      <sheetData sheetId="126">
        <row r="35">
          <cell r="E35">
            <v>55724.666666666672</v>
          </cell>
        </row>
      </sheetData>
      <sheetData sheetId="127">
        <row r="35">
          <cell r="E35">
            <v>55724.666666666672</v>
          </cell>
        </row>
      </sheetData>
      <sheetData sheetId="128">
        <row r="35">
          <cell r="E35">
            <v>55724.666666666672</v>
          </cell>
        </row>
      </sheetData>
      <sheetData sheetId="129">
        <row r="35">
          <cell r="E35">
            <v>55724.666666666672</v>
          </cell>
        </row>
      </sheetData>
      <sheetData sheetId="130">
        <row r="35">
          <cell r="E35">
            <v>55724.666666666672</v>
          </cell>
        </row>
      </sheetData>
      <sheetData sheetId="131">
        <row r="35">
          <cell r="E35">
            <v>55724.666666666672</v>
          </cell>
        </row>
      </sheetData>
      <sheetData sheetId="132">
        <row r="35">
          <cell r="E35">
            <v>55724.666666666672</v>
          </cell>
        </row>
      </sheetData>
      <sheetData sheetId="133">
        <row r="35">
          <cell r="E35">
            <v>55724.666666666672</v>
          </cell>
        </row>
      </sheetData>
      <sheetData sheetId="134">
        <row r="35">
          <cell r="E35">
            <v>55724.666666666672</v>
          </cell>
        </row>
      </sheetData>
      <sheetData sheetId="135">
        <row r="35">
          <cell r="E35">
            <v>55724.666666666672</v>
          </cell>
        </row>
      </sheetData>
      <sheetData sheetId="136">
        <row r="35">
          <cell r="E35">
            <v>55724.666666666672</v>
          </cell>
        </row>
      </sheetData>
      <sheetData sheetId="137">
        <row r="35">
          <cell r="E35">
            <v>55724.666666666672</v>
          </cell>
        </row>
      </sheetData>
      <sheetData sheetId="138">
        <row r="35">
          <cell r="E35">
            <v>55724.666666666672</v>
          </cell>
        </row>
      </sheetData>
      <sheetData sheetId="139">
        <row r="35">
          <cell r="E35">
            <v>55724.666666666672</v>
          </cell>
        </row>
      </sheetData>
      <sheetData sheetId="140">
        <row r="35">
          <cell r="E35">
            <v>55724.666666666672</v>
          </cell>
        </row>
      </sheetData>
      <sheetData sheetId="141">
        <row r="35">
          <cell r="E35">
            <v>55724.666666666672</v>
          </cell>
        </row>
      </sheetData>
      <sheetData sheetId="142">
        <row r="35">
          <cell r="E35">
            <v>55724.666666666672</v>
          </cell>
        </row>
      </sheetData>
      <sheetData sheetId="143">
        <row r="35">
          <cell r="E35">
            <v>55724.666666666672</v>
          </cell>
        </row>
      </sheetData>
      <sheetData sheetId="144">
        <row r="35">
          <cell r="E35">
            <v>55724.666666666672</v>
          </cell>
        </row>
      </sheetData>
      <sheetData sheetId="145">
        <row r="35">
          <cell r="E35">
            <v>55724.666666666672</v>
          </cell>
        </row>
      </sheetData>
      <sheetData sheetId="146">
        <row r="35">
          <cell r="E35">
            <v>55724.666666666672</v>
          </cell>
        </row>
      </sheetData>
      <sheetData sheetId="147">
        <row r="35">
          <cell r="E35">
            <v>55724.666666666672</v>
          </cell>
        </row>
      </sheetData>
      <sheetData sheetId="148">
        <row r="35">
          <cell r="E35">
            <v>55724.666666666672</v>
          </cell>
        </row>
      </sheetData>
      <sheetData sheetId="149">
        <row r="35">
          <cell r="E35">
            <v>55724.666666666672</v>
          </cell>
        </row>
      </sheetData>
      <sheetData sheetId="150">
        <row r="35">
          <cell r="E35">
            <v>55724.666666666672</v>
          </cell>
        </row>
      </sheetData>
      <sheetData sheetId="151" refreshError="1"/>
      <sheetData sheetId="152">
        <row r="35">
          <cell r="E35">
            <v>55724.666666666672</v>
          </cell>
        </row>
      </sheetData>
      <sheetData sheetId="153">
        <row r="35">
          <cell r="E35">
            <v>55724.666666666672</v>
          </cell>
        </row>
      </sheetData>
      <sheetData sheetId="154">
        <row r="35">
          <cell r="E35">
            <v>55724.666666666672</v>
          </cell>
        </row>
      </sheetData>
      <sheetData sheetId="155" refreshError="1"/>
      <sheetData sheetId="156">
        <row r="35">
          <cell r="E35">
            <v>55724.666666666672</v>
          </cell>
        </row>
      </sheetData>
      <sheetData sheetId="157">
        <row r="35">
          <cell r="E35">
            <v>55724.666666666672</v>
          </cell>
        </row>
      </sheetData>
      <sheetData sheetId="158">
        <row r="35">
          <cell r="E35">
            <v>55724.666666666672</v>
          </cell>
        </row>
      </sheetData>
      <sheetData sheetId="159">
        <row r="35">
          <cell r="E35">
            <v>55724.666666666672</v>
          </cell>
        </row>
      </sheetData>
      <sheetData sheetId="160">
        <row r="35">
          <cell r="E35">
            <v>55724.666666666672</v>
          </cell>
        </row>
      </sheetData>
      <sheetData sheetId="161">
        <row r="35">
          <cell r="E35">
            <v>55724.666666666672</v>
          </cell>
        </row>
      </sheetData>
      <sheetData sheetId="162">
        <row r="35">
          <cell r="E35">
            <v>55724.666666666672</v>
          </cell>
        </row>
      </sheetData>
      <sheetData sheetId="163">
        <row r="35">
          <cell r="E35">
            <v>55724.666666666672</v>
          </cell>
        </row>
      </sheetData>
      <sheetData sheetId="164">
        <row r="35">
          <cell r="E35">
            <v>55724.666666666672</v>
          </cell>
        </row>
      </sheetData>
      <sheetData sheetId="165">
        <row r="35">
          <cell r="E35">
            <v>55724.666666666672</v>
          </cell>
        </row>
      </sheetData>
      <sheetData sheetId="166">
        <row r="35">
          <cell r="E35">
            <v>55724.666666666672</v>
          </cell>
        </row>
      </sheetData>
      <sheetData sheetId="167">
        <row r="35">
          <cell r="E35">
            <v>55724.666666666672</v>
          </cell>
        </row>
      </sheetData>
      <sheetData sheetId="168">
        <row r="35">
          <cell r="E35">
            <v>55724.666666666672</v>
          </cell>
        </row>
      </sheetData>
      <sheetData sheetId="169">
        <row r="35">
          <cell r="E35">
            <v>55724.666666666672</v>
          </cell>
        </row>
      </sheetData>
      <sheetData sheetId="170">
        <row r="35">
          <cell r="E35">
            <v>55724.666666666672</v>
          </cell>
        </row>
      </sheetData>
      <sheetData sheetId="171">
        <row r="35">
          <cell r="E35">
            <v>55724.666666666672</v>
          </cell>
        </row>
      </sheetData>
      <sheetData sheetId="172">
        <row r="35">
          <cell r="E35">
            <v>55724.666666666672</v>
          </cell>
        </row>
      </sheetData>
      <sheetData sheetId="173">
        <row r="35">
          <cell r="E35">
            <v>55724.666666666672</v>
          </cell>
        </row>
      </sheetData>
      <sheetData sheetId="174">
        <row r="35">
          <cell r="E35">
            <v>55724.666666666672</v>
          </cell>
        </row>
      </sheetData>
      <sheetData sheetId="175">
        <row r="35">
          <cell r="E35">
            <v>55724.666666666672</v>
          </cell>
        </row>
      </sheetData>
      <sheetData sheetId="176">
        <row r="35">
          <cell r="E35">
            <v>55724.666666666672</v>
          </cell>
        </row>
      </sheetData>
      <sheetData sheetId="177">
        <row r="35">
          <cell r="E35">
            <v>55724.666666666672</v>
          </cell>
        </row>
      </sheetData>
      <sheetData sheetId="178">
        <row r="35">
          <cell r="E35">
            <v>55724.666666666672</v>
          </cell>
        </row>
      </sheetData>
      <sheetData sheetId="179">
        <row r="35">
          <cell r="E35">
            <v>55724.666666666672</v>
          </cell>
        </row>
      </sheetData>
      <sheetData sheetId="180">
        <row r="35">
          <cell r="E35">
            <v>55724.666666666672</v>
          </cell>
        </row>
      </sheetData>
      <sheetData sheetId="181">
        <row r="35">
          <cell r="E35">
            <v>55724.666666666672</v>
          </cell>
        </row>
      </sheetData>
      <sheetData sheetId="182">
        <row r="35">
          <cell r="E35">
            <v>55724.666666666672</v>
          </cell>
        </row>
      </sheetData>
      <sheetData sheetId="183">
        <row r="35">
          <cell r="E35">
            <v>55724.666666666672</v>
          </cell>
        </row>
      </sheetData>
      <sheetData sheetId="184">
        <row r="35">
          <cell r="E35">
            <v>55724.666666666672</v>
          </cell>
        </row>
      </sheetData>
      <sheetData sheetId="185">
        <row r="35">
          <cell r="E35">
            <v>55724.666666666672</v>
          </cell>
        </row>
      </sheetData>
      <sheetData sheetId="186">
        <row r="35">
          <cell r="E35">
            <v>55724.666666666672</v>
          </cell>
        </row>
      </sheetData>
      <sheetData sheetId="187">
        <row r="35">
          <cell r="E35">
            <v>55724.666666666672</v>
          </cell>
        </row>
      </sheetData>
      <sheetData sheetId="188">
        <row r="35">
          <cell r="E35">
            <v>55724.666666666672</v>
          </cell>
        </row>
      </sheetData>
      <sheetData sheetId="189">
        <row r="35">
          <cell r="E35">
            <v>55724.666666666672</v>
          </cell>
        </row>
      </sheetData>
      <sheetData sheetId="190">
        <row r="35">
          <cell r="E35">
            <v>55724.666666666672</v>
          </cell>
        </row>
      </sheetData>
      <sheetData sheetId="191">
        <row r="35">
          <cell r="E35">
            <v>55724.666666666672</v>
          </cell>
        </row>
      </sheetData>
      <sheetData sheetId="192">
        <row r="35">
          <cell r="E35">
            <v>55724.666666666672</v>
          </cell>
        </row>
      </sheetData>
      <sheetData sheetId="193">
        <row r="35">
          <cell r="E35">
            <v>55724.666666666672</v>
          </cell>
        </row>
      </sheetData>
      <sheetData sheetId="194">
        <row r="35">
          <cell r="E35">
            <v>55724.666666666672</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4"/>
      <sheetName val="Detail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mp;L"/>
      <sheetName val="Projects"/>
      <sheetName val="Regional Office Costs"/>
      <sheetName val="Cash"/>
      <sheetName val="Balance Sheet"/>
      <sheetName val="Investment Schedule"/>
      <sheetName val="KPI"/>
      <sheetName val="04REL"/>
      <sheetName val="Instruction Sheet"/>
    </sheetNames>
    <sheetDataSet>
      <sheetData sheetId="0" refreshError="1">
        <row r="10">
          <cell r="C10" t="str">
            <v>Enter Asset Name here</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1 (2)"/>
      <sheetName val="Sheet4"/>
      <sheetName val="Sheet2"/>
      <sheetName val="depreciation"/>
      <sheetName val="Title"/>
      <sheetName val="Addl.40"/>
    </sheetNames>
    <sheetDataSet>
      <sheetData sheetId="0"/>
      <sheetData sheetId="1"/>
      <sheetData sheetId="2"/>
      <sheetData sheetId="3"/>
      <sheetData sheetId="4" refreshError="1">
        <row r="2">
          <cell r="A2">
            <v>1200000</v>
          </cell>
          <cell r="B2" t="str">
            <v>1200000</v>
          </cell>
          <cell r="C2" t="str">
            <v>0</v>
          </cell>
          <cell r="D2" t="str">
            <v>12000</v>
          </cell>
          <cell r="E2" t="str">
            <v>TCSADMIN</v>
          </cell>
          <cell r="F2" t="str">
            <v/>
          </cell>
          <cell r="G2" t="str">
            <v>FURNITURE - GNFC</v>
          </cell>
          <cell r="H2">
            <v>1614390.75</v>
          </cell>
          <cell r="K2">
            <v>0</v>
          </cell>
          <cell r="L2">
            <v>0</v>
          </cell>
          <cell r="M2">
            <v>-1478597</v>
          </cell>
          <cell r="N2">
            <v>0</v>
          </cell>
          <cell r="O2">
            <v>0</v>
          </cell>
          <cell r="P2">
            <v>0</v>
          </cell>
          <cell r="Q2">
            <v>0</v>
          </cell>
          <cell r="R2">
            <v>0</v>
          </cell>
          <cell r="S2">
            <v>0</v>
          </cell>
          <cell r="T2">
            <v>0</v>
          </cell>
          <cell r="U2">
            <v>0</v>
          </cell>
          <cell r="V2">
            <v>-67896.88</v>
          </cell>
          <cell r="W2">
            <v>0</v>
          </cell>
          <cell r="X2">
            <v>0</v>
          </cell>
          <cell r="Y2">
            <v>0</v>
          </cell>
          <cell r="Z2">
            <v>0</v>
          </cell>
          <cell r="AA2">
            <v>0</v>
          </cell>
          <cell r="AB2">
            <v>0</v>
          </cell>
          <cell r="AC2">
            <v>0</v>
          </cell>
          <cell r="AD2">
            <v>0</v>
          </cell>
          <cell r="AE2">
            <v>0</v>
          </cell>
          <cell r="AF2">
            <v>0</v>
          </cell>
        </row>
        <row r="3">
          <cell r="A3">
            <v>1200000</v>
          </cell>
          <cell r="H3">
            <v>1614390.75</v>
          </cell>
          <cell r="I3">
            <v>1614390.75</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row>
        <row r="4">
          <cell r="A4">
            <v>1200000</v>
          </cell>
          <cell r="K4">
            <v>0</v>
          </cell>
          <cell r="L4">
            <v>0</v>
          </cell>
          <cell r="M4">
            <v>-1546493.88</v>
          </cell>
          <cell r="N4">
            <v>0</v>
          </cell>
          <cell r="O4">
            <v>0</v>
          </cell>
          <cell r="P4">
            <v>0</v>
          </cell>
          <cell r="Q4">
            <v>0</v>
          </cell>
          <cell r="R4">
            <v>0</v>
          </cell>
          <cell r="S4">
            <v>0</v>
          </cell>
          <cell r="T4">
            <v>0</v>
          </cell>
          <cell r="U4">
            <v>0</v>
          </cell>
          <cell r="V4">
            <v>-33948.44</v>
          </cell>
          <cell r="W4">
            <v>0</v>
          </cell>
          <cell r="X4">
            <v>0</v>
          </cell>
          <cell r="Y4">
            <v>0</v>
          </cell>
          <cell r="Z4">
            <v>0</v>
          </cell>
          <cell r="AA4">
            <v>0</v>
          </cell>
          <cell r="AB4">
            <v>0</v>
          </cell>
          <cell r="AC4">
            <v>0</v>
          </cell>
          <cell r="AD4">
            <v>0</v>
          </cell>
          <cell r="AE4">
            <v>0</v>
          </cell>
          <cell r="AF4">
            <v>0</v>
          </cell>
        </row>
        <row r="5">
          <cell r="A5">
            <v>1200000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row>
        <row r="6">
          <cell r="A6">
            <v>1200001</v>
          </cell>
          <cell r="B6" t="str">
            <v>1200001</v>
          </cell>
          <cell r="C6" t="str">
            <v>0</v>
          </cell>
          <cell r="D6" t="str">
            <v>12000</v>
          </cell>
          <cell r="E6" t="str">
            <v>TCSADMIN</v>
          </cell>
          <cell r="F6" t="str">
            <v/>
          </cell>
          <cell r="G6" t="str">
            <v>ELECTRIC WORKS</v>
          </cell>
          <cell r="H6">
            <v>115745</v>
          </cell>
          <cell r="K6">
            <v>0</v>
          </cell>
          <cell r="L6">
            <v>0</v>
          </cell>
          <cell r="M6">
            <v>-106100</v>
          </cell>
          <cell r="N6">
            <v>0</v>
          </cell>
          <cell r="O6">
            <v>0</v>
          </cell>
          <cell r="P6">
            <v>0</v>
          </cell>
          <cell r="Q6">
            <v>0</v>
          </cell>
          <cell r="R6">
            <v>0</v>
          </cell>
          <cell r="S6">
            <v>0</v>
          </cell>
          <cell r="T6">
            <v>0</v>
          </cell>
          <cell r="U6">
            <v>0</v>
          </cell>
          <cell r="V6">
            <v>-4822.5</v>
          </cell>
          <cell r="W6">
            <v>0</v>
          </cell>
          <cell r="X6">
            <v>0</v>
          </cell>
          <cell r="Y6">
            <v>0</v>
          </cell>
          <cell r="Z6">
            <v>0</v>
          </cell>
          <cell r="AA6">
            <v>0</v>
          </cell>
          <cell r="AB6">
            <v>0</v>
          </cell>
          <cell r="AC6">
            <v>0</v>
          </cell>
          <cell r="AD6">
            <v>0</v>
          </cell>
          <cell r="AE6">
            <v>0</v>
          </cell>
          <cell r="AF6">
            <v>0</v>
          </cell>
        </row>
        <row r="7">
          <cell r="A7">
            <v>1200001</v>
          </cell>
          <cell r="H7">
            <v>115745</v>
          </cell>
          <cell r="I7">
            <v>115745</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A8">
            <v>1200001</v>
          </cell>
          <cell r="K8">
            <v>0</v>
          </cell>
          <cell r="L8">
            <v>0</v>
          </cell>
          <cell r="M8">
            <v>-110922.5</v>
          </cell>
          <cell r="N8">
            <v>0</v>
          </cell>
          <cell r="O8">
            <v>0</v>
          </cell>
          <cell r="P8">
            <v>0</v>
          </cell>
          <cell r="Q8">
            <v>0</v>
          </cell>
          <cell r="R8">
            <v>0</v>
          </cell>
          <cell r="S8">
            <v>0</v>
          </cell>
          <cell r="T8">
            <v>0</v>
          </cell>
          <cell r="U8">
            <v>0</v>
          </cell>
          <cell r="V8">
            <v>-2411.25</v>
          </cell>
          <cell r="W8">
            <v>0</v>
          </cell>
          <cell r="X8">
            <v>0</v>
          </cell>
          <cell r="Y8">
            <v>0</v>
          </cell>
          <cell r="Z8">
            <v>0</v>
          </cell>
          <cell r="AA8">
            <v>0</v>
          </cell>
          <cell r="AB8">
            <v>0</v>
          </cell>
          <cell r="AC8">
            <v>0</v>
          </cell>
          <cell r="AD8">
            <v>0</v>
          </cell>
          <cell r="AE8">
            <v>0</v>
          </cell>
          <cell r="AF8">
            <v>0</v>
          </cell>
        </row>
        <row r="9">
          <cell r="A9">
            <v>1200001</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row>
        <row r="10">
          <cell r="A10">
            <v>1200002</v>
          </cell>
          <cell r="B10" t="str">
            <v>1200002</v>
          </cell>
          <cell r="C10" t="str">
            <v>0</v>
          </cell>
          <cell r="D10" t="str">
            <v>12000</v>
          </cell>
          <cell r="E10" t="str">
            <v>TCSADMIN</v>
          </cell>
          <cell r="F10" t="str">
            <v/>
          </cell>
          <cell r="G10" t="str">
            <v>LAN - GNFC</v>
          </cell>
          <cell r="H10">
            <v>65776</v>
          </cell>
          <cell r="K10">
            <v>0</v>
          </cell>
          <cell r="L10">
            <v>0</v>
          </cell>
          <cell r="M10">
            <v>-60295</v>
          </cell>
          <cell r="N10">
            <v>0</v>
          </cell>
          <cell r="O10">
            <v>0</v>
          </cell>
          <cell r="P10">
            <v>0</v>
          </cell>
          <cell r="Q10">
            <v>0</v>
          </cell>
          <cell r="R10">
            <v>0</v>
          </cell>
          <cell r="S10">
            <v>0</v>
          </cell>
          <cell r="T10">
            <v>0</v>
          </cell>
          <cell r="U10">
            <v>0</v>
          </cell>
          <cell r="V10">
            <v>-2740.5</v>
          </cell>
          <cell r="W10">
            <v>0</v>
          </cell>
          <cell r="X10">
            <v>0</v>
          </cell>
          <cell r="Y10">
            <v>0</v>
          </cell>
          <cell r="Z10">
            <v>0</v>
          </cell>
          <cell r="AA10">
            <v>0</v>
          </cell>
          <cell r="AB10">
            <v>0</v>
          </cell>
          <cell r="AC10">
            <v>0</v>
          </cell>
          <cell r="AD10">
            <v>0</v>
          </cell>
          <cell r="AE10">
            <v>0</v>
          </cell>
          <cell r="AF10">
            <v>0</v>
          </cell>
        </row>
        <row r="11">
          <cell r="A11">
            <v>1200002</v>
          </cell>
          <cell r="H11">
            <v>65776</v>
          </cell>
          <cell r="I11">
            <v>65776</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v>1200002</v>
          </cell>
          <cell r="K12">
            <v>0</v>
          </cell>
          <cell r="L12">
            <v>0</v>
          </cell>
          <cell r="M12">
            <v>-63035.5</v>
          </cell>
          <cell r="N12">
            <v>0</v>
          </cell>
          <cell r="O12">
            <v>0</v>
          </cell>
          <cell r="P12">
            <v>0</v>
          </cell>
          <cell r="Q12">
            <v>0</v>
          </cell>
          <cell r="R12">
            <v>0</v>
          </cell>
          <cell r="S12">
            <v>0</v>
          </cell>
          <cell r="T12">
            <v>0</v>
          </cell>
          <cell r="U12">
            <v>0</v>
          </cell>
          <cell r="V12">
            <v>-1370.25</v>
          </cell>
          <cell r="W12">
            <v>0</v>
          </cell>
          <cell r="X12">
            <v>0</v>
          </cell>
          <cell r="Y12">
            <v>0</v>
          </cell>
          <cell r="Z12">
            <v>0</v>
          </cell>
          <cell r="AA12">
            <v>0</v>
          </cell>
          <cell r="AB12">
            <v>0</v>
          </cell>
          <cell r="AC12">
            <v>0</v>
          </cell>
          <cell r="AD12">
            <v>0</v>
          </cell>
          <cell r="AE12">
            <v>0</v>
          </cell>
          <cell r="AF12">
            <v>0</v>
          </cell>
        </row>
        <row r="13">
          <cell r="A13">
            <v>1200002</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A14">
            <v>1200003</v>
          </cell>
          <cell r="B14" t="str">
            <v>1200003</v>
          </cell>
          <cell r="C14" t="str">
            <v>0</v>
          </cell>
          <cell r="D14" t="str">
            <v>12000</v>
          </cell>
          <cell r="E14" t="str">
            <v>TCSADMIN</v>
          </cell>
          <cell r="F14" t="str">
            <v/>
          </cell>
          <cell r="G14" t="str">
            <v>LAN - GNFC</v>
          </cell>
          <cell r="H14">
            <v>39425</v>
          </cell>
          <cell r="K14">
            <v>0</v>
          </cell>
          <cell r="L14">
            <v>0</v>
          </cell>
          <cell r="M14">
            <v>-30122</v>
          </cell>
          <cell r="N14">
            <v>0</v>
          </cell>
          <cell r="O14">
            <v>0</v>
          </cell>
          <cell r="P14">
            <v>0</v>
          </cell>
          <cell r="Q14">
            <v>0</v>
          </cell>
          <cell r="R14">
            <v>0</v>
          </cell>
          <cell r="S14">
            <v>0</v>
          </cell>
          <cell r="T14">
            <v>0</v>
          </cell>
          <cell r="U14">
            <v>0</v>
          </cell>
          <cell r="V14">
            <v>-4651.5</v>
          </cell>
          <cell r="W14">
            <v>0</v>
          </cell>
          <cell r="X14">
            <v>0</v>
          </cell>
          <cell r="Y14">
            <v>0</v>
          </cell>
          <cell r="Z14">
            <v>0</v>
          </cell>
          <cell r="AA14">
            <v>0</v>
          </cell>
          <cell r="AB14">
            <v>0</v>
          </cell>
          <cell r="AC14">
            <v>0</v>
          </cell>
          <cell r="AD14">
            <v>0</v>
          </cell>
          <cell r="AE14">
            <v>0</v>
          </cell>
          <cell r="AF14">
            <v>0</v>
          </cell>
        </row>
        <row r="15">
          <cell r="A15">
            <v>1200003</v>
          </cell>
          <cell r="H15">
            <v>39425</v>
          </cell>
          <cell r="I15">
            <v>39425</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v>1200003</v>
          </cell>
          <cell r="K16">
            <v>0</v>
          </cell>
          <cell r="L16">
            <v>0</v>
          </cell>
          <cell r="M16">
            <v>-34773.5</v>
          </cell>
          <cell r="N16">
            <v>0</v>
          </cell>
          <cell r="O16">
            <v>0</v>
          </cell>
          <cell r="P16">
            <v>0</v>
          </cell>
          <cell r="Q16">
            <v>0</v>
          </cell>
          <cell r="R16">
            <v>0</v>
          </cell>
          <cell r="S16">
            <v>0</v>
          </cell>
          <cell r="T16">
            <v>0</v>
          </cell>
          <cell r="U16">
            <v>0</v>
          </cell>
          <cell r="V16">
            <v>-2325.75</v>
          </cell>
          <cell r="W16">
            <v>0</v>
          </cell>
          <cell r="X16">
            <v>0</v>
          </cell>
          <cell r="Y16">
            <v>0</v>
          </cell>
          <cell r="Z16">
            <v>0</v>
          </cell>
          <cell r="AA16">
            <v>0</v>
          </cell>
          <cell r="AB16">
            <v>0</v>
          </cell>
          <cell r="AC16">
            <v>0</v>
          </cell>
          <cell r="AD16">
            <v>0</v>
          </cell>
          <cell r="AE16">
            <v>0</v>
          </cell>
          <cell r="AF16">
            <v>0</v>
          </cell>
        </row>
        <row r="17">
          <cell r="A17">
            <v>1200003</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A18">
            <v>1500000</v>
          </cell>
          <cell r="B18" t="str">
            <v>1500000</v>
          </cell>
          <cell r="C18" t="str">
            <v>0</v>
          </cell>
          <cell r="D18" t="str">
            <v>15000</v>
          </cell>
          <cell r="E18" t="str">
            <v>TCSADMIN</v>
          </cell>
          <cell r="F18" t="str">
            <v/>
          </cell>
          <cell r="G18" t="str">
            <v>FURNITURE</v>
          </cell>
          <cell r="H18">
            <v>17932</v>
          </cell>
          <cell r="K18">
            <v>0</v>
          </cell>
          <cell r="L18">
            <v>0</v>
          </cell>
          <cell r="M18">
            <v>-4801</v>
          </cell>
          <cell r="N18">
            <v>0</v>
          </cell>
          <cell r="O18">
            <v>0</v>
          </cell>
          <cell r="P18">
            <v>0</v>
          </cell>
          <cell r="Q18">
            <v>0</v>
          </cell>
          <cell r="R18">
            <v>0</v>
          </cell>
          <cell r="S18">
            <v>0</v>
          </cell>
          <cell r="T18">
            <v>0</v>
          </cell>
          <cell r="U18">
            <v>0</v>
          </cell>
          <cell r="V18">
            <v>-2376.71</v>
          </cell>
          <cell r="W18">
            <v>0</v>
          </cell>
          <cell r="X18">
            <v>0</v>
          </cell>
          <cell r="Y18">
            <v>0</v>
          </cell>
          <cell r="Z18">
            <v>0</v>
          </cell>
          <cell r="AA18">
            <v>0</v>
          </cell>
          <cell r="AB18">
            <v>0</v>
          </cell>
          <cell r="AC18">
            <v>0</v>
          </cell>
          <cell r="AD18">
            <v>0</v>
          </cell>
          <cell r="AE18">
            <v>0</v>
          </cell>
          <cell r="AF18">
            <v>0</v>
          </cell>
        </row>
        <row r="19">
          <cell r="A19">
            <v>1500000</v>
          </cell>
          <cell r="H19">
            <v>17932</v>
          </cell>
          <cell r="I19">
            <v>17932</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v>1500000</v>
          </cell>
          <cell r="H20">
            <v>17932</v>
          </cell>
          <cell r="K20">
            <v>0</v>
          </cell>
          <cell r="L20">
            <v>0</v>
          </cell>
          <cell r="M20">
            <v>-7177.71</v>
          </cell>
          <cell r="N20">
            <v>0</v>
          </cell>
          <cell r="O20">
            <v>0</v>
          </cell>
          <cell r="P20">
            <v>0</v>
          </cell>
          <cell r="Q20">
            <v>0</v>
          </cell>
          <cell r="R20">
            <v>0</v>
          </cell>
          <cell r="S20">
            <v>0</v>
          </cell>
          <cell r="T20">
            <v>0</v>
          </cell>
          <cell r="U20">
            <v>0</v>
          </cell>
          <cell r="V20">
            <v>-1946.53</v>
          </cell>
          <cell r="W20">
            <v>0</v>
          </cell>
          <cell r="X20">
            <v>0</v>
          </cell>
          <cell r="Y20">
            <v>0</v>
          </cell>
          <cell r="Z20">
            <v>0</v>
          </cell>
          <cell r="AA20">
            <v>0</v>
          </cell>
          <cell r="AB20">
            <v>0</v>
          </cell>
          <cell r="AC20">
            <v>0</v>
          </cell>
          <cell r="AD20">
            <v>0</v>
          </cell>
          <cell r="AE20">
            <v>0</v>
          </cell>
          <cell r="AF20">
            <v>0</v>
          </cell>
        </row>
        <row r="21">
          <cell r="A21">
            <v>1500000</v>
          </cell>
          <cell r="H21">
            <v>17932</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v>1500001</v>
          </cell>
          <cell r="B22" t="str">
            <v>1500001</v>
          </cell>
          <cell r="C22" t="str">
            <v>0</v>
          </cell>
          <cell r="D22" t="str">
            <v>15000</v>
          </cell>
          <cell r="E22" t="str">
            <v>TCSADMIN</v>
          </cell>
          <cell r="F22" t="str">
            <v/>
          </cell>
          <cell r="G22" t="str">
            <v>DOUBLE BED</v>
          </cell>
          <cell r="H22">
            <v>10400</v>
          </cell>
          <cell r="K22">
            <v>0</v>
          </cell>
          <cell r="L22">
            <v>0</v>
          </cell>
          <cell r="M22">
            <v>-2620</v>
          </cell>
          <cell r="N22">
            <v>0</v>
          </cell>
          <cell r="O22">
            <v>0</v>
          </cell>
          <cell r="P22">
            <v>0</v>
          </cell>
          <cell r="Q22">
            <v>0</v>
          </cell>
          <cell r="R22">
            <v>0</v>
          </cell>
          <cell r="S22">
            <v>0</v>
          </cell>
          <cell r="T22">
            <v>0</v>
          </cell>
          <cell r="U22">
            <v>0</v>
          </cell>
          <cell r="V22">
            <v>-1082.2</v>
          </cell>
          <cell r="W22">
            <v>0</v>
          </cell>
          <cell r="X22">
            <v>0</v>
          </cell>
          <cell r="Y22">
            <v>0</v>
          </cell>
          <cell r="Z22">
            <v>0</v>
          </cell>
          <cell r="AA22">
            <v>0</v>
          </cell>
          <cell r="AB22">
            <v>0</v>
          </cell>
          <cell r="AC22">
            <v>0</v>
          </cell>
          <cell r="AD22">
            <v>0</v>
          </cell>
          <cell r="AE22">
            <v>0</v>
          </cell>
          <cell r="AF22">
            <v>0</v>
          </cell>
        </row>
        <row r="23">
          <cell r="A23">
            <v>1500001</v>
          </cell>
          <cell r="H23">
            <v>10400</v>
          </cell>
          <cell r="I23">
            <v>10400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A24">
            <v>1500001</v>
          </cell>
          <cell r="K24">
            <v>0</v>
          </cell>
          <cell r="L24">
            <v>0</v>
          </cell>
          <cell r="M24">
            <v>-3702.2</v>
          </cell>
          <cell r="N24">
            <v>0</v>
          </cell>
          <cell r="O24">
            <v>0</v>
          </cell>
          <cell r="P24">
            <v>0</v>
          </cell>
          <cell r="Q24">
            <v>0</v>
          </cell>
          <cell r="R24">
            <v>0</v>
          </cell>
          <cell r="S24">
            <v>0</v>
          </cell>
          <cell r="T24">
            <v>0</v>
          </cell>
          <cell r="U24">
            <v>0</v>
          </cell>
          <cell r="V24">
            <v>-931.66</v>
          </cell>
          <cell r="W24">
            <v>0</v>
          </cell>
          <cell r="X24">
            <v>0</v>
          </cell>
          <cell r="Y24">
            <v>0</v>
          </cell>
          <cell r="Z24">
            <v>0</v>
          </cell>
          <cell r="AA24">
            <v>0</v>
          </cell>
          <cell r="AB24">
            <v>0</v>
          </cell>
          <cell r="AC24">
            <v>0</v>
          </cell>
          <cell r="AD24">
            <v>0</v>
          </cell>
          <cell r="AE24">
            <v>0</v>
          </cell>
          <cell r="AF24">
            <v>0</v>
          </cell>
        </row>
        <row r="25">
          <cell r="A25">
            <v>1500001</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v>1500002</v>
          </cell>
          <cell r="B26" t="str">
            <v>1500002</v>
          </cell>
          <cell r="C26" t="str">
            <v>0</v>
          </cell>
          <cell r="D26" t="str">
            <v>15000</v>
          </cell>
          <cell r="E26" t="str">
            <v>G3PREMAL</v>
          </cell>
          <cell r="F26" t="str">
            <v/>
          </cell>
          <cell r="G26" t="str">
            <v>FURNITURE &amp; FIXTURE -INFOCITY</v>
          </cell>
          <cell r="H26">
            <v>0</v>
          </cell>
          <cell r="K26">
            <v>0</v>
          </cell>
          <cell r="L26">
            <v>0</v>
          </cell>
          <cell r="M26">
            <v>0</v>
          </cell>
          <cell r="N26">
            <v>0</v>
          </cell>
          <cell r="O26">
            <v>0</v>
          </cell>
          <cell r="P26">
            <v>0</v>
          </cell>
          <cell r="Q26">
            <v>0</v>
          </cell>
          <cell r="R26">
            <v>0</v>
          </cell>
          <cell r="S26">
            <v>0</v>
          </cell>
          <cell r="T26">
            <v>0</v>
          </cell>
          <cell r="U26">
            <v>0</v>
          </cell>
          <cell r="V26">
            <v>-9224.85</v>
          </cell>
          <cell r="W26">
            <v>0</v>
          </cell>
          <cell r="X26">
            <v>0</v>
          </cell>
          <cell r="Y26">
            <v>0</v>
          </cell>
          <cell r="Z26">
            <v>0</v>
          </cell>
          <cell r="AA26">
            <v>0</v>
          </cell>
          <cell r="AB26">
            <v>84943.35</v>
          </cell>
          <cell r="AC26">
            <v>0</v>
          </cell>
          <cell r="AD26">
            <v>0</v>
          </cell>
          <cell r="AE26">
            <v>0</v>
          </cell>
          <cell r="AF26">
            <v>0</v>
          </cell>
        </row>
        <row r="27">
          <cell r="A27">
            <v>1500003</v>
          </cell>
          <cell r="B27" t="str">
            <v>1500003</v>
          </cell>
          <cell r="C27" t="str">
            <v>0</v>
          </cell>
          <cell r="D27" t="str">
            <v>15000</v>
          </cell>
          <cell r="E27" t="str">
            <v>G3PREMAL</v>
          </cell>
          <cell r="F27" t="str">
            <v/>
          </cell>
          <cell r="G27" t="str">
            <v>ROLLER BLINDS</v>
          </cell>
          <cell r="H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v>1500003</v>
          </cell>
          <cell r="H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v>1500003</v>
          </cell>
          <cell r="H29">
            <v>84943.35</v>
          </cell>
          <cell r="J29">
            <v>84943.35</v>
          </cell>
          <cell r="K29">
            <v>0</v>
          </cell>
          <cell r="L29">
            <v>0</v>
          </cell>
          <cell r="M29">
            <v>-9224.85</v>
          </cell>
          <cell r="N29">
            <v>0</v>
          </cell>
          <cell r="O29">
            <v>0</v>
          </cell>
          <cell r="P29">
            <v>0</v>
          </cell>
          <cell r="Q29">
            <v>0</v>
          </cell>
          <cell r="R29">
            <v>0</v>
          </cell>
          <cell r="S29">
            <v>0</v>
          </cell>
          <cell r="T29">
            <v>0</v>
          </cell>
          <cell r="U29">
            <v>0</v>
          </cell>
          <cell r="V29">
            <v>-13705.05</v>
          </cell>
          <cell r="W29">
            <v>0</v>
          </cell>
          <cell r="X29">
            <v>0</v>
          </cell>
          <cell r="Y29">
            <v>0</v>
          </cell>
          <cell r="Z29">
            <v>0</v>
          </cell>
          <cell r="AA29">
            <v>0</v>
          </cell>
          <cell r="AB29">
            <v>0</v>
          </cell>
          <cell r="AC29">
            <v>0</v>
          </cell>
          <cell r="AD29">
            <v>0</v>
          </cell>
          <cell r="AE29">
            <v>0</v>
          </cell>
          <cell r="AF29">
            <v>0</v>
          </cell>
        </row>
        <row r="30">
          <cell r="A30">
            <v>1500003</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v>1500004</v>
          </cell>
          <cell r="B31" t="str">
            <v>1500004</v>
          </cell>
          <cell r="C31" t="str">
            <v>0</v>
          </cell>
          <cell r="D31" t="str">
            <v>15000</v>
          </cell>
          <cell r="E31" t="str">
            <v>G3PREMAL</v>
          </cell>
          <cell r="F31" t="str">
            <v/>
          </cell>
          <cell r="G31" t="str">
            <v>Electrification Work</v>
          </cell>
          <cell r="H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v>1500005</v>
          </cell>
          <cell r="B32" t="str">
            <v>1500005</v>
          </cell>
          <cell r="C32" t="str">
            <v>0</v>
          </cell>
          <cell r="D32" t="str">
            <v>15000</v>
          </cell>
          <cell r="E32" t="str">
            <v>G3GAURAV</v>
          </cell>
          <cell r="F32" t="str">
            <v/>
          </cell>
          <cell r="G32" t="str">
            <v>Partition &amp; Wooden Work</v>
          </cell>
          <cell r="H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v>1500006</v>
          </cell>
          <cell r="B33" t="str">
            <v>1500006</v>
          </cell>
          <cell r="C33" t="str">
            <v>0</v>
          </cell>
          <cell r="D33" t="str">
            <v>15000</v>
          </cell>
          <cell r="E33" t="str">
            <v>G3PREMAL</v>
          </cell>
          <cell r="F33" t="str">
            <v/>
          </cell>
          <cell r="G33" t="str">
            <v>AIR Conditoner</v>
          </cell>
          <cell r="H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v>1500006</v>
          </cell>
          <cell r="H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v>1500006</v>
          </cell>
          <cell r="H35">
            <v>512651</v>
          </cell>
          <cell r="J35">
            <v>512651</v>
          </cell>
          <cell r="K35">
            <v>0</v>
          </cell>
          <cell r="L35">
            <v>0</v>
          </cell>
          <cell r="M35">
            <v>-66605.31</v>
          </cell>
          <cell r="N35">
            <v>0</v>
          </cell>
          <cell r="O35">
            <v>0</v>
          </cell>
          <cell r="P35">
            <v>0</v>
          </cell>
          <cell r="Q35">
            <v>0</v>
          </cell>
          <cell r="R35">
            <v>0</v>
          </cell>
          <cell r="S35">
            <v>0</v>
          </cell>
          <cell r="T35">
            <v>0</v>
          </cell>
          <cell r="U35">
            <v>0</v>
          </cell>
          <cell r="V35">
            <v>-80734.27</v>
          </cell>
          <cell r="W35">
            <v>0</v>
          </cell>
          <cell r="X35">
            <v>0</v>
          </cell>
          <cell r="Y35">
            <v>0</v>
          </cell>
          <cell r="Z35">
            <v>0</v>
          </cell>
          <cell r="AA35">
            <v>0</v>
          </cell>
          <cell r="AB35">
            <v>0</v>
          </cell>
          <cell r="AC35">
            <v>0</v>
          </cell>
          <cell r="AD35">
            <v>0</v>
          </cell>
          <cell r="AE35">
            <v>0</v>
          </cell>
          <cell r="AF35">
            <v>0</v>
          </cell>
        </row>
        <row r="36">
          <cell r="A36">
            <v>1500006</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v>1500007</v>
          </cell>
          <cell r="B37" t="str">
            <v>1500007</v>
          </cell>
          <cell r="C37" t="str">
            <v>0</v>
          </cell>
          <cell r="D37" t="str">
            <v>15000</v>
          </cell>
          <cell r="E37" t="str">
            <v>G3PREMAL</v>
          </cell>
          <cell r="F37" t="str">
            <v/>
          </cell>
          <cell r="G37" t="str">
            <v>Civil, Plumbing &amp; Sanitry Work</v>
          </cell>
          <cell r="H37">
            <v>0</v>
          </cell>
          <cell r="K37">
            <v>0</v>
          </cell>
          <cell r="L37">
            <v>0</v>
          </cell>
          <cell r="M37">
            <v>0</v>
          </cell>
          <cell r="N37">
            <v>0</v>
          </cell>
          <cell r="O37">
            <v>0</v>
          </cell>
          <cell r="P37">
            <v>0</v>
          </cell>
          <cell r="Q37">
            <v>0</v>
          </cell>
          <cell r="R37">
            <v>0</v>
          </cell>
          <cell r="S37">
            <v>0</v>
          </cell>
          <cell r="T37">
            <v>0</v>
          </cell>
          <cell r="U37">
            <v>0</v>
          </cell>
          <cell r="V37">
            <v>-39487.980000000003</v>
          </cell>
          <cell r="W37">
            <v>0</v>
          </cell>
          <cell r="X37">
            <v>0</v>
          </cell>
          <cell r="Y37">
            <v>0</v>
          </cell>
          <cell r="Z37">
            <v>0</v>
          </cell>
          <cell r="AA37">
            <v>0</v>
          </cell>
          <cell r="AB37">
            <v>303933</v>
          </cell>
          <cell r="AC37">
            <v>0</v>
          </cell>
          <cell r="AD37">
            <v>0</v>
          </cell>
          <cell r="AE37">
            <v>0</v>
          </cell>
          <cell r="AF37">
            <v>0</v>
          </cell>
        </row>
        <row r="38">
          <cell r="A38">
            <v>1500007</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303933</v>
          </cell>
          <cell r="AC38">
            <v>0</v>
          </cell>
          <cell r="AD38">
            <v>0</v>
          </cell>
          <cell r="AE38">
            <v>0</v>
          </cell>
          <cell r="AF38">
            <v>0</v>
          </cell>
        </row>
        <row r="39">
          <cell r="A39">
            <v>1500007</v>
          </cell>
          <cell r="H39">
            <v>303933</v>
          </cell>
          <cell r="J39">
            <v>303933</v>
          </cell>
          <cell r="K39">
            <v>0</v>
          </cell>
          <cell r="L39">
            <v>0</v>
          </cell>
          <cell r="M39">
            <v>-39487.980000000003</v>
          </cell>
          <cell r="N39">
            <v>0</v>
          </cell>
          <cell r="O39">
            <v>0</v>
          </cell>
          <cell r="P39">
            <v>0</v>
          </cell>
          <cell r="Q39">
            <v>0</v>
          </cell>
          <cell r="R39">
            <v>0</v>
          </cell>
          <cell r="S39">
            <v>0</v>
          </cell>
          <cell r="T39">
            <v>0</v>
          </cell>
          <cell r="U39">
            <v>0</v>
          </cell>
          <cell r="V39">
            <v>-47864.55</v>
          </cell>
          <cell r="W39">
            <v>0</v>
          </cell>
          <cell r="X39">
            <v>0</v>
          </cell>
          <cell r="Y39">
            <v>0</v>
          </cell>
          <cell r="Z39">
            <v>0</v>
          </cell>
          <cell r="AA39">
            <v>0</v>
          </cell>
          <cell r="AB39">
            <v>0</v>
          </cell>
          <cell r="AC39">
            <v>0</v>
          </cell>
          <cell r="AD39">
            <v>0</v>
          </cell>
          <cell r="AE39">
            <v>0</v>
          </cell>
          <cell r="AF39">
            <v>0</v>
          </cell>
        </row>
        <row r="40">
          <cell r="A40">
            <v>1500007</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v>1500008</v>
          </cell>
          <cell r="B41" t="str">
            <v>1500008</v>
          </cell>
          <cell r="C41" t="str">
            <v>0</v>
          </cell>
          <cell r="D41" t="str">
            <v>15000</v>
          </cell>
          <cell r="E41" t="str">
            <v>G3PREMAL</v>
          </cell>
          <cell r="F41" t="str">
            <v>G3PREMAL</v>
          </cell>
          <cell r="G41" t="str">
            <v>EXECUTIVE TABLE(A)</v>
          </cell>
          <cell r="H41">
            <v>0</v>
          </cell>
          <cell r="K41">
            <v>0</v>
          </cell>
          <cell r="L41">
            <v>0</v>
          </cell>
          <cell r="M41">
            <v>0</v>
          </cell>
          <cell r="N41">
            <v>0</v>
          </cell>
          <cell r="O41">
            <v>0</v>
          </cell>
          <cell r="P41">
            <v>0</v>
          </cell>
          <cell r="Q41">
            <v>0</v>
          </cell>
          <cell r="R41">
            <v>0</v>
          </cell>
          <cell r="S41">
            <v>0</v>
          </cell>
          <cell r="T41">
            <v>0</v>
          </cell>
          <cell r="U41">
            <v>0</v>
          </cell>
          <cell r="V41">
            <v>-5263.58</v>
          </cell>
          <cell r="W41">
            <v>0</v>
          </cell>
          <cell r="X41">
            <v>0</v>
          </cell>
          <cell r="Y41">
            <v>0</v>
          </cell>
          <cell r="Z41">
            <v>0</v>
          </cell>
          <cell r="AA41">
            <v>0</v>
          </cell>
          <cell r="AB41">
            <v>40513</v>
          </cell>
          <cell r="AC41">
            <v>0</v>
          </cell>
          <cell r="AD41">
            <v>0</v>
          </cell>
          <cell r="AE41">
            <v>0</v>
          </cell>
          <cell r="AF41">
            <v>0</v>
          </cell>
        </row>
        <row r="42">
          <cell r="A42">
            <v>1500008</v>
          </cell>
          <cell r="H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40513</v>
          </cell>
          <cell r="AC42">
            <v>0</v>
          </cell>
          <cell r="AD42">
            <v>0</v>
          </cell>
          <cell r="AE42">
            <v>0</v>
          </cell>
          <cell r="AF42">
            <v>0</v>
          </cell>
        </row>
        <row r="43">
          <cell r="A43">
            <v>1500008</v>
          </cell>
          <cell r="H43">
            <v>40513</v>
          </cell>
          <cell r="J43">
            <v>40513</v>
          </cell>
          <cell r="K43">
            <v>0</v>
          </cell>
          <cell r="L43">
            <v>0</v>
          </cell>
          <cell r="M43">
            <v>-5263.58</v>
          </cell>
          <cell r="N43">
            <v>0</v>
          </cell>
          <cell r="O43">
            <v>0</v>
          </cell>
          <cell r="P43">
            <v>0</v>
          </cell>
          <cell r="Q43">
            <v>0</v>
          </cell>
          <cell r="R43">
            <v>0</v>
          </cell>
          <cell r="S43">
            <v>0</v>
          </cell>
          <cell r="T43">
            <v>0</v>
          </cell>
          <cell r="U43">
            <v>0</v>
          </cell>
          <cell r="V43">
            <v>-6380.15</v>
          </cell>
          <cell r="W43">
            <v>0</v>
          </cell>
          <cell r="X43">
            <v>0</v>
          </cell>
          <cell r="Y43">
            <v>0</v>
          </cell>
          <cell r="Z43">
            <v>0</v>
          </cell>
          <cell r="AA43">
            <v>0</v>
          </cell>
          <cell r="AB43">
            <v>0</v>
          </cell>
          <cell r="AC43">
            <v>0</v>
          </cell>
          <cell r="AD43">
            <v>0</v>
          </cell>
          <cell r="AE43">
            <v>0</v>
          </cell>
          <cell r="AF43">
            <v>0</v>
          </cell>
        </row>
        <row r="44">
          <cell r="A44">
            <v>1500008</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v>1500009</v>
          </cell>
          <cell r="B45" t="str">
            <v>1500009</v>
          </cell>
          <cell r="C45" t="str">
            <v>0</v>
          </cell>
          <cell r="D45" t="str">
            <v>15000</v>
          </cell>
          <cell r="E45" t="str">
            <v>G3PREMAL</v>
          </cell>
          <cell r="F45" t="str">
            <v>G3PREMAL</v>
          </cell>
          <cell r="G45" t="str">
            <v>EXECUTIVE TABLE(B)</v>
          </cell>
          <cell r="H45">
            <v>0</v>
          </cell>
          <cell r="K45">
            <v>0</v>
          </cell>
          <cell r="L45">
            <v>0</v>
          </cell>
          <cell r="M45">
            <v>0</v>
          </cell>
          <cell r="N45">
            <v>0</v>
          </cell>
          <cell r="O45">
            <v>0</v>
          </cell>
          <cell r="P45">
            <v>0</v>
          </cell>
          <cell r="Q45">
            <v>0</v>
          </cell>
          <cell r="R45">
            <v>0</v>
          </cell>
          <cell r="S45">
            <v>0</v>
          </cell>
          <cell r="T45">
            <v>0</v>
          </cell>
          <cell r="U45">
            <v>0</v>
          </cell>
          <cell r="V45">
            <v>-3550.93</v>
          </cell>
          <cell r="W45">
            <v>0</v>
          </cell>
          <cell r="X45">
            <v>0</v>
          </cell>
          <cell r="Y45">
            <v>0</v>
          </cell>
          <cell r="Z45">
            <v>0</v>
          </cell>
          <cell r="AA45">
            <v>0</v>
          </cell>
          <cell r="AB45">
            <v>27331</v>
          </cell>
          <cell r="AC45">
            <v>0</v>
          </cell>
          <cell r="AD45">
            <v>0</v>
          </cell>
          <cell r="AE45">
            <v>0</v>
          </cell>
          <cell r="AF45">
            <v>0</v>
          </cell>
        </row>
        <row r="46">
          <cell r="A46">
            <v>1500009</v>
          </cell>
          <cell r="H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27331</v>
          </cell>
          <cell r="AC46">
            <v>0</v>
          </cell>
          <cell r="AD46">
            <v>0</v>
          </cell>
          <cell r="AE46">
            <v>0</v>
          </cell>
          <cell r="AF46">
            <v>0</v>
          </cell>
        </row>
        <row r="47">
          <cell r="A47">
            <v>1500009</v>
          </cell>
          <cell r="H47">
            <v>27331</v>
          </cell>
          <cell r="J47">
            <v>27331</v>
          </cell>
          <cell r="K47">
            <v>0</v>
          </cell>
          <cell r="L47">
            <v>0</v>
          </cell>
          <cell r="M47">
            <v>-3550.93</v>
          </cell>
          <cell r="N47">
            <v>0</v>
          </cell>
          <cell r="O47">
            <v>0</v>
          </cell>
          <cell r="P47">
            <v>0</v>
          </cell>
          <cell r="Q47">
            <v>0</v>
          </cell>
          <cell r="R47">
            <v>0</v>
          </cell>
          <cell r="S47">
            <v>0</v>
          </cell>
          <cell r="T47">
            <v>0</v>
          </cell>
          <cell r="U47">
            <v>0</v>
          </cell>
          <cell r="V47">
            <v>-4304.1899999999996</v>
          </cell>
          <cell r="W47">
            <v>0</v>
          </cell>
          <cell r="X47">
            <v>0</v>
          </cell>
          <cell r="Y47">
            <v>0</v>
          </cell>
          <cell r="Z47">
            <v>0</v>
          </cell>
          <cell r="AA47">
            <v>0</v>
          </cell>
          <cell r="AB47">
            <v>0</v>
          </cell>
          <cell r="AC47">
            <v>0</v>
          </cell>
          <cell r="AD47">
            <v>0</v>
          </cell>
          <cell r="AE47">
            <v>0</v>
          </cell>
          <cell r="AF47">
            <v>0</v>
          </cell>
        </row>
        <row r="48">
          <cell r="A48">
            <v>1500009</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v>1500010</v>
          </cell>
          <cell r="B49" t="str">
            <v>1500010</v>
          </cell>
          <cell r="C49" t="str">
            <v>0</v>
          </cell>
          <cell r="D49" t="str">
            <v>15000</v>
          </cell>
          <cell r="E49" t="str">
            <v>G3PREMAL</v>
          </cell>
          <cell r="F49" t="str">
            <v>G3PREMAL</v>
          </cell>
          <cell r="G49" t="str">
            <v>SIDE UNIT FOR EXE. TABLE</v>
          </cell>
          <cell r="H49">
            <v>0</v>
          </cell>
          <cell r="K49">
            <v>0</v>
          </cell>
          <cell r="L49">
            <v>0</v>
          </cell>
          <cell r="M49">
            <v>0</v>
          </cell>
          <cell r="N49">
            <v>0</v>
          </cell>
          <cell r="O49">
            <v>0</v>
          </cell>
          <cell r="P49">
            <v>0</v>
          </cell>
          <cell r="Q49">
            <v>0</v>
          </cell>
          <cell r="R49">
            <v>0</v>
          </cell>
          <cell r="S49">
            <v>0</v>
          </cell>
          <cell r="T49">
            <v>0</v>
          </cell>
          <cell r="U49">
            <v>0</v>
          </cell>
          <cell r="V49">
            <v>-3517.81</v>
          </cell>
          <cell r="W49">
            <v>0</v>
          </cell>
          <cell r="X49">
            <v>0</v>
          </cell>
          <cell r="Y49">
            <v>0</v>
          </cell>
          <cell r="Z49">
            <v>0</v>
          </cell>
          <cell r="AA49">
            <v>0</v>
          </cell>
          <cell r="AB49">
            <v>27076</v>
          </cell>
          <cell r="AC49">
            <v>0</v>
          </cell>
          <cell r="AD49">
            <v>0</v>
          </cell>
          <cell r="AE49">
            <v>0</v>
          </cell>
          <cell r="AF49">
            <v>0</v>
          </cell>
        </row>
        <row r="50">
          <cell r="A50">
            <v>1500010</v>
          </cell>
          <cell r="H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27076</v>
          </cell>
          <cell r="AC50">
            <v>0</v>
          </cell>
          <cell r="AD50">
            <v>0</v>
          </cell>
          <cell r="AE50">
            <v>0</v>
          </cell>
          <cell r="AF50">
            <v>0</v>
          </cell>
        </row>
        <row r="51">
          <cell r="A51">
            <v>1500010</v>
          </cell>
          <cell r="H51">
            <v>27076</v>
          </cell>
          <cell r="J51">
            <v>27076</v>
          </cell>
          <cell r="K51">
            <v>0</v>
          </cell>
          <cell r="L51">
            <v>0</v>
          </cell>
          <cell r="M51">
            <v>-3517.81</v>
          </cell>
          <cell r="N51">
            <v>0</v>
          </cell>
          <cell r="O51">
            <v>0</v>
          </cell>
          <cell r="P51">
            <v>0</v>
          </cell>
          <cell r="Q51">
            <v>0</v>
          </cell>
          <cell r="R51">
            <v>0</v>
          </cell>
          <cell r="S51">
            <v>0</v>
          </cell>
          <cell r="T51">
            <v>0</v>
          </cell>
          <cell r="U51">
            <v>0</v>
          </cell>
          <cell r="V51">
            <v>-4264.03</v>
          </cell>
          <cell r="W51">
            <v>0</v>
          </cell>
          <cell r="X51">
            <v>0</v>
          </cell>
          <cell r="Y51">
            <v>0</v>
          </cell>
          <cell r="Z51">
            <v>0</v>
          </cell>
          <cell r="AA51">
            <v>0</v>
          </cell>
          <cell r="AB51">
            <v>0</v>
          </cell>
          <cell r="AC51">
            <v>0</v>
          </cell>
          <cell r="AD51">
            <v>0</v>
          </cell>
          <cell r="AE51">
            <v>0</v>
          </cell>
          <cell r="AF51">
            <v>0</v>
          </cell>
        </row>
        <row r="52">
          <cell r="A52">
            <v>1500010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v>1500011</v>
          </cell>
          <cell r="B53" t="str">
            <v>1500011</v>
          </cell>
          <cell r="C53" t="str">
            <v>0</v>
          </cell>
          <cell r="D53" t="str">
            <v>15000</v>
          </cell>
          <cell r="E53" t="str">
            <v>G3PREMAL</v>
          </cell>
          <cell r="F53" t="str">
            <v>G3PREMAL</v>
          </cell>
          <cell r="G53" t="str">
            <v>PEDESTAL UNIT UNDER TABLE</v>
          </cell>
          <cell r="H53">
            <v>0</v>
          </cell>
          <cell r="K53">
            <v>0</v>
          </cell>
          <cell r="L53">
            <v>0</v>
          </cell>
          <cell r="M53">
            <v>0</v>
          </cell>
          <cell r="N53">
            <v>0</v>
          </cell>
          <cell r="O53">
            <v>0</v>
          </cell>
          <cell r="P53">
            <v>0</v>
          </cell>
          <cell r="Q53">
            <v>0</v>
          </cell>
          <cell r="R53">
            <v>0</v>
          </cell>
          <cell r="S53">
            <v>0</v>
          </cell>
          <cell r="T53">
            <v>0</v>
          </cell>
          <cell r="U53">
            <v>0</v>
          </cell>
          <cell r="V53">
            <v>-14177.23</v>
          </cell>
          <cell r="W53">
            <v>0</v>
          </cell>
          <cell r="X53">
            <v>0</v>
          </cell>
          <cell r="Y53">
            <v>0</v>
          </cell>
          <cell r="Z53">
            <v>0</v>
          </cell>
          <cell r="AA53">
            <v>0</v>
          </cell>
          <cell r="AB53">
            <v>109120</v>
          </cell>
          <cell r="AC53">
            <v>0</v>
          </cell>
          <cell r="AD53">
            <v>0</v>
          </cell>
          <cell r="AE53">
            <v>0</v>
          </cell>
          <cell r="AF53">
            <v>0</v>
          </cell>
        </row>
        <row r="54">
          <cell r="A54">
            <v>1500011</v>
          </cell>
          <cell r="H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109120</v>
          </cell>
          <cell r="AC54">
            <v>0</v>
          </cell>
          <cell r="AD54">
            <v>0</v>
          </cell>
          <cell r="AE54">
            <v>0</v>
          </cell>
          <cell r="AF54">
            <v>0</v>
          </cell>
        </row>
        <row r="55">
          <cell r="A55">
            <v>1500011</v>
          </cell>
          <cell r="H55">
            <v>109120</v>
          </cell>
          <cell r="J55">
            <v>109120</v>
          </cell>
          <cell r="K55">
            <v>0</v>
          </cell>
          <cell r="L55">
            <v>0</v>
          </cell>
          <cell r="M55">
            <v>-14177.23</v>
          </cell>
          <cell r="N55">
            <v>0</v>
          </cell>
          <cell r="O55">
            <v>0</v>
          </cell>
          <cell r="P55">
            <v>0</v>
          </cell>
          <cell r="Q55">
            <v>0</v>
          </cell>
          <cell r="R55">
            <v>0</v>
          </cell>
          <cell r="S55">
            <v>0</v>
          </cell>
          <cell r="T55">
            <v>0</v>
          </cell>
          <cell r="U55">
            <v>0</v>
          </cell>
          <cell r="V55">
            <v>-17184.64</v>
          </cell>
          <cell r="W55">
            <v>0</v>
          </cell>
          <cell r="X55">
            <v>0</v>
          </cell>
          <cell r="Y55">
            <v>0</v>
          </cell>
          <cell r="Z55">
            <v>0</v>
          </cell>
          <cell r="AA55">
            <v>0</v>
          </cell>
          <cell r="AB55">
            <v>0</v>
          </cell>
          <cell r="AC55">
            <v>0</v>
          </cell>
          <cell r="AD55">
            <v>0</v>
          </cell>
          <cell r="AE55">
            <v>0</v>
          </cell>
          <cell r="AF55">
            <v>0</v>
          </cell>
        </row>
        <row r="56">
          <cell r="A56">
            <v>1500011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v>1500012</v>
          </cell>
          <cell r="B57" t="str">
            <v>1500012</v>
          </cell>
          <cell r="C57" t="str">
            <v>0</v>
          </cell>
          <cell r="D57" t="str">
            <v>15000</v>
          </cell>
          <cell r="E57" t="str">
            <v>G3PREMAL</v>
          </cell>
          <cell r="F57" t="str">
            <v>G3PREMAL</v>
          </cell>
          <cell r="G57" t="str">
            <v>WORKING TABLE</v>
          </cell>
          <cell r="H57">
            <v>0</v>
          </cell>
          <cell r="K57">
            <v>0</v>
          </cell>
          <cell r="L57">
            <v>0</v>
          </cell>
          <cell r="M57">
            <v>0</v>
          </cell>
          <cell r="N57">
            <v>0</v>
          </cell>
          <cell r="O57">
            <v>0</v>
          </cell>
          <cell r="P57">
            <v>0</v>
          </cell>
          <cell r="Q57">
            <v>0</v>
          </cell>
          <cell r="R57">
            <v>0</v>
          </cell>
          <cell r="S57">
            <v>0</v>
          </cell>
          <cell r="T57">
            <v>0</v>
          </cell>
          <cell r="U57">
            <v>0</v>
          </cell>
          <cell r="V57">
            <v>-12696.11</v>
          </cell>
          <cell r="W57">
            <v>0</v>
          </cell>
          <cell r="X57">
            <v>0</v>
          </cell>
          <cell r="Y57">
            <v>0</v>
          </cell>
          <cell r="Z57">
            <v>0</v>
          </cell>
          <cell r="AA57">
            <v>0</v>
          </cell>
          <cell r="AB57">
            <v>97720</v>
          </cell>
          <cell r="AC57">
            <v>0</v>
          </cell>
          <cell r="AD57">
            <v>0</v>
          </cell>
          <cell r="AE57">
            <v>0</v>
          </cell>
          <cell r="AF57">
            <v>0</v>
          </cell>
        </row>
        <row r="58">
          <cell r="A58">
            <v>1500012</v>
          </cell>
          <cell r="H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97720</v>
          </cell>
          <cell r="AC58">
            <v>0</v>
          </cell>
          <cell r="AD58">
            <v>0</v>
          </cell>
          <cell r="AE58">
            <v>0</v>
          </cell>
          <cell r="AF58">
            <v>0</v>
          </cell>
        </row>
        <row r="59">
          <cell r="A59">
            <v>1500012</v>
          </cell>
          <cell r="H59">
            <v>97720</v>
          </cell>
          <cell r="J59">
            <v>97720</v>
          </cell>
          <cell r="K59">
            <v>0</v>
          </cell>
          <cell r="L59">
            <v>0</v>
          </cell>
          <cell r="M59">
            <v>-12696.11</v>
          </cell>
          <cell r="N59">
            <v>0</v>
          </cell>
          <cell r="O59">
            <v>0</v>
          </cell>
          <cell r="P59">
            <v>0</v>
          </cell>
          <cell r="Q59">
            <v>0</v>
          </cell>
          <cell r="R59">
            <v>0</v>
          </cell>
          <cell r="S59">
            <v>0</v>
          </cell>
          <cell r="T59">
            <v>0</v>
          </cell>
          <cell r="U59">
            <v>0</v>
          </cell>
          <cell r="V59">
            <v>-15389.32</v>
          </cell>
          <cell r="W59">
            <v>0</v>
          </cell>
          <cell r="X59">
            <v>0</v>
          </cell>
          <cell r="Y59">
            <v>0</v>
          </cell>
          <cell r="Z59">
            <v>0</v>
          </cell>
          <cell r="AA59">
            <v>0</v>
          </cell>
          <cell r="AB59">
            <v>0</v>
          </cell>
          <cell r="AC59">
            <v>0</v>
          </cell>
          <cell r="AD59">
            <v>0</v>
          </cell>
          <cell r="AE59">
            <v>0</v>
          </cell>
          <cell r="AF59">
            <v>0</v>
          </cell>
        </row>
        <row r="60">
          <cell r="A60">
            <v>1500012</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v>1500013</v>
          </cell>
          <cell r="B61" t="str">
            <v>1500013</v>
          </cell>
          <cell r="C61" t="str">
            <v>0</v>
          </cell>
          <cell r="D61" t="str">
            <v>15000</v>
          </cell>
          <cell r="E61" t="str">
            <v>G3PREMAL</v>
          </cell>
          <cell r="F61" t="str">
            <v>G3PREMAL</v>
          </cell>
          <cell r="G61" t="str">
            <v>RECEPTION TABLE including Corner Table</v>
          </cell>
          <cell r="H61">
            <v>0</v>
          </cell>
          <cell r="K61">
            <v>0</v>
          </cell>
          <cell r="L61">
            <v>0</v>
          </cell>
          <cell r="M61">
            <v>0</v>
          </cell>
          <cell r="N61">
            <v>0</v>
          </cell>
          <cell r="O61">
            <v>0</v>
          </cell>
          <cell r="P61">
            <v>0</v>
          </cell>
          <cell r="Q61">
            <v>0</v>
          </cell>
          <cell r="R61">
            <v>0</v>
          </cell>
          <cell r="S61">
            <v>0</v>
          </cell>
          <cell r="T61">
            <v>0</v>
          </cell>
          <cell r="U61">
            <v>0</v>
          </cell>
          <cell r="V61">
            <v>-1639.89</v>
          </cell>
          <cell r="W61">
            <v>0</v>
          </cell>
          <cell r="X61">
            <v>0</v>
          </cell>
          <cell r="Y61">
            <v>0</v>
          </cell>
          <cell r="Z61">
            <v>0</v>
          </cell>
          <cell r="AA61">
            <v>0</v>
          </cell>
          <cell r="AB61">
            <v>12622</v>
          </cell>
          <cell r="AC61">
            <v>0</v>
          </cell>
          <cell r="AD61">
            <v>0</v>
          </cell>
          <cell r="AE61">
            <v>0</v>
          </cell>
          <cell r="AF61">
            <v>0</v>
          </cell>
        </row>
        <row r="62">
          <cell r="A62">
            <v>1500013</v>
          </cell>
          <cell r="H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12622</v>
          </cell>
          <cell r="AC62">
            <v>0</v>
          </cell>
          <cell r="AD62">
            <v>0</v>
          </cell>
          <cell r="AE62">
            <v>0</v>
          </cell>
          <cell r="AF62">
            <v>0</v>
          </cell>
        </row>
        <row r="63">
          <cell r="A63">
            <v>1500013</v>
          </cell>
          <cell r="H63">
            <v>12622</v>
          </cell>
          <cell r="J63">
            <v>12622</v>
          </cell>
          <cell r="K63">
            <v>0</v>
          </cell>
          <cell r="L63">
            <v>0</v>
          </cell>
          <cell r="M63">
            <v>-1639.89</v>
          </cell>
          <cell r="N63">
            <v>0</v>
          </cell>
          <cell r="O63">
            <v>0</v>
          </cell>
          <cell r="P63">
            <v>0</v>
          </cell>
          <cell r="Q63">
            <v>0</v>
          </cell>
          <cell r="R63">
            <v>0</v>
          </cell>
          <cell r="S63">
            <v>0</v>
          </cell>
          <cell r="T63">
            <v>0</v>
          </cell>
          <cell r="U63">
            <v>0</v>
          </cell>
          <cell r="V63">
            <v>-1987.76</v>
          </cell>
          <cell r="W63">
            <v>0</v>
          </cell>
          <cell r="X63">
            <v>0</v>
          </cell>
          <cell r="Y63">
            <v>0</v>
          </cell>
          <cell r="Z63">
            <v>0</v>
          </cell>
          <cell r="AA63">
            <v>0</v>
          </cell>
          <cell r="AB63">
            <v>0</v>
          </cell>
          <cell r="AC63">
            <v>0</v>
          </cell>
          <cell r="AD63">
            <v>0</v>
          </cell>
          <cell r="AE63">
            <v>0</v>
          </cell>
          <cell r="AF63">
            <v>0</v>
          </cell>
        </row>
        <row r="64">
          <cell r="A64">
            <v>1500013</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A65">
            <v>1500014</v>
          </cell>
          <cell r="B65" t="str">
            <v>1500014</v>
          </cell>
          <cell r="C65" t="str">
            <v>0</v>
          </cell>
          <cell r="D65" t="str">
            <v>15000</v>
          </cell>
          <cell r="E65" t="str">
            <v>G3PREMAL</v>
          </cell>
          <cell r="F65" t="str">
            <v>G3PREMAL</v>
          </cell>
          <cell r="G65" t="str">
            <v>DINNING TABLE</v>
          </cell>
          <cell r="H65">
            <v>0</v>
          </cell>
          <cell r="K65">
            <v>0</v>
          </cell>
          <cell r="L65">
            <v>0</v>
          </cell>
          <cell r="M65">
            <v>0</v>
          </cell>
          <cell r="N65">
            <v>0</v>
          </cell>
          <cell r="O65">
            <v>0</v>
          </cell>
          <cell r="P65">
            <v>0</v>
          </cell>
          <cell r="Q65">
            <v>0</v>
          </cell>
          <cell r="R65">
            <v>0</v>
          </cell>
          <cell r="S65">
            <v>0</v>
          </cell>
          <cell r="T65">
            <v>0</v>
          </cell>
          <cell r="U65">
            <v>0</v>
          </cell>
          <cell r="V65">
            <v>-2273.4</v>
          </cell>
          <cell r="W65">
            <v>0</v>
          </cell>
          <cell r="X65">
            <v>0</v>
          </cell>
          <cell r="Y65">
            <v>0</v>
          </cell>
          <cell r="Z65">
            <v>0</v>
          </cell>
          <cell r="AA65">
            <v>0</v>
          </cell>
          <cell r="AB65">
            <v>17498</v>
          </cell>
          <cell r="AC65">
            <v>0</v>
          </cell>
          <cell r="AD65">
            <v>0</v>
          </cell>
          <cell r="AE65">
            <v>0</v>
          </cell>
          <cell r="AF65">
            <v>0</v>
          </cell>
        </row>
        <row r="66">
          <cell r="A66">
            <v>1500014</v>
          </cell>
          <cell r="H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17498</v>
          </cell>
          <cell r="AC66">
            <v>0</v>
          </cell>
          <cell r="AD66">
            <v>0</v>
          </cell>
          <cell r="AE66">
            <v>0</v>
          </cell>
          <cell r="AF66">
            <v>0</v>
          </cell>
        </row>
        <row r="67">
          <cell r="A67">
            <v>1500014</v>
          </cell>
          <cell r="H67">
            <v>17498</v>
          </cell>
          <cell r="J67">
            <v>17498</v>
          </cell>
          <cell r="K67">
            <v>0</v>
          </cell>
          <cell r="L67">
            <v>0</v>
          </cell>
          <cell r="M67">
            <v>-2273.4</v>
          </cell>
          <cell r="N67">
            <v>0</v>
          </cell>
          <cell r="O67">
            <v>0</v>
          </cell>
          <cell r="P67">
            <v>0</v>
          </cell>
          <cell r="Q67">
            <v>0</v>
          </cell>
          <cell r="R67">
            <v>0</v>
          </cell>
          <cell r="S67">
            <v>0</v>
          </cell>
          <cell r="T67">
            <v>0</v>
          </cell>
          <cell r="U67">
            <v>0</v>
          </cell>
          <cell r="V67">
            <v>-2755.65</v>
          </cell>
          <cell r="W67">
            <v>0</v>
          </cell>
          <cell r="X67">
            <v>0</v>
          </cell>
          <cell r="Y67">
            <v>0</v>
          </cell>
          <cell r="Z67">
            <v>0</v>
          </cell>
          <cell r="AA67">
            <v>0</v>
          </cell>
          <cell r="AB67">
            <v>0</v>
          </cell>
          <cell r="AC67">
            <v>0</v>
          </cell>
          <cell r="AD67">
            <v>0</v>
          </cell>
          <cell r="AE67">
            <v>0</v>
          </cell>
          <cell r="AF67">
            <v>0</v>
          </cell>
        </row>
        <row r="68">
          <cell r="A68">
            <v>1500014</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v>1500015</v>
          </cell>
          <cell r="B69" t="str">
            <v>1500015</v>
          </cell>
          <cell r="C69" t="str">
            <v>0</v>
          </cell>
          <cell r="D69" t="str">
            <v>15000</v>
          </cell>
          <cell r="E69" t="str">
            <v>G3PREMAL</v>
          </cell>
          <cell r="F69" t="str">
            <v>G3PREMAL</v>
          </cell>
          <cell r="G69" t="str">
            <v>MEETING TABLE</v>
          </cell>
          <cell r="H69">
            <v>0</v>
          </cell>
          <cell r="K69">
            <v>0</v>
          </cell>
          <cell r="L69">
            <v>0</v>
          </cell>
          <cell r="M69">
            <v>0</v>
          </cell>
          <cell r="N69">
            <v>0</v>
          </cell>
          <cell r="O69">
            <v>0</v>
          </cell>
          <cell r="P69">
            <v>0</v>
          </cell>
          <cell r="Q69">
            <v>0</v>
          </cell>
          <cell r="R69">
            <v>0</v>
          </cell>
          <cell r="S69">
            <v>0</v>
          </cell>
          <cell r="T69">
            <v>0</v>
          </cell>
          <cell r="U69">
            <v>0</v>
          </cell>
          <cell r="V69">
            <v>-2380.4499999999998</v>
          </cell>
          <cell r="W69">
            <v>0</v>
          </cell>
          <cell r="X69">
            <v>0</v>
          </cell>
          <cell r="Y69">
            <v>0</v>
          </cell>
          <cell r="Z69">
            <v>0</v>
          </cell>
          <cell r="AA69">
            <v>0</v>
          </cell>
          <cell r="AB69">
            <v>18322</v>
          </cell>
          <cell r="AC69">
            <v>0</v>
          </cell>
          <cell r="AD69">
            <v>0</v>
          </cell>
          <cell r="AE69">
            <v>0</v>
          </cell>
          <cell r="AF69">
            <v>0</v>
          </cell>
        </row>
        <row r="70">
          <cell r="A70">
            <v>1500015</v>
          </cell>
          <cell r="H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18322</v>
          </cell>
          <cell r="AC70">
            <v>0</v>
          </cell>
          <cell r="AD70">
            <v>0</v>
          </cell>
          <cell r="AE70">
            <v>0</v>
          </cell>
          <cell r="AF70">
            <v>0</v>
          </cell>
        </row>
        <row r="71">
          <cell r="A71">
            <v>1500015</v>
          </cell>
          <cell r="H71">
            <v>18322</v>
          </cell>
          <cell r="J71">
            <v>18322</v>
          </cell>
          <cell r="K71">
            <v>0</v>
          </cell>
          <cell r="L71">
            <v>0</v>
          </cell>
          <cell r="M71">
            <v>-2380.4499999999998</v>
          </cell>
          <cell r="N71">
            <v>0</v>
          </cell>
          <cell r="O71">
            <v>0</v>
          </cell>
          <cell r="P71">
            <v>0</v>
          </cell>
          <cell r="Q71">
            <v>0</v>
          </cell>
          <cell r="R71">
            <v>0</v>
          </cell>
          <cell r="S71">
            <v>0</v>
          </cell>
          <cell r="T71">
            <v>0</v>
          </cell>
          <cell r="U71">
            <v>0</v>
          </cell>
          <cell r="V71">
            <v>-2885.42</v>
          </cell>
          <cell r="W71">
            <v>0</v>
          </cell>
          <cell r="X71">
            <v>0</v>
          </cell>
          <cell r="Y71">
            <v>0</v>
          </cell>
          <cell r="Z71">
            <v>0</v>
          </cell>
          <cell r="AA71">
            <v>0</v>
          </cell>
          <cell r="AB71">
            <v>0</v>
          </cell>
          <cell r="AC71">
            <v>0</v>
          </cell>
          <cell r="AD71">
            <v>0</v>
          </cell>
          <cell r="AE71">
            <v>0</v>
          </cell>
          <cell r="AF71">
            <v>0</v>
          </cell>
        </row>
        <row r="72">
          <cell r="A72">
            <v>1500015</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v>1500016</v>
          </cell>
          <cell r="B73" t="str">
            <v>1500016</v>
          </cell>
          <cell r="C73" t="str">
            <v>0</v>
          </cell>
          <cell r="D73" t="str">
            <v>15000</v>
          </cell>
          <cell r="E73" t="str">
            <v>G3PREMAL</v>
          </cell>
          <cell r="F73" t="str">
            <v>G3PREMAL</v>
          </cell>
          <cell r="G73" t="str">
            <v>CORNER TABLE</v>
          </cell>
          <cell r="H73">
            <v>0</v>
          </cell>
          <cell r="K73">
            <v>0</v>
          </cell>
          <cell r="L73">
            <v>0</v>
          </cell>
          <cell r="M73">
            <v>0</v>
          </cell>
          <cell r="N73">
            <v>0</v>
          </cell>
          <cell r="O73">
            <v>0</v>
          </cell>
          <cell r="P73">
            <v>0</v>
          </cell>
          <cell r="Q73">
            <v>0</v>
          </cell>
          <cell r="R73">
            <v>0</v>
          </cell>
          <cell r="S73">
            <v>0</v>
          </cell>
          <cell r="T73">
            <v>0</v>
          </cell>
          <cell r="U73">
            <v>0</v>
          </cell>
          <cell r="V73">
            <v>-793.44</v>
          </cell>
          <cell r="W73">
            <v>0</v>
          </cell>
          <cell r="X73">
            <v>0</v>
          </cell>
          <cell r="Y73">
            <v>0</v>
          </cell>
          <cell r="Z73">
            <v>0</v>
          </cell>
          <cell r="AA73">
            <v>0</v>
          </cell>
          <cell r="AB73">
            <v>6107</v>
          </cell>
          <cell r="AC73">
            <v>0</v>
          </cell>
          <cell r="AD73">
            <v>0</v>
          </cell>
          <cell r="AE73">
            <v>0</v>
          </cell>
          <cell r="AF73">
            <v>0</v>
          </cell>
        </row>
        <row r="74">
          <cell r="A74">
            <v>1500016</v>
          </cell>
          <cell r="H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6107</v>
          </cell>
          <cell r="AC74">
            <v>0</v>
          </cell>
          <cell r="AD74">
            <v>0</v>
          </cell>
          <cell r="AE74">
            <v>0</v>
          </cell>
          <cell r="AF74">
            <v>0</v>
          </cell>
        </row>
        <row r="75">
          <cell r="A75">
            <v>1500016</v>
          </cell>
          <cell r="H75">
            <v>6107</v>
          </cell>
          <cell r="J75">
            <v>6107</v>
          </cell>
          <cell r="K75">
            <v>0</v>
          </cell>
          <cell r="L75">
            <v>0</v>
          </cell>
          <cell r="M75">
            <v>-793.44</v>
          </cell>
          <cell r="N75">
            <v>0</v>
          </cell>
          <cell r="O75">
            <v>0</v>
          </cell>
          <cell r="P75">
            <v>0</v>
          </cell>
          <cell r="Q75">
            <v>0</v>
          </cell>
          <cell r="R75">
            <v>0</v>
          </cell>
          <cell r="S75">
            <v>0</v>
          </cell>
          <cell r="T75">
            <v>0</v>
          </cell>
          <cell r="U75">
            <v>0</v>
          </cell>
          <cell r="V75">
            <v>-961.75</v>
          </cell>
          <cell r="W75">
            <v>0</v>
          </cell>
          <cell r="X75">
            <v>0</v>
          </cell>
          <cell r="Y75">
            <v>0</v>
          </cell>
          <cell r="Z75">
            <v>0</v>
          </cell>
          <cell r="AA75">
            <v>0</v>
          </cell>
          <cell r="AB75">
            <v>0</v>
          </cell>
          <cell r="AC75">
            <v>0</v>
          </cell>
          <cell r="AD75">
            <v>0</v>
          </cell>
          <cell r="AE75">
            <v>0</v>
          </cell>
          <cell r="AF75">
            <v>0</v>
          </cell>
        </row>
        <row r="76">
          <cell r="A76">
            <v>1500016</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v>1500017</v>
          </cell>
          <cell r="B77" t="str">
            <v>1500017</v>
          </cell>
          <cell r="C77" t="str">
            <v>0</v>
          </cell>
          <cell r="D77" t="str">
            <v>15000</v>
          </cell>
          <cell r="E77" t="str">
            <v>G3PREMAL</v>
          </cell>
          <cell r="F77" t="str">
            <v/>
          </cell>
          <cell r="G77" t="str">
            <v>PARTITIONS</v>
          </cell>
          <cell r="H77">
            <v>0</v>
          </cell>
          <cell r="K77">
            <v>0</v>
          </cell>
          <cell r="L77">
            <v>0</v>
          </cell>
          <cell r="M77">
            <v>0</v>
          </cell>
          <cell r="N77">
            <v>0</v>
          </cell>
          <cell r="O77">
            <v>0</v>
          </cell>
          <cell r="P77">
            <v>0</v>
          </cell>
          <cell r="Q77">
            <v>0</v>
          </cell>
          <cell r="R77">
            <v>0</v>
          </cell>
          <cell r="S77">
            <v>0</v>
          </cell>
          <cell r="T77">
            <v>0</v>
          </cell>
          <cell r="U77">
            <v>0</v>
          </cell>
          <cell r="V77">
            <v>-63242.25</v>
          </cell>
          <cell r="W77">
            <v>0</v>
          </cell>
          <cell r="X77">
            <v>0</v>
          </cell>
          <cell r="Y77">
            <v>0</v>
          </cell>
          <cell r="Z77">
            <v>0</v>
          </cell>
          <cell r="AA77">
            <v>0</v>
          </cell>
          <cell r="AB77">
            <v>486766</v>
          </cell>
          <cell r="AC77">
            <v>0</v>
          </cell>
          <cell r="AD77">
            <v>0</v>
          </cell>
          <cell r="AE77">
            <v>0</v>
          </cell>
          <cell r="AF77">
            <v>0</v>
          </cell>
        </row>
        <row r="78">
          <cell r="A78">
            <v>1500017</v>
          </cell>
          <cell r="H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486766</v>
          </cell>
          <cell r="AC78">
            <v>0</v>
          </cell>
          <cell r="AD78">
            <v>0</v>
          </cell>
          <cell r="AE78">
            <v>0</v>
          </cell>
          <cell r="AF78">
            <v>0</v>
          </cell>
        </row>
        <row r="79">
          <cell r="A79">
            <v>1500017</v>
          </cell>
          <cell r="H79">
            <v>486766</v>
          </cell>
          <cell r="J79">
            <v>486766</v>
          </cell>
          <cell r="K79">
            <v>0</v>
          </cell>
          <cell r="L79">
            <v>0</v>
          </cell>
          <cell r="M79">
            <v>-63242.25</v>
          </cell>
          <cell r="N79">
            <v>0</v>
          </cell>
          <cell r="O79">
            <v>0</v>
          </cell>
          <cell r="P79">
            <v>0</v>
          </cell>
          <cell r="Q79">
            <v>0</v>
          </cell>
          <cell r="R79">
            <v>0</v>
          </cell>
          <cell r="S79">
            <v>0</v>
          </cell>
          <cell r="T79">
            <v>0</v>
          </cell>
          <cell r="U79">
            <v>0</v>
          </cell>
          <cell r="V79">
            <v>-76657.8</v>
          </cell>
          <cell r="W79">
            <v>0</v>
          </cell>
          <cell r="X79">
            <v>0</v>
          </cell>
          <cell r="Y79">
            <v>0</v>
          </cell>
          <cell r="Z79">
            <v>0</v>
          </cell>
          <cell r="AA79">
            <v>0</v>
          </cell>
          <cell r="AB79">
            <v>0</v>
          </cell>
          <cell r="AC79">
            <v>0</v>
          </cell>
          <cell r="AD79">
            <v>0</v>
          </cell>
          <cell r="AE79">
            <v>0</v>
          </cell>
          <cell r="AF79">
            <v>0</v>
          </cell>
        </row>
        <row r="80">
          <cell r="A80">
            <v>1500017</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v>1500018</v>
          </cell>
          <cell r="B81" t="str">
            <v>1500018</v>
          </cell>
          <cell r="C81" t="str">
            <v>0</v>
          </cell>
          <cell r="D81" t="str">
            <v>15000</v>
          </cell>
          <cell r="E81" t="str">
            <v>G3PREMAL</v>
          </cell>
          <cell r="F81" t="str">
            <v/>
          </cell>
          <cell r="G81" t="str">
            <v>STORAGES</v>
          </cell>
          <cell r="H81">
            <v>0</v>
          </cell>
          <cell r="K81">
            <v>0</v>
          </cell>
          <cell r="L81">
            <v>0</v>
          </cell>
          <cell r="M81">
            <v>0</v>
          </cell>
          <cell r="N81">
            <v>0</v>
          </cell>
          <cell r="O81">
            <v>0</v>
          </cell>
          <cell r="P81">
            <v>0</v>
          </cell>
          <cell r="Q81">
            <v>0</v>
          </cell>
          <cell r="R81">
            <v>0</v>
          </cell>
          <cell r="S81">
            <v>0</v>
          </cell>
          <cell r="T81">
            <v>0</v>
          </cell>
          <cell r="U81">
            <v>0</v>
          </cell>
          <cell r="V81">
            <v>-26698.080000000002</v>
          </cell>
          <cell r="W81">
            <v>0</v>
          </cell>
          <cell r="X81">
            <v>0</v>
          </cell>
          <cell r="Y81">
            <v>0</v>
          </cell>
          <cell r="Z81">
            <v>0</v>
          </cell>
          <cell r="AA81">
            <v>0</v>
          </cell>
          <cell r="AB81">
            <v>205491</v>
          </cell>
          <cell r="AC81">
            <v>0</v>
          </cell>
          <cell r="AD81">
            <v>0</v>
          </cell>
          <cell r="AE81">
            <v>0</v>
          </cell>
          <cell r="AF81">
            <v>0</v>
          </cell>
        </row>
        <row r="82">
          <cell r="A82">
            <v>1500018</v>
          </cell>
          <cell r="H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205491</v>
          </cell>
          <cell r="AC82">
            <v>0</v>
          </cell>
          <cell r="AD82">
            <v>0</v>
          </cell>
          <cell r="AE82">
            <v>0</v>
          </cell>
          <cell r="AF82">
            <v>0</v>
          </cell>
        </row>
        <row r="83">
          <cell r="A83">
            <v>1500018</v>
          </cell>
          <cell r="H83">
            <v>205491</v>
          </cell>
          <cell r="J83">
            <v>205491</v>
          </cell>
          <cell r="K83">
            <v>0</v>
          </cell>
          <cell r="L83">
            <v>0</v>
          </cell>
          <cell r="M83">
            <v>-26698.080000000002</v>
          </cell>
          <cell r="N83">
            <v>0</v>
          </cell>
          <cell r="O83">
            <v>0</v>
          </cell>
          <cell r="P83">
            <v>0</v>
          </cell>
          <cell r="Q83">
            <v>0</v>
          </cell>
          <cell r="R83">
            <v>0</v>
          </cell>
          <cell r="S83">
            <v>0</v>
          </cell>
          <cell r="T83">
            <v>0</v>
          </cell>
          <cell r="U83">
            <v>0</v>
          </cell>
          <cell r="V83">
            <v>-32361.52</v>
          </cell>
          <cell r="W83">
            <v>0</v>
          </cell>
          <cell r="X83">
            <v>0</v>
          </cell>
          <cell r="Y83">
            <v>0</v>
          </cell>
          <cell r="Z83">
            <v>0</v>
          </cell>
          <cell r="AA83">
            <v>0</v>
          </cell>
          <cell r="AB83">
            <v>0</v>
          </cell>
          <cell r="AC83">
            <v>0</v>
          </cell>
          <cell r="AD83">
            <v>0</v>
          </cell>
          <cell r="AE83">
            <v>0</v>
          </cell>
          <cell r="AF83">
            <v>0</v>
          </cell>
        </row>
        <row r="84">
          <cell r="A84">
            <v>1500018</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A85">
            <v>1500019</v>
          </cell>
          <cell r="B85" t="str">
            <v>1500019</v>
          </cell>
          <cell r="C85" t="str">
            <v>0</v>
          </cell>
          <cell r="D85" t="str">
            <v>15000</v>
          </cell>
          <cell r="E85" t="str">
            <v>G3PREMAL</v>
          </cell>
          <cell r="F85" t="str">
            <v/>
          </cell>
          <cell r="G85" t="str">
            <v>COMPACTOR</v>
          </cell>
          <cell r="H85">
            <v>0</v>
          </cell>
          <cell r="K85">
            <v>0</v>
          </cell>
          <cell r="L85">
            <v>0</v>
          </cell>
          <cell r="M85">
            <v>0</v>
          </cell>
          <cell r="N85">
            <v>0</v>
          </cell>
          <cell r="O85">
            <v>0</v>
          </cell>
          <cell r="P85">
            <v>0</v>
          </cell>
          <cell r="Q85">
            <v>0</v>
          </cell>
          <cell r="R85">
            <v>0</v>
          </cell>
          <cell r="S85">
            <v>0</v>
          </cell>
          <cell r="T85">
            <v>0</v>
          </cell>
          <cell r="U85">
            <v>0</v>
          </cell>
          <cell r="V85">
            <v>-20366.52</v>
          </cell>
          <cell r="W85">
            <v>0</v>
          </cell>
          <cell r="X85">
            <v>0</v>
          </cell>
          <cell r="Y85">
            <v>0</v>
          </cell>
          <cell r="Z85">
            <v>0</v>
          </cell>
          <cell r="AA85">
            <v>0</v>
          </cell>
          <cell r="AB85">
            <v>156758</v>
          </cell>
          <cell r="AC85">
            <v>0</v>
          </cell>
          <cell r="AD85">
            <v>0</v>
          </cell>
          <cell r="AE85">
            <v>0</v>
          </cell>
          <cell r="AF85">
            <v>0</v>
          </cell>
        </row>
        <row r="86">
          <cell r="A86">
            <v>1500019</v>
          </cell>
          <cell r="H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156758</v>
          </cell>
          <cell r="AC86">
            <v>0</v>
          </cell>
          <cell r="AD86">
            <v>0</v>
          </cell>
          <cell r="AE86">
            <v>0</v>
          </cell>
          <cell r="AF86">
            <v>0</v>
          </cell>
        </row>
        <row r="87">
          <cell r="A87">
            <v>1500019</v>
          </cell>
          <cell r="H87">
            <v>156758</v>
          </cell>
          <cell r="J87">
            <v>156758</v>
          </cell>
          <cell r="K87">
            <v>0</v>
          </cell>
          <cell r="L87">
            <v>0</v>
          </cell>
          <cell r="M87">
            <v>-20366.52</v>
          </cell>
          <cell r="N87">
            <v>0</v>
          </cell>
          <cell r="O87">
            <v>0</v>
          </cell>
          <cell r="P87">
            <v>0</v>
          </cell>
          <cell r="Q87">
            <v>0</v>
          </cell>
          <cell r="R87">
            <v>0</v>
          </cell>
          <cell r="S87">
            <v>0</v>
          </cell>
          <cell r="T87">
            <v>0</v>
          </cell>
          <cell r="U87">
            <v>0</v>
          </cell>
          <cell r="V87">
            <v>-24686.86</v>
          </cell>
          <cell r="W87">
            <v>0</v>
          </cell>
          <cell r="X87">
            <v>0</v>
          </cell>
          <cell r="Y87">
            <v>0</v>
          </cell>
          <cell r="Z87">
            <v>0</v>
          </cell>
          <cell r="AA87">
            <v>0</v>
          </cell>
          <cell r="AB87">
            <v>0</v>
          </cell>
          <cell r="AC87">
            <v>0</v>
          </cell>
          <cell r="AD87">
            <v>0</v>
          </cell>
          <cell r="AE87">
            <v>0</v>
          </cell>
          <cell r="AF87">
            <v>0</v>
          </cell>
        </row>
        <row r="88">
          <cell r="A88">
            <v>1500019</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v>1500020</v>
          </cell>
          <cell r="B89" t="str">
            <v>1500020</v>
          </cell>
          <cell r="C89" t="str">
            <v>0</v>
          </cell>
          <cell r="D89" t="str">
            <v>15000</v>
          </cell>
          <cell r="E89" t="str">
            <v>G3PREMAL</v>
          </cell>
          <cell r="F89" t="str">
            <v/>
          </cell>
          <cell r="G89" t="str">
            <v>MAIN ENTERANCE DOOR</v>
          </cell>
          <cell r="H89">
            <v>0</v>
          </cell>
          <cell r="K89">
            <v>0</v>
          </cell>
          <cell r="L89">
            <v>0</v>
          </cell>
          <cell r="M89">
            <v>0</v>
          </cell>
          <cell r="N89">
            <v>0</v>
          </cell>
          <cell r="O89">
            <v>0</v>
          </cell>
          <cell r="P89">
            <v>0</v>
          </cell>
          <cell r="Q89">
            <v>0</v>
          </cell>
          <cell r="R89">
            <v>0</v>
          </cell>
          <cell r="S89">
            <v>0</v>
          </cell>
          <cell r="T89">
            <v>0</v>
          </cell>
          <cell r="U89">
            <v>0</v>
          </cell>
          <cell r="V89">
            <v>-7009.23</v>
          </cell>
          <cell r="W89">
            <v>0</v>
          </cell>
          <cell r="X89">
            <v>0</v>
          </cell>
          <cell r="Y89">
            <v>0</v>
          </cell>
          <cell r="Z89">
            <v>0</v>
          </cell>
          <cell r="AA89">
            <v>0</v>
          </cell>
          <cell r="AB89">
            <v>53949</v>
          </cell>
          <cell r="AC89">
            <v>0</v>
          </cell>
          <cell r="AD89">
            <v>0</v>
          </cell>
          <cell r="AE89">
            <v>0</v>
          </cell>
          <cell r="AF89">
            <v>0</v>
          </cell>
        </row>
        <row r="90">
          <cell r="A90">
            <v>1500020</v>
          </cell>
          <cell r="H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53949</v>
          </cell>
          <cell r="AC90">
            <v>0</v>
          </cell>
          <cell r="AD90">
            <v>0</v>
          </cell>
          <cell r="AE90">
            <v>0</v>
          </cell>
          <cell r="AF90">
            <v>0</v>
          </cell>
        </row>
        <row r="91">
          <cell r="A91">
            <v>1500020</v>
          </cell>
          <cell r="H91">
            <v>53949</v>
          </cell>
          <cell r="J91">
            <v>53949</v>
          </cell>
          <cell r="K91">
            <v>0</v>
          </cell>
          <cell r="L91">
            <v>0</v>
          </cell>
          <cell r="M91">
            <v>-7009.23</v>
          </cell>
          <cell r="N91">
            <v>0</v>
          </cell>
          <cell r="O91">
            <v>0</v>
          </cell>
          <cell r="P91">
            <v>0</v>
          </cell>
          <cell r="Q91">
            <v>0</v>
          </cell>
          <cell r="R91">
            <v>0</v>
          </cell>
          <cell r="S91">
            <v>0</v>
          </cell>
          <cell r="T91">
            <v>0</v>
          </cell>
          <cell r="U91">
            <v>0</v>
          </cell>
          <cell r="V91">
            <v>-8496.1</v>
          </cell>
          <cell r="W91">
            <v>0</v>
          </cell>
          <cell r="X91">
            <v>0</v>
          </cell>
          <cell r="Y91">
            <v>0</v>
          </cell>
          <cell r="Z91">
            <v>0</v>
          </cell>
          <cell r="AA91">
            <v>0</v>
          </cell>
          <cell r="AB91">
            <v>0</v>
          </cell>
          <cell r="AC91">
            <v>0</v>
          </cell>
          <cell r="AD91">
            <v>0</v>
          </cell>
          <cell r="AE91">
            <v>0</v>
          </cell>
          <cell r="AF91">
            <v>0</v>
          </cell>
        </row>
        <row r="92">
          <cell r="A92">
            <v>1500020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v>1500021</v>
          </cell>
          <cell r="B93" t="str">
            <v>1500021</v>
          </cell>
          <cell r="C93" t="str">
            <v>0</v>
          </cell>
          <cell r="D93" t="str">
            <v>15000</v>
          </cell>
          <cell r="E93" t="str">
            <v>G3PREMAL</v>
          </cell>
          <cell r="F93" t="str">
            <v>G3PREMAL</v>
          </cell>
          <cell r="G93" t="str">
            <v>PANTRY</v>
          </cell>
          <cell r="H93">
            <v>0</v>
          </cell>
          <cell r="K93">
            <v>0</v>
          </cell>
          <cell r="L93">
            <v>0</v>
          </cell>
          <cell r="M93">
            <v>0</v>
          </cell>
          <cell r="N93">
            <v>0</v>
          </cell>
          <cell r="O93">
            <v>0</v>
          </cell>
          <cell r="P93">
            <v>0</v>
          </cell>
          <cell r="Q93">
            <v>0</v>
          </cell>
          <cell r="R93">
            <v>0</v>
          </cell>
          <cell r="S93">
            <v>0</v>
          </cell>
          <cell r="T93">
            <v>0</v>
          </cell>
          <cell r="U93">
            <v>0</v>
          </cell>
          <cell r="V93">
            <v>-9604.7099999999991</v>
          </cell>
          <cell r="W93">
            <v>0</v>
          </cell>
          <cell r="X93">
            <v>0</v>
          </cell>
          <cell r="Y93">
            <v>0</v>
          </cell>
          <cell r="Z93">
            <v>0</v>
          </cell>
          <cell r="AA93">
            <v>0</v>
          </cell>
          <cell r="AB93">
            <v>73926</v>
          </cell>
          <cell r="AC93">
            <v>0</v>
          </cell>
          <cell r="AD93">
            <v>0</v>
          </cell>
          <cell r="AE93">
            <v>0</v>
          </cell>
          <cell r="AF93">
            <v>0</v>
          </cell>
        </row>
        <row r="94">
          <cell r="A94">
            <v>1500021</v>
          </cell>
          <cell r="H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73926</v>
          </cell>
          <cell r="AC94">
            <v>0</v>
          </cell>
          <cell r="AD94">
            <v>0</v>
          </cell>
          <cell r="AE94">
            <v>0</v>
          </cell>
          <cell r="AF94">
            <v>0</v>
          </cell>
        </row>
        <row r="95">
          <cell r="A95">
            <v>1500021</v>
          </cell>
          <cell r="H95">
            <v>73926</v>
          </cell>
          <cell r="J95">
            <v>73926</v>
          </cell>
          <cell r="K95">
            <v>0</v>
          </cell>
          <cell r="L95">
            <v>0</v>
          </cell>
          <cell r="M95">
            <v>-9604.7099999999991</v>
          </cell>
          <cell r="N95">
            <v>0</v>
          </cell>
          <cell r="O95">
            <v>0</v>
          </cell>
          <cell r="P95">
            <v>0</v>
          </cell>
          <cell r="Q95">
            <v>0</v>
          </cell>
          <cell r="R95">
            <v>0</v>
          </cell>
          <cell r="S95">
            <v>0</v>
          </cell>
          <cell r="T95">
            <v>0</v>
          </cell>
          <cell r="U95">
            <v>0</v>
          </cell>
          <cell r="V95">
            <v>-11642.15</v>
          </cell>
          <cell r="W95">
            <v>0</v>
          </cell>
          <cell r="X95">
            <v>0</v>
          </cell>
          <cell r="Y95">
            <v>0</v>
          </cell>
          <cell r="Z95">
            <v>0</v>
          </cell>
          <cell r="AA95">
            <v>0</v>
          </cell>
          <cell r="AB95">
            <v>0</v>
          </cell>
          <cell r="AC95">
            <v>0</v>
          </cell>
          <cell r="AD95">
            <v>0</v>
          </cell>
          <cell r="AE95">
            <v>0</v>
          </cell>
          <cell r="AF95">
            <v>0</v>
          </cell>
        </row>
        <row r="96">
          <cell r="A96">
            <v>1500021</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v>1500022</v>
          </cell>
          <cell r="B97" t="str">
            <v>1500022</v>
          </cell>
          <cell r="C97" t="str">
            <v>0</v>
          </cell>
          <cell r="D97" t="str">
            <v>15000</v>
          </cell>
          <cell r="E97" t="str">
            <v>G3PREMAL</v>
          </cell>
          <cell r="F97" t="str">
            <v/>
          </cell>
          <cell r="G97" t="str">
            <v>FALSE CEILING</v>
          </cell>
          <cell r="H97">
            <v>0</v>
          </cell>
          <cell r="K97">
            <v>0</v>
          </cell>
          <cell r="L97">
            <v>0</v>
          </cell>
          <cell r="M97">
            <v>0</v>
          </cell>
          <cell r="N97">
            <v>0</v>
          </cell>
          <cell r="O97">
            <v>0</v>
          </cell>
          <cell r="P97">
            <v>0</v>
          </cell>
          <cell r="Q97">
            <v>0</v>
          </cell>
          <cell r="R97">
            <v>0</v>
          </cell>
          <cell r="S97">
            <v>0</v>
          </cell>
          <cell r="T97">
            <v>0</v>
          </cell>
          <cell r="U97">
            <v>0</v>
          </cell>
          <cell r="V97">
            <v>-18488.61</v>
          </cell>
          <cell r="W97">
            <v>0</v>
          </cell>
          <cell r="X97">
            <v>0</v>
          </cell>
          <cell r="Y97">
            <v>0</v>
          </cell>
          <cell r="Z97">
            <v>0</v>
          </cell>
          <cell r="AA97">
            <v>0</v>
          </cell>
          <cell r="AB97">
            <v>142304</v>
          </cell>
          <cell r="AC97">
            <v>0</v>
          </cell>
          <cell r="AD97">
            <v>0</v>
          </cell>
          <cell r="AE97">
            <v>0</v>
          </cell>
          <cell r="AF97">
            <v>0</v>
          </cell>
        </row>
        <row r="98">
          <cell r="A98">
            <v>1500022</v>
          </cell>
          <cell r="H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142304</v>
          </cell>
          <cell r="AC98">
            <v>0</v>
          </cell>
          <cell r="AD98">
            <v>0</v>
          </cell>
          <cell r="AE98">
            <v>0</v>
          </cell>
          <cell r="AF98">
            <v>0</v>
          </cell>
        </row>
        <row r="99">
          <cell r="A99">
            <v>1500022</v>
          </cell>
          <cell r="H99">
            <v>142304</v>
          </cell>
          <cell r="J99">
            <v>142304</v>
          </cell>
          <cell r="K99">
            <v>0</v>
          </cell>
          <cell r="L99">
            <v>0</v>
          </cell>
          <cell r="M99">
            <v>-18488.61</v>
          </cell>
          <cell r="N99">
            <v>0</v>
          </cell>
          <cell r="O99">
            <v>0</v>
          </cell>
          <cell r="P99">
            <v>0</v>
          </cell>
          <cell r="Q99">
            <v>0</v>
          </cell>
          <cell r="R99">
            <v>0</v>
          </cell>
          <cell r="S99">
            <v>0</v>
          </cell>
          <cell r="T99">
            <v>0</v>
          </cell>
          <cell r="U99">
            <v>0</v>
          </cell>
          <cell r="V99">
            <v>-22410.59</v>
          </cell>
          <cell r="W99">
            <v>0</v>
          </cell>
          <cell r="X99">
            <v>0</v>
          </cell>
          <cell r="Y99">
            <v>0</v>
          </cell>
          <cell r="Z99">
            <v>0</v>
          </cell>
          <cell r="AA99">
            <v>0</v>
          </cell>
          <cell r="AB99">
            <v>0</v>
          </cell>
          <cell r="AC99">
            <v>0</v>
          </cell>
          <cell r="AD99">
            <v>0</v>
          </cell>
          <cell r="AE99">
            <v>0</v>
          </cell>
          <cell r="AF99">
            <v>0</v>
          </cell>
        </row>
        <row r="100">
          <cell r="A100">
            <v>1500022</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v>1500023</v>
          </cell>
          <cell r="B101" t="str">
            <v>1500023</v>
          </cell>
          <cell r="C101" t="str">
            <v>0</v>
          </cell>
          <cell r="D101" t="str">
            <v>15000</v>
          </cell>
          <cell r="E101" t="str">
            <v>G3PREMAL</v>
          </cell>
          <cell r="F101" t="str">
            <v>G3PREMAL</v>
          </cell>
          <cell r="G101" t="str">
            <v>OVEHEAD UNITS</v>
          </cell>
          <cell r="H101">
            <v>0</v>
          </cell>
          <cell r="K101">
            <v>0</v>
          </cell>
          <cell r="L101">
            <v>0</v>
          </cell>
          <cell r="M101">
            <v>0</v>
          </cell>
          <cell r="N101">
            <v>0</v>
          </cell>
          <cell r="O101">
            <v>0</v>
          </cell>
          <cell r="P101">
            <v>0</v>
          </cell>
          <cell r="Q101">
            <v>0</v>
          </cell>
          <cell r="R101">
            <v>0</v>
          </cell>
          <cell r="S101">
            <v>0</v>
          </cell>
          <cell r="T101">
            <v>0</v>
          </cell>
          <cell r="U101">
            <v>0</v>
          </cell>
          <cell r="V101">
            <v>-3385.68</v>
          </cell>
          <cell r="W101">
            <v>0</v>
          </cell>
          <cell r="X101">
            <v>0</v>
          </cell>
          <cell r="Y101">
            <v>0</v>
          </cell>
          <cell r="Z101">
            <v>0</v>
          </cell>
          <cell r="AA101">
            <v>0</v>
          </cell>
          <cell r="AB101">
            <v>26059</v>
          </cell>
          <cell r="AC101">
            <v>0</v>
          </cell>
          <cell r="AD101">
            <v>0</v>
          </cell>
          <cell r="AE101">
            <v>0</v>
          </cell>
          <cell r="AF101">
            <v>0</v>
          </cell>
        </row>
        <row r="102">
          <cell r="A102">
            <v>1500023</v>
          </cell>
          <cell r="H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26059</v>
          </cell>
          <cell r="AC102">
            <v>0</v>
          </cell>
          <cell r="AD102">
            <v>0</v>
          </cell>
          <cell r="AE102">
            <v>0</v>
          </cell>
          <cell r="AF102">
            <v>0</v>
          </cell>
        </row>
        <row r="103">
          <cell r="A103">
            <v>1500023</v>
          </cell>
          <cell r="H103">
            <v>26059</v>
          </cell>
          <cell r="J103">
            <v>26059</v>
          </cell>
          <cell r="K103">
            <v>0</v>
          </cell>
          <cell r="L103">
            <v>0</v>
          </cell>
          <cell r="M103">
            <v>-3385.68</v>
          </cell>
          <cell r="N103">
            <v>0</v>
          </cell>
          <cell r="O103">
            <v>0</v>
          </cell>
          <cell r="P103">
            <v>0</v>
          </cell>
          <cell r="Q103">
            <v>0</v>
          </cell>
          <cell r="R103">
            <v>0</v>
          </cell>
          <cell r="S103">
            <v>0</v>
          </cell>
          <cell r="T103">
            <v>0</v>
          </cell>
          <cell r="U103">
            <v>0</v>
          </cell>
          <cell r="V103">
            <v>-4103.87</v>
          </cell>
          <cell r="W103">
            <v>0</v>
          </cell>
          <cell r="X103">
            <v>0</v>
          </cell>
          <cell r="Y103">
            <v>0</v>
          </cell>
          <cell r="Z103">
            <v>0</v>
          </cell>
          <cell r="AA103">
            <v>0</v>
          </cell>
          <cell r="AB103">
            <v>0</v>
          </cell>
          <cell r="AC103">
            <v>0</v>
          </cell>
          <cell r="AD103">
            <v>0</v>
          </cell>
          <cell r="AE103">
            <v>0</v>
          </cell>
          <cell r="AF103">
            <v>0</v>
          </cell>
        </row>
        <row r="104">
          <cell r="A104">
            <v>1500023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v>1500024</v>
          </cell>
          <cell r="B105" t="str">
            <v>1500024</v>
          </cell>
          <cell r="C105" t="str">
            <v>0</v>
          </cell>
          <cell r="D105" t="str">
            <v>15000</v>
          </cell>
          <cell r="E105" t="str">
            <v>G3PREMAL</v>
          </cell>
          <cell r="F105" t="str">
            <v>G3PREMAL</v>
          </cell>
          <cell r="G105" t="str">
            <v>FLUSH DOORS</v>
          </cell>
          <cell r="H105">
            <v>0</v>
          </cell>
          <cell r="K105">
            <v>0</v>
          </cell>
          <cell r="L105">
            <v>0</v>
          </cell>
          <cell r="M105">
            <v>0</v>
          </cell>
          <cell r="N105">
            <v>0</v>
          </cell>
          <cell r="O105">
            <v>0</v>
          </cell>
          <cell r="P105">
            <v>0</v>
          </cell>
          <cell r="Q105">
            <v>0</v>
          </cell>
          <cell r="R105">
            <v>0</v>
          </cell>
          <cell r="S105">
            <v>0</v>
          </cell>
          <cell r="T105">
            <v>0</v>
          </cell>
          <cell r="U105">
            <v>0</v>
          </cell>
          <cell r="V105">
            <v>-2168.9299999999998</v>
          </cell>
          <cell r="W105">
            <v>0</v>
          </cell>
          <cell r="X105">
            <v>0</v>
          </cell>
          <cell r="Y105">
            <v>0</v>
          </cell>
          <cell r="Z105">
            <v>0</v>
          </cell>
          <cell r="AA105">
            <v>0</v>
          </cell>
          <cell r="AB105">
            <v>16694</v>
          </cell>
          <cell r="AC105">
            <v>0</v>
          </cell>
          <cell r="AD105">
            <v>0</v>
          </cell>
          <cell r="AE105">
            <v>0</v>
          </cell>
          <cell r="AF105">
            <v>0</v>
          </cell>
        </row>
        <row r="106">
          <cell r="A106">
            <v>1500024</v>
          </cell>
          <cell r="H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16694</v>
          </cell>
          <cell r="AC106">
            <v>0</v>
          </cell>
          <cell r="AD106">
            <v>0</v>
          </cell>
          <cell r="AE106">
            <v>0</v>
          </cell>
          <cell r="AF106">
            <v>0</v>
          </cell>
        </row>
        <row r="107">
          <cell r="A107">
            <v>1500024</v>
          </cell>
          <cell r="H107">
            <v>16694</v>
          </cell>
          <cell r="J107">
            <v>16694</v>
          </cell>
          <cell r="K107">
            <v>0</v>
          </cell>
          <cell r="L107">
            <v>0</v>
          </cell>
          <cell r="M107">
            <v>-2168.9299999999998</v>
          </cell>
          <cell r="N107">
            <v>0</v>
          </cell>
          <cell r="O107">
            <v>0</v>
          </cell>
          <cell r="P107">
            <v>0</v>
          </cell>
          <cell r="Q107">
            <v>0</v>
          </cell>
          <cell r="R107">
            <v>0</v>
          </cell>
          <cell r="S107">
            <v>0</v>
          </cell>
          <cell r="T107">
            <v>0</v>
          </cell>
          <cell r="U107">
            <v>0</v>
          </cell>
          <cell r="V107">
            <v>-2629.04</v>
          </cell>
          <cell r="W107">
            <v>0</v>
          </cell>
          <cell r="X107">
            <v>0</v>
          </cell>
          <cell r="Y107">
            <v>0</v>
          </cell>
          <cell r="Z107">
            <v>0</v>
          </cell>
          <cell r="AA107">
            <v>0</v>
          </cell>
          <cell r="AB107">
            <v>0</v>
          </cell>
          <cell r="AC107">
            <v>0</v>
          </cell>
          <cell r="AD107">
            <v>0</v>
          </cell>
          <cell r="AE107">
            <v>0</v>
          </cell>
          <cell r="AF107">
            <v>0</v>
          </cell>
        </row>
        <row r="108">
          <cell r="A108">
            <v>1500024</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v>1500025</v>
          </cell>
          <cell r="B109" t="str">
            <v>1500025</v>
          </cell>
          <cell r="C109" t="str">
            <v>0</v>
          </cell>
          <cell r="D109" t="str">
            <v>15000</v>
          </cell>
          <cell r="E109" t="str">
            <v>G3PREMAL</v>
          </cell>
          <cell r="F109" t="str">
            <v>G3PREMAL</v>
          </cell>
          <cell r="G109" t="str">
            <v>CABIN DOOR</v>
          </cell>
          <cell r="H109">
            <v>0</v>
          </cell>
          <cell r="K109">
            <v>0</v>
          </cell>
          <cell r="L109">
            <v>0</v>
          </cell>
          <cell r="M109">
            <v>0</v>
          </cell>
          <cell r="N109">
            <v>0</v>
          </cell>
          <cell r="O109">
            <v>0</v>
          </cell>
          <cell r="P109">
            <v>0</v>
          </cell>
          <cell r="Q109">
            <v>0</v>
          </cell>
          <cell r="R109">
            <v>0</v>
          </cell>
          <cell r="S109">
            <v>0</v>
          </cell>
          <cell r="T109">
            <v>0</v>
          </cell>
          <cell r="U109">
            <v>0</v>
          </cell>
          <cell r="V109">
            <v>-3570.81</v>
          </cell>
          <cell r="W109">
            <v>0</v>
          </cell>
          <cell r="X109">
            <v>0</v>
          </cell>
          <cell r="Y109">
            <v>0</v>
          </cell>
          <cell r="Z109">
            <v>0</v>
          </cell>
          <cell r="AA109">
            <v>0</v>
          </cell>
          <cell r="AB109">
            <v>27484</v>
          </cell>
          <cell r="AC109">
            <v>0</v>
          </cell>
          <cell r="AD109">
            <v>0</v>
          </cell>
          <cell r="AE109">
            <v>0</v>
          </cell>
          <cell r="AF109">
            <v>0</v>
          </cell>
        </row>
        <row r="110">
          <cell r="A110">
            <v>1500025</v>
          </cell>
          <cell r="H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27484</v>
          </cell>
          <cell r="AC110">
            <v>0</v>
          </cell>
          <cell r="AD110">
            <v>0</v>
          </cell>
          <cell r="AE110">
            <v>0</v>
          </cell>
          <cell r="AF110">
            <v>0</v>
          </cell>
        </row>
        <row r="111">
          <cell r="A111">
            <v>1500025</v>
          </cell>
          <cell r="H111">
            <v>27484</v>
          </cell>
          <cell r="J111">
            <v>27484</v>
          </cell>
          <cell r="K111">
            <v>0</v>
          </cell>
          <cell r="L111">
            <v>0</v>
          </cell>
          <cell r="M111">
            <v>-3570.81</v>
          </cell>
          <cell r="N111">
            <v>0</v>
          </cell>
          <cell r="O111">
            <v>0</v>
          </cell>
          <cell r="P111">
            <v>0</v>
          </cell>
          <cell r="Q111">
            <v>0</v>
          </cell>
          <cell r="R111">
            <v>0</v>
          </cell>
          <cell r="S111">
            <v>0</v>
          </cell>
          <cell r="T111">
            <v>0</v>
          </cell>
          <cell r="U111">
            <v>0</v>
          </cell>
          <cell r="V111">
            <v>-4328.29</v>
          </cell>
          <cell r="W111">
            <v>0</v>
          </cell>
          <cell r="X111">
            <v>0</v>
          </cell>
          <cell r="Y111">
            <v>0</v>
          </cell>
          <cell r="Z111">
            <v>0</v>
          </cell>
          <cell r="AA111">
            <v>0</v>
          </cell>
          <cell r="AB111">
            <v>0</v>
          </cell>
          <cell r="AC111">
            <v>0</v>
          </cell>
          <cell r="AD111">
            <v>0</v>
          </cell>
          <cell r="AE111">
            <v>0</v>
          </cell>
          <cell r="AF111">
            <v>0</v>
          </cell>
        </row>
        <row r="112">
          <cell r="A112">
            <v>1500025</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v>1500026</v>
          </cell>
          <cell r="B113" t="str">
            <v>1500026</v>
          </cell>
          <cell r="C113" t="str">
            <v>0</v>
          </cell>
          <cell r="D113" t="str">
            <v>15000</v>
          </cell>
          <cell r="E113" t="str">
            <v>G3PREMAL</v>
          </cell>
          <cell r="F113" t="str">
            <v/>
          </cell>
          <cell r="G113" t="str">
            <v>SOFAS</v>
          </cell>
          <cell r="H113">
            <v>0</v>
          </cell>
          <cell r="K113">
            <v>0</v>
          </cell>
          <cell r="L113">
            <v>0</v>
          </cell>
          <cell r="M113">
            <v>0</v>
          </cell>
          <cell r="N113">
            <v>0</v>
          </cell>
          <cell r="O113">
            <v>0</v>
          </cell>
          <cell r="P113">
            <v>0</v>
          </cell>
          <cell r="Q113">
            <v>0</v>
          </cell>
          <cell r="R113">
            <v>0</v>
          </cell>
          <cell r="S113">
            <v>0</v>
          </cell>
          <cell r="T113">
            <v>0</v>
          </cell>
          <cell r="U113">
            <v>0</v>
          </cell>
          <cell r="V113">
            <v>-6771.21</v>
          </cell>
          <cell r="W113">
            <v>0</v>
          </cell>
          <cell r="X113">
            <v>0</v>
          </cell>
          <cell r="Y113">
            <v>0</v>
          </cell>
          <cell r="Z113">
            <v>0</v>
          </cell>
          <cell r="AA113">
            <v>0</v>
          </cell>
          <cell r="AB113">
            <v>52117</v>
          </cell>
          <cell r="AC113">
            <v>0</v>
          </cell>
          <cell r="AD113">
            <v>0</v>
          </cell>
          <cell r="AE113">
            <v>0</v>
          </cell>
          <cell r="AF113">
            <v>0</v>
          </cell>
        </row>
        <row r="114">
          <cell r="A114">
            <v>1500026</v>
          </cell>
          <cell r="H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52117</v>
          </cell>
          <cell r="AC114">
            <v>0</v>
          </cell>
          <cell r="AD114">
            <v>0</v>
          </cell>
          <cell r="AE114">
            <v>0</v>
          </cell>
          <cell r="AF114">
            <v>0</v>
          </cell>
        </row>
        <row r="115">
          <cell r="A115">
            <v>1500026</v>
          </cell>
          <cell r="H115">
            <v>52117</v>
          </cell>
          <cell r="J115">
            <v>52117</v>
          </cell>
          <cell r="K115">
            <v>0</v>
          </cell>
          <cell r="L115">
            <v>0</v>
          </cell>
          <cell r="M115">
            <v>-6771.21</v>
          </cell>
          <cell r="N115">
            <v>0</v>
          </cell>
          <cell r="O115">
            <v>0</v>
          </cell>
          <cell r="P115">
            <v>0</v>
          </cell>
          <cell r="Q115">
            <v>0</v>
          </cell>
          <cell r="R115">
            <v>0</v>
          </cell>
          <cell r="S115">
            <v>0</v>
          </cell>
          <cell r="T115">
            <v>0</v>
          </cell>
          <cell r="U115">
            <v>0</v>
          </cell>
          <cell r="V115">
            <v>-8207.59</v>
          </cell>
          <cell r="W115">
            <v>0</v>
          </cell>
          <cell r="X115">
            <v>0</v>
          </cell>
          <cell r="Y115">
            <v>0</v>
          </cell>
          <cell r="Z115">
            <v>0</v>
          </cell>
          <cell r="AA115">
            <v>0</v>
          </cell>
          <cell r="AB115">
            <v>0</v>
          </cell>
          <cell r="AC115">
            <v>0</v>
          </cell>
          <cell r="AD115">
            <v>0</v>
          </cell>
          <cell r="AE115">
            <v>0</v>
          </cell>
          <cell r="AF115">
            <v>0</v>
          </cell>
        </row>
        <row r="116">
          <cell r="A116">
            <v>1500026</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A117">
            <v>1500027</v>
          </cell>
          <cell r="B117" t="str">
            <v>1500027</v>
          </cell>
          <cell r="C117" t="str">
            <v>0</v>
          </cell>
          <cell r="D117" t="str">
            <v>15000</v>
          </cell>
          <cell r="E117" t="str">
            <v>G3PREMAL</v>
          </cell>
          <cell r="F117" t="str">
            <v>G3PREMAL</v>
          </cell>
          <cell r="G117" t="str">
            <v>EXECUTIVE CHAIR (A)</v>
          </cell>
          <cell r="H117">
            <v>0</v>
          </cell>
          <cell r="K117">
            <v>0</v>
          </cell>
          <cell r="L117">
            <v>0</v>
          </cell>
          <cell r="M117">
            <v>0</v>
          </cell>
          <cell r="N117">
            <v>0</v>
          </cell>
          <cell r="O117">
            <v>0</v>
          </cell>
          <cell r="P117">
            <v>0</v>
          </cell>
          <cell r="Q117">
            <v>0</v>
          </cell>
          <cell r="R117">
            <v>0</v>
          </cell>
          <cell r="S117">
            <v>0</v>
          </cell>
          <cell r="T117">
            <v>0</v>
          </cell>
          <cell r="U117">
            <v>0</v>
          </cell>
          <cell r="V117">
            <v>-3703.07</v>
          </cell>
          <cell r="W117">
            <v>0</v>
          </cell>
          <cell r="X117">
            <v>0</v>
          </cell>
          <cell r="Y117">
            <v>0</v>
          </cell>
          <cell r="Z117">
            <v>0</v>
          </cell>
          <cell r="AA117">
            <v>0</v>
          </cell>
          <cell r="AB117">
            <v>28502</v>
          </cell>
          <cell r="AC117">
            <v>0</v>
          </cell>
          <cell r="AD117">
            <v>0</v>
          </cell>
          <cell r="AE117">
            <v>0</v>
          </cell>
          <cell r="AF117">
            <v>0</v>
          </cell>
        </row>
        <row r="118">
          <cell r="A118">
            <v>1500027</v>
          </cell>
          <cell r="H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28502</v>
          </cell>
          <cell r="AC118">
            <v>0</v>
          </cell>
          <cell r="AD118">
            <v>0</v>
          </cell>
          <cell r="AE118">
            <v>0</v>
          </cell>
          <cell r="AF118">
            <v>0</v>
          </cell>
        </row>
        <row r="119">
          <cell r="A119">
            <v>1500027</v>
          </cell>
          <cell r="H119">
            <v>28502</v>
          </cell>
          <cell r="J119">
            <v>28502</v>
          </cell>
          <cell r="K119">
            <v>0</v>
          </cell>
          <cell r="L119">
            <v>0</v>
          </cell>
          <cell r="M119">
            <v>-3703.07</v>
          </cell>
          <cell r="N119">
            <v>0</v>
          </cell>
          <cell r="O119">
            <v>0</v>
          </cell>
          <cell r="P119">
            <v>0</v>
          </cell>
          <cell r="Q119">
            <v>0</v>
          </cell>
          <cell r="R119">
            <v>0</v>
          </cell>
          <cell r="S119">
            <v>0</v>
          </cell>
          <cell r="T119">
            <v>0</v>
          </cell>
          <cell r="U119">
            <v>0</v>
          </cell>
          <cell r="V119">
            <v>-4488.6099999999997</v>
          </cell>
          <cell r="W119">
            <v>0</v>
          </cell>
          <cell r="X119">
            <v>0</v>
          </cell>
          <cell r="Y119">
            <v>0</v>
          </cell>
          <cell r="Z119">
            <v>0</v>
          </cell>
          <cell r="AA119">
            <v>0</v>
          </cell>
          <cell r="AB119">
            <v>0</v>
          </cell>
          <cell r="AC119">
            <v>0</v>
          </cell>
          <cell r="AD119">
            <v>0</v>
          </cell>
          <cell r="AE119">
            <v>0</v>
          </cell>
          <cell r="AF119">
            <v>0</v>
          </cell>
        </row>
        <row r="120">
          <cell r="A120">
            <v>1500027</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v>1500028</v>
          </cell>
          <cell r="B121" t="str">
            <v>1500028</v>
          </cell>
          <cell r="C121" t="str">
            <v>0</v>
          </cell>
          <cell r="D121" t="str">
            <v>15000</v>
          </cell>
          <cell r="E121" t="str">
            <v>G3PREMAL</v>
          </cell>
          <cell r="F121" t="str">
            <v>G3PREMAL</v>
          </cell>
          <cell r="G121" t="str">
            <v>EXECUTIVE CHAIR(B)</v>
          </cell>
          <cell r="H121">
            <v>0</v>
          </cell>
          <cell r="K121">
            <v>0</v>
          </cell>
          <cell r="L121">
            <v>0</v>
          </cell>
          <cell r="M121">
            <v>0</v>
          </cell>
          <cell r="N121">
            <v>0</v>
          </cell>
          <cell r="O121">
            <v>0</v>
          </cell>
          <cell r="P121">
            <v>0</v>
          </cell>
          <cell r="Q121">
            <v>0</v>
          </cell>
          <cell r="R121">
            <v>0</v>
          </cell>
          <cell r="S121">
            <v>0</v>
          </cell>
          <cell r="T121">
            <v>0</v>
          </cell>
          <cell r="U121">
            <v>0</v>
          </cell>
          <cell r="V121">
            <v>-3570.81</v>
          </cell>
          <cell r="W121">
            <v>0</v>
          </cell>
          <cell r="X121">
            <v>0</v>
          </cell>
          <cell r="Y121">
            <v>0</v>
          </cell>
          <cell r="Z121">
            <v>0</v>
          </cell>
          <cell r="AA121">
            <v>0</v>
          </cell>
          <cell r="AB121">
            <v>27484</v>
          </cell>
          <cell r="AC121">
            <v>0</v>
          </cell>
          <cell r="AD121">
            <v>0</v>
          </cell>
          <cell r="AE121">
            <v>0</v>
          </cell>
          <cell r="AF121">
            <v>0</v>
          </cell>
        </row>
        <row r="122">
          <cell r="A122">
            <v>1500028</v>
          </cell>
          <cell r="H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27484</v>
          </cell>
          <cell r="AC122">
            <v>0</v>
          </cell>
          <cell r="AD122">
            <v>0</v>
          </cell>
          <cell r="AE122">
            <v>0</v>
          </cell>
          <cell r="AF122">
            <v>0</v>
          </cell>
        </row>
        <row r="123">
          <cell r="A123">
            <v>1500028</v>
          </cell>
          <cell r="H123">
            <v>27484</v>
          </cell>
          <cell r="J123">
            <v>27484</v>
          </cell>
          <cell r="K123">
            <v>0</v>
          </cell>
          <cell r="L123">
            <v>0</v>
          </cell>
          <cell r="M123">
            <v>-3570.81</v>
          </cell>
          <cell r="N123">
            <v>0</v>
          </cell>
          <cell r="O123">
            <v>0</v>
          </cell>
          <cell r="P123">
            <v>0</v>
          </cell>
          <cell r="Q123">
            <v>0</v>
          </cell>
          <cell r="R123">
            <v>0</v>
          </cell>
          <cell r="S123">
            <v>0</v>
          </cell>
          <cell r="T123">
            <v>0</v>
          </cell>
          <cell r="U123">
            <v>0</v>
          </cell>
          <cell r="V123">
            <v>-4328.29</v>
          </cell>
          <cell r="W123">
            <v>0</v>
          </cell>
          <cell r="X123">
            <v>0</v>
          </cell>
          <cell r="Y123">
            <v>0</v>
          </cell>
          <cell r="Z123">
            <v>0</v>
          </cell>
          <cell r="AA123">
            <v>0</v>
          </cell>
          <cell r="AB123">
            <v>0</v>
          </cell>
          <cell r="AC123">
            <v>0</v>
          </cell>
          <cell r="AD123">
            <v>0</v>
          </cell>
          <cell r="AE123">
            <v>0</v>
          </cell>
          <cell r="AF123">
            <v>0</v>
          </cell>
        </row>
        <row r="124">
          <cell r="A124">
            <v>1500028</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A125">
            <v>1500029</v>
          </cell>
          <cell r="B125" t="str">
            <v>1500029</v>
          </cell>
          <cell r="C125" t="str">
            <v>0</v>
          </cell>
          <cell r="D125" t="str">
            <v>15000</v>
          </cell>
          <cell r="E125" t="str">
            <v>G3PREMAL</v>
          </cell>
          <cell r="F125" t="str">
            <v>G3PREMAL</v>
          </cell>
          <cell r="G125" t="str">
            <v>CHAIRS</v>
          </cell>
          <cell r="H125">
            <v>0</v>
          </cell>
          <cell r="K125">
            <v>0</v>
          </cell>
          <cell r="L125">
            <v>0</v>
          </cell>
          <cell r="M125">
            <v>0</v>
          </cell>
          <cell r="N125">
            <v>0</v>
          </cell>
          <cell r="O125">
            <v>0</v>
          </cell>
          <cell r="P125">
            <v>0</v>
          </cell>
          <cell r="Q125">
            <v>0</v>
          </cell>
          <cell r="R125">
            <v>0</v>
          </cell>
          <cell r="S125">
            <v>0</v>
          </cell>
          <cell r="T125">
            <v>0</v>
          </cell>
          <cell r="U125">
            <v>0</v>
          </cell>
          <cell r="V125">
            <v>-28169.32</v>
          </cell>
          <cell r="W125">
            <v>0</v>
          </cell>
          <cell r="X125">
            <v>0</v>
          </cell>
          <cell r="Y125">
            <v>0</v>
          </cell>
          <cell r="Z125">
            <v>0</v>
          </cell>
          <cell r="AA125">
            <v>0</v>
          </cell>
          <cell r="AB125">
            <v>216815</v>
          </cell>
          <cell r="AC125">
            <v>0</v>
          </cell>
          <cell r="AD125">
            <v>0</v>
          </cell>
          <cell r="AE125">
            <v>0</v>
          </cell>
          <cell r="AF125">
            <v>0</v>
          </cell>
        </row>
        <row r="126">
          <cell r="A126">
            <v>1500029</v>
          </cell>
          <cell r="H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216815</v>
          </cell>
          <cell r="AC126">
            <v>0</v>
          </cell>
          <cell r="AD126">
            <v>0</v>
          </cell>
          <cell r="AE126">
            <v>0</v>
          </cell>
          <cell r="AF126">
            <v>0</v>
          </cell>
        </row>
        <row r="127">
          <cell r="A127">
            <v>1500029</v>
          </cell>
          <cell r="H127">
            <v>216815</v>
          </cell>
          <cell r="J127">
            <v>216815</v>
          </cell>
          <cell r="K127">
            <v>0</v>
          </cell>
          <cell r="L127">
            <v>0</v>
          </cell>
          <cell r="M127">
            <v>-28169.32</v>
          </cell>
          <cell r="N127">
            <v>0</v>
          </cell>
          <cell r="O127">
            <v>0</v>
          </cell>
          <cell r="P127">
            <v>0</v>
          </cell>
          <cell r="Q127">
            <v>0</v>
          </cell>
          <cell r="R127">
            <v>0</v>
          </cell>
          <cell r="S127">
            <v>0</v>
          </cell>
          <cell r="T127">
            <v>0</v>
          </cell>
          <cell r="U127">
            <v>0</v>
          </cell>
          <cell r="V127">
            <v>-34144.870000000003</v>
          </cell>
          <cell r="W127">
            <v>0</v>
          </cell>
          <cell r="X127">
            <v>0</v>
          </cell>
          <cell r="Y127">
            <v>0</v>
          </cell>
          <cell r="Z127">
            <v>0</v>
          </cell>
          <cell r="AA127">
            <v>0</v>
          </cell>
          <cell r="AB127">
            <v>0</v>
          </cell>
          <cell r="AC127">
            <v>0</v>
          </cell>
          <cell r="AD127">
            <v>0</v>
          </cell>
          <cell r="AE127">
            <v>0</v>
          </cell>
          <cell r="AF127">
            <v>0</v>
          </cell>
        </row>
        <row r="128">
          <cell r="A128">
            <v>1500029</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A129">
            <v>1500030</v>
          </cell>
          <cell r="B129" t="str">
            <v>1500030</v>
          </cell>
          <cell r="C129" t="str">
            <v>0</v>
          </cell>
          <cell r="D129" t="str">
            <v>15000</v>
          </cell>
          <cell r="E129" t="str">
            <v>G3PREMAL</v>
          </cell>
          <cell r="F129" t="str">
            <v>G3PREMAL</v>
          </cell>
          <cell r="G129" t="str">
            <v>M.S.Coated Key board Tray &amp; CPU Trolly</v>
          </cell>
          <cell r="H129">
            <v>0</v>
          </cell>
          <cell r="K129">
            <v>0</v>
          </cell>
          <cell r="L129">
            <v>0</v>
          </cell>
          <cell r="M129">
            <v>0</v>
          </cell>
          <cell r="N129">
            <v>0</v>
          </cell>
          <cell r="O129">
            <v>0</v>
          </cell>
          <cell r="P129">
            <v>0</v>
          </cell>
          <cell r="Q129">
            <v>0</v>
          </cell>
          <cell r="R129">
            <v>0</v>
          </cell>
          <cell r="S129">
            <v>0</v>
          </cell>
          <cell r="T129">
            <v>0</v>
          </cell>
          <cell r="U129">
            <v>0</v>
          </cell>
          <cell r="V129">
            <v>-4298.12</v>
          </cell>
          <cell r="W129">
            <v>0</v>
          </cell>
          <cell r="X129">
            <v>0</v>
          </cell>
          <cell r="Y129">
            <v>0</v>
          </cell>
          <cell r="Z129">
            <v>0</v>
          </cell>
          <cell r="AA129">
            <v>0</v>
          </cell>
          <cell r="AB129">
            <v>33082</v>
          </cell>
          <cell r="AC129">
            <v>0</v>
          </cell>
          <cell r="AD129">
            <v>0</v>
          </cell>
          <cell r="AE129">
            <v>0</v>
          </cell>
          <cell r="AF129">
            <v>0</v>
          </cell>
        </row>
        <row r="130">
          <cell r="A130">
            <v>1500030</v>
          </cell>
          <cell r="H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33082</v>
          </cell>
          <cell r="AC130">
            <v>0</v>
          </cell>
          <cell r="AD130">
            <v>0</v>
          </cell>
          <cell r="AE130">
            <v>0</v>
          </cell>
          <cell r="AF130">
            <v>0</v>
          </cell>
        </row>
        <row r="131">
          <cell r="A131">
            <v>1500030</v>
          </cell>
          <cell r="H131">
            <v>33082</v>
          </cell>
          <cell r="J131">
            <v>33082</v>
          </cell>
          <cell r="K131">
            <v>0</v>
          </cell>
          <cell r="L131">
            <v>0</v>
          </cell>
          <cell r="M131">
            <v>-4298.12</v>
          </cell>
          <cell r="N131">
            <v>0</v>
          </cell>
          <cell r="O131">
            <v>0</v>
          </cell>
          <cell r="P131">
            <v>0</v>
          </cell>
          <cell r="Q131">
            <v>0</v>
          </cell>
          <cell r="R131">
            <v>0</v>
          </cell>
          <cell r="S131">
            <v>0</v>
          </cell>
          <cell r="T131">
            <v>0</v>
          </cell>
          <cell r="U131">
            <v>0</v>
          </cell>
          <cell r="V131">
            <v>-5209.88</v>
          </cell>
          <cell r="W131">
            <v>0</v>
          </cell>
          <cell r="X131">
            <v>0</v>
          </cell>
          <cell r="Y131">
            <v>0</v>
          </cell>
          <cell r="Z131">
            <v>0</v>
          </cell>
          <cell r="AA131">
            <v>0</v>
          </cell>
          <cell r="AB131">
            <v>0</v>
          </cell>
          <cell r="AC131">
            <v>0</v>
          </cell>
          <cell r="AD131">
            <v>0</v>
          </cell>
          <cell r="AE131">
            <v>0</v>
          </cell>
          <cell r="AF131">
            <v>0</v>
          </cell>
        </row>
        <row r="132">
          <cell r="A132">
            <v>1500030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A133">
            <v>1500031</v>
          </cell>
          <cell r="B133" t="str">
            <v>1500031</v>
          </cell>
          <cell r="C133" t="str">
            <v>0</v>
          </cell>
          <cell r="D133" t="str">
            <v>15000</v>
          </cell>
          <cell r="E133" t="str">
            <v>G3PREMAL</v>
          </cell>
          <cell r="F133" t="str">
            <v>G3PREMAL</v>
          </cell>
          <cell r="G133" t="str">
            <v>DUSTBINS</v>
          </cell>
          <cell r="H133">
            <v>0</v>
          </cell>
          <cell r="K133">
            <v>0</v>
          </cell>
          <cell r="L133">
            <v>0</v>
          </cell>
          <cell r="M133">
            <v>0</v>
          </cell>
          <cell r="N133">
            <v>0</v>
          </cell>
          <cell r="O133">
            <v>0</v>
          </cell>
          <cell r="P133">
            <v>0</v>
          </cell>
          <cell r="Q133">
            <v>0</v>
          </cell>
          <cell r="R133">
            <v>0</v>
          </cell>
          <cell r="S133">
            <v>0</v>
          </cell>
          <cell r="T133">
            <v>0</v>
          </cell>
          <cell r="U133">
            <v>0</v>
          </cell>
          <cell r="V133">
            <v>-1322.49</v>
          </cell>
          <cell r="W133">
            <v>0</v>
          </cell>
          <cell r="X133">
            <v>0</v>
          </cell>
          <cell r="Y133">
            <v>0</v>
          </cell>
          <cell r="Z133">
            <v>0</v>
          </cell>
          <cell r="AA133">
            <v>0</v>
          </cell>
          <cell r="AB133">
            <v>10179</v>
          </cell>
          <cell r="AC133">
            <v>0</v>
          </cell>
          <cell r="AD133">
            <v>0</v>
          </cell>
          <cell r="AE133">
            <v>0</v>
          </cell>
          <cell r="AF133">
            <v>0</v>
          </cell>
        </row>
        <row r="134">
          <cell r="A134">
            <v>1500031</v>
          </cell>
          <cell r="H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10179</v>
          </cell>
          <cell r="AC134">
            <v>0</v>
          </cell>
          <cell r="AD134">
            <v>0</v>
          </cell>
          <cell r="AE134">
            <v>0</v>
          </cell>
          <cell r="AF134">
            <v>0</v>
          </cell>
        </row>
        <row r="135">
          <cell r="A135">
            <v>1500031</v>
          </cell>
          <cell r="H135">
            <v>10179</v>
          </cell>
          <cell r="J135">
            <v>10179</v>
          </cell>
          <cell r="K135">
            <v>0</v>
          </cell>
          <cell r="L135">
            <v>0</v>
          </cell>
          <cell r="M135">
            <v>-1322.49</v>
          </cell>
          <cell r="N135">
            <v>0</v>
          </cell>
          <cell r="O135">
            <v>0</v>
          </cell>
          <cell r="P135">
            <v>0</v>
          </cell>
          <cell r="Q135">
            <v>0</v>
          </cell>
          <cell r="R135">
            <v>0</v>
          </cell>
          <cell r="S135">
            <v>0</v>
          </cell>
          <cell r="T135">
            <v>0</v>
          </cell>
          <cell r="U135">
            <v>0</v>
          </cell>
          <cell r="V135">
            <v>-1603.03</v>
          </cell>
          <cell r="W135">
            <v>0</v>
          </cell>
          <cell r="X135">
            <v>0</v>
          </cell>
          <cell r="Y135">
            <v>0</v>
          </cell>
          <cell r="Z135">
            <v>0</v>
          </cell>
          <cell r="AA135">
            <v>0</v>
          </cell>
          <cell r="AB135">
            <v>0</v>
          </cell>
          <cell r="AC135">
            <v>0</v>
          </cell>
          <cell r="AD135">
            <v>0</v>
          </cell>
          <cell r="AE135">
            <v>0</v>
          </cell>
          <cell r="AF135">
            <v>0</v>
          </cell>
        </row>
        <row r="136">
          <cell r="A136">
            <v>1500031</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A137">
            <v>1500032</v>
          </cell>
          <cell r="B137" t="str">
            <v>1500032</v>
          </cell>
          <cell r="C137" t="str">
            <v>0</v>
          </cell>
          <cell r="D137" t="str">
            <v>15000</v>
          </cell>
          <cell r="E137" t="str">
            <v>G3PREMAL</v>
          </cell>
          <cell r="F137" t="str">
            <v/>
          </cell>
          <cell r="G137" t="str">
            <v>A.C. UNIT</v>
          </cell>
          <cell r="H137">
            <v>0</v>
          </cell>
          <cell r="K137">
            <v>0</v>
          </cell>
          <cell r="L137">
            <v>0</v>
          </cell>
          <cell r="M137">
            <v>0</v>
          </cell>
          <cell r="N137">
            <v>0</v>
          </cell>
          <cell r="O137">
            <v>0</v>
          </cell>
          <cell r="P137">
            <v>0</v>
          </cell>
          <cell r="Q137">
            <v>0</v>
          </cell>
          <cell r="R137">
            <v>0</v>
          </cell>
          <cell r="S137">
            <v>0</v>
          </cell>
          <cell r="T137">
            <v>0</v>
          </cell>
          <cell r="U137">
            <v>0</v>
          </cell>
          <cell r="V137">
            <v>-1587.02</v>
          </cell>
          <cell r="W137">
            <v>0</v>
          </cell>
          <cell r="X137">
            <v>0</v>
          </cell>
          <cell r="Y137">
            <v>0</v>
          </cell>
          <cell r="Z137">
            <v>0</v>
          </cell>
          <cell r="AA137">
            <v>0</v>
          </cell>
          <cell r="AB137">
            <v>12215</v>
          </cell>
          <cell r="AC137">
            <v>0</v>
          </cell>
          <cell r="AD137">
            <v>0</v>
          </cell>
          <cell r="AE137">
            <v>0</v>
          </cell>
          <cell r="AF137">
            <v>0</v>
          </cell>
        </row>
        <row r="138">
          <cell r="A138">
            <v>1500032</v>
          </cell>
          <cell r="H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12215</v>
          </cell>
          <cell r="AC138">
            <v>0</v>
          </cell>
          <cell r="AD138">
            <v>0</v>
          </cell>
          <cell r="AE138">
            <v>0</v>
          </cell>
          <cell r="AF138">
            <v>0</v>
          </cell>
        </row>
        <row r="139">
          <cell r="A139">
            <v>1500032</v>
          </cell>
          <cell r="H139">
            <v>12215</v>
          </cell>
          <cell r="J139">
            <v>12215</v>
          </cell>
          <cell r="K139">
            <v>0</v>
          </cell>
          <cell r="L139">
            <v>0</v>
          </cell>
          <cell r="M139">
            <v>-1587.02</v>
          </cell>
          <cell r="N139">
            <v>0</v>
          </cell>
          <cell r="O139">
            <v>0</v>
          </cell>
          <cell r="P139">
            <v>0</v>
          </cell>
          <cell r="Q139">
            <v>0</v>
          </cell>
          <cell r="R139">
            <v>0</v>
          </cell>
          <cell r="S139">
            <v>0</v>
          </cell>
          <cell r="T139">
            <v>0</v>
          </cell>
          <cell r="U139">
            <v>0</v>
          </cell>
          <cell r="V139">
            <v>-1923.66</v>
          </cell>
          <cell r="W139">
            <v>0</v>
          </cell>
          <cell r="X139">
            <v>0</v>
          </cell>
          <cell r="Y139">
            <v>0</v>
          </cell>
          <cell r="Z139">
            <v>0</v>
          </cell>
          <cell r="AA139">
            <v>0</v>
          </cell>
          <cell r="AB139">
            <v>0</v>
          </cell>
          <cell r="AC139">
            <v>0</v>
          </cell>
          <cell r="AD139">
            <v>0</v>
          </cell>
          <cell r="AE139">
            <v>0</v>
          </cell>
          <cell r="AF139">
            <v>0</v>
          </cell>
        </row>
        <row r="140">
          <cell r="A140">
            <v>1500032</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A141">
            <v>1500033</v>
          </cell>
          <cell r="B141" t="str">
            <v>1500033</v>
          </cell>
          <cell r="C141" t="str">
            <v>0</v>
          </cell>
          <cell r="D141" t="str">
            <v>15000</v>
          </cell>
          <cell r="E141" t="str">
            <v>G3PREMAL</v>
          </cell>
          <cell r="F141" t="str">
            <v/>
          </cell>
          <cell r="G141" t="str">
            <v>GIPL LETTER</v>
          </cell>
          <cell r="H141">
            <v>0</v>
          </cell>
          <cell r="K141">
            <v>0</v>
          </cell>
          <cell r="L141">
            <v>0</v>
          </cell>
          <cell r="M141">
            <v>0</v>
          </cell>
          <cell r="N141">
            <v>0</v>
          </cell>
          <cell r="O141">
            <v>0</v>
          </cell>
          <cell r="P141">
            <v>0</v>
          </cell>
          <cell r="Q141">
            <v>0</v>
          </cell>
          <cell r="R141">
            <v>0</v>
          </cell>
          <cell r="S141">
            <v>0</v>
          </cell>
          <cell r="T141">
            <v>0</v>
          </cell>
          <cell r="U141">
            <v>0</v>
          </cell>
          <cell r="V141">
            <v>-5697.4</v>
          </cell>
          <cell r="W141">
            <v>0</v>
          </cell>
          <cell r="X141">
            <v>0</v>
          </cell>
          <cell r="Y141">
            <v>0</v>
          </cell>
          <cell r="Z141">
            <v>0</v>
          </cell>
          <cell r="AA141">
            <v>0</v>
          </cell>
          <cell r="AB141">
            <v>43852</v>
          </cell>
          <cell r="AC141">
            <v>0</v>
          </cell>
          <cell r="AD141">
            <v>0</v>
          </cell>
          <cell r="AE141">
            <v>0</v>
          </cell>
          <cell r="AF141">
            <v>0</v>
          </cell>
        </row>
        <row r="142">
          <cell r="A142">
            <v>1500033</v>
          </cell>
          <cell r="H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43852</v>
          </cell>
          <cell r="AC142">
            <v>0</v>
          </cell>
          <cell r="AD142">
            <v>0</v>
          </cell>
          <cell r="AE142">
            <v>0</v>
          </cell>
          <cell r="AF142">
            <v>0</v>
          </cell>
        </row>
        <row r="143">
          <cell r="A143">
            <v>1500033</v>
          </cell>
          <cell r="H143">
            <v>43852</v>
          </cell>
          <cell r="J143">
            <v>43852</v>
          </cell>
          <cell r="K143">
            <v>0</v>
          </cell>
          <cell r="L143">
            <v>0</v>
          </cell>
          <cell r="M143">
            <v>-5697.4</v>
          </cell>
          <cell r="N143">
            <v>0</v>
          </cell>
          <cell r="O143">
            <v>0</v>
          </cell>
          <cell r="P143">
            <v>0</v>
          </cell>
          <cell r="Q143">
            <v>0</v>
          </cell>
          <cell r="R143">
            <v>0</v>
          </cell>
          <cell r="S143">
            <v>0</v>
          </cell>
          <cell r="T143">
            <v>0</v>
          </cell>
          <cell r="U143">
            <v>0</v>
          </cell>
          <cell r="V143">
            <v>-6905.98</v>
          </cell>
          <cell r="W143">
            <v>0</v>
          </cell>
          <cell r="X143">
            <v>0</v>
          </cell>
          <cell r="Y143">
            <v>0</v>
          </cell>
          <cell r="Z143">
            <v>0</v>
          </cell>
          <cell r="AA143">
            <v>0</v>
          </cell>
          <cell r="AB143">
            <v>0</v>
          </cell>
          <cell r="AC143">
            <v>0</v>
          </cell>
          <cell r="AD143">
            <v>0</v>
          </cell>
          <cell r="AE143">
            <v>0</v>
          </cell>
          <cell r="AF143">
            <v>0</v>
          </cell>
        </row>
        <row r="144">
          <cell r="A144">
            <v>1500033</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A145">
            <v>1500034</v>
          </cell>
          <cell r="B145" t="str">
            <v>1500034</v>
          </cell>
          <cell r="C145" t="str">
            <v>0</v>
          </cell>
          <cell r="D145" t="str">
            <v>15000</v>
          </cell>
          <cell r="E145" t="str">
            <v>G3PREMAL</v>
          </cell>
          <cell r="F145" t="str">
            <v>G3PREMAL</v>
          </cell>
          <cell r="G145" t="str">
            <v>MIRRORS</v>
          </cell>
          <cell r="H145">
            <v>0</v>
          </cell>
          <cell r="K145">
            <v>0</v>
          </cell>
          <cell r="L145">
            <v>0</v>
          </cell>
          <cell r="M145">
            <v>0</v>
          </cell>
          <cell r="N145">
            <v>0</v>
          </cell>
          <cell r="O145">
            <v>0</v>
          </cell>
          <cell r="P145">
            <v>0</v>
          </cell>
          <cell r="Q145">
            <v>0</v>
          </cell>
          <cell r="R145">
            <v>0</v>
          </cell>
          <cell r="S145">
            <v>0</v>
          </cell>
          <cell r="T145">
            <v>0</v>
          </cell>
          <cell r="U145">
            <v>0</v>
          </cell>
          <cell r="V145">
            <v>-396.78</v>
          </cell>
          <cell r="W145">
            <v>0</v>
          </cell>
          <cell r="X145">
            <v>0</v>
          </cell>
          <cell r="Y145">
            <v>0</v>
          </cell>
          <cell r="Z145">
            <v>0</v>
          </cell>
          <cell r="AA145">
            <v>0</v>
          </cell>
          <cell r="AB145">
            <v>3054</v>
          </cell>
          <cell r="AC145">
            <v>0</v>
          </cell>
          <cell r="AD145">
            <v>0</v>
          </cell>
          <cell r="AE145">
            <v>0</v>
          </cell>
          <cell r="AF145">
            <v>0</v>
          </cell>
        </row>
        <row r="146">
          <cell r="A146">
            <v>1500034</v>
          </cell>
          <cell r="H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3054</v>
          </cell>
          <cell r="AC146">
            <v>0</v>
          </cell>
          <cell r="AD146">
            <v>0</v>
          </cell>
          <cell r="AE146">
            <v>0</v>
          </cell>
          <cell r="AF146">
            <v>0</v>
          </cell>
        </row>
        <row r="147">
          <cell r="A147">
            <v>1500034</v>
          </cell>
          <cell r="H147">
            <v>3054</v>
          </cell>
          <cell r="J147">
            <v>3054</v>
          </cell>
          <cell r="K147">
            <v>0</v>
          </cell>
          <cell r="L147">
            <v>0</v>
          </cell>
          <cell r="M147">
            <v>-396.78</v>
          </cell>
          <cell r="N147">
            <v>0</v>
          </cell>
          <cell r="O147">
            <v>0</v>
          </cell>
          <cell r="P147">
            <v>0</v>
          </cell>
          <cell r="Q147">
            <v>0</v>
          </cell>
          <cell r="R147">
            <v>0</v>
          </cell>
          <cell r="S147">
            <v>0</v>
          </cell>
          <cell r="T147">
            <v>0</v>
          </cell>
          <cell r="U147">
            <v>0</v>
          </cell>
          <cell r="V147">
            <v>-480.96</v>
          </cell>
          <cell r="W147">
            <v>0</v>
          </cell>
          <cell r="X147">
            <v>0</v>
          </cell>
          <cell r="Y147">
            <v>0</v>
          </cell>
          <cell r="Z147">
            <v>0</v>
          </cell>
          <cell r="AA147">
            <v>0</v>
          </cell>
          <cell r="AB147">
            <v>0</v>
          </cell>
          <cell r="AC147">
            <v>0</v>
          </cell>
          <cell r="AD147">
            <v>0</v>
          </cell>
          <cell r="AE147">
            <v>0</v>
          </cell>
          <cell r="AF147">
            <v>0</v>
          </cell>
        </row>
        <row r="148">
          <cell r="A148">
            <v>1500034</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A149">
            <v>1500035</v>
          </cell>
          <cell r="B149" t="str">
            <v>1500035</v>
          </cell>
          <cell r="C149" t="str">
            <v>0</v>
          </cell>
          <cell r="D149" t="str">
            <v>15000</v>
          </cell>
          <cell r="E149" t="str">
            <v>G3PREMAL</v>
          </cell>
          <cell r="F149" t="str">
            <v>G3PREMAL</v>
          </cell>
          <cell r="G149" t="str">
            <v>MISC. FURNITURE</v>
          </cell>
          <cell r="H149">
            <v>0</v>
          </cell>
          <cell r="K149">
            <v>0</v>
          </cell>
          <cell r="L149">
            <v>0</v>
          </cell>
          <cell r="M149">
            <v>0</v>
          </cell>
          <cell r="N149">
            <v>0</v>
          </cell>
          <cell r="O149">
            <v>0</v>
          </cell>
          <cell r="P149">
            <v>0</v>
          </cell>
          <cell r="Q149">
            <v>0</v>
          </cell>
          <cell r="R149">
            <v>0</v>
          </cell>
          <cell r="S149">
            <v>0</v>
          </cell>
          <cell r="T149">
            <v>0</v>
          </cell>
          <cell r="U149">
            <v>0</v>
          </cell>
          <cell r="V149">
            <v>-2644.98</v>
          </cell>
          <cell r="W149">
            <v>0</v>
          </cell>
          <cell r="X149">
            <v>0</v>
          </cell>
          <cell r="Y149">
            <v>0</v>
          </cell>
          <cell r="Z149">
            <v>0</v>
          </cell>
          <cell r="AA149">
            <v>0</v>
          </cell>
          <cell r="AB149">
            <v>20358</v>
          </cell>
          <cell r="AC149">
            <v>0</v>
          </cell>
          <cell r="AD149">
            <v>0</v>
          </cell>
          <cell r="AE149">
            <v>0</v>
          </cell>
          <cell r="AF149">
            <v>0</v>
          </cell>
        </row>
        <row r="150">
          <cell r="A150">
            <v>1500035</v>
          </cell>
          <cell r="H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20358</v>
          </cell>
          <cell r="AC150">
            <v>0</v>
          </cell>
          <cell r="AD150">
            <v>0</v>
          </cell>
          <cell r="AE150">
            <v>0</v>
          </cell>
          <cell r="AF150">
            <v>0</v>
          </cell>
        </row>
        <row r="151">
          <cell r="A151">
            <v>1500035</v>
          </cell>
          <cell r="H151">
            <v>20358</v>
          </cell>
          <cell r="J151">
            <v>20358</v>
          </cell>
          <cell r="K151">
            <v>0</v>
          </cell>
          <cell r="L151">
            <v>0</v>
          </cell>
          <cell r="M151">
            <v>-2644.98</v>
          </cell>
          <cell r="N151">
            <v>0</v>
          </cell>
          <cell r="O151">
            <v>0</v>
          </cell>
          <cell r="P151">
            <v>0</v>
          </cell>
          <cell r="Q151">
            <v>0</v>
          </cell>
          <cell r="R151">
            <v>0</v>
          </cell>
          <cell r="S151">
            <v>0</v>
          </cell>
          <cell r="T151">
            <v>0</v>
          </cell>
          <cell r="U151">
            <v>0</v>
          </cell>
          <cell r="V151">
            <v>-3206.06</v>
          </cell>
          <cell r="W151">
            <v>0</v>
          </cell>
          <cell r="X151">
            <v>0</v>
          </cell>
          <cell r="Y151">
            <v>0</v>
          </cell>
          <cell r="Z151">
            <v>0</v>
          </cell>
          <cell r="AA151">
            <v>0</v>
          </cell>
          <cell r="AB151">
            <v>0</v>
          </cell>
          <cell r="AC151">
            <v>0</v>
          </cell>
          <cell r="AD151">
            <v>0</v>
          </cell>
          <cell r="AE151">
            <v>0</v>
          </cell>
          <cell r="AF151">
            <v>0</v>
          </cell>
        </row>
        <row r="152">
          <cell r="A152">
            <v>1500035</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row>
        <row r="153">
          <cell r="A153">
            <v>1500036</v>
          </cell>
          <cell r="B153" t="str">
            <v>1500036</v>
          </cell>
          <cell r="C153" t="str">
            <v>0</v>
          </cell>
          <cell r="D153" t="str">
            <v>15000</v>
          </cell>
          <cell r="E153" t="str">
            <v>G3PREMAL</v>
          </cell>
          <cell r="F153" t="str">
            <v/>
          </cell>
          <cell r="G153" t="str">
            <v>Potted Plants</v>
          </cell>
          <cell r="H153">
            <v>0</v>
          </cell>
          <cell r="K153">
            <v>0</v>
          </cell>
          <cell r="L153">
            <v>0</v>
          </cell>
          <cell r="M153">
            <v>0</v>
          </cell>
          <cell r="N153">
            <v>0</v>
          </cell>
          <cell r="O153">
            <v>0</v>
          </cell>
          <cell r="P153">
            <v>0</v>
          </cell>
          <cell r="Q153">
            <v>0</v>
          </cell>
          <cell r="R153">
            <v>0</v>
          </cell>
          <cell r="S153">
            <v>0</v>
          </cell>
          <cell r="T153">
            <v>0</v>
          </cell>
          <cell r="U153">
            <v>0</v>
          </cell>
          <cell r="V153">
            <v>-586.44000000000005</v>
          </cell>
          <cell r="W153">
            <v>0</v>
          </cell>
          <cell r="X153">
            <v>0</v>
          </cell>
          <cell r="Y153">
            <v>0</v>
          </cell>
          <cell r="Z153">
            <v>0</v>
          </cell>
          <cell r="AA153">
            <v>0</v>
          </cell>
          <cell r="AB153">
            <v>5400</v>
          </cell>
          <cell r="AC153">
            <v>0</v>
          </cell>
          <cell r="AD153">
            <v>0</v>
          </cell>
          <cell r="AE153">
            <v>0</v>
          </cell>
          <cell r="AF153">
            <v>0</v>
          </cell>
        </row>
        <row r="154">
          <cell r="A154">
            <v>1500036</v>
          </cell>
          <cell r="H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5400</v>
          </cell>
          <cell r="AC154">
            <v>0</v>
          </cell>
          <cell r="AD154">
            <v>0</v>
          </cell>
          <cell r="AE154">
            <v>0</v>
          </cell>
          <cell r="AF154">
            <v>0</v>
          </cell>
        </row>
        <row r="155">
          <cell r="A155">
            <v>1500036</v>
          </cell>
          <cell r="H155">
            <v>5400</v>
          </cell>
          <cell r="J155">
            <v>5400</v>
          </cell>
          <cell r="K155">
            <v>0</v>
          </cell>
          <cell r="L155">
            <v>0</v>
          </cell>
          <cell r="M155">
            <v>-586.44000000000005</v>
          </cell>
          <cell r="N155">
            <v>0</v>
          </cell>
          <cell r="O155">
            <v>0</v>
          </cell>
          <cell r="P155">
            <v>0</v>
          </cell>
          <cell r="Q155">
            <v>0</v>
          </cell>
          <cell r="R155">
            <v>0</v>
          </cell>
          <cell r="S155">
            <v>0</v>
          </cell>
          <cell r="T155">
            <v>0</v>
          </cell>
          <cell r="U155">
            <v>0</v>
          </cell>
          <cell r="V155">
            <v>-871.25</v>
          </cell>
          <cell r="W155">
            <v>0</v>
          </cell>
          <cell r="X155">
            <v>0</v>
          </cell>
          <cell r="Y155">
            <v>0</v>
          </cell>
          <cell r="Z155">
            <v>0</v>
          </cell>
          <cell r="AA155">
            <v>0</v>
          </cell>
          <cell r="AB155">
            <v>0</v>
          </cell>
          <cell r="AC155">
            <v>0</v>
          </cell>
          <cell r="AD155">
            <v>0</v>
          </cell>
          <cell r="AE155">
            <v>0</v>
          </cell>
          <cell r="AF155">
            <v>0</v>
          </cell>
        </row>
        <row r="156">
          <cell r="A156">
            <v>1500036</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A157">
            <v>1500037</v>
          </cell>
          <cell r="B157" t="str">
            <v>1500037</v>
          </cell>
          <cell r="C157" t="str">
            <v>0</v>
          </cell>
          <cell r="D157" t="str">
            <v>15000</v>
          </cell>
          <cell r="E157" t="str">
            <v>G3PREMAL</v>
          </cell>
          <cell r="F157" t="str">
            <v/>
          </cell>
          <cell r="G157" t="str">
            <v>Electric Fittings</v>
          </cell>
          <cell r="H157">
            <v>0</v>
          </cell>
          <cell r="K157">
            <v>0</v>
          </cell>
          <cell r="L157">
            <v>0</v>
          </cell>
          <cell r="M157">
            <v>0</v>
          </cell>
          <cell r="N157">
            <v>0</v>
          </cell>
          <cell r="O157">
            <v>0</v>
          </cell>
          <cell r="P157">
            <v>0</v>
          </cell>
          <cell r="Q157">
            <v>0</v>
          </cell>
          <cell r="R157">
            <v>0</v>
          </cell>
          <cell r="S157">
            <v>0</v>
          </cell>
          <cell r="T157">
            <v>0</v>
          </cell>
          <cell r="U157">
            <v>0</v>
          </cell>
          <cell r="V157">
            <v>-103756.21</v>
          </cell>
          <cell r="W157">
            <v>0</v>
          </cell>
          <cell r="X157">
            <v>0</v>
          </cell>
          <cell r="Y157">
            <v>0</v>
          </cell>
          <cell r="Z157">
            <v>0</v>
          </cell>
          <cell r="AA157">
            <v>0</v>
          </cell>
          <cell r="AB157">
            <v>798596</v>
          </cell>
          <cell r="AC157">
            <v>0</v>
          </cell>
          <cell r="AD157">
            <v>0</v>
          </cell>
          <cell r="AE157">
            <v>0</v>
          </cell>
          <cell r="AF157">
            <v>0</v>
          </cell>
        </row>
        <row r="158">
          <cell r="A158">
            <v>1500037</v>
          </cell>
          <cell r="H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798596</v>
          </cell>
          <cell r="AC158">
            <v>0</v>
          </cell>
          <cell r="AD158">
            <v>0</v>
          </cell>
          <cell r="AE158">
            <v>0</v>
          </cell>
          <cell r="AF158">
            <v>0</v>
          </cell>
        </row>
        <row r="159">
          <cell r="A159">
            <v>1500037</v>
          </cell>
          <cell r="H159">
            <v>798596</v>
          </cell>
          <cell r="J159">
            <v>798596</v>
          </cell>
          <cell r="K159">
            <v>0</v>
          </cell>
          <cell r="L159">
            <v>0</v>
          </cell>
          <cell r="M159">
            <v>-103756.21</v>
          </cell>
          <cell r="N159">
            <v>0</v>
          </cell>
          <cell r="O159">
            <v>0</v>
          </cell>
          <cell r="P159">
            <v>0</v>
          </cell>
          <cell r="Q159">
            <v>0</v>
          </cell>
          <cell r="R159">
            <v>0</v>
          </cell>
          <cell r="S159">
            <v>0</v>
          </cell>
          <cell r="T159">
            <v>0</v>
          </cell>
          <cell r="U159">
            <v>0</v>
          </cell>
          <cell r="V159">
            <v>-125766</v>
          </cell>
          <cell r="W159">
            <v>0</v>
          </cell>
          <cell r="X159">
            <v>0</v>
          </cell>
          <cell r="Y159">
            <v>0</v>
          </cell>
          <cell r="Z159">
            <v>0</v>
          </cell>
          <cell r="AA159">
            <v>0</v>
          </cell>
          <cell r="AB159">
            <v>0</v>
          </cell>
          <cell r="AC159">
            <v>0</v>
          </cell>
          <cell r="AD159">
            <v>0</v>
          </cell>
          <cell r="AE159">
            <v>0</v>
          </cell>
          <cell r="AF159">
            <v>0</v>
          </cell>
        </row>
        <row r="160">
          <cell r="A160">
            <v>1500037</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row>
        <row r="161">
          <cell r="A161">
            <v>1500038</v>
          </cell>
          <cell r="B161" t="str">
            <v>1500038</v>
          </cell>
          <cell r="C161" t="str">
            <v>0</v>
          </cell>
          <cell r="D161" t="str">
            <v>15000</v>
          </cell>
          <cell r="E161" t="str">
            <v>G3PREMAL</v>
          </cell>
          <cell r="F161" t="str">
            <v/>
          </cell>
          <cell r="G161" t="str">
            <v>VERTICAL BLINDS</v>
          </cell>
          <cell r="H161">
            <v>0</v>
          </cell>
          <cell r="K161">
            <v>0</v>
          </cell>
          <cell r="L161">
            <v>0</v>
          </cell>
          <cell r="M161">
            <v>0</v>
          </cell>
          <cell r="N161">
            <v>0</v>
          </cell>
          <cell r="O161">
            <v>0</v>
          </cell>
          <cell r="P161">
            <v>0</v>
          </cell>
          <cell r="Q161">
            <v>0</v>
          </cell>
          <cell r="R161">
            <v>0</v>
          </cell>
          <cell r="S161">
            <v>0</v>
          </cell>
          <cell r="T161">
            <v>0</v>
          </cell>
          <cell r="U161">
            <v>0</v>
          </cell>
          <cell r="V161">
            <v>-1381.67</v>
          </cell>
          <cell r="W161">
            <v>0</v>
          </cell>
          <cell r="X161">
            <v>0</v>
          </cell>
          <cell r="Y161">
            <v>0</v>
          </cell>
          <cell r="Z161">
            <v>0</v>
          </cell>
          <cell r="AA161">
            <v>0</v>
          </cell>
          <cell r="AB161">
            <v>9226</v>
          </cell>
          <cell r="AC161">
            <v>0</v>
          </cell>
          <cell r="AD161">
            <v>0</v>
          </cell>
          <cell r="AE161">
            <v>0</v>
          </cell>
          <cell r="AF161">
            <v>0</v>
          </cell>
        </row>
        <row r="162">
          <cell r="A162">
            <v>1500038</v>
          </cell>
          <cell r="H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9226</v>
          </cell>
          <cell r="AC162">
            <v>0</v>
          </cell>
          <cell r="AD162">
            <v>0</v>
          </cell>
          <cell r="AE162">
            <v>0</v>
          </cell>
          <cell r="AF162">
            <v>0</v>
          </cell>
        </row>
        <row r="163">
          <cell r="A163">
            <v>1500039</v>
          </cell>
          <cell r="B163" t="str">
            <v>1500039</v>
          </cell>
          <cell r="C163" t="str">
            <v>0</v>
          </cell>
          <cell r="D163" t="str">
            <v>15000</v>
          </cell>
          <cell r="E163" t="str">
            <v>G3PREMAL</v>
          </cell>
          <cell r="F163" t="str">
            <v/>
          </cell>
          <cell r="G163" t="str">
            <v>Electric Fittings &amp; installation</v>
          </cell>
          <cell r="H163">
            <v>0</v>
          </cell>
          <cell r="K163">
            <v>0</v>
          </cell>
          <cell r="L163">
            <v>0</v>
          </cell>
          <cell r="M163">
            <v>0</v>
          </cell>
          <cell r="N163">
            <v>0</v>
          </cell>
          <cell r="O163">
            <v>0</v>
          </cell>
          <cell r="P163">
            <v>0</v>
          </cell>
          <cell r="Q163">
            <v>0</v>
          </cell>
          <cell r="R163">
            <v>0</v>
          </cell>
          <cell r="S163">
            <v>0</v>
          </cell>
          <cell r="T163">
            <v>0</v>
          </cell>
          <cell r="U163">
            <v>0</v>
          </cell>
          <cell r="V163">
            <v>-436.48</v>
          </cell>
          <cell r="W163">
            <v>0</v>
          </cell>
          <cell r="X163">
            <v>0</v>
          </cell>
          <cell r="Y163">
            <v>0</v>
          </cell>
          <cell r="Z163">
            <v>0</v>
          </cell>
          <cell r="AA163">
            <v>0</v>
          </cell>
          <cell r="AB163">
            <v>5400</v>
          </cell>
          <cell r="AC163">
            <v>0</v>
          </cell>
          <cell r="AD163">
            <v>0</v>
          </cell>
          <cell r="AE163">
            <v>0</v>
          </cell>
          <cell r="AF163">
            <v>0</v>
          </cell>
        </row>
        <row r="164">
          <cell r="A164">
            <v>1500039</v>
          </cell>
          <cell r="H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5400</v>
          </cell>
          <cell r="AC164">
            <v>0</v>
          </cell>
          <cell r="AD164">
            <v>0</v>
          </cell>
          <cell r="AE164">
            <v>0</v>
          </cell>
          <cell r="AF164">
            <v>0</v>
          </cell>
        </row>
        <row r="165">
          <cell r="A165">
            <v>1500040</v>
          </cell>
          <cell r="B165" t="str">
            <v>1500040</v>
          </cell>
          <cell r="C165" t="str">
            <v>0</v>
          </cell>
          <cell r="D165" t="str">
            <v>15000</v>
          </cell>
          <cell r="E165" t="str">
            <v>G3PREMAL</v>
          </cell>
          <cell r="F165" t="str">
            <v/>
          </cell>
          <cell r="G165" t="str">
            <v>FILE CABINET</v>
          </cell>
          <cell r="H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A166">
            <v>1500040</v>
          </cell>
          <cell r="H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A167">
            <v>1500041</v>
          </cell>
          <cell r="B167" t="str">
            <v>1500041</v>
          </cell>
          <cell r="C167" t="str">
            <v>0</v>
          </cell>
          <cell r="D167" t="str">
            <v>15000</v>
          </cell>
          <cell r="E167" t="str">
            <v>G3PREMAL</v>
          </cell>
          <cell r="F167" t="str">
            <v/>
          </cell>
          <cell r="G167" t="str">
            <v>Executive Table - New Office</v>
          </cell>
          <cell r="H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A168">
            <v>1500042</v>
          </cell>
          <cell r="B168" t="str">
            <v>1500042</v>
          </cell>
          <cell r="C168" t="str">
            <v>0</v>
          </cell>
          <cell r="D168" t="str">
            <v>15000</v>
          </cell>
          <cell r="E168" t="str">
            <v>G3PREMAL</v>
          </cell>
          <cell r="F168" t="str">
            <v/>
          </cell>
          <cell r="G168" t="str">
            <v>Storage - New Office</v>
          </cell>
          <cell r="H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A169">
            <v>1500043</v>
          </cell>
          <cell r="B169" t="str">
            <v>1500043</v>
          </cell>
          <cell r="C169" t="str">
            <v>0</v>
          </cell>
          <cell r="D169" t="str">
            <v>15000</v>
          </cell>
          <cell r="E169" t="str">
            <v>G3PREMAL</v>
          </cell>
          <cell r="F169" t="str">
            <v/>
          </cell>
          <cell r="G169" t="str">
            <v>Partition - New Office</v>
          </cell>
          <cell r="H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row>
        <row r="170">
          <cell r="A170">
            <v>1500044</v>
          </cell>
          <cell r="B170" t="str">
            <v>1500044</v>
          </cell>
          <cell r="C170" t="str">
            <v>0</v>
          </cell>
          <cell r="D170" t="str">
            <v>15000</v>
          </cell>
          <cell r="E170" t="str">
            <v>G3PREMAL</v>
          </cell>
          <cell r="F170" t="str">
            <v/>
          </cell>
          <cell r="G170" t="str">
            <v>Storage - Conference</v>
          </cell>
          <cell r="H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row>
        <row r="171">
          <cell r="A171">
            <v>1600000</v>
          </cell>
          <cell r="B171" t="str">
            <v>1600000</v>
          </cell>
          <cell r="C171" t="str">
            <v>0</v>
          </cell>
          <cell r="D171" t="str">
            <v>16000</v>
          </cell>
          <cell r="E171" t="str">
            <v>TCSADMIN</v>
          </cell>
          <cell r="F171" t="str">
            <v/>
          </cell>
          <cell r="G171" t="str">
            <v>OFFICE EQUIPMENTS</v>
          </cell>
          <cell r="K171">
            <v>0</v>
          </cell>
          <cell r="L171">
            <v>0</v>
          </cell>
          <cell r="M171">
            <v>-2941.21</v>
          </cell>
          <cell r="N171">
            <v>0</v>
          </cell>
          <cell r="O171">
            <v>0</v>
          </cell>
          <cell r="P171">
            <v>0</v>
          </cell>
          <cell r="Q171">
            <v>0</v>
          </cell>
          <cell r="R171">
            <v>0</v>
          </cell>
          <cell r="S171">
            <v>0</v>
          </cell>
          <cell r="T171">
            <v>0</v>
          </cell>
          <cell r="U171">
            <v>0</v>
          </cell>
          <cell r="V171">
            <v>-1136</v>
          </cell>
          <cell r="W171">
            <v>0</v>
          </cell>
          <cell r="X171">
            <v>0</v>
          </cell>
          <cell r="Y171">
            <v>0</v>
          </cell>
          <cell r="Z171">
            <v>0</v>
          </cell>
          <cell r="AA171">
            <v>0</v>
          </cell>
          <cell r="AB171">
            <v>0</v>
          </cell>
          <cell r="AC171">
            <v>0</v>
          </cell>
          <cell r="AD171">
            <v>0</v>
          </cell>
          <cell r="AE171">
            <v>0</v>
          </cell>
          <cell r="AF171">
            <v>0</v>
          </cell>
        </row>
        <row r="172">
          <cell r="A172">
            <v>1600000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A173">
            <v>1600000</v>
          </cell>
          <cell r="H173">
            <v>11108</v>
          </cell>
          <cell r="I173">
            <v>11108</v>
          </cell>
          <cell r="K173">
            <v>0</v>
          </cell>
          <cell r="L173">
            <v>0</v>
          </cell>
          <cell r="M173">
            <v>-4077.21</v>
          </cell>
          <cell r="N173">
            <v>0</v>
          </cell>
          <cell r="O173">
            <v>0</v>
          </cell>
          <cell r="P173">
            <v>0</v>
          </cell>
          <cell r="Q173">
            <v>0</v>
          </cell>
          <cell r="R173">
            <v>0</v>
          </cell>
          <cell r="S173">
            <v>0</v>
          </cell>
          <cell r="T173">
            <v>0</v>
          </cell>
          <cell r="U173">
            <v>0</v>
          </cell>
          <cell r="V173">
            <v>-977.98</v>
          </cell>
          <cell r="W173">
            <v>0</v>
          </cell>
          <cell r="X173">
            <v>0</v>
          </cell>
          <cell r="Y173">
            <v>0</v>
          </cell>
          <cell r="Z173">
            <v>0</v>
          </cell>
          <cell r="AA173">
            <v>0</v>
          </cell>
          <cell r="AB173">
            <v>0</v>
          </cell>
          <cell r="AC173">
            <v>0</v>
          </cell>
          <cell r="AD173">
            <v>0</v>
          </cell>
          <cell r="AE173">
            <v>0</v>
          </cell>
          <cell r="AF173">
            <v>0</v>
          </cell>
        </row>
        <row r="174">
          <cell r="A174">
            <v>1600000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A175">
            <v>1600001</v>
          </cell>
          <cell r="B175" t="str">
            <v>1600001</v>
          </cell>
          <cell r="C175" t="str">
            <v>0</v>
          </cell>
          <cell r="D175" t="str">
            <v>16000</v>
          </cell>
          <cell r="E175" t="str">
            <v>TCSADMIN</v>
          </cell>
          <cell r="F175" t="str">
            <v/>
          </cell>
          <cell r="G175" t="str">
            <v>OFFICE EQUIPMENTS</v>
          </cell>
          <cell r="K175">
            <v>0</v>
          </cell>
          <cell r="L175">
            <v>0</v>
          </cell>
          <cell r="M175">
            <v>-1580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A176">
            <v>1600001</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A177">
            <v>1600001</v>
          </cell>
          <cell r="H177">
            <v>1580</v>
          </cell>
          <cell r="I177">
            <v>1580</v>
          </cell>
          <cell r="K177">
            <v>0</v>
          </cell>
          <cell r="L177">
            <v>0</v>
          </cell>
          <cell r="M177">
            <v>-1580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A178">
            <v>1600001</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A179">
            <v>1600002</v>
          </cell>
          <cell r="B179" t="str">
            <v>1600002</v>
          </cell>
          <cell r="C179" t="str">
            <v>0</v>
          </cell>
          <cell r="D179" t="str">
            <v>16000</v>
          </cell>
          <cell r="E179" t="str">
            <v>TCSADMIN</v>
          </cell>
          <cell r="F179" t="str">
            <v>G3PREMAL</v>
          </cell>
          <cell r="G179" t="str">
            <v>REFRIGERATOR</v>
          </cell>
          <cell r="K179">
            <v>0</v>
          </cell>
          <cell r="L179">
            <v>0</v>
          </cell>
          <cell r="M179">
            <v>-416.16</v>
          </cell>
          <cell r="N179">
            <v>0</v>
          </cell>
          <cell r="O179">
            <v>0</v>
          </cell>
          <cell r="P179">
            <v>0</v>
          </cell>
          <cell r="Q179">
            <v>0</v>
          </cell>
          <cell r="R179">
            <v>0</v>
          </cell>
          <cell r="S179">
            <v>0</v>
          </cell>
          <cell r="T179">
            <v>0</v>
          </cell>
          <cell r="U179">
            <v>0</v>
          </cell>
          <cell r="V179">
            <v>-776.71</v>
          </cell>
          <cell r="W179">
            <v>0</v>
          </cell>
          <cell r="X179">
            <v>0</v>
          </cell>
          <cell r="Y179">
            <v>0</v>
          </cell>
          <cell r="Z179">
            <v>0</v>
          </cell>
          <cell r="AA179">
            <v>0</v>
          </cell>
          <cell r="AB179">
            <v>0</v>
          </cell>
          <cell r="AC179">
            <v>0</v>
          </cell>
          <cell r="AD179">
            <v>0</v>
          </cell>
          <cell r="AE179">
            <v>0</v>
          </cell>
          <cell r="AF179">
            <v>0</v>
          </cell>
        </row>
        <row r="180">
          <cell r="A180">
            <v>1600002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A181">
            <v>1600002</v>
          </cell>
          <cell r="H181">
            <v>6000</v>
          </cell>
          <cell r="I181">
            <v>6000</v>
          </cell>
          <cell r="K181">
            <v>0</v>
          </cell>
          <cell r="L181">
            <v>0</v>
          </cell>
          <cell r="M181">
            <v>-1192.8699999999999</v>
          </cell>
          <cell r="N181">
            <v>0</v>
          </cell>
          <cell r="O181">
            <v>0</v>
          </cell>
          <cell r="P181">
            <v>0</v>
          </cell>
          <cell r="Q181">
            <v>0</v>
          </cell>
          <cell r="R181">
            <v>0</v>
          </cell>
          <cell r="S181">
            <v>0</v>
          </cell>
          <cell r="T181">
            <v>0</v>
          </cell>
          <cell r="U181">
            <v>0</v>
          </cell>
          <cell r="V181">
            <v>-668.67</v>
          </cell>
          <cell r="W181">
            <v>0</v>
          </cell>
          <cell r="X181">
            <v>0</v>
          </cell>
          <cell r="Y181">
            <v>0</v>
          </cell>
          <cell r="Z181">
            <v>0</v>
          </cell>
          <cell r="AA181">
            <v>0</v>
          </cell>
          <cell r="AB181">
            <v>0</v>
          </cell>
          <cell r="AC181">
            <v>0</v>
          </cell>
          <cell r="AD181">
            <v>0</v>
          </cell>
          <cell r="AE181">
            <v>0</v>
          </cell>
          <cell r="AF181">
            <v>0</v>
          </cell>
        </row>
        <row r="182">
          <cell r="A182">
            <v>1600002</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A183">
            <v>1600003</v>
          </cell>
          <cell r="B183" t="str">
            <v>1600003</v>
          </cell>
          <cell r="C183" t="str">
            <v>0</v>
          </cell>
          <cell r="D183" t="str">
            <v>16000</v>
          </cell>
          <cell r="E183" t="str">
            <v>TCSADMIN</v>
          </cell>
          <cell r="F183" t="str">
            <v/>
          </cell>
          <cell r="G183" t="str">
            <v>REFRIGERATOR</v>
          </cell>
          <cell r="K183">
            <v>0</v>
          </cell>
          <cell r="L183">
            <v>0</v>
          </cell>
          <cell r="M183">
            <v>-1919</v>
          </cell>
          <cell r="N183">
            <v>0</v>
          </cell>
          <cell r="O183">
            <v>0</v>
          </cell>
          <cell r="P183">
            <v>0</v>
          </cell>
          <cell r="Q183">
            <v>0</v>
          </cell>
          <cell r="R183">
            <v>0</v>
          </cell>
          <cell r="S183">
            <v>0</v>
          </cell>
          <cell r="T183">
            <v>0</v>
          </cell>
          <cell r="U183">
            <v>0</v>
          </cell>
          <cell r="V183">
            <v>-825</v>
          </cell>
          <cell r="W183">
            <v>0</v>
          </cell>
          <cell r="X183">
            <v>0</v>
          </cell>
          <cell r="Y183">
            <v>0</v>
          </cell>
          <cell r="Z183">
            <v>0</v>
          </cell>
          <cell r="AA183">
            <v>0</v>
          </cell>
          <cell r="AB183">
            <v>0</v>
          </cell>
          <cell r="AC183">
            <v>0</v>
          </cell>
          <cell r="AD183">
            <v>0</v>
          </cell>
          <cell r="AE183">
            <v>0</v>
          </cell>
          <cell r="AF183">
            <v>0</v>
          </cell>
        </row>
        <row r="184">
          <cell r="A184">
            <v>1600003</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A185">
            <v>1600003</v>
          </cell>
          <cell r="H185">
            <v>7850</v>
          </cell>
          <cell r="I185">
            <v>7850</v>
          </cell>
          <cell r="K185">
            <v>0</v>
          </cell>
          <cell r="L185">
            <v>0</v>
          </cell>
          <cell r="M185">
            <v>-2744</v>
          </cell>
          <cell r="N185">
            <v>0</v>
          </cell>
          <cell r="O185">
            <v>0</v>
          </cell>
          <cell r="P185">
            <v>0</v>
          </cell>
          <cell r="Q185">
            <v>0</v>
          </cell>
          <cell r="R185">
            <v>0</v>
          </cell>
          <cell r="S185">
            <v>0</v>
          </cell>
          <cell r="T185">
            <v>0</v>
          </cell>
          <cell r="U185">
            <v>0</v>
          </cell>
          <cell r="V185">
            <v>-710.24</v>
          </cell>
          <cell r="W185">
            <v>0</v>
          </cell>
          <cell r="X185">
            <v>0</v>
          </cell>
          <cell r="Y185">
            <v>0</v>
          </cell>
          <cell r="Z185">
            <v>0</v>
          </cell>
          <cell r="AA185">
            <v>0</v>
          </cell>
          <cell r="AB185">
            <v>0</v>
          </cell>
          <cell r="AC185">
            <v>0</v>
          </cell>
          <cell r="AD185">
            <v>0</v>
          </cell>
          <cell r="AE185">
            <v>0</v>
          </cell>
          <cell r="AF185">
            <v>0</v>
          </cell>
        </row>
        <row r="186">
          <cell r="A186">
            <v>1600003</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A187">
            <v>1600004</v>
          </cell>
          <cell r="B187" t="str">
            <v>1600004</v>
          </cell>
          <cell r="C187" t="str">
            <v>0</v>
          </cell>
          <cell r="D187" t="str">
            <v>16000</v>
          </cell>
          <cell r="E187" t="str">
            <v>TCSADMIN</v>
          </cell>
          <cell r="F187" t="str">
            <v/>
          </cell>
          <cell r="G187" t="str">
            <v>LIGHTINING ARRESTOR</v>
          </cell>
          <cell r="H187">
            <v>13920</v>
          </cell>
          <cell r="K187">
            <v>0</v>
          </cell>
          <cell r="L187">
            <v>0</v>
          </cell>
          <cell r="M187">
            <v>-944</v>
          </cell>
          <cell r="N187">
            <v>0</v>
          </cell>
          <cell r="O187">
            <v>0</v>
          </cell>
          <cell r="P187">
            <v>0</v>
          </cell>
          <cell r="Q187">
            <v>0</v>
          </cell>
          <cell r="R187">
            <v>0</v>
          </cell>
          <cell r="S187">
            <v>0</v>
          </cell>
          <cell r="T187">
            <v>0</v>
          </cell>
          <cell r="U187">
            <v>0</v>
          </cell>
          <cell r="V187">
            <v>-1804.96</v>
          </cell>
          <cell r="W187">
            <v>0</v>
          </cell>
          <cell r="X187">
            <v>0</v>
          </cell>
          <cell r="Y187">
            <v>0</v>
          </cell>
          <cell r="Z187">
            <v>0</v>
          </cell>
          <cell r="AA187">
            <v>0</v>
          </cell>
          <cell r="AB187">
            <v>0</v>
          </cell>
          <cell r="AC187">
            <v>0</v>
          </cell>
          <cell r="AD187">
            <v>0</v>
          </cell>
          <cell r="AE187">
            <v>0</v>
          </cell>
          <cell r="AF187">
            <v>0</v>
          </cell>
        </row>
        <row r="188">
          <cell r="A188">
            <v>1600004</v>
          </cell>
          <cell r="H188">
            <v>13920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row>
        <row r="189">
          <cell r="A189">
            <v>1600004</v>
          </cell>
          <cell r="H189">
            <v>13920</v>
          </cell>
          <cell r="I189">
            <v>13920</v>
          </cell>
          <cell r="K189">
            <v>0</v>
          </cell>
          <cell r="L189">
            <v>0</v>
          </cell>
          <cell r="M189">
            <v>-2748.96</v>
          </cell>
          <cell r="N189">
            <v>0</v>
          </cell>
          <cell r="O189">
            <v>0</v>
          </cell>
          <cell r="P189">
            <v>0</v>
          </cell>
          <cell r="Q189">
            <v>0</v>
          </cell>
          <cell r="R189">
            <v>0</v>
          </cell>
          <cell r="S189">
            <v>0</v>
          </cell>
          <cell r="T189">
            <v>0</v>
          </cell>
          <cell r="U189">
            <v>0</v>
          </cell>
          <cell r="V189">
            <v>-1553.89</v>
          </cell>
          <cell r="W189">
            <v>0</v>
          </cell>
          <cell r="X189">
            <v>0</v>
          </cell>
          <cell r="Y189">
            <v>0</v>
          </cell>
          <cell r="Z189">
            <v>0</v>
          </cell>
          <cell r="AA189">
            <v>0</v>
          </cell>
          <cell r="AB189">
            <v>0</v>
          </cell>
          <cell r="AC189">
            <v>0</v>
          </cell>
          <cell r="AD189">
            <v>0</v>
          </cell>
          <cell r="AE189">
            <v>0</v>
          </cell>
          <cell r="AF189">
            <v>0</v>
          </cell>
        </row>
        <row r="190">
          <cell r="A190">
            <v>1600004</v>
          </cell>
          <cell r="H190">
            <v>13920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row>
        <row r="191">
          <cell r="A191">
            <v>1600005</v>
          </cell>
          <cell r="B191" t="str">
            <v>1600005</v>
          </cell>
          <cell r="C191" t="str">
            <v>0</v>
          </cell>
          <cell r="D191" t="str">
            <v>16000</v>
          </cell>
          <cell r="E191" t="str">
            <v>TCSADMIN</v>
          </cell>
          <cell r="F191" t="str">
            <v/>
          </cell>
          <cell r="G191" t="str">
            <v>FAN TUBE</v>
          </cell>
          <cell r="K191">
            <v>0</v>
          </cell>
          <cell r="L191">
            <v>0</v>
          </cell>
          <cell r="M191">
            <v>-1662</v>
          </cell>
          <cell r="N191">
            <v>0</v>
          </cell>
          <cell r="O191">
            <v>0</v>
          </cell>
          <cell r="P191">
            <v>0</v>
          </cell>
          <cell r="Q191">
            <v>0</v>
          </cell>
          <cell r="R191">
            <v>0</v>
          </cell>
          <cell r="S191">
            <v>0</v>
          </cell>
          <cell r="T191">
            <v>0</v>
          </cell>
          <cell r="U191">
            <v>0</v>
          </cell>
          <cell r="V191">
            <v>-714.7</v>
          </cell>
          <cell r="W191">
            <v>0</v>
          </cell>
          <cell r="X191">
            <v>0</v>
          </cell>
          <cell r="Y191">
            <v>0</v>
          </cell>
          <cell r="Z191">
            <v>0</v>
          </cell>
          <cell r="AA191">
            <v>0</v>
          </cell>
          <cell r="AB191">
            <v>0</v>
          </cell>
          <cell r="AC191">
            <v>0</v>
          </cell>
          <cell r="AD191">
            <v>0</v>
          </cell>
          <cell r="AE191">
            <v>0</v>
          </cell>
          <cell r="AF191">
            <v>0</v>
          </cell>
        </row>
        <row r="192">
          <cell r="A192">
            <v>1600005</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row>
        <row r="193">
          <cell r="A193">
            <v>1600005</v>
          </cell>
          <cell r="H193">
            <v>6800</v>
          </cell>
          <cell r="I193">
            <v>6800</v>
          </cell>
          <cell r="K193">
            <v>0</v>
          </cell>
          <cell r="L193">
            <v>0</v>
          </cell>
          <cell r="M193">
            <v>-2376.6999999999998</v>
          </cell>
          <cell r="N193">
            <v>0</v>
          </cell>
          <cell r="O193">
            <v>0</v>
          </cell>
          <cell r="P193">
            <v>0</v>
          </cell>
          <cell r="Q193">
            <v>0</v>
          </cell>
          <cell r="R193">
            <v>0</v>
          </cell>
          <cell r="S193">
            <v>0</v>
          </cell>
          <cell r="T193">
            <v>0</v>
          </cell>
          <cell r="U193">
            <v>0</v>
          </cell>
          <cell r="V193">
            <v>-615.28</v>
          </cell>
          <cell r="W193">
            <v>0</v>
          </cell>
          <cell r="X193">
            <v>0</v>
          </cell>
          <cell r="Y193">
            <v>0</v>
          </cell>
          <cell r="Z193">
            <v>0</v>
          </cell>
          <cell r="AA193">
            <v>0</v>
          </cell>
          <cell r="AB193">
            <v>0</v>
          </cell>
          <cell r="AC193">
            <v>0</v>
          </cell>
          <cell r="AD193">
            <v>0</v>
          </cell>
          <cell r="AE193">
            <v>0</v>
          </cell>
          <cell r="AF193">
            <v>0</v>
          </cell>
        </row>
        <row r="194">
          <cell r="A194">
            <v>1600005</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A195">
            <v>1600006</v>
          </cell>
          <cell r="B195" t="str">
            <v>1600006</v>
          </cell>
          <cell r="C195" t="str">
            <v>0</v>
          </cell>
          <cell r="D195" t="str">
            <v>16000</v>
          </cell>
          <cell r="E195" t="str">
            <v>TCSADMIN</v>
          </cell>
          <cell r="F195" t="str">
            <v/>
          </cell>
          <cell r="G195" t="str">
            <v>STOREWEL</v>
          </cell>
          <cell r="K195">
            <v>0</v>
          </cell>
          <cell r="L195">
            <v>0</v>
          </cell>
          <cell r="M195">
            <v>-1545</v>
          </cell>
          <cell r="N195">
            <v>0</v>
          </cell>
          <cell r="O195">
            <v>0</v>
          </cell>
          <cell r="P195">
            <v>0</v>
          </cell>
          <cell r="Q195">
            <v>0</v>
          </cell>
          <cell r="R195">
            <v>0</v>
          </cell>
          <cell r="S195">
            <v>0</v>
          </cell>
          <cell r="T195">
            <v>0</v>
          </cell>
          <cell r="U195">
            <v>0</v>
          </cell>
          <cell r="V195">
            <v>-1273.46</v>
          </cell>
          <cell r="W195">
            <v>0</v>
          </cell>
          <cell r="X195">
            <v>0</v>
          </cell>
          <cell r="Y195">
            <v>0</v>
          </cell>
          <cell r="Z195">
            <v>0</v>
          </cell>
          <cell r="AA195">
            <v>0</v>
          </cell>
          <cell r="AB195">
            <v>0</v>
          </cell>
          <cell r="AC195">
            <v>0</v>
          </cell>
          <cell r="AD195">
            <v>0</v>
          </cell>
          <cell r="AE195">
            <v>0</v>
          </cell>
          <cell r="AF195">
            <v>0</v>
          </cell>
        </row>
        <row r="196">
          <cell r="A196">
            <v>1600006</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A197">
            <v>1600006</v>
          </cell>
          <cell r="H197">
            <v>10700</v>
          </cell>
          <cell r="I197">
            <v>10700</v>
          </cell>
          <cell r="K197">
            <v>0</v>
          </cell>
          <cell r="L197">
            <v>0</v>
          </cell>
          <cell r="M197">
            <v>-2818.46</v>
          </cell>
          <cell r="N197">
            <v>0</v>
          </cell>
          <cell r="O197">
            <v>0</v>
          </cell>
          <cell r="P197">
            <v>0</v>
          </cell>
          <cell r="Q197">
            <v>0</v>
          </cell>
          <cell r="R197">
            <v>0</v>
          </cell>
          <cell r="S197">
            <v>0</v>
          </cell>
          <cell r="T197">
            <v>0</v>
          </cell>
          <cell r="U197">
            <v>0</v>
          </cell>
          <cell r="V197">
            <v>-1096.32</v>
          </cell>
          <cell r="W197">
            <v>0</v>
          </cell>
          <cell r="X197">
            <v>0</v>
          </cell>
          <cell r="Y197">
            <v>0</v>
          </cell>
          <cell r="Z197">
            <v>0</v>
          </cell>
          <cell r="AA197">
            <v>0</v>
          </cell>
          <cell r="AB197">
            <v>0</v>
          </cell>
          <cell r="AC197">
            <v>0</v>
          </cell>
          <cell r="AD197">
            <v>0</v>
          </cell>
          <cell r="AE197">
            <v>0</v>
          </cell>
          <cell r="AF197">
            <v>0</v>
          </cell>
        </row>
        <row r="198">
          <cell r="A198">
            <v>1600006</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A199">
            <v>1600007</v>
          </cell>
          <cell r="B199" t="str">
            <v>1600007</v>
          </cell>
          <cell r="C199" t="str">
            <v>0</v>
          </cell>
          <cell r="D199" t="str">
            <v>16000</v>
          </cell>
          <cell r="E199" t="str">
            <v>TCSADMIN</v>
          </cell>
          <cell r="F199" t="str">
            <v/>
          </cell>
          <cell r="G199" t="str">
            <v>VERTICAL BLIND</v>
          </cell>
          <cell r="K199">
            <v>0</v>
          </cell>
          <cell r="L199">
            <v>0</v>
          </cell>
          <cell r="M199">
            <v>-3665</v>
          </cell>
          <cell r="N199">
            <v>0</v>
          </cell>
          <cell r="O199">
            <v>0</v>
          </cell>
          <cell r="P199">
            <v>0</v>
          </cell>
          <cell r="Q199">
            <v>0</v>
          </cell>
          <cell r="R199">
            <v>0</v>
          </cell>
          <cell r="S199">
            <v>0</v>
          </cell>
          <cell r="T199">
            <v>0</v>
          </cell>
          <cell r="U199">
            <v>0</v>
          </cell>
          <cell r="V199">
            <v>-3146.58</v>
          </cell>
          <cell r="W199">
            <v>0</v>
          </cell>
          <cell r="X199">
            <v>0</v>
          </cell>
          <cell r="Y199">
            <v>0</v>
          </cell>
          <cell r="Z199">
            <v>0</v>
          </cell>
          <cell r="AA199">
            <v>0</v>
          </cell>
          <cell r="AB199">
            <v>0</v>
          </cell>
          <cell r="AC199">
            <v>0</v>
          </cell>
          <cell r="AD199">
            <v>0</v>
          </cell>
          <cell r="AE199">
            <v>0</v>
          </cell>
          <cell r="AF199">
            <v>0</v>
          </cell>
        </row>
        <row r="200">
          <cell r="A200">
            <v>1600007</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A201">
            <v>1600007</v>
          </cell>
          <cell r="H201">
            <v>26286</v>
          </cell>
          <cell r="I201">
            <v>26286</v>
          </cell>
          <cell r="K201">
            <v>0</v>
          </cell>
          <cell r="L201">
            <v>0</v>
          </cell>
          <cell r="M201">
            <v>-6811.58</v>
          </cell>
          <cell r="N201">
            <v>0</v>
          </cell>
          <cell r="O201">
            <v>0</v>
          </cell>
          <cell r="P201">
            <v>0</v>
          </cell>
          <cell r="Q201">
            <v>0</v>
          </cell>
          <cell r="R201">
            <v>0</v>
          </cell>
          <cell r="S201">
            <v>0</v>
          </cell>
          <cell r="T201">
            <v>0</v>
          </cell>
          <cell r="U201">
            <v>0</v>
          </cell>
          <cell r="V201">
            <v>-2708.89</v>
          </cell>
          <cell r="W201">
            <v>0</v>
          </cell>
          <cell r="X201">
            <v>0</v>
          </cell>
          <cell r="Y201">
            <v>0</v>
          </cell>
          <cell r="Z201">
            <v>0</v>
          </cell>
          <cell r="AA201">
            <v>0</v>
          </cell>
          <cell r="AB201">
            <v>0</v>
          </cell>
          <cell r="AC201">
            <v>0</v>
          </cell>
          <cell r="AD201">
            <v>0</v>
          </cell>
          <cell r="AE201">
            <v>0</v>
          </cell>
          <cell r="AF201">
            <v>0</v>
          </cell>
        </row>
        <row r="202">
          <cell r="A202">
            <v>1600007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row>
        <row r="203">
          <cell r="A203">
            <v>1600008</v>
          </cell>
          <cell r="B203" t="str">
            <v>1600008</v>
          </cell>
          <cell r="C203" t="str">
            <v>0</v>
          </cell>
          <cell r="D203" t="str">
            <v>16000</v>
          </cell>
          <cell r="E203" t="str">
            <v>TCSADMIN</v>
          </cell>
          <cell r="F203" t="str">
            <v/>
          </cell>
          <cell r="G203" t="str">
            <v>REFRIGERATOR</v>
          </cell>
          <cell r="K203">
            <v>0</v>
          </cell>
          <cell r="L203">
            <v>0</v>
          </cell>
          <cell r="M203">
            <v>-1808</v>
          </cell>
          <cell r="N203">
            <v>0</v>
          </cell>
          <cell r="O203">
            <v>0</v>
          </cell>
          <cell r="P203">
            <v>0</v>
          </cell>
          <cell r="Q203">
            <v>0</v>
          </cell>
          <cell r="R203">
            <v>0</v>
          </cell>
          <cell r="S203">
            <v>0</v>
          </cell>
          <cell r="T203">
            <v>0</v>
          </cell>
          <cell r="U203">
            <v>0</v>
          </cell>
          <cell r="V203">
            <v>-777.85</v>
          </cell>
          <cell r="W203">
            <v>0</v>
          </cell>
          <cell r="X203">
            <v>0</v>
          </cell>
          <cell r="Y203">
            <v>0</v>
          </cell>
          <cell r="Z203">
            <v>0</v>
          </cell>
          <cell r="AA203">
            <v>0</v>
          </cell>
          <cell r="AB203">
            <v>0</v>
          </cell>
          <cell r="AC203">
            <v>0</v>
          </cell>
          <cell r="AD203">
            <v>0</v>
          </cell>
          <cell r="AE203">
            <v>0</v>
          </cell>
          <cell r="AF203">
            <v>0</v>
          </cell>
        </row>
        <row r="204">
          <cell r="A204">
            <v>1600008</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row>
        <row r="205">
          <cell r="A205">
            <v>1600008</v>
          </cell>
          <cell r="H205">
            <v>7400</v>
          </cell>
          <cell r="I205">
            <v>7400</v>
          </cell>
          <cell r="K205">
            <v>0</v>
          </cell>
          <cell r="L205">
            <v>0</v>
          </cell>
          <cell r="M205">
            <v>-2585.85</v>
          </cell>
          <cell r="N205">
            <v>0</v>
          </cell>
          <cell r="O205">
            <v>0</v>
          </cell>
          <cell r="P205">
            <v>0</v>
          </cell>
          <cell r="Q205">
            <v>0</v>
          </cell>
          <cell r="R205">
            <v>0</v>
          </cell>
          <cell r="S205">
            <v>0</v>
          </cell>
          <cell r="T205">
            <v>0</v>
          </cell>
          <cell r="U205">
            <v>0</v>
          </cell>
          <cell r="V205">
            <v>-669.65</v>
          </cell>
          <cell r="W205">
            <v>0</v>
          </cell>
          <cell r="X205">
            <v>0</v>
          </cell>
          <cell r="Y205">
            <v>0</v>
          </cell>
          <cell r="Z205">
            <v>0</v>
          </cell>
          <cell r="AA205">
            <v>0</v>
          </cell>
          <cell r="AB205">
            <v>0</v>
          </cell>
          <cell r="AC205">
            <v>0</v>
          </cell>
          <cell r="AD205">
            <v>0</v>
          </cell>
          <cell r="AE205">
            <v>0</v>
          </cell>
          <cell r="AF205">
            <v>0</v>
          </cell>
        </row>
        <row r="206">
          <cell r="A206">
            <v>1600008</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row>
        <row r="207">
          <cell r="A207">
            <v>1600009</v>
          </cell>
          <cell r="B207" t="str">
            <v>1600009</v>
          </cell>
          <cell r="C207" t="str">
            <v>0</v>
          </cell>
          <cell r="D207" t="str">
            <v>16000</v>
          </cell>
          <cell r="E207" t="str">
            <v>TCSADMIN</v>
          </cell>
          <cell r="F207" t="str">
            <v/>
          </cell>
          <cell r="G207" t="str">
            <v>FIRE EXTINGUISHER</v>
          </cell>
          <cell r="H207">
            <v>31680</v>
          </cell>
          <cell r="K207">
            <v>0</v>
          </cell>
          <cell r="L207">
            <v>0</v>
          </cell>
          <cell r="M207">
            <v>-9345.75</v>
          </cell>
          <cell r="N207">
            <v>0</v>
          </cell>
          <cell r="O207">
            <v>0</v>
          </cell>
          <cell r="P207">
            <v>0</v>
          </cell>
          <cell r="Q207">
            <v>0</v>
          </cell>
          <cell r="R207">
            <v>0</v>
          </cell>
          <cell r="S207">
            <v>0</v>
          </cell>
          <cell r="T207">
            <v>0</v>
          </cell>
          <cell r="U207">
            <v>0</v>
          </cell>
          <cell r="V207">
            <v>-3106.69</v>
          </cell>
          <cell r="W207">
            <v>0</v>
          </cell>
          <cell r="X207">
            <v>0</v>
          </cell>
          <cell r="Y207">
            <v>0</v>
          </cell>
          <cell r="Z207">
            <v>0</v>
          </cell>
          <cell r="AA207">
            <v>0</v>
          </cell>
          <cell r="AB207">
            <v>0</v>
          </cell>
          <cell r="AC207">
            <v>0</v>
          </cell>
          <cell r="AD207">
            <v>0</v>
          </cell>
          <cell r="AE207">
            <v>0</v>
          </cell>
          <cell r="AF207">
            <v>0</v>
          </cell>
        </row>
        <row r="208">
          <cell r="A208">
            <v>1600009</v>
          </cell>
          <cell r="H208">
            <v>31680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A209">
            <v>1600009</v>
          </cell>
          <cell r="H209">
            <v>31680</v>
          </cell>
          <cell r="K209">
            <v>0</v>
          </cell>
          <cell r="L209">
            <v>0</v>
          </cell>
          <cell r="M209">
            <v>-12452.44</v>
          </cell>
          <cell r="N209">
            <v>0</v>
          </cell>
          <cell r="O209">
            <v>0</v>
          </cell>
          <cell r="P209">
            <v>0</v>
          </cell>
          <cell r="Q209">
            <v>0</v>
          </cell>
          <cell r="R209">
            <v>0</v>
          </cell>
          <cell r="S209">
            <v>0</v>
          </cell>
          <cell r="T209">
            <v>0</v>
          </cell>
          <cell r="U209">
            <v>0</v>
          </cell>
          <cell r="V209">
            <v>-2674.55</v>
          </cell>
          <cell r="W209">
            <v>0</v>
          </cell>
          <cell r="X209">
            <v>0</v>
          </cell>
          <cell r="Y209">
            <v>0</v>
          </cell>
          <cell r="Z209">
            <v>0</v>
          </cell>
          <cell r="AA209">
            <v>0</v>
          </cell>
          <cell r="AB209">
            <v>0</v>
          </cell>
          <cell r="AC209">
            <v>0</v>
          </cell>
          <cell r="AD209">
            <v>0</v>
          </cell>
          <cell r="AE209">
            <v>0</v>
          </cell>
          <cell r="AF209">
            <v>0</v>
          </cell>
        </row>
        <row r="210">
          <cell r="A210">
            <v>1600009</v>
          </cell>
          <cell r="H210">
            <v>31680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A211">
            <v>1600010</v>
          </cell>
          <cell r="B211" t="str">
            <v>1600010</v>
          </cell>
          <cell r="C211" t="str">
            <v>0</v>
          </cell>
          <cell r="D211" t="str">
            <v>16000</v>
          </cell>
          <cell r="E211" t="str">
            <v>TCSADMIN</v>
          </cell>
          <cell r="F211" t="str">
            <v/>
          </cell>
          <cell r="G211" t="str">
            <v>WATER PURIFIER</v>
          </cell>
          <cell r="H211">
            <v>18000</v>
          </cell>
          <cell r="K211">
            <v>0</v>
          </cell>
          <cell r="L211">
            <v>0</v>
          </cell>
          <cell r="M211">
            <v>-5416.85</v>
          </cell>
          <cell r="N211">
            <v>0</v>
          </cell>
          <cell r="O211">
            <v>0</v>
          </cell>
          <cell r="P211">
            <v>0</v>
          </cell>
          <cell r="Q211">
            <v>0</v>
          </cell>
          <cell r="R211">
            <v>0</v>
          </cell>
          <cell r="S211">
            <v>0</v>
          </cell>
          <cell r="T211">
            <v>0</v>
          </cell>
          <cell r="U211">
            <v>0</v>
          </cell>
          <cell r="V211">
            <v>-1750.32</v>
          </cell>
          <cell r="W211">
            <v>0</v>
          </cell>
          <cell r="X211">
            <v>0</v>
          </cell>
          <cell r="Y211">
            <v>0</v>
          </cell>
          <cell r="Z211">
            <v>0</v>
          </cell>
          <cell r="AA211">
            <v>0</v>
          </cell>
          <cell r="AB211">
            <v>0</v>
          </cell>
          <cell r="AC211">
            <v>0</v>
          </cell>
          <cell r="AD211">
            <v>0</v>
          </cell>
          <cell r="AE211">
            <v>0</v>
          </cell>
          <cell r="AF211">
            <v>0</v>
          </cell>
        </row>
        <row r="212">
          <cell r="A212">
            <v>1600010</v>
          </cell>
          <cell r="H212">
            <v>18000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A213">
            <v>1600010</v>
          </cell>
          <cell r="H213">
            <v>18000</v>
          </cell>
          <cell r="K213">
            <v>0</v>
          </cell>
          <cell r="L213">
            <v>0</v>
          </cell>
          <cell r="M213">
            <v>-7167.17</v>
          </cell>
          <cell r="N213">
            <v>0</v>
          </cell>
          <cell r="O213">
            <v>0</v>
          </cell>
          <cell r="P213">
            <v>0</v>
          </cell>
          <cell r="Q213">
            <v>0</v>
          </cell>
          <cell r="R213">
            <v>0</v>
          </cell>
          <cell r="S213">
            <v>0</v>
          </cell>
          <cell r="T213">
            <v>0</v>
          </cell>
          <cell r="U213">
            <v>0</v>
          </cell>
          <cell r="V213">
            <v>-1506.85</v>
          </cell>
          <cell r="W213">
            <v>0</v>
          </cell>
          <cell r="X213">
            <v>0</v>
          </cell>
          <cell r="Y213">
            <v>0</v>
          </cell>
          <cell r="Z213">
            <v>0</v>
          </cell>
          <cell r="AA213">
            <v>0</v>
          </cell>
          <cell r="AB213">
            <v>0</v>
          </cell>
          <cell r="AC213">
            <v>0</v>
          </cell>
          <cell r="AD213">
            <v>0</v>
          </cell>
          <cell r="AE213">
            <v>0</v>
          </cell>
          <cell r="AF213">
            <v>0</v>
          </cell>
        </row>
        <row r="214">
          <cell r="A214">
            <v>1600010</v>
          </cell>
          <cell r="H214">
            <v>18000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A215">
            <v>1600011</v>
          </cell>
          <cell r="B215" t="str">
            <v>1600011</v>
          </cell>
          <cell r="C215" t="str">
            <v>0</v>
          </cell>
          <cell r="D215" t="str">
            <v>16000</v>
          </cell>
          <cell r="E215" t="str">
            <v>TCSADMIN</v>
          </cell>
          <cell r="F215" t="str">
            <v/>
          </cell>
          <cell r="G215" t="str">
            <v>VACCUME CLEANER</v>
          </cell>
          <cell r="H215">
            <v>6490</v>
          </cell>
          <cell r="K215">
            <v>0</v>
          </cell>
          <cell r="L215">
            <v>0</v>
          </cell>
          <cell r="M215">
            <v>-2151.0500000000002</v>
          </cell>
          <cell r="N215">
            <v>0</v>
          </cell>
          <cell r="O215">
            <v>0</v>
          </cell>
          <cell r="P215">
            <v>0</v>
          </cell>
          <cell r="Q215">
            <v>0</v>
          </cell>
          <cell r="R215">
            <v>0</v>
          </cell>
          <cell r="S215">
            <v>0</v>
          </cell>
          <cell r="T215">
            <v>0</v>
          </cell>
          <cell r="U215">
            <v>0</v>
          </cell>
          <cell r="V215">
            <v>-603.54999999999995</v>
          </cell>
          <cell r="W215">
            <v>0</v>
          </cell>
          <cell r="X215">
            <v>0</v>
          </cell>
          <cell r="Y215">
            <v>0</v>
          </cell>
          <cell r="Z215">
            <v>0</v>
          </cell>
          <cell r="AA215">
            <v>0</v>
          </cell>
          <cell r="AB215">
            <v>0</v>
          </cell>
          <cell r="AC215">
            <v>0</v>
          </cell>
          <cell r="AD215">
            <v>0</v>
          </cell>
          <cell r="AE215">
            <v>0</v>
          </cell>
          <cell r="AF215">
            <v>0</v>
          </cell>
        </row>
        <row r="216">
          <cell r="A216">
            <v>1600011</v>
          </cell>
          <cell r="H216">
            <v>6490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A217">
            <v>1600011</v>
          </cell>
          <cell r="H217">
            <v>6490</v>
          </cell>
          <cell r="K217">
            <v>0</v>
          </cell>
          <cell r="L217">
            <v>0</v>
          </cell>
          <cell r="M217">
            <v>-2754.6</v>
          </cell>
          <cell r="N217">
            <v>0</v>
          </cell>
          <cell r="O217">
            <v>0</v>
          </cell>
          <cell r="P217">
            <v>0</v>
          </cell>
          <cell r="Q217">
            <v>0</v>
          </cell>
          <cell r="R217">
            <v>0</v>
          </cell>
          <cell r="S217">
            <v>0</v>
          </cell>
          <cell r="T217">
            <v>0</v>
          </cell>
          <cell r="U217">
            <v>0</v>
          </cell>
          <cell r="V217">
            <v>-519.59</v>
          </cell>
          <cell r="W217">
            <v>0</v>
          </cell>
          <cell r="X217">
            <v>0</v>
          </cell>
          <cell r="Y217">
            <v>0</v>
          </cell>
          <cell r="Z217">
            <v>0</v>
          </cell>
          <cell r="AA217">
            <v>0</v>
          </cell>
          <cell r="AB217">
            <v>0</v>
          </cell>
          <cell r="AC217">
            <v>0</v>
          </cell>
          <cell r="AD217">
            <v>0</v>
          </cell>
          <cell r="AE217">
            <v>0</v>
          </cell>
          <cell r="AF217">
            <v>0</v>
          </cell>
        </row>
        <row r="218">
          <cell r="A218">
            <v>1600011</v>
          </cell>
          <cell r="H218">
            <v>6490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A219">
            <v>1600012</v>
          </cell>
          <cell r="B219" t="str">
            <v>1600012</v>
          </cell>
          <cell r="C219" t="str">
            <v>0</v>
          </cell>
          <cell r="D219" t="str">
            <v>16000</v>
          </cell>
          <cell r="E219" t="str">
            <v>TCSADMIN</v>
          </cell>
          <cell r="F219" t="str">
            <v/>
          </cell>
          <cell r="G219" t="str">
            <v>VACCUME CLEANER</v>
          </cell>
          <cell r="H219">
            <v>6390</v>
          </cell>
          <cell r="K219">
            <v>0</v>
          </cell>
          <cell r="L219">
            <v>0</v>
          </cell>
          <cell r="M219">
            <v>-1700.99</v>
          </cell>
          <cell r="N219">
            <v>0</v>
          </cell>
          <cell r="O219">
            <v>0</v>
          </cell>
          <cell r="P219">
            <v>0</v>
          </cell>
          <cell r="Q219">
            <v>0</v>
          </cell>
          <cell r="R219">
            <v>0</v>
          </cell>
          <cell r="S219">
            <v>0</v>
          </cell>
          <cell r="T219">
            <v>0</v>
          </cell>
          <cell r="U219">
            <v>0</v>
          </cell>
          <cell r="V219">
            <v>-652.24</v>
          </cell>
          <cell r="W219">
            <v>0</v>
          </cell>
          <cell r="X219">
            <v>0</v>
          </cell>
          <cell r="Y219">
            <v>0</v>
          </cell>
          <cell r="Z219">
            <v>0</v>
          </cell>
          <cell r="AA219">
            <v>0</v>
          </cell>
          <cell r="AB219">
            <v>0</v>
          </cell>
          <cell r="AC219">
            <v>0</v>
          </cell>
          <cell r="AD219">
            <v>0</v>
          </cell>
          <cell r="AE219">
            <v>0</v>
          </cell>
          <cell r="AF219">
            <v>0</v>
          </cell>
        </row>
        <row r="220">
          <cell r="A220">
            <v>1600012</v>
          </cell>
          <cell r="H220">
            <v>6390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A221">
            <v>1600012</v>
          </cell>
          <cell r="H221">
            <v>6390</v>
          </cell>
          <cell r="K221">
            <v>0</v>
          </cell>
          <cell r="L221">
            <v>0</v>
          </cell>
          <cell r="M221">
            <v>-2353.23</v>
          </cell>
          <cell r="N221">
            <v>0</v>
          </cell>
          <cell r="O221">
            <v>0</v>
          </cell>
          <cell r="P221">
            <v>0</v>
          </cell>
          <cell r="Q221">
            <v>0</v>
          </cell>
          <cell r="R221">
            <v>0</v>
          </cell>
          <cell r="S221">
            <v>0</v>
          </cell>
          <cell r="T221">
            <v>0</v>
          </cell>
          <cell r="U221">
            <v>0</v>
          </cell>
          <cell r="V221">
            <v>-561.51</v>
          </cell>
          <cell r="W221">
            <v>0</v>
          </cell>
          <cell r="X221">
            <v>0</v>
          </cell>
          <cell r="Y221">
            <v>0</v>
          </cell>
          <cell r="Z221">
            <v>0</v>
          </cell>
          <cell r="AA221">
            <v>0</v>
          </cell>
          <cell r="AB221">
            <v>0</v>
          </cell>
          <cell r="AC221">
            <v>0</v>
          </cell>
          <cell r="AD221">
            <v>0</v>
          </cell>
          <cell r="AE221">
            <v>0</v>
          </cell>
          <cell r="AF221">
            <v>0</v>
          </cell>
        </row>
        <row r="222">
          <cell r="A222">
            <v>1600012</v>
          </cell>
          <cell r="H222">
            <v>6390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A223">
            <v>1600013</v>
          </cell>
          <cell r="B223" t="str">
            <v>1600013</v>
          </cell>
          <cell r="C223" t="str">
            <v>0</v>
          </cell>
          <cell r="D223" t="str">
            <v>16000</v>
          </cell>
          <cell r="E223" t="str">
            <v>TCSADMIN</v>
          </cell>
          <cell r="F223" t="str">
            <v/>
          </cell>
          <cell r="G223" t="str">
            <v>XEROX MACHINE</v>
          </cell>
          <cell r="H223">
            <v>189929</v>
          </cell>
          <cell r="K223">
            <v>0</v>
          </cell>
          <cell r="L223">
            <v>0</v>
          </cell>
          <cell r="M223">
            <v>-77426.5</v>
          </cell>
          <cell r="N223">
            <v>0</v>
          </cell>
          <cell r="O223">
            <v>0</v>
          </cell>
          <cell r="P223">
            <v>0</v>
          </cell>
          <cell r="Q223">
            <v>0</v>
          </cell>
          <cell r="R223">
            <v>0</v>
          </cell>
          <cell r="S223">
            <v>0</v>
          </cell>
          <cell r="T223">
            <v>0</v>
          </cell>
          <cell r="U223">
            <v>0</v>
          </cell>
          <cell r="V223">
            <v>-15649.1</v>
          </cell>
          <cell r="W223">
            <v>0</v>
          </cell>
          <cell r="X223">
            <v>0</v>
          </cell>
          <cell r="Y223">
            <v>0</v>
          </cell>
          <cell r="Z223">
            <v>0</v>
          </cell>
          <cell r="AA223">
            <v>0</v>
          </cell>
          <cell r="AB223">
            <v>0</v>
          </cell>
          <cell r="AC223">
            <v>0</v>
          </cell>
          <cell r="AD223">
            <v>0</v>
          </cell>
          <cell r="AE223">
            <v>0</v>
          </cell>
          <cell r="AF223">
            <v>0</v>
          </cell>
        </row>
        <row r="224">
          <cell r="A224">
            <v>1600013</v>
          </cell>
          <cell r="H224">
            <v>189929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A225">
            <v>1600013</v>
          </cell>
          <cell r="H225">
            <v>189929</v>
          </cell>
          <cell r="K225">
            <v>0</v>
          </cell>
          <cell r="L225">
            <v>0</v>
          </cell>
          <cell r="M225">
            <v>-93075.6</v>
          </cell>
          <cell r="N225">
            <v>0</v>
          </cell>
          <cell r="O225">
            <v>0</v>
          </cell>
          <cell r="P225">
            <v>0</v>
          </cell>
          <cell r="Q225">
            <v>0</v>
          </cell>
          <cell r="R225">
            <v>0</v>
          </cell>
          <cell r="S225">
            <v>0</v>
          </cell>
          <cell r="T225">
            <v>0</v>
          </cell>
          <cell r="U225">
            <v>0</v>
          </cell>
          <cell r="V225">
            <v>-13472.31</v>
          </cell>
          <cell r="W225">
            <v>0</v>
          </cell>
          <cell r="X225">
            <v>0</v>
          </cell>
          <cell r="Y225">
            <v>0</v>
          </cell>
          <cell r="Z225">
            <v>0</v>
          </cell>
          <cell r="AA225">
            <v>0</v>
          </cell>
          <cell r="AB225">
            <v>0</v>
          </cell>
          <cell r="AC225">
            <v>0</v>
          </cell>
          <cell r="AD225">
            <v>0</v>
          </cell>
          <cell r="AE225">
            <v>0</v>
          </cell>
          <cell r="AF225">
            <v>0</v>
          </cell>
        </row>
        <row r="226">
          <cell r="A226">
            <v>1600013</v>
          </cell>
          <cell r="H226">
            <v>189929</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A227">
            <v>1600014</v>
          </cell>
          <cell r="B227" t="str">
            <v>1600014</v>
          </cell>
          <cell r="C227" t="str">
            <v>0</v>
          </cell>
          <cell r="D227" t="str">
            <v>16000</v>
          </cell>
          <cell r="E227" t="str">
            <v>TCSADMIN</v>
          </cell>
          <cell r="F227" t="str">
            <v/>
          </cell>
          <cell r="G227" t="str">
            <v>VENDING MACHINE</v>
          </cell>
          <cell r="H227">
            <v>21760</v>
          </cell>
          <cell r="K227">
            <v>0</v>
          </cell>
          <cell r="L227">
            <v>0</v>
          </cell>
          <cell r="M227">
            <v>-8357.65</v>
          </cell>
          <cell r="N227">
            <v>0</v>
          </cell>
          <cell r="O227">
            <v>0</v>
          </cell>
          <cell r="P227">
            <v>0</v>
          </cell>
          <cell r="Q227">
            <v>0</v>
          </cell>
          <cell r="R227">
            <v>0</v>
          </cell>
          <cell r="S227">
            <v>0</v>
          </cell>
          <cell r="T227">
            <v>0</v>
          </cell>
          <cell r="U227">
            <v>0</v>
          </cell>
          <cell r="V227">
            <v>-1864.27</v>
          </cell>
          <cell r="W227">
            <v>0</v>
          </cell>
          <cell r="X227">
            <v>0</v>
          </cell>
          <cell r="Y227">
            <v>0</v>
          </cell>
          <cell r="Z227">
            <v>0</v>
          </cell>
          <cell r="AA227">
            <v>0</v>
          </cell>
          <cell r="AB227">
            <v>0</v>
          </cell>
          <cell r="AC227">
            <v>0</v>
          </cell>
          <cell r="AD227">
            <v>0</v>
          </cell>
          <cell r="AE227">
            <v>0</v>
          </cell>
          <cell r="AF227">
            <v>0</v>
          </cell>
        </row>
        <row r="228">
          <cell r="A228">
            <v>1600014</v>
          </cell>
          <cell r="H228">
            <v>21760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A229">
            <v>1600014</v>
          </cell>
          <cell r="H229">
            <v>21760</v>
          </cell>
          <cell r="K229">
            <v>0</v>
          </cell>
          <cell r="L229">
            <v>0</v>
          </cell>
          <cell r="M229">
            <v>-10221.92</v>
          </cell>
          <cell r="N229">
            <v>0</v>
          </cell>
          <cell r="O229">
            <v>0</v>
          </cell>
          <cell r="P229">
            <v>0</v>
          </cell>
          <cell r="Q229">
            <v>0</v>
          </cell>
          <cell r="R229">
            <v>0</v>
          </cell>
          <cell r="S229">
            <v>0</v>
          </cell>
          <cell r="T229">
            <v>0</v>
          </cell>
          <cell r="U229">
            <v>0</v>
          </cell>
          <cell r="V229">
            <v>-1604.95</v>
          </cell>
          <cell r="W229">
            <v>0</v>
          </cell>
          <cell r="X229">
            <v>0</v>
          </cell>
          <cell r="Y229">
            <v>0</v>
          </cell>
          <cell r="Z229">
            <v>0</v>
          </cell>
          <cell r="AA229">
            <v>0</v>
          </cell>
          <cell r="AB229">
            <v>0</v>
          </cell>
          <cell r="AC229">
            <v>0</v>
          </cell>
          <cell r="AD229">
            <v>0</v>
          </cell>
          <cell r="AE229">
            <v>0</v>
          </cell>
          <cell r="AF229">
            <v>0</v>
          </cell>
        </row>
        <row r="230">
          <cell r="A230">
            <v>1600014</v>
          </cell>
          <cell r="H230">
            <v>21760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A231">
            <v>1600015</v>
          </cell>
          <cell r="B231" t="str">
            <v>1600015</v>
          </cell>
          <cell r="C231" t="str">
            <v>0</v>
          </cell>
          <cell r="D231" t="str">
            <v>16000</v>
          </cell>
          <cell r="E231" t="str">
            <v>TCSADMIN</v>
          </cell>
          <cell r="F231" t="str">
            <v/>
          </cell>
          <cell r="G231" t="str">
            <v>WATER  COOLER</v>
          </cell>
          <cell r="H231">
            <v>10500</v>
          </cell>
          <cell r="K231">
            <v>0</v>
          </cell>
          <cell r="L231">
            <v>0</v>
          </cell>
          <cell r="M231">
            <v>-4259</v>
          </cell>
          <cell r="N231">
            <v>0</v>
          </cell>
          <cell r="O231">
            <v>0</v>
          </cell>
          <cell r="P231">
            <v>0</v>
          </cell>
          <cell r="Q231">
            <v>0</v>
          </cell>
          <cell r="R231">
            <v>0</v>
          </cell>
          <cell r="S231">
            <v>0</v>
          </cell>
          <cell r="T231">
            <v>0</v>
          </cell>
          <cell r="U231">
            <v>0</v>
          </cell>
          <cell r="V231">
            <v>-868.12</v>
          </cell>
          <cell r="W231">
            <v>0</v>
          </cell>
          <cell r="X231">
            <v>0</v>
          </cell>
          <cell r="Y231">
            <v>0</v>
          </cell>
          <cell r="Z231">
            <v>0</v>
          </cell>
          <cell r="AA231">
            <v>0</v>
          </cell>
          <cell r="AB231">
            <v>0</v>
          </cell>
          <cell r="AC231">
            <v>0</v>
          </cell>
          <cell r="AD231">
            <v>0</v>
          </cell>
          <cell r="AE231">
            <v>0</v>
          </cell>
          <cell r="AF231">
            <v>0</v>
          </cell>
        </row>
        <row r="232">
          <cell r="A232">
            <v>1600015</v>
          </cell>
          <cell r="H232">
            <v>10500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A233">
            <v>1600015</v>
          </cell>
          <cell r="H233">
            <v>10500</v>
          </cell>
          <cell r="K233">
            <v>0</v>
          </cell>
          <cell r="L233">
            <v>0</v>
          </cell>
          <cell r="M233">
            <v>-5127.12</v>
          </cell>
          <cell r="N233">
            <v>0</v>
          </cell>
          <cell r="O233">
            <v>0</v>
          </cell>
          <cell r="P233">
            <v>0</v>
          </cell>
          <cell r="Q233">
            <v>0</v>
          </cell>
          <cell r="R233">
            <v>0</v>
          </cell>
          <cell r="S233">
            <v>0</v>
          </cell>
          <cell r="T233">
            <v>0</v>
          </cell>
          <cell r="U233">
            <v>0</v>
          </cell>
          <cell r="V233">
            <v>-747.37</v>
          </cell>
          <cell r="W233">
            <v>0</v>
          </cell>
          <cell r="X233">
            <v>0</v>
          </cell>
          <cell r="Y233">
            <v>0</v>
          </cell>
          <cell r="Z233">
            <v>0</v>
          </cell>
          <cell r="AA233">
            <v>0</v>
          </cell>
          <cell r="AB233">
            <v>0</v>
          </cell>
          <cell r="AC233">
            <v>0</v>
          </cell>
          <cell r="AD233">
            <v>0</v>
          </cell>
          <cell r="AE233">
            <v>0</v>
          </cell>
          <cell r="AF233">
            <v>0</v>
          </cell>
        </row>
        <row r="234">
          <cell r="A234">
            <v>1600015</v>
          </cell>
          <cell r="H234">
            <v>10500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A235">
            <v>1600016</v>
          </cell>
          <cell r="B235" t="str">
            <v>1600016</v>
          </cell>
          <cell r="C235" t="str">
            <v>0</v>
          </cell>
          <cell r="D235" t="str">
            <v>16000</v>
          </cell>
          <cell r="E235" t="str">
            <v>TCSADMIN</v>
          </cell>
          <cell r="F235" t="str">
            <v/>
          </cell>
          <cell r="G235" t="str">
            <v>RACK - A'BAD</v>
          </cell>
          <cell r="H235">
            <v>16273</v>
          </cell>
          <cell r="K235">
            <v>0</v>
          </cell>
          <cell r="L235">
            <v>0</v>
          </cell>
          <cell r="M235">
            <v>-5522.23</v>
          </cell>
          <cell r="N235">
            <v>0</v>
          </cell>
          <cell r="O235">
            <v>0</v>
          </cell>
          <cell r="P235">
            <v>0</v>
          </cell>
          <cell r="Q235">
            <v>0</v>
          </cell>
          <cell r="R235">
            <v>0</v>
          </cell>
          <cell r="S235">
            <v>0</v>
          </cell>
          <cell r="T235">
            <v>0</v>
          </cell>
          <cell r="U235">
            <v>0</v>
          </cell>
          <cell r="V235">
            <v>-1495.43</v>
          </cell>
          <cell r="W235">
            <v>0</v>
          </cell>
          <cell r="X235">
            <v>0</v>
          </cell>
          <cell r="Y235">
            <v>0</v>
          </cell>
          <cell r="Z235">
            <v>0</v>
          </cell>
          <cell r="AA235">
            <v>0</v>
          </cell>
          <cell r="AB235">
            <v>0</v>
          </cell>
          <cell r="AC235">
            <v>0</v>
          </cell>
          <cell r="AD235">
            <v>0</v>
          </cell>
          <cell r="AE235">
            <v>0</v>
          </cell>
          <cell r="AF235">
            <v>0</v>
          </cell>
        </row>
        <row r="236">
          <cell r="A236">
            <v>1600016</v>
          </cell>
          <cell r="H236">
            <v>16273</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A237">
            <v>1600016</v>
          </cell>
          <cell r="H237">
            <v>16273</v>
          </cell>
          <cell r="K237">
            <v>0</v>
          </cell>
          <cell r="L237">
            <v>0</v>
          </cell>
          <cell r="M237">
            <v>-7017.66</v>
          </cell>
          <cell r="N237">
            <v>0</v>
          </cell>
          <cell r="O237">
            <v>0</v>
          </cell>
          <cell r="P237">
            <v>0</v>
          </cell>
          <cell r="Q237">
            <v>0</v>
          </cell>
          <cell r="R237">
            <v>0</v>
          </cell>
          <cell r="S237">
            <v>0</v>
          </cell>
          <cell r="T237">
            <v>0</v>
          </cell>
          <cell r="U237">
            <v>0</v>
          </cell>
          <cell r="V237">
            <v>-1287.42</v>
          </cell>
          <cell r="W237">
            <v>0</v>
          </cell>
          <cell r="X237">
            <v>0</v>
          </cell>
          <cell r="Y237">
            <v>0</v>
          </cell>
          <cell r="Z237">
            <v>0</v>
          </cell>
          <cell r="AA237">
            <v>0</v>
          </cell>
          <cell r="AB237">
            <v>0</v>
          </cell>
          <cell r="AC237">
            <v>0</v>
          </cell>
          <cell r="AD237">
            <v>0</v>
          </cell>
          <cell r="AE237">
            <v>0</v>
          </cell>
          <cell r="AF237">
            <v>0</v>
          </cell>
        </row>
        <row r="238">
          <cell r="A238">
            <v>1600016</v>
          </cell>
          <cell r="H238">
            <v>16273</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A239">
            <v>1600017</v>
          </cell>
          <cell r="B239" t="str">
            <v>1600017</v>
          </cell>
          <cell r="C239" t="str">
            <v>0</v>
          </cell>
          <cell r="D239" t="str">
            <v>16000</v>
          </cell>
          <cell r="E239" t="str">
            <v>TCSADMIN</v>
          </cell>
          <cell r="F239" t="str">
            <v/>
          </cell>
          <cell r="G239" t="str">
            <v>RACK - A'BAD</v>
          </cell>
          <cell r="H239">
            <v>19490</v>
          </cell>
          <cell r="K239">
            <v>0</v>
          </cell>
          <cell r="L239">
            <v>0</v>
          </cell>
          <cell r="M239">
            <v>-6235</v>
          </cell>
          <cell r="N239">
            <v>0</v>
          </cell>
          <cell r="O239">
            <v>0</v>
          </cell>
          <cell r="P239">
            <v>0</v>
          </cell>
          <cell r="Q239">
            <v>0</v>
          </cell>
          <cell r="R239">
            <v>0</v>
          </cell>
          <cell r="S239">
            <v>0</v>
          </cell>
          <cell r="T239">
            <v>0</v>
          </cell>
          <cell r="U239">
            <v>0</v>
          </cell>
          <cell r="V239">
            <v>-1843.77</v>
          </cell>
          <cell r="W239">
            <v>0</v>
          </cell>
          <cell r="X239">
            <v>0</v>
          </cell>
          <cell r="Y239">
            <v>0</v>
          </cell>
          <cell r="Z239">
            <v>0</v>
          </cell>
          <cell r="AA239">
            <v>0</v>
          </cell>
          <cell r="AB239">
            <v>0</v>
          </cell>
          <cell r="AC239">
            <v>0</v>
          </cell>
          <cell r="AD239">
            <v>0</v>
          </cell>
          <cell r="AE239">
            <v>0</v>
          </cell>
          <cell r="AF239">
            <v>0</v>
          </cell>
        </row>
        <row r="240">
          <cell r="A240">
            <v>1600017</v>
          </cell>
          <cell r="H240">
            <v>19490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A241">
            <v>1600017</v>
          </cell>
          <cell r="H241">
            <v>19490</v>
          </cell>
          <cell r="K241">
            <v>0</v>
          </cell>
          <cell r="L241">
            <v>0</v>
          </cell>
          <cell r="M241">
            <v>-8078.77</v>
          </cell>
          <cell r="N241">
            <v>0</v>
          </cell>
          <cell r="O241">
            <v>0</v>
          </cell>
          <cell r="P241">
            <v>0</v>
          </cell>
          <cell r="Q241">
            <v>0</v>
          </cell>
          <cell r="R241">
            <v>0</v>
          </cell>
          <cell r="S241">
            <v>0</v>
          </cell>
          <cell r="T241">
            <v>0</v>
          </cell>
          <cell r="U241">
            <v>0</v>
          </cell>
          <cell r="V241">
            <v>-1587.3</v>
          </cell>
          <cell r="W241">
            <v>0</v>
          </cell>
          <cell r="X241">
            <v>0</v>
          </cell>
          <cell r="Y241">
            <v>0</v>
          </cell>
          <cell r="Z241">
            <v>0</v>
          </cell>
          <cell r="AA241">
            <v>0</v>
          </cell>
          <cell r="AB241">
            <v>0</v>
          </cell>
          <cell r="AC241">
            <v>0</v>
          </cell>
          <cell r="AD241">
            <v>0</v>
          </cell>
          <cell r="AE241">
            <v>0</v>
          </cell>
          <cell r="AF241">
            <v>0</v>
          </cell>
        </row>
        <row r="242">
          <cell r="A242">
            <v>1600017</v>
          </cell>
          <cell r="H242">
            <v>19490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A243">
            <v>1600018</v>
          </cell>
          <cell r="B243" t="str">
            <v>1600018</v>
          </cell>
          <cell r="C243" t="str">
            <v>0</v>
          </cell>
          <cell r="D243" t="str">
            <v>16000</v>
          </cell>
          <cell r="E243" t="str">
            <v>TCSADMIN</v>
          </cell>
          <cell r="F243" t="str">
            <v/>
          </cell>
          <cell r="G243" t="str">
            <v>RACK - A'BAD</v>
          </cell>
          <cell r="H243">
            <v>17280</v>
          </cell>
          <cell r="K243">
            <v>0</v>
          </cell>
          <cell r="L243">
            <v>0</v>
          </cell>
          <cell r="M243">
            <v>-3872</v>
          </cell>
          <cell r="N243">
            <v>0</v>
          </cell>
          <cell r="O243">
            <v>0</v>
          </cell>
          <cell r="P243">
            <v>0</v>
          </cell>
          <cell r="Q243">
            <v>0</v>
          </cell>
          <cell r="R243">
            <v>0</v>
          </cell>
          <cell r="S243">
            <v>0</v>
          </cell>
          <cell r="T243">
            <v>0</v>
          </cell>
          <cell r="U243">
            <v>0</v>
          </cell>
          <cell r="V243">
            <v>-1865.05</v>
          </cell>
          <cell r="W243">
            <v>0</v>
          </cell>
          <cell r="X243">
            <v>0</v>
          </cell>
          <cell r="Y243">
            <v>0</v>
          </cell>
          <cell r="Z243">
            <v>0</v>
          </cell>
          <cell r="AA243">
            <v>0</v>
          </cell>
          <cell r="AB243">
            <v>0</v>
          </cell>
          <cell r="AC243">
            <v>0</v>
          </cell>
          <cell r="AD243">
            <v>0</v>
          </cell>
          <cell r="AE243">
            <v>0</v>
          </cell>
          <cell r="AF243">
            <v>0</v>
          </cell>
        </row>
        <row r="244">
          <cell r="A244">
            <v>1600018</v>
          </cell>
          <cell r="H244">
            <v>17280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A245">
            <v>1600018</v>
          </cell>
          <cell r="H245">
            <v>17280</v>
          </cell>
          <cell r="K245">
            <v>0</v>
          </cell>
          <cell r="L245">
            <v>0</v>
          </cell>
          <cell r="M245">
            <v>-5737.05</v>
          </cell>
          <cell r="N245">
            <v>0</v>
          </cell>
          <cell r="O245">
            <v>0</v>
          </cell>
          <cell r="P245">
            <v>0</v>
          </cell>
          <cell r="Q245">
            <v>0</v>
          </cell>
          <cell r="R245">
            <v>0</v>
          </cell>
          <cell r="S245">
            <v>0</v>
          </cell>
          <cell r="T245">
            <v>0</v>
          </cell>
          <cell r="U245">
            <v>0</v>
          </cell>
          <cell r="V245">
            <v>-1605.62</v>
          </cell>
          <cell r="W245">
            <v>0</v>
          </cell>
          <cell r="X245">
            <v>0</v>
          </cell>
          <cell r="Y245">
            <v>0</v>
          </cell>
          <cell r="Z245">
            <v>0</v>
          </cell>
          <cell r="AA245">
            <v>0</v>
          </cell>
          <cell r="AB245">
            <v>0</v>
          </cell>
          <cell r="AC245">
            <v>0</v>
          </cell>
          <cell r="AD245">
            <v>0</v>
          </cell>
          <cell r="AE245">
            <v>0</v>
          </cell>
          <cell r="AF245">
            <v>0</v>
          </cell>
        </row>
        <row r="246">
          <cell r="A246">
            <v>1600018</v>
          </cell>
          <cell r="H246">
            <v>17280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A247">
            <v>1600019</v>
          </cell>
          <cell r="B247" t="str">
            <v>1600019</v>
          </cell>
          <cell r="C247" t="str">
            <v>0</v>
          </cell>
          <cell r="D247" t="str">
            <v>16000</v>
          </cell>
          <cell r="E247" t="str">
            <v>TCSADMIN</v>
          </cell>
          <cell r="F247" t="str">
            <v/>
          </cell>
          <cell r="G247" t="str">
            <v>EPBX</v>
          </cell>
          <cell r="H247">
            <v>10365</v>
          </cell>
          <cell r="K247">
            <v>0</v>
          </cell>
          <cell r="L247">
            <v>0</v>
          </cell>
          <cell r="M247">
            <v>-2759</v>
          </cell>
          <cell r="N247">
            <v>0</v>
          </cell>
          <cell r="O247">
            <v>0</v>
          </cell>
          <cell r="P247">
            <v>0</v>
          </cell>
          <cell r="Q247">
            <v>0</v>
          </cell>
          <cell r="R247">
            <v>0</v>
          </cell>
          <cell r="S247">
            <v>0</v>
          </cell>
          <cell r="T247">
            <v>0</v>
          </cell>
          <cell r="U247">
            <v>0</v>
          </cell>
          <cell r="V247">
            <v>-1057.99</v>
          </cell>
          <cell r="W247">
            <v>0</v>
          </cell>
          <cell r="X247">
            <v>0</v>
          </cell>
          <cell r="Y247">
            <v>0</v>
          </cell>
          <cell r="Z247">
            <v>0</v>
          </cell>
          <cell r="AA247">
            <v>0</v>
          </cell>
          <cell r="AB247">
            <v>0</v>
          </cell>
          <cell r="AC247">
            <v>0</v>
          </cell>
          <cell r="AD247">
            <v>0</v>
          </cell>
          <cell r="AE247">
            <v>0</v>
          </cell>
          <cell r="AF247">
            <v>0</v>
          </cell>
        </row>
        <row r="248">
          <cell r="A248">
            <v>1600019</v>
          </cell>
          <cell r="H248">
            <v>10365</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A249">
            <v>1600019</v>
          </cell>
          <cell r="H249">
            <v>10365</v>
          </cell>
          <cell r="K249">
            <v>0</v>
          </cell>
          <cell r="L249">
            <v>0</v>
          </cell>
          <cell r="M249">
            <v>-3816.99</v>
          </cell>
          <cell r="N249">
            <v>0</v>
          </cell>
          <cell r="O249">
            <v>0</v>
          </cell>
          <cell r="P249">
            <v>0</v>
          </cell>
          <cell r="Q249">
            <v>0</v>
          </cell>
          <cell r="R249">
            <v>0</v>
          </cell>
          <cell r="S249">
            <v>0</v>
          </cell>
          <cell r="T249">
            <v>0</v>
          </cell>
          <cell r="U249">
            <v>0</v>
          </cell>
          <cell r="V249">
            <v>-910.83</v>
          </cell>
          <cell r="W249">
            <v>0</v>
          </cell>
          <cell r="X249">
            <v>0</v>
          </cell>
          <cell r="Y249">
            <v>0</v>
          </cell>
          <cell r="Z249">
            <v>0</v>
          </cell>
          <cell r="AA249">
            <v>0</v>
          </cell>
          <cell r="AB249">
            <v>0</v>
          </cell>
          <cell r="AC249">
            <v>0</v>
          </cell>
          <cell r="AD249">
            <v>0</v>
          </cell>
          <cell r="AE249">
            <v>0</v>
          </cell>
          <cell r="AF249">
            <v>0</v>
          </cell>
        </row>
        <row r="250">
          <cell r="A250">
            <v>1600019</v>
          </cell>
          <cell r="H250">
            <v>10365</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A251">
            <v>1600020</v>
          </cell>
          <cell r="B251" t="str">
            <v>1600020</v>
          </cell>
          <cell r="C251" t="str">
            <v>0</v>
          </cell>
          <cell r="D251" t="str">
            <v>16000</v>
          </cell>
          <cell r="E251" t="str">
            <v>TCSADMIN</v>
          </cell>
          <cell r="F251" t="str">
            <v/>
          </cell>
          <cell r="G251" t="str">
            <v>WATER PURIFIER</v>
          </cell>
          <cell r="H251">
            <v>7590</v>
          </cell>
          <cell r="K251">
            <v>0</v>
          </cell>
          <cell r="L251">
            <v>0</v>
          </cell>
          <cell r="M251">
            <v>-2018</v>
          </cell>
          <cell r="N251">
            <v>0</v>
          </cell>
          <cell r="O251">
            <v>0</v>
          </cell>
          <cell r="P251">
            <v>0</v>
          </cell>
          <cell r="Q251">
            <v>0</v>
          </cell>
          <cell r="R251">
            <v>0</v>
          </cell>
          <cell r="S251">
            <v>0</v>
          </cell>
          <cell r="T251">
            <v>0</v>
          </cell>
          <cell r="U251">
            <v>0</v>
          </cell>
          <cell r="V251">
            <v>-775.07</v>
          </cell>
          <cell r="W251">
            <v>0</v>
          </cell>
          <cell r="X251">
            <v>0</v>
          </cell>
          <cell r="Y251">
            <v>0</v>
          </cell>
          <cell r="Z251">
            <v>0</v>
          </cell>
          <cell r="AA251">
            <v>0</v>
          </cell>
          <cell r="AB251">
            <v>0</v>
          </cell>
          <cell r="AC251">
            <v>0</v>
          </cell>
          <cell r="AD251">
            <v>0</v>
          </cell>
          <cell r="AE251">
            <v>0</v>
          </cell>
          <cell r="AF251">
            <v>0</v>
          </cell>
        </row>
        <row r="252">
          <cell r="A252">
            <v>1600020</v>
          </cell>
          <cell r="H252">
            <v>7590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A253">
            <v>1600020</v>
          </cell>
          <cell r="H253">
            <v>7590</v>
          </cell>
          <cell r="K253">
            <v>0</v>
          </cell>
          <cell r="L253">
            <v>0</v>
          </cell>
          <cell r="M253">
            <v>-2793.07</v>
          </cell>
          <cell r="N253">
            <v>0</v>
          </cell>
          <cell r="O253">
            <v>0</v>
          </cell>
          <cell r="P253">
            <v>0</v>
          </cell>
          <cell r="Q253">
            <v>0</v>
          </cell>
          <cell r="R253">
            <v>0</v>
          </cell>
          <cell r="S253">
            <v>0</v>
          </cell>
          <cell r="T253">
            <v>0</v>
          </cell>
          <cell r="U253">
            <v>0</v>
          </cell>
          <cell r="V253">
            <v>-667.25</v>
          </cell>
          <cell r="W253">
            <v>0</v>
          </cell>
          <cell r="X253">
            <v>0</v>
          </cell>
          <cell r="Y253">
            <v>0</v>
          </cell>
          <cell r="Z253">
            <v>0</v>
          </cell>
          <cell r="AA253">
            <v>0</v>
          </cell>
          <cell r="AB253">
            <v>0</v>
          </cell>
          <cell r="AC253">
            <v>0</v>
          </cell>
          <cell r="AD253">
            <v>0</v>
          </cell>
          <cell r="AE253">
            <v>0</v>
          </cell>
          <cell r="AF253">
            <v>0</v>
          </cell>
        </row>
        <row r="254">
          <cell r="A254">
            <v>1600020</v>
          </cell>
          <cell r="H254">
            <v>7590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A255">
            <v>1600021</v>
          </cell>
          <cell r="B255" t="str">
            <v>1600021</v>
          </cell>
          <cell r="C255" t="str">
            <v>0</v>
          </cell>
          <cell r="D255" t="str">
            <v>16000</v>
          </cell>
          <cell r="E255" t="str">
            <v>TCSADMIN</v>
          </cell>
          <cell r="F255" t="str">
            <v/>
          </cell>
          <cell r="G255" t="str">
            <v>REFRIGERATOR</v>
          </cell>
          <cell r="H255">
            <v>9890</v>
          </cell>
          <cell r="K255">
            <v>0</v>
          </cell>
          <cell r="L255">
            <v>0</v>
          </cell>
          <cell r="M255">
            <v>-2639</v>
          </cell>
          <cell r="N255">
            <v>0</v>
          </cell>
          <cell r="O255">
            <v>0</v>
          </cell>
          <cell r="P255">
            <v>0</v>
          </cell>
          <cell r="Q255">
            <v>0</v>
          </cell>
          <cell r="R255">
            <v>0</v>
          </cell>
          <cell r="S255">
            <v>0</v>
          </cell>
          <cell r="T255">
            <v>0</v>
          </cell>
          <cell r="U255">
            <v>0</v>
          </cell>
          <cell r="V255">
            <v>-1008.61</v>
          </cell>
          <cell r="W255">
            <v>0</v>
          </cell>
          <cell r="X255">
            <v>0</v>
          </cell>
          <cell r="Y255">
            <v>0</v>
          </cell>
          <cell r="Z255">
            <v>0</v>
          </cell>
          <cell r="AA255">
            <v>0</v>
          </cell>
          <cell r="AB255">
            <v>0</v>
          </cell>
          <cell r="AC255">
            <v>0</v>
          </cell>
          <cell r="AD255">
            <v>0</v>
          </cell>
          <cell r="AE255">
            <v>0</v>
          </cell>
          <cell r="AF255">
            <v>0</v>
          </cell>
        </row>
        <row r="256">
          <cell r="A256">
            <v>1600021</v>
          </cell>
          <cell r="H256">
            <v>9890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A257">
            <v>1600021</v>
          </cell>
          <cell r="H257">
            <v>9890</v>
          </cell>
          <cell r="K257">
            <v>0</v>
          </cell>
          <cell r="L257">
            <v>0</v>
          </cell>
          <cell r="M257">
            <v>-3647.61</v>
          </cell>
          <cell r="N257">
            <v>0</v>
          </cell>
          <cell r="O257">
            <v>0</v>
          </cell>
          <cell r="P257">
            <v>0</v>
          </cell>
          <cell r="Q257">
            <v>0</v>
          </cell>
          <cell r="R257">
            <v>0</v>
          </cell>
          <cell r="S257">
            <v>0</v>
          </cell>
          <cell r="T257">
            <v>0</v>
          </cell>
          <cell r="U257">
            <v>0</v>
          </cell>
          <cell r="V257">
            <v>-868.32</v>
          </cell>
          <cell r="W257">
            <v>0</v>
          </cell>
          <cell r="X257">
            <v>0</v>
          </cell>
          <cell r="Y257">
            <v>0</v>
          </cell>
          <cell r="Z257">
            <v>0</v>
          </cell>
          <cell r="AA257">
            <v>0</v>
          </cell>
          <cell r="AB257">
            <v>0</v>
          </cell>
          <cell r="AC257">
            <v>0</v>
          </cell>
          <cell r="AD257">
            <v>0</v>
          </cell>
          <cell r="AE257">
            <v>0</v>
          </cell>
          <cell r="AF257">
            <v>0</v>
          </cell>
        </row>
        <row r="258">
          <cell r="A258">
            <v>1600021</v>
          </cell>
          <cell r="H258">
            <v>9890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A259">
            <v>1600022</v>
          </cell>
          <cell r="B259" t="str">
            <v>1600022</v>
          </cell>
          <cell r="C259" t="str">
            <v>0</v>
          </cell>
          <cell r="D259" t="str">
            <v>16000</v>
          </cell>
          <cell r="E259" t="str">
            <v>TCSADMIN</v>
          </cell>
          <cell r="F259" t="str">
            <v/>
          </cell>
          <cell r="G259" t="str">
            <v>AIR CONDITION - RAJKOT</v>
          </cell>
          <cell r="H259">
            <v>46000</v>
          </cell>
          <cell r="K259">
            <v>0</v>
          </cell>
          <cell r="L259">
            <v>0</v>
          </cell>
          <cell r="M259">
            <v>-12206</v>
          </cell>
          <cell r="N259">
            <v>0</v>
          </cell>
          <cell r="O259">
            <v>0</v>
          </cell>
          <cell r="P259">
            <v>0</v>
          </cell>
          <cell r="Q259">
            <v>0</v>
          </cell>
          <cell r="R259">
            <v>0</v>
          </cell>
          <cell r="S259">
            <v>0</v>
          </cell>
          <cell r="T259">
            <v>0</v>
          </cell>
          <cell r="U259">
            <v>0</v>
          </cell>
          <cell r="V259">
            <v>-4700.75</v>
          </cell>
          <cell r="W259">
            <v>0</v>
          </cell>
          <cell r="X259">
            <v>0</v>
          </cell>
          <cell r="Y259">
            <v>0</v>
          </cell>
          <cell r="Z259">
            <v>0</v>
          </cell>
          <cell r="AA259">
            <v>0</v>
          </cell>
          <cell r="AB259">
            <v>0</v>
          </cell>
          <cell r="AC259">
            <v>0</v>
          </cell>
          <cell r="AD259">
            <v>0</v>
          </cell>
          <cell r="AE259">
            <v>0</v>
          </cell>
          <cell r="AF259">
            <v>0</v>
          </cell>
        </row>
        <row r="260">
          <cell r="A260">
            <v>1600022</v>
          </cell>
          <cell r="H260">
            <v>46000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A261">
            <v>1600022</v>
          </cell>
          <cell r="H261">
            <v>46000</v>
          </cell>
          <cell r="K261">
            <v>0</v>
          </cell>
          <cell r="L261">
            <v>0</v>
          </cell>
          <cell r="M261">
            <v>-16906.75</v>
          </cell>
          <cell r="N261">
            <v>0</v>
          </cell>
          <cell r="O261">
            <v>0</v>
          </cell>
          <cell r="P261">
            <v>0</v>
          </cell>
          <cell r="Q261">
            <v>0</v>
          </cell>
          <cell r="R261">
            <v>0</v>
          </cell>
          <cell r="S261">
            <v>0</v>
          </cell>
          <cell r="T261">
            <v>0</v>
          </cell>
          <cell r="U261">
            <v>0</v>
          </cell>
          <cell r="V261">
            <v>-4046.87</v>
          </cell>
          <cell r="W261">
            <v>0</v>
          </cell>
          <cell r="X261">
            <v>0</v>
          </cell>
          <cell r="Y261">
            <v>0</v>
          </cell>
          <cell r="Z261">
            <v>0</v>
          </cell>
          <cell r="AA261">
            <v>0</v>
          </cell>
          <cell r="AB261">
            <v>0</v>
          </cell>
          <cell r="AC261">
            <v>0</v>
          </cell>
          <cell r="AD261">
            <v>0</v>
          </cell>
          <cell r="AE261">
            <v>0</v>
          </cell>
          <cell r="AF261">
            <v>0</v>
          </cell>
        </row>
        <row r="262">
          <cell r="A262">
            <v>1600022</v>
          </cell>
          <cell r="H262">
            <v>46000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A263">
            <v>1600023</v>
          </cell>
          <cell r="B263" t="str">
            <v>1600023</v>
          </cell>
          <cell r="C263" t="str">
            <v>0</v>
          </cell>
          <cell r="D263" t="str">
            <v>16000</v>
          </cell>
          <cell r="E263" t="str">
            <v>TCSADMIN</v>
          </cell>
          <cell r="F263" t="str">
            <v/>
          </cell>
          <cell r="G263" t="str">
            <v>AIR CONDITIONER</v>
          </cell>
          <cell r="H263">
            <v>84671</v>
          </cell>
          <cell r="K263">
            <v>0</v>
          </cell>
          <cell r="L263">
            <v>0</v>
          </cell>
          <cell r="M263">
            <v>-31296.25</v>
          </cell>
          <cell r="N263">
            <v>0</v>
          </cell>
          <cell r="O263">
            <v>0</v>
          </cell>
          <cell r="P263">
            <v>0</v>
          </cell>
          <cell r="Q263">
            <v>0</v>
          </cell>
          <cell r="R263">
            <v>0</v>
          </cell>
          <cell r="S263">
            <v>0</v>
          </cell>
          <cell r="T263">
            <v>0</v>
          </cell>
          <cell r="U263">
            <v>0</v>
          </cell>
          <cell r="V263">
            <v>-7424.43</v>
          </cell>
          <cell r="W263">
            <v>0</v>
          </cell>
          <cell r="X263">
            <v>0</v>
          </cell>
          <cell r="Y263">
            <v>0</v>
          </cell>
          <cell r="Z263">
            <v>0</v>
          </cell>
          <cell r="AA263">
            <v>0</v>
          </cell>
          <cell r="AB263">
            <v>0</v>
          </cell>
          <cell r="AC263">
            <v>0</v>
          </cell>
          <cell r="AD263">
            <v>0</v>
          </cell>
          <cell r="AE263">
            <v>0</v>
          </cell>
          <cell r="AF263">
            <v>0</v>
          </cell>
        </row>
        <row r="264">
          <cell r="A264">
            <v>1600023</v>
          </cell>
          <cell r="H264">
            <v>84671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A265">
            <v>1600023</v>
          </cell>
          <cell r="H265">
            <v>84671</v>
          </cell>
          <cell r="K265">
            <v>0</v>
          </cell>
          <cell r="L265">
            <v>0</v>
          </cell>
          <cell r="M265">
            <v>-38720.68</v>
          </cell>
          <cell r="N265">
            <v>0</v>
          </cell>
          <cell r="O265">
            <v>0</v>
          </cell>
          <cell r="P265">
            <v>0</v>
          </cell>
          <cell r="Q265">
            <v>0</v>
          </cell>
          <cell r="R265">
            <v>0</v>
          </cell>
          <cell r="S265">
            <v>0</v>
          </cell>
          <cell r="T265">
            <v>0</v>
          </cell>
          <cell r="U265">
            <v>0</v>
          </cell>
          <cell r="V265">
            <v>-6391.69</v>
          </cell>
          <cell r="W265">
            <v>0</v>
          </cell>
          <cell r="X265">
            <v>0</v>
          </cell>
          <cell r="Y265">
            <v>0</v>
          </cell>
          <cell r="Z265">
            <v>0</v>
          </cell>
          <cell r="AA265">
            <v>0</v>
          </cell>
          <cell r="AB265">
            <v>0</v>
          </cell>
          <cell r="AC265">
            <v>0</v>
          </cell>
          <cell r="AD265">
            <v>0</v>
          </cell>
          <cell r="AE265">
            <v>0</v>
          </cell>
          <cell r="AF265">
            <v>0</v>
          </cell>
        </row>
        <row r="266">
          <cell r="A266">
            <v>1600023</v>
          </cell>
          <cell r="H266">
            <v>84671</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A267">
            <v>1600024</v>
          </cell>
          <cell r="B267" t="str">
            <v>1600024</v>
          </cell>
          <cell r="C267" t="str">
            <v>0</v>
          </cell>
          <cell r="D267" t="str">
            <v>16000</v>
          </cell>
          <cell r="E267" t="str">
            <v>TCSADMIN</v>
          </cell>
          <cell r="F267" t="str">
            <v/>
          </cell>
          <cell r="G267" t="str">
            <v>AIR PROCESSORS</v>
          </cell>
          <cell r="H267">
            <v>6400</v>
          </cell>
          <cell r="K267">
            <v>0</v>
          </cell>
          <cell r="L267">
            <v>0</v>
          </cell>
          <cell r="M267">
            <v>-1245.0999999999999</v>
          </cell>
          <cell r="N267">
            <v>0</v>
          </cell>
          <cell r="O267">
            <v>0</v>
          </cell>
          <cell r="P267">
            <v>0</v>
          </cell>
          <cell r="Q267">
            <v>0</v>
          </cell>
          <cell r="R267">
            <v>0</v>
          </cell>
          <cell r="S267">
            <v>0</v>
          </cell>
          <cell r="T267">
            <v>0</v>
          </cell>
          <cell r="U267">
            <v>0</v>
          </cell>
          <cell r="V267">
            <v>-717.05</v>
          </cell>
          <cell r="W267">
            <v>0</v>
          </cell>
          <cell r="X267">
            <v>0</v>
          </cell>
          <cell r="Y267">
            <v>0</v>
          </cell>
          <cell r="Z267">
            <v>0</v>
          </cell>
          <cell r="AA267">
            <v>0</v>
          </cell>
          <cell r="AB267">
            <v>0</v>
          </cell>
          <cell r="AC267">
            <v>0</v>
          </cell>
          <cell r="AD267">
            <v>0</v>
          </cell>
          <cell r="AE267">
            <v>0</v>
          </cell>
          <cell r="AF267">
            <v>0</v>
          </cell>
        </row>
        <row r="268">
          <cell r="A268">
            <v>1600024</v>
          </cell>
          <cell r="H268">
            <v>6400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A269">
            <v>1600024</v>
          </cell>
          <cell r="H269">
            <v>6400</v>
          </cell>
          <cell r="K269">
            <v>0</v>
          </cell>
          <cell r="L269">
            <v>0</v>
          </cell>
          <cell r="M269">
            <v>-1962.15</v>
          </cell>
          <cell r="N269">
            <v>0</v>
          </cell>
          <cell r="O269">
            <v>0</v>
          </cell>
          <cell r="P269">
            <v>0</v>
          </cell>
          <cell r="Q269">
            <v>0</v>
          </cell>
          <cell r="R269">
            <v>0</v>
          </cell>
          <cell r="S269">
            <v>0</v>
          </cell>
          <cell r="T269">
            <v>0</v>
          </cell>
          <cell r="U269">
            <v>0</v>
          </cell>
          <cell r="V269">
            <v>-617.29999999999995</v>
          </cell>
          <cell r="W269">
            <v>0</v>
          </cell>
          <cell r="X269">
            <v>0</v>
          </cell>
          <cell r="Y269">
            <v>0</v>
          </cell>
          <cell r="Z269">
            <v>0</v>
          </cell>
          <cell r="AA269">
            <v>0</v>
          </cell>
          <cell r="AB269">
            <v>0</v>
          </cell>
          <cell r="AC269">
            <v>0</v>
          </cell>
          <cell r="AD269">
            <v>0</v>
          </cell>
          <cell r="AE269">
            <v>0</v>
          </cell>
          <cell r="AF269">
            <v>0</v>
          </cell>
        </row>
        <row r="270">
          <cell r="A270">
            <v>1600024</v>
          </cell>
          <cell r="H270">
            <v>6400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A271">
            <v>1600025</v>
          </cell>
          <cell r="B271" t="str">
            <v>1600025</v>
          </cell>
          <cell r="C271" t="str">
            <v>0</v>
          </cell>
          <cell r="D271" t="str">
            <v>16000</v>
          </cell>
          <cell r="E271" t="str">
            <v>TCSADMIN</v>
          </cell>
          <cell r="F271" t="str">
            <v/>
          </cell>
          <cell r="G271" t="str">
            <v>LOCKER</v>
          </cell>
          <cell r="H271">
            <v>18144</v>
          </cell>
          <cell r="K271">
            <v>0</v>
          </cell>
          <cell r="L271">
            <v>0</v>
          </cell>
          <cell r="M271">
            <v>-3964.4</v>
          </cell>
          <cell r="N271">
            <v>0</v>
          </cell>
          <cell r="O271">
            <v>0</v>
          </cell>
          <cell r="P271">
            <v>0</v>
          </cell>
          <cell r="Q271">
            <v>0</v>
          </cell>
          <cell r="R271">
            <v>0</v>
          </cell>
          <cell r="S271">
            <v>0</v>
          </cell>
          <cell r="T271">
            <v>0</v>
          </cell>
          <cell r="U271">
            <v>0</v>
          </cell>
          <cell r="V271">
            <v>-1972.38</v>
          </cell>
          <cell r="W271">
            <v>0</v>
          </cell>
          <cell r="X271">
            <v>0</v>
          </cell>
          <cell r="Y271">
            <v>0</v>
          </cell>
          <cell r="Z271">
            <v>0</v>
          </cell>
          <cell r="AA271">
            <v>0</v>
          </cell>
          <cell r="AB271">
            <v>0</v>
          </cell>
          <cell r="AC271">
            <v>0</v>
          </cell>
          <cell r="AD271">
            <v>0</v>
          </cell>
          <cell r="AE271">
            <v>0</v>
          </cell>
          <cell r="AF271">
            <v>0</v>
          </cell>
        </row>
        <row r="272">
          <cell r="A272">
            <v>1600025</v>
          </cell>
          <cell r="H272">
            <v>18144</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A273">
            <v>1600025</v>
          </cell>
          <cell r="H273">
            <v>18144</v>
          </cell>
          <cell r="K273">
            <v>0</v>
          </cell>
          <cell r="L273">
            <v>0</v>
          </cell>
          <cell r="M273">
            <v>-5936.78</v>
          </cell>
          <cell r="N273">
            <v>0</v>
          </cell>
          <cell r="O273">
            <v>0</v>
          </cell>
          <cell r="P273">
            <v>0</v>
          </cell>
          <cell r="Q273">
            <v>0</v>
          </cell>
          <cell r="R273">
            <v>0</v>
          </cell>
          <cell r="S273">
            <v>0</v>
          </cell>
          <cell r="T273">
            <v>0</v>
          </cell>
          <cell r="U273">
            <v>0</v>
          </cell>
          <cell r="V273">
            <v>-1698.02</v>
          </cell>
          <cell r="W273">
            <v>0</v>
          </cell>
          <cell r="X273">
            <v>0</v>
          </cell>
          <cell r="Y273">
            <v>0</v>
          </cell>
          <cell r="Z273">
            <v>0</v>
          </cell>
          <cell r="AA273">
            <v>0</v>
          </cell>
          <cell r="AB273">
            <v>0</v>
          </cell>
          <cell r="AC273">
            <v>0</v>
          </cell>
          <cell r="AD273">
            <v>0</v>
          </cell>
          <cell r="AE273">
            <v>0</v>
          </cell>
          <cell r="AF273">
            <v>0</v>
          </cell>
        </row>
        <row r="274">
          <cell r="A274">
            <v>1600025</v>
          </cell>
          <cell r="H274">
            <v>18144</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A275">
            <v>1600026</v>
          </cell>
          <cell r="B275" t="str">
            <v>1600026</v>
          </cell>
          <cell r="C275" t="str">
            <v>0</v>
          </cell>
          <cell r="D275" t="str">
            <v>16000</v>
          </cell>
          <cell r="E275" t="str">
            <v>TCSADMIN</v>
          </cell>
          <cell r="F275" t="str">
            <v/>
          </cell>
          <cell r="G275" t="str">
            <v>GRANITE NAME PLATE</v>
          </cell>
          <cell r="H275">
            <v>10481</v>
          </cell>
          <cell r="K275">
            <v>0</v>
          </cell>
          <cell r="L275">
            <v>0</v>
          </cell>
          <cell r="M275">
            <v>-2386.35</v>
          </cell>
          <cell r="N275">
            <v>0</v>
          </cell>
          <cell r="O275">
            <v>0</v>
          </cell>
          <cell r="P275">
            <v>0</v>
          </cell>
          <cell r="Q275">
            <v>0</v>
          </cell>
          <cell r="R275">
            <v>0</v>
          </cell>
          <cell r="S275">
            <v>0</v>
          </cell>
          <cell r="T275">
            <v>0</v>
          </cell>
          <cell r="U275">
            <v>0</v>
          </cell>
          <cell r="V275">
            <v>-1125.97</v>
          </cell>
          <cell r="W275">
            <v>0</v>
          </cell>
          <cell r="X275">
            <v>0</v>
          </cell>
          <cell r="Y275">
            <v>0</v>
          </cell>
          <cell r="Z275">
            <v>0</v>
          </cell>
          <cell r="AA275">
            <v>0</v>
          </cell>
          <cell r="AB275">
            <v>0</v>
          </cell>
          <cell r="AC275">
            <v>0</v>
          </cell>
          <cell r="AD275">
            <v>0</v>
          </cell>
          <cell r="AE275">
            <v>0</v>
          </cell>
          <cell r="AF275">
            <v>0</v>
          </cell>
        </row>
        <row r="276">
          <cell r="A276">
            <v>1600026</v>
          </cell>
          <cell r="H276">
            <v>10481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A277">
            <v>1600026</v>
          </cell>
          <cell r="H277">
            <v>10481</v>
          </cell>
          <cell r="K277">
            <v>0</v>
          </cell>
          <cell r="L277">
            <v>0</v>
          </cell>
          <cell r="M277">
            <v>-3512.32</v>
          </cell>
          <cell r="N277">
            <v>0</v>
          </cell>
          <cell r="O277">
            <v>0</v>
          </cell>
          <cell r="P277">
            <v>0</v>
          </cell>
          <cell r="Q277">
            <v>0</v>
          </cell>
          <cell r="R277">
            <v>0</v>
          </cell>
          <cell r="S277">
            <v>0</v>
          </cell>
          <cell r="T277">
            <v>0</v>
          </cell>
          <cell r="U277">
            <v>0</v>
          </cell>
          <cell r="V277">
            <v>-969.34</v>
          </cell>
          <cell r="W277">
            <v>0</v>
          </cell>
          <cell r="X277">
            <v>0</v>
          </cell>
          <cell r="Y277">
            <v>0</v>
          </cell>
          <cell r="Z277">
            <v>0</v>
          </cell>
          <cell r="AA277">
            <v>0</v>
          </cell>
          <cell r="AB277">
            <v>0</v>
          </cell>
          <cell r="AC277">
            <v>0</v>
          </cell>
          <cell r="AD277">
            <v>0</v>
          </cell>
          <cell r="AE277">
            <v>0</v>
          </cell>
          <cell r="AF277">
            <v>0</v>
          </cell>
        </row>
        <row r="278">
          <cell r="A278">
            <v>1600026</v>
          </cell>
          <cell r="H278">
            <v>10481</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A279">
            <v>1600027</v>
          </cell>
          <cell r="B279" t="str">
            <v>1600027</v>
          </cell>
          <cell r="C279" t="str">
            <v>0</v>
          </cell>
          <cell r="D279" t="str">
            <v>16000</v>
          </cell>
          <cell r="E279" t="str">
            <v>TCSADMIN</v>
          </cell>
          <cell r="F279" t="str">
            <v/>
          </cell>
          <cell r="G279" t="str">
            <v>REFRIGERATOR</v>
          </cell>
          <cell r="H279">
            <v>5750</v>
          </cell>
          <cell r="K279">
            <v>0</v>
          </cell>
          <cell r="L279">
            <v>0</v>
          </cell>
          <cell r="M279">
            <v>-232.28</v>
          </cell>
          <cell r="N279">
            <v>0</v>
          </cell>
          <cell r="O279">
            <v>0</v>
          </cell>
          <cell r="P279">
            <v>0</v>
          </cell>
          <cell r="Q279">
            <v>0</v>
          </cell>
          <cell r="R279">
            <v>0</v>
          </cell>
          <cell r="S279">
            <v>0</v>
          </cell>
          <cell r="T279">
            <v>0</v>
          </cell>
          <cell r="U279">
            <v>0</v>
          </cell>
          <cell r="V279">
            <v>-767.51</v>
          </cell>
          <cell r="W279">
            <v>0</v>
          </cell>
          <cell r="X279">
            <v>0</v>
          </cell>
          <cell r="Y279">
            <v>0</v>
          </cell>
          <cell r="Z279">
            <v>0</v>
          </cell>
          <cell r="AA279">
            <v>0</v>
          </cell>
          <cell r="AB279">
            <v>0</v>
          </cell>
          <cell r="AC279">
            <v>0</v>
          </cell>
          <cell r="AD279">
            <v>0</v>
          </cell>
          <cell r="AE279">
            <v>0</v>
          </cell>
          <cell r="AF279">
            <v>0</v>
          </cell>
        </row>
        <row r="280">
          <cell r="A280">
            <v>1600027</v>
          </cell>
          <cell r="H280">
            <v>5750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row>
        <row r="281">
          <cell r="A281">
            <v>1600027</v>
          </cell>
          <cell r="H281">
            <v>5750</v>
          </cell>
          <cell r="K281">
            <v>0</v>
          </cell>
          <cell r="L281">
            <v>0</v>
          </cell>
          <cell r="M281">
            <v>-999.79</v>
          </cell>
          <cell r="N281">
            <v>0</v>
          </cell>
          <cell r="O281">
            <v>0</v>
          </cell>
          <cell r="P281">
            <v>0</v>
          </cell>
          <cell r="Q281">
            <v>0</v>
          </cell>
          <cell r="R281">
            <v>0</v>
          </cell>
          <cell r="S281">
            <v>0</v>
          </cell>
          <cell r="T281">
            <v>0</v>
          </cell>
          <cell r="U281">
            <v>0</v>
          </cell>
          <cell r="V281">
            <v>-660.75</v>
          </cell>
          <cell r="W281">
            <v>0</v>
          </cell>
          <cell r="X281">
            <v>0</v>
          </cell>
          <cell r="Y281">
            <v>0</v>
          </cell>
          <cell r="Z281">
            <v>0</v>
          </cell>
          <cell r="AA281">
            <v>0</v>
          </cell>
          <cell r="AB281">
            <v>0</v>
          </cell>
          <cell r="AC281">
            <v>0</v>
          </cell>
          <cell r="AD281">
            <v>0</v>
          </cell>
          <cell r="AE281">
            <v>0</v>
          </cell>
          <cell r="AF281">
            <v>0</v>
          </cell>
        </row>
        <row r="282">
          <cell r="A282">
            <v>1600027</v>
          </cell>
          <cell r="H282">
            <v>5750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A283">
            <v>1600028</v>
          </cell>
          <cell r="B283" t="str">
            <v>1600028</v>
          </cell>
          <cell r="C283" t="str">
            <v>0</v>
          </cell>
          <cell r="D283" t="str">
            <v>16000</v>
          </cell>
          <cell r="E283" t="str">
            <v>TCSADMIN</v>
          </cell>
          <cell r="F283" t="str">
            <v/>
          </cell>
          <cell r="G283" t="str">
            <v>ELECTRIC BLOWER</v>
          </cell>
          <cell r="H283">
            <v>8700</v>
          </cell>
          <cell r="K283">
            <v>0</v>
          </cell>
          <cell r="L283">
            <v>0</v>
          </cell>
          <cell r="M283">
            <v>-8700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A284">
            <v>1600028</v>
          </cell>
          <cell r="H284">
            <v>8700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row>
        <row r="285">
          <cell r="A285">
            <v>1600028</v>
          </cell>
          <cell r="H285">
            <v>8700</v>
          </cell>
          <cell r="K285">
            <v>0</v>
          </cell>
          <cell r="L285">
            <v>0</v>
          </cell>
          <cell r="M285">
            <v>-8700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row>
        <row r="286">
          <cell r="A286">
            <v>1600028</v>
          </cell>
          <cell r="H286">
            <v>8700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row>
        <row r="287">
          <cell r="A287">
            <v>1600029</v>
          </cell>
          <cell r="B287" t="str">
            <v>1600029</v>
          </cell>
          <cell r="C287" t="str">
            <v>0</v>
          </cell>
          <cell r="D287" t="str">
            <v>16000</v>
          </cell>
          <cell r="E287" t="str">
            <v>G3PREMAL</v>
          </cell>
          <cell r="F287" t="str">
            <v/>
          </cell>
          <cell r="G287" t="str">
            <v>SPLIT AIR CONDITIONING MACHINE</v>
          </cell>
          <cell r="H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row>
        <row r="288">
          <cell r="A288">
            <v>1600030</v>
          </cell>
          <cell r="B288" t="str">
            <v>1600030</v>
          </cell>
          <cell r="C288" t="str">
            <v>0</v>
          </cell>
          <cell r="D288" t="str">
            <v>16000</v>
          </cell>
          <cell r="E288" t="str">
            <v>G3PREMAL</v>
          </cell>
          <cell r="F288" t="str">
            <v>G3PREMAL</v>
          </cell>
          <cell r="G288" t="str">
            <v>Water Purifier (Infocity)</v>
          </cell>
          <cell r="H288">
            <v>0</v>
          </cell>
          <cell r="K288">
            <v>0</v>
          </cell>
          <cell r="L288">
            <v>0</v>
          </cell>
          <cell r="M288">
            <v>0</v>
          </cell>
          <cell r="N288">
            <v>0</v>
          </cell>
          <cell r="O288">
            <v>0</v>
          </cell>
          <cell r="P288">
            <v>0</v>
          </cell>
          <cell r="Q288">
            <v>0</v>
          </cell>
          <cell r="R288">
            <v>0</v>
          </cell>
          <cell r="S288">
            <v>0</v>
          </cell>
          <cell r="T288">
            <v>0</v>
          </cell>
          <cell r="U288">
            <v>0</v>
          </cell>
          <cell r="V288">
            <v>-2790.73</v>
          </cell>
          <cell r="W288">
            <v>0</v>
          </cell>
          <cell r="X288">
            <v>0</v>
          </cell>
          <cell r="Y288">
            <v>0</v>
          </cell>
          <cell r="Z288">
            <v>0</v>
          </cell>
          <cell r="AA288">
            <v>0</v>
          </cell>
          <cell r="AB288">
            <v>27950</v>
          </cell>
          <cell r="AC288">
            <v>0</v>
          </cell>
          <cell r="AD288">
            <v>0</v>
          </cell>
          <cell r="AE288">
            <v>0</v>
          </cell>
          <cell r="AF288">
            <v>0</v>
          </cell>
        </row>
        <row r="289">
          <cell r="A289">
            <v>1600030</v>
          </cell>
          <cell r="H289">
            <v>0</v>
          </cell>
          <cell r="K289">
            <v>0</v>
          </cell>
          <cell r="L289">
            <v>0</v>
          </cell>
          <cell r="M289">
            <v>0</v>
          </cell>
          <cell r="N289">
            <v>0</v>
          </cell>
          <cell r="O289">
            <v>0</v>
          </cell>
          <cell r="P289">
            <v>0</v>
          </cell>
          <cell r="Q289">
            <v>0</v>
          </cell>
          <cell r="R289">
            <v>0</v>
          </cell>
          <cell r="S289">
            <v>0</v>
          </cell>
          <cell r="T289">
            <v>0</v>
          </cell>
          <cell r="U289">
            <v>0</v>
          </cell>
          <cell r="V289">
            <v>-5240.63</v>
          </cell>
          <cell r="W289">
            <v>0</v>
          </cell>
          <cell r="X289">
            <v>0</v>
          </cell>
          <cell r="Y289">
            <v>0</v>
          </cell>
          <cell r="Z289">
            <v>0</v>
          </cell>
          <cell r="AA289">
            <v>0</v>
          </cell>
          <cell r="AB289">
            <v>27950</v>
          </cell>
          <cell r="AC289">
            <v>0</v>
          </cell>
          <cell r="AD289">
            <v>0</v>
          </cell>
          <cell r="AE289">
            <v>0</v>
          </cell>
          <cell r="AF289">
            <v>0</v>
          </cell>
        </row>
        <row r="290">
          <cell r="A290">
            <v>1600030</v>
          </cell>
          <cell r="H290">
            <v>27950</v>
          </cell>
          <cell r="K290">
            <v>0</v>
          </cell>
          <cell r="L290">
            <v>0</v>
          </cell>
          <cell r="M290">
            <v>-2790.73</v>
          </cell>
          <cell r="N290">
            <v>0</v>
          </cell>
          <cell r="O290">
            <v>0</v>
          </cell>
          <cell r="P290">
            <v>0</v>
          </cell>
          <cell r="Q290">
            <v>0</v>
          </cell>
          <cell r="R290">
            <v>0</v>
          </cell>
          <cell r="S290">
            <v>0</v>
          </cell>
          <cell r="T290">
            <v>0</v>
          </cell>
          <cell r="U290">
            <v>0</v>
          </cell>
          <cell r="V290">
            <v>-3499.65</v>
          </cell>
          <cell r="W290">
            <v>0</v>
          </cell>
          <cell r="X290">
            <v>0</v>
          </cell>
          <cell r="Y290">
            <v>0</v>
          </cell>
          <cell r="Z290">
            <v>0</v>
          </cell>
          <cell r="AA290">
            <v>0</v>
          </cell>
          <cell r="AB290">
            <v>0</v>
          </cell>
          <cell r="AC290">
            <v>0</v>
          </cell>
          <cell r="AD290">
            <v>0</v>
          </cell>
          <cell r="AE290">
            <v>0</v>
          </cell>
          <cell r="AF290">
            <v>0</v>
          </cell>
        </row>
        <row r="291">
          <cell r="A291">
            <v>1600030</v>
          </cell>
          <cell r="H291">
            <v>27950</v>
          </cell>
          <cell r="K291">
            <v>0</v>
          </cell>
          <cell r="L291">
            <v>0</v>
          </cell>
          <cell r="M291">
            <v>-5240.63</v>
          </cell>
          <cell r="N291">
            <v>0</v>
          </cell>
          <cell r="O291">
            <v>0</v>
          </cell>
          <cell r="P291">
            <v>0</v>
          </cell>
          <cell r="Q291">
            <v>0</v>
          </cell>
          <cell r="R291">
            <v>0</v>
          </cell>
          <cell r="S291">
            <v>0</v>
          </cell>
          <cell r="T291">
            <v>0</v>
          </cell>
          <cell r="U291">
            <v>0</v>
          </cell>
          <cell r="V291">
            <v>-5677.34</v>
          </cell>
          <cell r="W291">
            <v>0</v>
          </cell>
          <cell r="X291">
            <v>0</v>
          </cell>
          <cell r="Y291">
            <v>0</v>
          </cell>
          <cell r="Z291">
            <v>0</v>
          </cell>
          <cell r="AA291">
            <v>0</v>
          </cell>
          <cell r="AB291">
            <v>0</v>
          </cell>
          <cell r="AC291">
            <v>0</v>
          </cell>
          <cell r="AD291">
            <v>0</v>
          </cell>
          <cell r="AE291">
            <v>0</v>
          </cell>
          <cell r="AF291">
            <v>0</v>
          </cell>
        </row>
        <row r="292">
          <cell r="A292">
            <v>1600031</v>
          </cell>
          <cell r="B292" t="str">
            <v>1600031</v>
          </cell>
          <cell r="C292" t="str">
            <v>0</v>
          </cell>
          <cell r="D292" t="str">
            <v>16000</v>
          </cell>
          <cell r="E292" t="str">
            <v>G3PREMAL</v>
          </cell>
          <cell r="F292" t="str">
            <v/>
          </cell>
          <cell r="G292" t="str">
            <v>Lightining Arrester</v>
          </cell>
          <cell r="H292">
            <v>0</v>
          </cell>
          <cell r="K292">
            <v>0</v>
          </cell>
          <cell r="L292">
            <v>0</v>
          </cell>
          <cell r="M292">
            <v>0</v>
          </cell>
          <cell r="N292">
            <v>0</v>
          </cell>
          <cell r="O292">
            <v>0</v>
          </cell>
          <cell r="P292">
            <v>0</v>
          </cell>
          <cell r="Q292">
            <v>0</v>
          </cell>
          <cell r="R292">
            <v>0</v>
          </cell>
          <cell r="S292">
            <v>0</v>
          </cell>
          <cell r="T292">
            <v>0</v>
          </cell>
          <cell r="U292">
            <v>0</v>
          </cell>
          <cell r="V292">
            <v>-4567.43</v>
          </cell>
          <cell r="W292">
            <v>0</v>
          </cell>
          <cell r="X292">
            <v>0</v>
          </cell>
          <cell r="Y292">
            <v>0</v>
          </cell>
          <cell r="Z292">
            <v>0</v>
          </cell>
          <cell r="AA292">
            <v>0</v>
          </cell>
          <cell r="AB292">
            <v>47000</v>
          </cell>
          <cell r="AC292">
            <v>0</v>
          </cell>
          <cell r="AD292">
            <v>0</v>
          </cell>
          <cell r="AE292">
            <v>0</v>
          </cell>
          <cell r="AF292">
            <v>0</v>
          </cell>
        </row>
        <row r="293">
          <cell r="A293">
            <v>1600031</v>
          </cell>
          <cell r="H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47000</v>
          </cell>
          <cell r="AC293">
            <v>0</v>
          </cell>
          <cell r="AD293">
            <v>0</v>
          </cell>
          <cell r="AE293">
            <v>0</v>
          </cell>
          <cell r="AF293">
            <v>0</v>
          </cell>
        </row>
        <row r="294">
          <cell r="A294">
            <v>1600031</v>
          </cell>
          <cell r="H294">
            <v>47000</v>
          </cell>
          <cell r="K294">
            <v>0</v>
          </cell>
          <cell r="L294">
            <v>0</v>
          </cell>
          <cell r="M294">
            <v>-4567.43</v>
          </cell>
          <cell r="N294">
            <v>0</v>
          </cell>
          <cell r="O294">
            <v>0</v>
          </cell>
          <cell r="P294">
            <v>0</v>
          </cell>
          <cell r="Q294">
            <v>0</v>
          </cell>
          <cell r="R294">
            <v>0</v>
          </cell>
          <cell r="S294">
            <v>0</v>
          </cell>
          <cell r="T294">
            <v>0</v>
          </cell>
          <cell r="U294">
            <v>0</v>
          </cell>
          <cell r="V294">
            <v>-5902.37</v>
          </cell>
          <cell r="W294">
            <v>0</v>
          </cell>
          <cell r="X294">
            <v>0</v>
          </cell>
          <cell r="Y294">
            <v>0</v>
          </cell>
          <cell r="Z294">
            <v>0</v>
          </cell>
          <cell r="AA294">
            <v>0</v>
          </cell>
          <cell r="AB294">
            <v>0</v>
          </cell>
          <cell r="AC294">
            <v>0</v>
          </cell>
          <cell r="AD294">
            <v>0</v>
          </cell>
          <cell r="AE294">
            <v>0</v>
          </cell>
          <cell r="AF294">
            <v>0</v>
          </cell>
        </row>
        <row r="295">
          <cell r="A295">
            <v>1600031</v>
          </cell>
          <cell r="H295">
            <v>47000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A296">
            <v>1600032</v>
          </cell>
          <cell r="B296" t="str">
            <v>1600032</v>
          </cell>
          <cell r="C296" t="str">
            <v>0</v>
          </cell>
          <cell r="D296" t="str">
            <v>16000</v>
          </cell>
          <cell r="E296" t="str">
            <v>G3PREMAL</v>
          </cell>
          <cell r="F296" t="str">
            <v/>
          </cell>
          <cell r="G296" t="str">
            <v>Laser Jet Fax Machine</v>
          </cell>
          <cell r="H296">
            <v>0</v>
          </cell>
          <cell r="K296">
            <v>0</v>
          </cell>
          <cell r="L296">
            <v>0</v>
          </cell>
          <cell r="M296">
            <v>0</v>
          </cell>
          <cell r="N296">
            <v>0</v>
          </cell>
          <cell r="O296">
            <v>0</v>
          </cell>
          <cell r="P296">
            <v>0</v>
          </cell>
          <cell r="Q296">
            <v>0</v>
          </cell>
          <cell r="R296">
            <v>0</v>
          </cell>
          <cell r="S296">
            <v>0</v>
          </cell>
          <cell r="T296">
            <v>0</v>
          </cell>
          <cell r="U296">
            <v>0</v>
          </cell>
          <cell r="V296">
            <v>-1655.02</v>
          </cell>
          <cell r="W296">
            <v>0</v>
          </cell>
          <cell r="X296">
            <v>0</v>
          </cell>
          <cell r="Y296">
            <v>0</v>
          </cell>
          <cell r="Z296">
            <v>0</v>
          </cell>
          <cell r="AA296">
            <v>0</v>
          </cell>
          <cell r="AB296">
            <v>15400</v>
          </cell>
          <cell r="AC296">
            <v>0</v>
          </cell>
          <cell r="AD296">
            <v>0</v>
          </cell>
          <cell r="AE296">
            <v>0</v>
          </cell>
          <cell r="AF296">
            <v>0</v>
          </cell>
        </row>
        <row r="297">
          <cell r="A297">
            <v>1600032</v>
          </cell>
          <cell r="H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15400</v>
          </cell>
          <cell r="AC297">
            <v>0</v>
          </cell>
          <cell r="AD297">
            <v>0</v>
          </cell>
          <cell r="AE297">
            <v>0</v>
          </cell>
          <cell r="AF297">
            <v>0</v>
          </cell>
        </row>
        <row r="298">
          <cell r="A298">
            <v>1600033</v>
          </cell>
          <cell r="B298" t="str">
            <v>1600033</v>
          </cell>
          <cell r="C298" t="str">
            <v>0</v>
          </cell>
          <cell r="D298" t="str">
            <v>16000</v>
          </cell>
          <cell r="E298" t="str">
            <v>G3PREMAL</v>
          </cell>
          <cell r="F298" t="str">
            <v/>
          </cell>
          <cell r="G298" t="str">
            <v>Laser Jet Fax Machine</v>
          </cell>
          <cell r="H298">
            <v>0</v>
          </cell>
          <cell r="K298">
            <v>0</v>
          </cell>
          <cell r="L298">
            <v>0</v>
          </cell>
          <cell r="M298">
            <v>0</v>
          </cell>
          <cell r="N298">
            <v>0</v>
          </cell>
          <cell r="O298">
            <v>0</v>
          </cell>
          <cell r="P298">
            <v>0</v>
          </cell>
          <cell r="Q298">
            <v>0</v>
          </cell>
          <cell r="R298">
            <v>0</v>
          </cell>
          <cell r="S298">
            <v>0</v>
          </cell>
          <cell r="T298">
            <v>0</v>
          </cell>
          <cell r="U298">
            <v>0</v>
          </cell>
          <cell r="V298">
            <v>-576.59</v>
          </cell>
          <cell r="W298">
            <v>0</v>
          </cell>
          <cell r="X298">
            <v>0</v>
          </cell>
          <cell r="Y298">
            <v>0</v>
          </cell>
          <cell r="Z298">
            <v>0</v>
          </cell>
          <cell r="AA298">
            <v>0</v>
          </cell>
          <cell r="AB298">
            <v>6252</v>
          </cell>
          <cell r="AC298">
            <v>0</v>
          </cell>
          <cell r="AD298">
            <v>0</v>
          </cell>
          <cell r="AE298">
            <v>0</v>
          </cell>
          <cell r="AF298">
            <v>0</v>
          </cell>
        </row>
        <row r="299">
          <cell r="A299">
            <v>1600033</v>
          </cell>
          <cell r="H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6252</v>
          </cell>
          <cell r="AC299">
            <v>0</v>
          </cell>
          <cell r="AD299">
            <v>0</v>
          </cell>
          <cell r="AE299">
            <v>0</v>
          </cell>
          <cell r="AF299">
            <v>0</v>
          </cell>
        </row>
        <row r="300">
          <cell r="A300">
            <v>1600034</v>
          </cell>
          <cell r="B300" t="str">
            <v>1600034</v>
          </cell>
          <cell r="C300" t="str">
            <v>0</v>
          </cell>
          <cell r="D300" t="str">
            <v>16000</v>
          </cell>
          <cell r="E300" t="str">
            <v>G3PREMAL</v>
          </cell>
          <cell r="F300" t="str">
            <v>G3PREMAL</v>
          </cell>
          <cell r="G300" t="str">
            <v>XEROX MACHINE - CP420</v>
          </cell>
          <cell r="H300">
            <v>0</v>
          </cell>
          <cell r="K300">
            <v>0</v>
          </cell>
          <cell r="L300">
            <v>0</v>
          </cell>
          <cell r="M300">
            <v>0</v>
          </cell>
          <cell r="N300">
            <v>0</v>
          </cell>
          <cell r="O300">
            <v>0</v>
          </cell>
          <cell r="P300">
            <v>0</v>
          </cell>
          <cell r="Q300">
            <v>0</v>
          </cell>
          <cell r="R300">
            <v>0</v>
          </cell>
          <cell r="S300">
            <v>0</v>
          </cell>
          <cell r="T300">
            <v>0</v>
          </cell>
          <cell r="U300">
            <v>0</v>
          </cell>
          <cell r="V300">
            <v>-1260.8699999999999</v>
          </cell>
          <cell r="W300">
            <v>0</v>
          </cell>
          <cell r="X300">
            <v>0</v>
          </cell>
          <cell r="Y300">
            <v>0</v>
          </cell>
          <cell r="Z300">
            <v>0</v>
          </cell>
          <cell r="AA300">
            <v>0</v>
          </cell>
          <cell r="AB300">
            <v>56076.800000000003</v>
          </cell>
          <cell r="AC300">
            <v>0</v>
          </cell>
          <cell r="AD300">
            <v>0</v>
          </cell>
          <cell r="AE300">
            <v>0</v>
          </cell>
          <cell r="AF300">
            <v>0</v>
          </cell>
        </row>
        <row r="301">
          <cell r="A301">
            <v>1600034</v>
          </cell>
          <cell r="H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56076.800000000003</v>
          </cell>
          <cell r="AC301">
            <v>0</v>
          </cell>
          <cell r="AD301">
            <v>0</v>
          </cell>
          <cell r="AE301">
            <v>0</v>
          </cell>
          <cell r="AF301">
            <v>0</v>
          </cell>
        </row>
        <row r="302">
          <cell r="A302">
            <v>1700000</v>
          </cell>
          <cell r="B302" t="str">
            <v>1700000</v>
          </cell>
          <cell r="C302" t="str">
            <v>0</v>
          </cell>
          <cell r="D302" t="str">
            <v>17000</v>
          </cell>
          <cell r="E302" t="str">
            <v>TCSADMIN</v>
          </cell>
          <cell r="F302" t="str">
            <v/>
          </cell>
          <cell r="G302" t="str">
            <v>RADIO LINK - BARODA</v>
          </cell>
          <cell r="H302">
            <v>107406</v>
          </cell>
          <cell r="K302">
            <v>0</v>
          </cell>
          <cell r="L302">
            <v>0</v>
          </cell>
          <cell r="M302">
            <v>-30502.14</v>
          </cell>
          <cell r="N302">
            <v>0</v>
          </cell>
          <cell r="O302">
            <v>0</v>
          </cell>
          <cell r="P302">
            <v>0</v>
          </cell>
          <cell r="Q302">
            <v>0</v>
          </cell>
          <cell r="R302">
            <v>0</v>
          </cell>
          <cell r="S302">
            <v>0</v>
          </cell>
          <cell r="T302">
            <v>0</v>
          </cell>
          <cell r="U302">
            <v>0</v>
          </cell>
          <cell r="V302">
            <v>-10697.33</v>
          </cell>
          <cell r="W302">
            <v>0</v>
          </cell>
          <cell r="X302">
            <v>0</v>
          </cell>
          <cell r="Y302">
            <v>0</v>
          </cell>
          <cell r="Z302">
            <v>0</v>
          </cell>
          <cell r="AA302">
            <v>0</v>
          </cell>
          <cell r="AB302">
            <v>0</v>
          </cell>
          <cell r="AC302">
            <v>0</v>
          </cell>
          <cell r="AD302">
            <v>0</v>
          </cell>
          <cell r="AE302">
            <v>0</v>
          </cell>
          <cell r="AF302">
            <v>0</v>
          </cell>
        </row>
        <row r="303">
          <cell r="A303">
            <v>1700000</v>
          </cell>
          <cell r="H303">
            <v>107406</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A304">
            <v>1700000</v>
          </cell>
          <cell r="H304">
            <v>107406</v>
          </cell>
          <cell r="K304">
            <v>0</v>
          </cell>
          <cell r="L304">
            <v>0</v>
          </cell>
          <cell r="M304">
            <v>-41199.47</v>
          </cell>
          <cell r="N304">
            <v>0</v>
          </cell>
          <cell r="O304">
            <v>0</v>
          </cell>
          <cell r="P304">
            <v>0</v>
          </cell>
          <cell r="Q304">
            <v>0</v>
          </cell>
          <cell r="R304">
            <v>0</v>
          </cell>
          <cell r="S304">
            <v>0</v>
          </cell>
          <cell r="T304">
            <v>0</v>
          </cell>
          <cell r="U304">
            <v>0</v>
          </cell>
          <cell r="V304">
            <v>-9209.33</v>
          </cell>
          <cell r="W304">
            <v>0</v>
          </cell>
          <cell r="X304">
            <v>0</v>
          </cell>
          <cell r="Y304">
            <v>0</v>
          </cell>
          <cell r="Z304">
            <v>0</v>
          </cell>
          <cell r="AA304">
            <v>0</v>
          </cell>
          <cell r="AB304">
            <v>0</v>
          </cell>
          <cell r="AC304">
            <v>0</v>
          </cell>
          <cell r="AD304">
            <v>0</v>
          </cell>
          <cell r="AE304">
            <v>0</v>
          </cell>
          <cell r="AF304">
            <v>0</v>
          </cell>
        </row>
        <row r="305">
          <cell r="A305">
            <v>1700000</v>
          </cell>
          <cell r="H305">
            <v>107406</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row>
        <row r="306">
          <cell r="A306">
            <v>1700001</v>
          </cell>
          <cell r="B306" t="str">
            <v>1700001</v>
          </cell>
          <cell r="C306" t="str">
            <v>0</v>
          </cell>
          <cell r="D306" t="str">
            <v>17000</v>
          </cell>
          <cell r="E306" t="str">
            <v>TCSADMIN</v>
          </cell>
          <cell r="F306" t="str">
            <v/>
          </cell>
          <cell r="G306" t="str">
            <v>ANTANNAE</v>
          </cell>
          <cell r="H306">
            <v>39500</v>
          </cell>
          <cell r="K306">
            <v>0</v>
          </cell>
          <cell r="L306">
            <v>0</v>
          </cell>
          <cell r="M306">
            <v>-8850.93</v>
          </cell>
          <cell r="N306">
            <v>0</v>
          </cell>
          <cell r="O306">
            <v>0</v>
          </cell>
          <cell r="P306">
            <v>0</v>
          </cell>
          <cell r="Q306">
            <v>0</v>
          </cell>
          <cell r="R306">
            <v>0</v>
          </cell>
          <cell r="S306">
            <v>0</v>
          </cell>
          <cell r="T306">
            <v>0</v>
          </cell>
          <cell r="U306">
            <v>0</v>
          </cell>
          <cell r="V306">
            <v>-4263.29</v>
          </cell>
          <cell r="W306">
            <v>0</v>
          </cell>
          <cell r="X306">
            <v>0</v>
          </cell>
          <cell r="Y306">
            <v>0</v>
          </cell>
          <cell r="Z306">
            <v>0</v>
          </cell>
          <cell r="AA306">
            <v>0</v>
          </cell>
          <cell r="AB306">
            <v>0</v>
          </cell>
          <cell r="AC306">
            <v>0</v>
          </cell>
          <cell r="AD306">
            <v>0</v>
          </cell>
          <cell r="AE306">
            <v>0</v>
          </cell>
          <cell r="AF306">
            <v>0</v>
          </cell>
        </row>
        <row r="307">
          <cell r="A307">
            <v>1700001</v>
          </cell>
          <cell r="H307">
            <v>39500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row>
        <row r="308">
          <cell r="A308">
            <v>1700001</v>
          </cell>
          <cell r="H308">
            <v>39500</v>
          </cell>
          <cell r="K308">
            <v>0</v>
          </cell>
          <cell r="L308">
            <v>0</v>
          </cell>
          <cell r="M308">
            <v>-13114.22</v>
          </cell>
          <cell r="N308">
            <v>0</v>
          </cell>
          <cell r="O308">
            <v>0</v>
          </cell>
          <cell r="P308">
            <v>0</v>
          </cell>
          <cell r="Q308">
            <v>0</v>
          </cell>
          <cell r="R308">
            <v>0</v>
          </cell>
          <cell r="S308">
            <v>0</v>
          </cell>
          <cell r="T308">
            <v>0</v>
          </cell>
          <cell r="U308">
            <v>0</v>
          </cell>
          <cell r="V308">
            <v>-3670.26</v>
          </cell>
          <cell r="W308">
            <v>0</v>
          </cell>
          <cell r="X308">
            <v>0</v>
          </cell>
          <cell r="Y308">
            <v>0</v>
          </cell>
          <cell r="Z308">
            <v>0</v>
          </cell>
          <cell r="AA308">
            <v>0</v>
          </cell>
          <cell r="AB308">
            <v>0</v>
          </cell>
          <cell r="AC308">
            <v>0</v>
          </cell>
          <cell r="AD308">
            <v>0</v>
          </cell>
          <cell r="AE308">
            <v>0</v>
          </cell>
          <cell r="AF308">
            <v>0</v>
          </cell>
        </row>
        <row r="309">
          <cell r="A309">
            <v>1700001</v>
          </cell>
          <cell r="H309">
            <v>39500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row>
        <row r="310">
          <cell r="A310">
            <v>1700002</v>
          </cell>
          <cell r="B310" t="str">
            <v>1700002</v>
          </cell>
          <cell r="C310" t="str">
            <v>0</v>
          </cell>
          <cell r="D310" t="str">
            <v>17000</v>
          </cell>
          <cell r="E310" t="str">
            <v>TCSADMIN</v>
          </cell>
          <cell r="F310" t="str">
            <v/>
          </cell>
          <cell r="G310" t="str">
            <v>ROUTER</v>
          </cell>
          <cell r="H310">
            <v>20000</v>
          </cell>
          <cell r="K310">
            <v>0</v>
          </cell>
          <cell r="L310">
            <v>0</v>
          </cell>
          <cell r="M310">
            <v>-4481.4799999999996</v>
          </cell>
          <cell r="N310">
            <v>0</v>
          </cell>
          <cell r="O310">
            <v>0</v>
          </cell>
          <cell r="P310">
            <v>0</v>
          </cell>
          <cell r="Q310">
            <v>0</v>
          </cell>
          <cell r="R310">
            <v>0</v>
          </cell>
          <cell r="S310">
            <v>0</v>
          </cell>
          <cell r="T310">
            <v>0</v>
          </cell>
          <cell r="U310">
            <v>0</v>
          </cell>
          <cell r="V310">
            <v>-2158.63</v>
          </cell>
          <cell r="W310">
            <v>0</v>
          </cell>
          <cell r="X310">
            <v>0</v>
          </cell>
          <cell r="Y310">
            <v>0</v>
          </cell>
          <cell r="Z310">
            <v>0</v>
          </cell>
          <cell r="AA310">
            <v>0</v>
          </cell>
          <cell r="AB310">
            <v>0</v>
          </cell>
          <cell r="AC310">
            <v>0</v>
          </cell>
          <cell r="AD310">
            <v>0</v>
          </cell>
          <cell r="AE310">
            <v>0</v>
          </cell>
          <cell r="AF310">
            <v>0</v>
          </cell>
        </row>
        <row r="311">
          <cell r="A311">
            <v>1700002</v>
          </cell>
          <cell r="H311">
            <v>20000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row>
        <row r="312">
          <cell r="A312">
            <v>1700002</v>
          </cell>
          <cell r="H312">
            <v>20000</v>
          </cell>
          <cell r="K312">
            <v>0</v>
          </cell>
          <cell r="L312">
            <v>0</v>
          </cell>
          <cell r="M312">
            <v>-6640.11</v>
          </cell>
          <cell r="N312">
            <v>0</v>
          </cell>
          <cell r="O312">
            <v>0</v>
          </cell>
          <cell r="P312">
            <v>0</v>
          </cell>
          <cell r="Q312">
            <v>0</v>
          </cell>
          <cell r="R312">
            <v>0</v>
          </cell>
          <cell r="S312">
            <v>0</v>
          </cell>
          <cell r="T312">
            <v>0</v>
          </cell>
          <cell r="U312">
            <v>0</v>
          </cell>
          <cell r="V312">
            <v>-1858.36</v>
          </cell>
          <cell r="W312">
            <v>0</v>
          </cell>
          <cell r="X312">
            <v>0</v>
          </cell>
          <cell r="Y312">
            <v>0</v>
          </cell>
          <cell r="Z312">
            <v>0</v>
          </cell>
          <cell r="AA312">
            <v>0</v>
          </cell>
          <cell r="AB312">
            <v>0</v>
          </cell>
          <cell r="AC312">
            <v>0</v>
          </cell>
          <cell r="AD312">
            <v>0</v>
          </cell>
          <cell r="AE312">
            <v>0</v>
          </cell>
          <cell r="AF312">
            <v>0</v>
          </cell>
        </row>
        <row r="313">
          <cell r="A313">
            <v>1700002</v>
          </cell>
          <cell r="H313">
            <v>20000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row>
        <row r="314">
          <cell r="A314">
            <v>1700003</v>
          </cell>
          <cell r="B314" t="str">
            <v>1700003</v>
          </cell>
          <cell r="C314" t="str">
            <v>0</v>
          </cell>
          <cell r="D314" t="str">
            <v>17000</v>
          </cell>
          <cell r="E314" t="str">
            <v>TCSADMIN</v>
          </cell>
          <cell r="F314" t="str">
            <v/>
          </cell>
          <cell r="G314" t="str">
            <v>RF CABLE</v>
          </cell>
          <cell r="H314">
            <v>70854</v>
          </cell>
          <cell r="K314">
            <v>0</v>
          </cell>
          <cell r="L314">
            <v>0</v>
          </cell>
          <cell r="M314">
            <v>-15876.55</v>
          </cell>
          <cell r="N314">
            <v>0</v>
          </cell>
          <cell r="O314">
            <v>0</v>
          </cell>
          <cell r="P314">
            <v>0</v>
          </cell>
          <cell r="Q314">
            <v>0</v>
          </cell>
          <cell r="R314">
            <v>0</v>
          </cell>
          <cell r="S314">
            <v>0</v>
          </cell>
          <cell r="T314">
            <v>0</v>
          </cell>
          <cell r="U314">
            <v>0</v>
          </cell>
          <cell r="V314">
            <v>-7647.36</v>
          </cell>
          <cell r="W314">
            <v>0</v>
          </cell>
          <cell r="X314">
            <v>0</v>
          </cell>
          <cell r="Y314">
            <v>0</v>
          </cell>
          <cell r="Z314">
            <v>0</v>
          </cell>
          <cell r="AA314">
            <v>0</v>
          </cell>
          <cell r="AB314">
            <v>0</v>
          </cell>
          <cell r="AC314">
            <v>0</v>
          </cell>
          <cell r="AD314">
            <v>0</v>
          </cell>
          <cell r="AE314">
            <v>0</v>
          </cell>
          <cell r="AF314">
            <v>0</v>
          </cell>
        </row>
        <row r="315">
          <cell r="A315">
            <v>1700003</v>
          </cell>
          <cell r="H315">
            <v>70854</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row>
        <row r="316">
          <cell r="A316">
            <v>1700003</v>
          </cell>
          <cell r="H316">
            <v>70854</v>
          </cell>
          <cell r="K316">
            <v>0</v>
          </cell>
          <cell r="L316">
            <v>0</v>
          </cell>
          <cell r="M316">
            <v>-23523.91</v>
          </cell>
          <cell r="N316">
            <v>0</v>
          </cell>
          <cell r="O316">
            <v>0</v>
          </cell>
          <cell r="P316">
            <v>0</v>
          </cell>
          <cell r="Q316">
            <v>0</v>
          </cell>
          <cell r="R316">
            <v>0</v>
          </cell>
          <cell r="S316">
            <v>0</v>
          </cell>
          <cell r="T316">
            <v>0</v>
          </cell>
          <cell r="U316">
            <v>0</v>
          </cell>
          <cell r="V316">
            <v>-6583.62</v>
          </cell>
          <cell r="W316">
            <v>0</v>
          </cell>
          <cell r="X316">
            <v>0</v>
          </cell>
          <cell r="Y316">
            <v>0</v>
          </cell>
          <cell r="Z316">
            <v>0</v>
          </cell>
          <cell r="AA316">
            <v>0</v>
          </cell>
          <cell r="AB316">
            <v>0</v>
          </cell>
          <cell r="AC316">
            <v>0</v>
          </cell>
          <cell r="AD316">
            <v>0</v>
          </cell>
          <cell r="AE316">
            <v>0</v>
          </cell>
          <cell r="AF316">
            <v>0</v>
          </cell>
        </row>
        <row r="317">
          <cell r="A317">
            <v>1700003</v>
          </cell>
          <cell r="H317">
            <v>70854</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row>
        <row r="318">
          <cell r="A318">
            <v>1700004</v>
          </cell>
          <cell r="B318" t="str">
            <v>1700004</v>
          </cell>
          <cell r="C318" t="str">
            <v>0</v>
          </cell>
          <cell r="D318" t="str">
            <v>17000</v>
          </cell>
          <cell r="E318" t="str">
            <v>TCSADMIN</v>
          </cell>
          <cell r="F318" t="str">
            <v/>
          </cell>
          <cell r="G318" t="str">
            <v>ANTANNAE</v>
          </cell>
          <cell r="H318">
            <v>9360</v>
          </cell>
          <cell r="K318">
            <v>0</v>
          </cell>
          <cell r="L318">
            <v>0</v>
          </cell>
          <cell r="M318">
            <v>-1198.53</v>
          </cell>
          <cell r="N318">
            <v>0</v>
          </cell>
          <cell r="O318">
            <v>0</v>
          </cell>
          <cell r="P318">
            <v>0</v>
          </cell>
          <cell r="Q318">
            <v>0</v>
          </cell>
          <cell r="R318">
            <v>0</v>
          </cell>
          <cell r="S318">
            <v>0</v>
          </cell>
          <cell r="T318">
            <v>0</v>
          </cell>
          <cell r="U318">
            <v>0</v>
          </cell>
          <cell r="V318">
            <v>-1135.26</v>
          </cell>
          <cell r="W318">
            <v>0</v>
          </cell>
          <cell r="X318">
            <v>0</v>
          </cell>
          <cell r="Y318">
            <v>0</v>
          </cell>
          <cell r="Z318">
            <v>0</v>
          </cell>
          <cell r="AA318">
            <v>0</v>
          </cell>
          <cell r="AB318">
            <v>0</v>
          </cell>
          <cell r="AC318">
            <v>0</v>
          </cell>
          <cell r="AD318">
            <v>0</v>
          </cell>
          <cell r="AE318">
            <v>0</v>
          </cell>
          <cell r="AF318">
            <v>0</v>
          </cell>
        </row>
        <row r="319">
          <cell r="A319">
            <v>1700004</v>
          </cell>
          <cell r="H319">
            <v>9360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row>
        <row r="320">
          <cell r="A320">
            <v>1700004</v>
          </cell>
          <cell r="H320">
            <v>9360</v>
          </cell>
          <cell r="K320">
            <v>0</v>
          </cell>
          <cell r="L320">
            <v>0</v>
          </cell>
          <cell r="M320">
            <v>-2333.79</v>
          </cell>
          <cell r="N320">
            <v>0</v>
          </cell>
          <cell r="O320">
            <v>0</v>
          </cell>
          <cell r="P320">
            <v>0</v>
          </cell>
          <cell r="Q320">
            <v>0</v>
          </cell>
          <cell r="R320">
            <v>0</v>
          </cell>
          <cell r="S320">
            <v>0</v>
          </cell>
          <cell r="T320">
            <v>0</v>
          </cell>
          <cell r="U320">
            <v>0</v>
          </cell>
          <cell r="V320">
            <v>-977.35</v>
          </cell>
          <cell r="W320">
            <v>0</v>
          </cell>
          <cell r="X320">
            <v>0</v>
          </cell>
          <cell r="Y320">
            <v>0</v>
          </cell>
          <cell r="Z320">
            <v>0</v>
          </cell>
          <cell r="AA320">
            <v>0</v>
          </cell>
          <cell r="AB320">
            <v>0</v>
          </cell>
          <cell r="AC320">
            <v>0</v>
          </cell>
          <cell r="AD320">
            <v>0</v>
          </cell>
          <cell r="AE320">
            <v>0</v>
          </cell>
          <cell r="AF320">
            <v>0</v>
          </cell>
        </row>
        <row r="321">
          <cell r="A321">
            <v>1700004</v>
          </cell>
          <cell r="H321">
            <v>9360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row>
        <row r="322">
          <cell r="A322">
            <v>1700005</v>
          </cell>
          <cell r="B322" t="str">
            <v>1700005</v>
          </cell>
          <cell r="C322" t="str">
            <v>0</v>
          </cell>
          <cell r="D322" t="str">
            <v>17000</v>
          </cell>
          <cell r="E322" t="str">
            <v>TCSADMIN</v>
          </cell>
          <cell r="F322" t="str">
            <v/>
          </cell>
          <cell r="G322" t="str">
            <v>RADIO LINK -</v>
          </cell>
          <cell r="H322">
            <v>29600</v>
          </cell>
          <cell r="K322">
            <v>0</v>
          </cell>
          <cell r="L322">
            <v>0</v>
          </cell>
          <cell r="M322">
            <v>-665.55</v>
          </cell>
          <cell r="N322">
            <v>0</v>
          </cell>
          <cell r="O322">
            <v>0</v>
          </cell>
          <cell r="P322">
            <v>0</v>
          </cell>
          <cell r="Q322">
            <v>0</v>
          </cell>
          <cell r="R322">
            <v>0</v>
          </cell>
          <cell r="S322">
            <v>0</v>
          </cell>
          <cell r="T322">
            <v>0</v>
          </cell>
          <cell r="U322">
            <v>0</v>
          </cell>
          <cell r="V322">
            <v>-6031.25</v>
          </cell>
          <cell r="W322">
            <v>0</v>
          </cell>
          <cell r="X322">
            <v>0</v>
          </cell>
          <cell r="Y322">
            <v>0</v>
          </cell>
          <cell r="Z322">
            <v>0</v>
          </cell>
          <cell r="AA322">
            <v>0</v>
          </cell>
          <cell r="AB322">
            <v>45000</v>
          </cell>
          <cell r="AC322">
            <v>0</v>
          </cell>
          <cell r="AD322">
            <v>0</v>
          </cell>
          <cell r="AE322">
            <v>0</v>
          </cell>
          <cell r="AF322">
            <v>0</v>
          </cell>
        </row>
        <row r="323">
          <cell r="A323">
            <v>1700005</v>
          </cell>
          <cell r="H323">
            <v>29600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45000</v>
          </cell>
          <cell r="AC323">
            <v>0</v>
          </cell>
          <cell r="AD323">
            <v>0</v>
          </cell>
          <cell r="AE323">
            <v>0</v>
          </cell>
          <cell r="AF323">
            <v>0</v>
          </cell>
        </row>
        <row r="324">
          <cell r="A324">
            <v>1700005</v>
          </cell>
          <cell r="H324">
            <v>74600</v>
          </cell>
          <cell r="K324">
            <v>0</v>
          </cell>
          <cell r="L324">
            <v>0</v>
          </cell>
          <cell r="M324">
            <v>-6696.8</v>
          </cell>
          <cell r="N324">
            <v>0</v>
          </cell>
          <cell r="O324">
            <v>0</v>
          </cell>
          <cell r="P324">
            <v>0</v>
          </cell>
          <cell r="Q324">
            <v>0</v>
          </cell>
          <cell r="R324">
            <v>0</v>
          </cell>
          <cell r="S324">
            <v>0</v>
          </cell>
          <cell r="T324">
            <v>0</v>
          </cell>
          <cell r="U324">
            <v>0</v>
          </cell>
          <cell r="V324">
            <v>-9445.34</v>
          </cell>
          <cell r="W324">
            <v>0</v>
          </cell>
          <cell r="X324">
            <v>0</v>
          </cell>
          <cell r="Y324">
            <v>0</v>
          </cell>
          <cell r="Z324">
            <v>0</v>
          </cell>
          <cell r="AA324">
            <v>0</v>
          </cell>
          <cell r="AB324">
            <v>0</v>
          </cell>
          <cell r="AC324">
            <v>0</v>
          </cell>
          <cell r="AD324">
            <v>0</v>
          </cell>
          <cell r="AE324">
            <v>0</v>
          </cell>
          <cell r="AF324">
            <v>0</v>
          </cell>
        </row>
        <row r="325">
          <cell r="A325">
            <v>1700005</v>
          </cell>
          <cell r="H325">
            <v>74600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row>
        <row r="326">
          <cell r="A326">
            <v>1700006</v>
          </cell>
          <cell r="B326" t="str">
            <v>1700006</v>
          </cell>
          <cell r="C326" t="str">
            <v>0</v>
          </cell>
          <cell r="D326" t="str">
            <v>17000</v>
          </cell>
          <cell r="E326" t="str">
            <v>TCSADMIN</v>
          </cell>
          <cell r="F326" t="str">
            <v/>
          </cell>
          <cell r="G326" t="str">
            <v>OPTICAL FIBRE CABLE</v>
          </cell>
          <cell r="H326">
            <v>137961</v>
          </cell>
          <cell r="K326">
            <v>0</v>
          </cell>
          <cell r="L326">
            <v>0</v>
          </cell>
          <cell r="M326">
            <v>-49505.66</v>
          </cell>
          <cell r="N326">
            <v>0</v>
          </cell>
          <cell r="O326">
            <v>0</v>
          </cell>
          <cell r="P326">
            <v>0</v>
          </cell>
          <cell r="Q326">
            <v>0</v>
          </cell>
          <cell r="R326">
            <v>0</v>
          </cell>
          <cell r="S326">
            <v>0</v>
          </cell>
          <cell r="T326">
            <v>0</v>
          </cell>
          <cell r="U326">
            <v>0</v>
          </cell>
          <cell r="V326">
            <v>-12304.14</v>
          </cell>
          <cell r="W326">
            <v>0</v>
          </cell>
          <cell r="X326">
            <v>0</v>
          </cell>
          <cell r="Y326">
            <v>0</v>
          </cell>
          <cell r="Z326">
            <v>0</v>
          </cell>
          <cell r="AA326">
            <v>0</v>
          </cell>
          <cell r="AB326">
            <v>0</v>
          </cell>
          <cell r="AC326">
            <v>0</v>
          </cell>
          <cell r="AD326">
            <v>0</v>
          </cell>
          <cell r="AE326">
            <v>0</v>
          </cell>
          <cell r="AF326">
            <v>0</v>
          </cell>
        </row>
        <row r="327">
          <cell r="A327">
            <v>1700006</v>
          </cell>
          <cell r="H327">
            <v>137961</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row>
        <row r="328">
          <cell r="A328">
            <v>1700006</v>
          </cell>
          <cell r="H328">
            <v>137961</v>
          </cell>
          <cell r="K328">
            <v>0</v>
          </cell>
          <cell r="L328">
            <v>0</v>
          </cell>
          <cell r="M328">
            <v>-61809.8</v>
          </cell>
          <cell r="N328">
            <v>0</v>
          </cell>
          <cell r="O328">
            <v>0</v>
          </cell>
          <cell r="P328">
            <v>0</v>
          </cell>
          <cell r="Q328">
            <v>0</v>
          </cell>
          <cell r="R328">
            <v>0</v>
          </cell>
          <cell r="S328">
            <v>0</v>
          </cell>
          <cell r="T328">
            <v>0</v>
          </cell>
          <cell r="U328">
            <v>0</v>
          </cell>
          <cell r="V328">
            <v>-10592.63</v>
          </cell>
          <cell r="W328">
            <v>0</v>
          </cell>
          <cell r="X328">
            <v>0</v>
          </cell>
          <cell r="Y328">
            <v>0</v>
          </cell>
          <cell r="Z328">
            <v>0</v>
          </cell>
          <cell r="AA328">
            <v>0</v>
          </cell>
          <cell r="AB328">
            <v>0</v>
          </cell>
          <cell r="AC328">
            <v>0</v>
          </cell>
          <cell r="AD328">
            <v>0</v>
          </cell>
          <cell r="AE328">
            <v>0</v>
          </cell>
          <cell r="AF328">
            <v>0</v>
          </cell>
        </row>
        <row r="329">
          <cell r="A329">
            <v>1700006</v>
          </cell>
          <cell r="H329">
            <v>137961</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row>
        <row r="330">
          <cell r="A330">
            <v>1700007</v>
          </cell>
          <cell r="B330" t="str">
            <v>1700007</v>
          </cell>
          <cell r="C330" t="str">
            <v>0</v>
          </cell>
          <cell r="D330" t="str">
            <v>17000</v>
          </cell>
          <cell r="E330" t="str">
            <v>TCSADMIN</v>
          </cell>
          <cell r="F330" t="str">
            <v/>
          </cell>
          <cell r="G330" t="str">
            <v>YJ963.*-</v>
          </cell>
          <cell r="H330">
            <v>10000</v>
          </cell>
          <cell r="K330">
            <v>0</v>
          </cell>
          <cell r="L330">
            <v>0</v>
          </cell>
          <cell r="M330">
            <v>-1919.22</v>
          </cell>
          <cell r="N330">
            <v>0</v>
          </cell>
          <cell r="O330">
            <v>0</v>
          </cell>
          <cell r="P330">
            <v>0</v>
          </cell>
          <cell r="Q330">
            <v>0</v>
          </cell>
          <cell r="R330">
            <v>0</v>
          </cell>
          <cell r="S330">
            <v>0</v>
          </cell>
          <cell r="T330">
            <v>0</v>
          </cell>
          <cell r="U330">
            <v>0</v>
          </cell>
          <cell r="V330">
            <v>-1124.04</v>
          </cell>
          <cell r="W330">
            <v>0</v>
          </cell>
          <cell r="X330">
            <v>0</v>
          </cell>
          <cell r="Y330">
            <v>0</v>
          </cell>
          <cell r="Z330">
            <v>0</v>
          </cell>
          <cell r="AA330">
            <v>0</v>
          </cell>
          <cell r="AB330">
            <v>0</v>
          </cell>
          <cell r="AC330">
            <v>0</v>
          </cell>
          <cell r="AD330">
            <v>0</v>
          </cell>
          <cell r="AE330">
            <v>0</v>
          </cell>
          <cell r="AF330">
            <v>0</v>
          </cell>
        </row>
        <row r="331">
          <cell r="A331">
            <v>1700007</v>
          </cell>
          <cell r="H331">
            <v>10000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row>
        <row r="332">
          <cell r="A332">
            <v>1700007</v>
          </cell>
          <cell r="H332">
            <v>10000</v>
          </cell>
          <cell r="K332">
            <v>0</v>
          </cell>
          <cell r="L332">
            <v>0</v>
          </cell>
          <cell r="M332">
            <v>-3043.26</v>
          </cell>
          <cell r="N332">
            <v>0</v>
          </cell>
          <cell r="O332">
            <v>0</v>
          </cell>
          <cell r="P332">
            <v>0</v>
          </cell>
          <cell r="Q332">
            <v>0</v>
          </cell>
          <cell r="R332">
            <v>0</v>
          </cell>
          <cell r="S332">
            <v>0</v>
          </cell>
          <cell r="T332">
            <v>0</v>
          </cell>
          <cell r="U332">
            <v>0</v>
          </cell>
          <cell r="V332">
            <v>-967.68</v>
          </cell>
          <cell r="W332">
            <v>0</v>
          </cell>
          <cell r="X332">
            <v>0</v>
          </cell>
          <cell r="Y332">
            <v>0</v>
          </cell>
          <cell r="Z332">
            <v>0</v>
          </cell>
          <cell r="AA332">
            <v>0</v>
          </cell>
          <cell r="AB332">
            <v>0</v>
          </cell>
          <cell r="AC332">
            <v>0</v>
          </cell>
          <cell r="AD332">
            <v>0</v>
          </cell>
          <cell r="AE332">
            <v>0</v>
          </cell>
          <cell r="AF332">
            <v>0</v>
          </cell>
        </row>
        <row r="333">
          <cell r="A333">
            <v>1700007</v>
          </cell>
          <cell r="H333">
            <v>10000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A334">
            <v>1700008</v>
          </cell>
          <cell r="B334" t="str">
            <v>1700008</v>
          </cell>
          <cell r="C334" t="str">
            <v>0</v>
          </cell>
          <cell r="D334" t="str">
            <v>17000</v>
          </cell>
          <cell r="E334" t="str">
            <v>TCSADMIN</v>
          </cell>
          <cell r="F334" t="str">
            <v/>
          </cell>
          <cell r="G334" t="str">
            <v>OPTICAL FIBRE CABLE</v>
          </cell>
          <cell r="H334">
            <v>10000</v>
          </cell>
          <cell r="K334">
            <v>0</v>
          </cell>
          <cell r="L334">
            <v>0</v>
          </cell>
          <cell r="M334">
            <v>-5695.5</v>
          </cell>
          <cell r="N334">
            <v>0</v>
          </cell>
          <cell r="O334">
            <v>0</v>
          </cell>
          <cell r="P334">
            <v>0</v>
          </cell>
          <cell r="Q334">
            <v>0</v>
          </cell>
          <cell r="R334">
            <v>0</v>
          </cell>
          <cell r="S334">
            <v>0</v>
          </cell>
          <cell r="T334">
            <v>0</v>
          </cell>
          <cell r="U334">
            <v>0</v>
          </cell>
          <cell r="V334">
            <v>-598.76</v>
          </cell>
          <cell r="W334">
            <v>0</v>
          </cell>
          <cell r="X334">
            <v>0</v>
          </cell>
          <cell r="Y334">
            <v>0</v>
          </cell>
          <cell r="Z334">
            <v>0</v>
          </cell>
          <cell r="AA334">
            <v>0</v>
          </cell>
          <cell r="AB334">
            <v>0</v>
          </cell>
          <cell r="AC334">
            <v>0</v>
          </cell>
          <cell r="AD334">
            <v>0</v>
          </cell>
          <cell r="AE334">
            <v>0</v>
          </cell>
          <cell r="AF334">
            <v>0</v>
          </cell>
        </row>
        <row r="335">
          <cell r="A335">
            <v>1700008</v>
          </cell>
          <cell r="H335">
            <v>10000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row>
        <row r="336">
          <cell r="A336">
            <v>1700008</v>
          </cell>
          <cell r="H336">
            <v>10000</v>
          </cell>
          <cell r="K336">
            <v>0</v>
          </cell>
          <cell r="L336">
            <v>0</v>
          </cell>
          <cell r="M336">
            <v>-6294.26</v>
          </cell>
          <cell r="N336">
            <v>0</v>
          </cell>
          <cell r="O336">
            <v>0</v>
          </cell>
          <cell r="P336">
            <v>0</v>
          </cell>
          <cell r="Q336">
            <v>0</v>
          </cell>
          <cell r="R336">
            <v>0</v>
          </cell>
          <cell r="S336">
            <v>0</v>
          </cell>
          <cell r="T336">
            <v>0</v>
          </cell>
          <cell r="U336">
            <v>0</v>
          </cell>
          <cell r="V336">
            <v>-515.47</v>
          </cell>
          <cell r="W336">
            <v>0</v>
          </cell>
          <cell r="X336">
            <v>0</v>
          </cell>
          <cell r="Y336">
            <v>0</v>
          </cell>
          <cell r="Z336">
            <v>0</v>
          </cell>
          <cell r="AA336">
            <v>0</v>
          </cell>
          <cell r="AB336">
            <v>0</v>
          </cell>
          <cell r="AC336">
            <v>0</v>
          </cell>
          <cell r="AD336">
            <v>0</v>
          </cell>
          <cell r="AE336">
            <v>0</v>
          </cell>
          <cell r="AF336">
            <v>0</v>
          </cell>
        </row>
        <row r="337">
          <cell r="A337">
            <v>1700008</v>
          </cell>
          <cell r="H337">
            <v>10000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A338">
            <v>1700009</v>
          </cell>
          <cell r="B338" t="str">
            <v>1700009</v>
          </cell>
          <cell r="C338" t="str">
            <v>0</v>
          </cell>
          <cell r="D338" t="str">
            <v>17000</v>
          </cell>
          <cell r="E338" t="str">
            <v>TCSADMIN</v>
          </cell>
          <cell r="F338" t="str">
            <v/>
          </cell>
          <cell r="G338" t="str">
            <v>OPTICAL FIBRE CABLE</v>
          </cell>
          <cell r="H338">
            <v>20000</v>
          </cell>
          <cell r="K338">
            <v>0</v>
          </cell>
          <cell r="L338">
            <v>0</v>
          </cell>
          <cell r="M338">
            <v>-2854.18</v>
          </cell>
          <cell r="N338">
            <v>0</v>
          </cell>
          <cell r="O338">
            <v>0</v>
          </cell>
          <cell r="P338">
            <v>0</v>
          </cell>
          <cell r="Q338">
            <v>0</v>
          </cell>
          <cell r="R338">
            <v>0</v>
          </cell>
          <cell r="S338">
            <v>0</v>
          </cell>
          <cell r="T338">
            <v>0</v>
          </cell>
          <cell r="U338">
            <v>0</v>
          </cell>
          <cell r="V338">
            <v>-2384.98</v>
          </cell>
          <cell r="W338">
            <v>0</v>
          </cell>
          <cell r="X338">
            <v>0</v>
          </cell>
          <cell r="Y338">
            <v>0</v>
          </cell>
          <cell r="Z338">
            <v>0</v>
          </cell>
          <cell r="AA338">
            <v>0</v>
          </cell>
          <cell r="AB338">
            <v>0</v>
          </cell>
          <cell r="AC338">
            <v>0</v>
          </cell>
          <cell r="AD338">
            <v>0</v>
          </cell>
          <cell r="AE338">
            <v>0</v>
          </cell>
          <cell r="AF338">
            <v>0</v>
          </cell>
        </row>
        <row r="339">
          <cell r="A339">
            <v>1700009</v>
          </cell>
          <cell r="H339">
            <v>20000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row>
        <row r="340">
          <cell r="A340">
            <v>1700009</v>
          </cell>
          <cell r="H340">
            <v>20000</v>
          </cell>
          <cell r="K340">
            <v>0</v>
          </cell>
          <cell r="L340">
            <v>0</v>
          </cell>
          <cell r="M340">
            <v>-5239.16</v>
          </cell>
          <cell r="N340">
            <v>0</v>
          </cell>
          <cell r="O340">
            <v>0</v>
          </cell>
          <cell r="P340">
            <v>0</v>
          </cell>
          <cell r="Q340">
            <v>0</v>
          </cell>
          <cell r="R340">
            <v>0</v>
          </cell>
          <cell r="S340">
            <v>0</v>
          </cell>
          <cell r="T340">
            <v>0</v>
          </cell>
          <cell r="U340">
            <v>0</v>
          </cell>
          <cell r="V340">
            <v>-2053.23</v>
          </cell>
          <cell r="W340">
            <v>0</v>
          </cell>
          <cell r="X340">
            <v>0</v>
          </cell>
          <cell r="Y340">
            <v>0</v>
          </cell>
          <cell r="Z340">
            <v>0</v>
          </cell>
          <cell r="AA340">
            <v>0</v>
          </cell>
          <cell r="AB340">
            <v>0</v>
          </cell>
          <cell r="AC340">
            <v>0</v>
          </cell>
          <cell r="AD340">
            <v>0</v>
          </cell>
          <cell r="AE340">
            <v>0</v>
          </cell>
          <cell r="AF340">
            <v>0</v>
          </cell>
        </row>
        <row r="341">
          <cell r="A341">
            <v>1700009</v>
          </cell>
          <cell r="H341">
            <v>20000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row>
        <row r="342">
          <cell r="A342">
            <v>1700010</v>
          </cell>
          <cell r="B342" t="str">
            <v>1700010</v>
          </cell>
          <cell r="C342" t="str">
            <v>0</v>
          </cell>
          <cell r="D342" t="str">
            <v>17000</v>
          </cell>
          <cell r="E342" t="str">
            <v>TCSADMIN</v>
          </cell>
          <cell r="F342" t="str">
            <v/>
          </cell>
          <cell r="G342" t="str">
            <v>FIBER OPTIC TRANCEIVER</v>
          </cell>
          <cell r="H342">
            <v>8250</v>
          </cell>
          <cell r="K342">
            <v>0</v>
          </cell>
          <cell r="L342">
            <v>0</v>
          </cell>
          <cell r="M342">
            <v>-1588.77</v>
          </cell>
          <cell r="N342">
            <v>0</v>
          </cell>
          <cell r="O342">
            <v>0</v>
          </cell>
          <cell r="P342">
            <v>0</v>
          </cell>
          <cell r="Q342">
            <v>0</v>
          </cell>
          <cell r="R342">
            <v>0</v>
          </cell>
          <cell r="S342">
            <v>0</v>
          </cell>
          <cell r="T342">
            <v>0</v>
          </cell>
          <cell r="U342">
            <v>0</v>
          </cell>
          <cell r="V342">
            <v>-926.58</v>
          </cell>
          <cell r="W342">
            <v>0</v>
          </cell>
          <cell r="X342">
            <v>0</v>
          </cell>
          <cell r="Y342">
            <v>0</v>
          </cell>
          <cell r="Z342">
            <v>0</v>
          </cell>
          <cell r="AA342">
            <v>0</v>
          </cell>
          <cell r="AB342">
            <v>0</v>
          </cell>
          <cell r="AC342">
            <v>0</v>
          </cell>
          <cell r="AD342">
            <v>0</v>
          </cell>
          <cell r="AE342">
            <v>0</v>
          </cell>
          <cell r="AF342">
            <v>0</v>
          </cell>
        </row>
        <row r="343">
          <cell r="A343">
            <v>1700010</v>
          </cell>
          <cell r="H343">
            <v>8250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A344">
            <v>1700010</v>
          </cell>
          <cell r="H344">
            <v>8250</v>
          </cell>
          <cell r="K344">
            <v>0</v>
          </cell>
          <cell r="L344">
            <v>0</v>
          </cell>
          <cell r="M344">
            <v>-2515.35</v>
          </cell>
          <cell r="N344">
            <v>0</v>
          </cell>
          <cell r="O344">
            <v>0</v>
          </cell>
          <cell r="P344">
            <v>0</v>
          </cell>
          <cell r="Q344">
            <v>0</v>
          </cell>
          <cell r="R344">
            <v>0</v>
          </cell>
          <cell r="S344">
            <v>0</v>
          </cell>
          <cell r="T344">
            <v>0</v>
          </cell>
          <cell r="U344">
            <v>0</v>
          </cell>
          <cell r="V344">
            <v>-797.69</v>
          </cell>
          <cell r="W344">
            <v>0</v>
          </cell>
          <cell r="X344">
            <v>0</v>
          </cell>
          <cell r="Y344">
            <v>0</v>
          </cell>
          <cell r="Z344">
            <v>0</v>
          </cell>
          <cell r="AA344">
            <v>0</v>
          </cell>
          <cell r="AB344">
            <v>0</v>
          </cell>
          <cell r="AC344">
            <v>0</v>
          </cell>
          <cell r="AD344">
            <v>0</v>
          </cell>
          <cell r="AE344">
            <v>0</v>
          </cell>
          <cell r="AF344">
            <v>0</v>
          </cell>
        </row>
        <row r="345">
          <cell r="A345">
            <v>1700010</v>
          </cell>
          <cell r="H345">
            <v>8250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row>
        <row r="346">
          <cell r="A346">
            <v>1700011</v>
          </cell>
          <cell r="B346" t="str">
            <v>1700011</v>
          </cell>
          <cell r="C346" t="str">
            <v>0</v>
          </cell>
          <cell r="D346" t="str">
            <v>17000</v>
          </cell>
          <cell r="E346" t="str">
            <v>TCSADMIN</v>
          </cell>
          <cell r="F346" t="str">
            <v/>
          </cell>
          <cell r="G346" t="str">
            <v>OPTICAL FIBRE CABLE</v>
          </cell>
          <cell r="H346">
            <v>189380</v>
          </cell>
          <cell r="K346">
            <v>0</v>
          </cell>
          <cell r="L346">
            <v>0</v>
          </cell>
          <cell r="M346">
            <v>-5196.38</v>
          </cell>
          <cell r="N346">
            <v>0</v>
          </cell>
          <cell r="O346">
            <v>0</v>
          </cell>
          <cell r="P346">
            <v>0</v>
          </cell>
          <cell r="Q346">
            <v>0</v>
          </cell>
          <cell r="R346">
            <v>0</v>
          </cell>
          <cell r="S346">
            <v>0</v>
          </cell>
          <cell r="T346">
            <v>0</v>
          </cell>
          <cell r="U346">
            <v>0</v>
          </cell>
          <cell r="V346">
            <v>-25619.94</v>
          </cell>
          <cell r="W346">
            <v>0</v>
          </cell>
          <cell r="X346">
            <v>0</v>
          </cell>
          <cell r="Y346">
            <v>0</v>
          </cell>
          <cell r="Z346">
            <v>0</v>
          </cell>
          <cell r="AA346">
            <v>0</v>
          </cell>
          <cell r="AB346">
            <v>0</v>
          </cell>
          <cell r="AC346">
            <v>0</v>
          </cell>
          <cell r="AD346">
            <v>0</v>
          </cell>
          <cell r="AE346">
            <v>0</v>
          </cell>
          <cell r="AF346">
            <v>0</v>
          </cell>
        </row>
        <row r="347">
          <cell r="A347">
            <v>1700011</v>
          </cell>
          <cell r="H347">
            <v>189380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row>
        <row r="348">
          <cell r="A348">
            <v>1700011</v>
          </cell>
          <cell r="H348">
            <v>189380</v>
          </cell>
          <cell r="K348">
            <v>0</v>
          </cell>
          <cell r="L348">
            <v>0</v>
          </cell>
          <cell r="M348">
            <v>-30816.32</v>
          </cell>
          <cell r="N348">
            <v>0</v>
          </cell>
          <cell r="O348">
            <v>0</v>
          </cell>
          <cell r="P348">
            <v>0</v>
          </cell>
          <cell r="Q348">
            <v>0</v>
          </cell>
          <cell r="R348">
            <v>0</v>
          </cell>
          <cell r="S348">
            <v>0</v>
          </cell>
          <cell r="T348">
            <v>0</v>
          </cell>
          <cell r="U348">
            <v>0</v>
          </cell>
          <cell r="V348">
            <v>-22056.21</v>
          </cell>
          <cell r="W348">
            <v>0</v>
          </cell>
          <cell r="X348">
            <v>0</v>
          </cell>
          <cell r="Y348">
            <v>0</v>
          </cell>
          <cell r="Z348">
            <v>0</v>
          </cell>
          <cell r="AA348">
            <v>0</v>
          </cell>
          <cell r="AB348">
            <v>0</v>
          </cell>
          <cell r="AC348">
            <v>0</v>
          </cell>
          <cell r="AD348">
            <v>0</v>
          </cell>
          <cell r="AE348">
            <v>0</v>
          </cell>
          <cell r="AF348">
            <v>0</v>
          </cell>
        </row>
        <row r="349">
          <cell r="A349">
            <v>1700011</v>
          </cell>
          <cell r="H349">
            <v>189380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row>
        <row r="350">
          <cell r="A350">
            <v>1700012</v>
          </cell>
          <cell r="B350" t="str">
            <v>1700012</v>
          </cell>
          <cell r="C350" t="str">
            <v>0</v>
          </cell>
          <cell r="D350" t="str">
            <v>17000</v>
          </cell>
          <cell r="E350" t="str">
            <v>TCSADMIN</v>
          </cell>
          <cell r="F350" t="str">
            <v/>
          </cell>
          <cell r="G350" t="str">
            <v>OPTICAL FIBRE CABLE</v>
          </cell>
          <cell r="H350">
            <v>27900</v>
          </cell>
          <cell r="K350">
            <v>0</v>
          </cell>
          <cell r="L350">
            <v>0</v>
          </cell>
          <cell r="M350">
            <v>-2041.45</v>
          </cell>
          <cell r="N350">
            <v>0</v>
          </cell>
          <cell r="O350">
            <v>0</v>
          </cell>
          <cell r="P350">
            <v>0</v>
          </cell>
          <cell r="Q350">
            <v>0</v>
          </cell>
          <cell r="R350">
            <v>0</v>
          </cell>
          <cell r="S350">
            <v>0</v>
          </cell>
          <cell r="T350">
            <v>0</v>
          </cell>
          <cell r="U350">
            <v>0</v>
          </cell>
          <cell r="V350">
            <v>-3596.92</v>
          </cell>
          <cell r="W350">
            <v>0</v>
          </cell>
          <cell r="X350">
            <v>0</v>
          </cell>
          <cell r="Y350">
            <v>0</v>
          </cell>
          <cell r="Z350">
            <v>0</v>
          </cell>
          <cell r="AA350">
            <v>0</v>
          </cell>
          <cell r="AB350">
            <v>0</v>
          </cell>
          <cell r="AC350">
            <v>0</v>
          </cell>
          <cell r="AD350">
            <v>0</v>
          </cell>
          <cell r="AE350">
            <v>0</v>
          </cell>
          <cell r="AF350">
            <v>0</v>
          </cell>
        </row>
        <row r="351">
          <cell r="A351">
            <v>1700012</v>
          </cell>
          <cell r="H351">
            <v>27900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row>
        <row r="352">
          <cell r="A352">
            <v>1700012</v>
          </cell>
          <cell r="H352">
            <v>27900</v>
          </cell>
          <cell r="K352">
            <v>0</v>
          </cell>
          <cell r="L352">
            <v>0</v>
          </cell>
          <cell r="M352">
            <v>-5638.37</v>
          </cell>
          <cell r="N352">
            <v>0</v>
          </cell>
          <cell r="O352">
            <v>0</v>
          </cell>
          <cell r="P352">
            <v>0</v>
          </cell>
          <cell r="Q352">
            <v>0</v>
          </cell>
          <cell r="R352">
            <v>0</v>
          </cell>
          <cell r="S352">
            <v>0</v>
          </cell>
          <cell r="T352">
            <v>0</v>
          </cell>
          <cell r="U352">
            <v>0</v>
          </cell>
          <cell r="V352">
            <v>-3096.59</v>
          </cell>
          <cell r="W352">
            <v>0</v>
          </cell>
          <cell r="X352">
            <v>0</v>
          </cell>
          <cell r="Y352">
            <v>0</v>
          </cell>
          <cell r="Z352">
            <v>0</v>
          </cell>
          <cell r="AA352">
            <v>0</v>
          </cell>
          <cell r="AB352">
            <v>0</v>
          </cell>
          <cell r="AC352">
            <v>0</v>
          </cell>
          <cell r="AD352">
            <v>0</v>
          </cell>
          <cell r="AE352">
            <v>0</v>
          </cell>
          <cell r="AF352">
            <v>0</v>
          </cell>
        </row>
        <row r="353">
          <cell r="A353">
            <v>1700012</v>
          </cell>
          <cell r="H353">
            <v>27900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A354">
            <v>1700013</v>
          </cell>
          <cell r="B354" t="str">
            <v>1700013</v>
          </cell>
          <cell r="C354" t="str">
            <v>0</v>
          </cell>
          <cell r="D354" t="str">
            <v>17000</v>
          </cell>
          <cell r="E354" t="str">
            <v>TCSADMIN</v>
          </cell>
          <cell r="F354" t="str">
            <v/>
          </cell>
          <cell r="G354" t="str">
            <v>FIBER OPTIC TRANCEIVER</v>
          </cell>
          <cell r="H354">
            <v>21000</v>
          </cell>
          <cell r="K354">
            <v>0</v>
          </cell>
          <cell r="L354">
            <v>0</v>
          </cell>
          <cell r="M354">
            <v>-400.15</v>
          </cell>
          <cell r="N354">
            <v>0</v>
          </cell>
          <cell r="O354">
            <v>0</v>
          </cell>
          <cell r="P354">
            <v>0</v>
          </cell>
          <cell r="Q354">
            <v>0</v>
          </cell>
          <cell r="R354">
            <v>0</v>
          </cell>
          <cell r="S354">
            <v>0</v>
          </cell>
          <cell r="T354">
            <v>0</v>
          </cell>
          <cell r="U354">
            <v>0</v>
          </cell>
          <cell r="V354">
            <v>-2865.44</v>
          </cell>
          <cell r="W354">
            <v>0</v>
          </cell>
          <cell r="X354">
            <v>0</v>
          </cell>
          <cell r="Y354">
            <v>0</v>
          </cell>
          <cell r="Z354">
            <v>0</v>
          </cell>
          <cell r="AA354">
            <v>0</v>
          </cell>
          <cell r="AB354">
            <v>0</v>
          </cell>
          <cell r="AC354">
            <v>0</v>
          </cell>
          <cell r="AD354">
            <v>0</v>
          </cell>
          <cell r="AE354">
            <v>0</v>
          </cell>
          <cell r="AF354">
            <v>0</v>
          </cell>
        </row>
        <row r="355">
          <cell r="A355">
            <v>1700013</v>
          </cell>
          <cell r="H355">
            <v>21000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A356">
            <v>1700013</v>
          </cell>
          <cell r="H356">
            <v>21000</v>
          </cell>
          <cell r="K356">
            <v>0</v>
          </cell>
          <cell r="L356">
            <v>0</v>
          </cell>
          <cell r="M356">
            <v>-3265.59</v>
          </cell>
          <cell r="N356">
            <v>0</v>
          </cell>
          <cell r="O356">
            <v>0</v>
          </cell>
          <cell r="P356">
            <v>0</v>
          </cell>
          <cell r="Q356">
            <v>0</v>
          </cell>
          <cell r="R356">
            <v>0</v>
          </cell>
          <cell r="S356">
            <v>0</v>
          </cell>
          <cell r="T356">
            <v>0</v>
          </cell>
          <cell r="U356">
            <v>0</v>
          </cell>
          <cell r="V356">
            <v>-2466.86</v>
          </cell>
          <cell r="W356">
            <v>0</v>
          </cell>
          <cell r="X356">
            <v>0</v>
          </cell>
          <cell r="Y356">
            <v>0</v>
          </cell>
          <cell r="Z356">
            <v>0</v>
          </cell>
          <cell r="AA356">
            <v>0</v>
          </cell>
          <cell r="AB356">
            <v>0</v>
          </cell>
          <cell r="AC356">
            <v>0</v>
          </cell>
          <cell r="AD356">
            <v>0</v>
          </cell>
          <cell r="AE356">
            <v>0</v>
          </cell>
          <cell r="AF356">
            <v>0</v>
          </cell>
        </row>
        <row r="357">
          <cell r="A357">
            <v>1700013</v>
          </cell>
          <cell r="H357">
            <v>21000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A358">
            <v>1700014</v>
          </cell>
          <cell r="B358" t="str">
            <v>1700014</v>
          </cell>
          <cell r="C358" t="str">
            <v>0</v>
          </cell>
          <cell r="D358" t="str">
            <v>17000</v>
          </cell>
          <cell r="E358" t="str">
            <v>TCSADMIN</v>
          </cell>
          <cell r="F358" t="str">
            <v/>
          </cell>
          <cell r="G358" t="str">
            <v>JELLY FILLED CABLE</v>
          </cell>
          <cell r="H358">
            <v>48048</v>
          </cell>
          <cell r="K358">
            <v>0</v>
          </cell>
          <cell r="L358">
            <v>0</v>
          </cell>
          <cell r="M358">
            <v>-3259.34</v>
          </cell>
          <cell r="N358">
            <v>0</v>
          </cell>
          <cell r="O358">
            <v>0</v>
          </cell>
          <cell r="P358">
            <v>0</v>
          </cell>
          <cell r="Q358">
            <v>0</v>
          </cell>
          <cell r="R358">
            <v>0</v>
          </cell>
          <cell r="S358">
            <v>0</v>
          </cell>
          <cell r="T358">
            <v>0</v>
          </cell>
          <cell r="U358">
            <v>0</v>
          </cell>
          <cell r="V358">
            <v>-6230.1</v>
          </cell>
          <cell r="W358">
            <v>0</v>
          </cell>
          <cell r="X358">
            <v>0</v>
          </cell>
          <cell r="Y358">
            <v>0</v>
          </cell>
          <cell r="Z358">
            <v>0</v>
          </cell>
          <cell r="AA358">
            <v>0</v>
          </cell>
          <cell r="AB358">
            <v>0</v>
          </cell>
          <cell r="AC358">
            <v>0</v>
          </cell>
          <cell r="AD358">
            <v>0</v>
          </cell>
          <cell r="AE358">
            <v>0</v>
          </cell>
          <cell r="AF358">
            <v>0</v>
          </cell>
        </row>
        <row r="359">
          <cell r="A359">
            <v>1700014</v>
          </cell>
          <cell r="H359">
            <v>48048</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row>
        <row r="360">
          <cell r="A360">
            <v>1700014</v>
          </cell>
          <cell r="H360">
            <v>48048</v>
          </cell>
          <cell r="K360">
            <v>0</v>
          </cell>
          <cell r="L360">
            <v>0</v>
          </cell>
          <cell r="M360">
            <v>-9489.44</v>
          </cell>
          <cell r="N360">
            <v>0</v>
          </cell>
          <cell r="O360">
            <v>0</v>
          </cell>
          <cell r="P360">
            <v>0</v>
          </cell>
          <cell r="Q360">
            <v>0</v>
          </cell>
          <cell r="R360">
            <v>0</v>
          </cell>
          <cell r="S360">
            <v>0</v>
          </cell>
          <cell r="T360">
            <v>0</v>
          </cell>
          <cell r="U360">
            <v>0</v>
          </cell>
          <cell r="V360">
            <v>-5363.5</v>
          </cell>
          <cell r="W360">
            <v>0</v>
          </cell>
          <cell r="X360">
            <v>0</v>
          </cell>
          <cell r="Y360">
            <v>0</v>
          </cell>
          <cell r="Z360">
            <v>0</v>
          </cell>
          <cell r="AA360">
            <v>0</v>
          </cell>
          <cell r="AB360">
            <v>0</v>
          </cell>
          <cell r="AC360">
            <v>0</v>
          </cell>
          <cell r="AD360">
            <v>0</v>
          </cell>
          <cell r="AE360">
            <v>0</v>
          </cell>
          <cell r="AF360">
            <v>0</v>
          </cell>
        </row>
        <row r="361">
          <cell r="A361">
            <v>1700014</v>
          </cell>
          <cell r="H361">
            <v>48048</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row>
        <row r="362">
          <cell r="A362">
            <v>1700015</v>
          </cell>
          <cell r="B362" t="str">
            <v>1700015</v>
          </cell>
          <cell r="C362" t="str">
            <v>0</v>
          </cell>
          <cell r="D362" t="str">
            <v>17000</v>
          </cell>
          <cell r="E362" t="str">
            <v>TCSADMIN</v>
          </cell>
          <cell r="F362" t="str">
            <v/>
          </cell>
          <cell r="G362" t="str">
            <v>ROUTER</v>
          </cell>
          <cell r="H362">
            <v>99350</v>
          </cell>
          <cell r="K362">
            <v>0</v>
          </cell>
          <cell r="L362">
            <v>0</v>
          </cell>
          <cell r="M362">
            <v>-31385.25</v>
          </cell>
          <cell r="N362">
            <v>0</v>
          </cell>
          <cell r="O362">
            <v>0</v>
          </cell>
          <cell r="P362">
            <v>0</v>
          </cell>
          <cell r="Q362">
            <v>0</v>
          </cell>
          <cell r="R362">
            <v>0</v>
          </cell>
          <cell r="S362">
            <v>0</v>
          </cell>
          <cell r="T362">
            <v>0</v>
          </cell>
          <cell r="U362">
            <v>0</v>
          </cell>
          <cell r="V362">
            <v>-9453.9</v>
          </cell>
          <cell r="W362">
            <v>0</v>
          </cell>
          <cell r="X362">
            <v>0</v>
          </cell>
          <cell r="Y362">
            <v>0</v>
          </cell>
          <cell r="Z362">
            <v>0</v>
          </cell>
          <cell r="AA362">
            <v>0</v>
          </cell>
          <cell r="AB362">
            <v>0</v>
          </cell>
          <cell r="AC362">
            <v>0</v>
          </cell>
          <cell r="AD362">
            <v>0</v>
          </cell>
          <cell r="AE362">
            <v>0</v>
          </cell>
          <cell r="AF362">
            <v>0</v>
          </cell>
        </row>
        <row r="363">
          <cell r="A363">
            <v>1700015</v>
          </cell>
          <cell r="H363">
            <v>99350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A364">
            <v>1700015</v>
          </cell>
          <cell r="H364">
            <v>99350</v>
          </cell>
          <cell r="K364">
            <v>0</v>
          </cell>
          <cell r="L364">
            <v>0</v>
          </cell>
          <cell r="M364">
            <v>-40839.15</v>
          </cell>
          <cell r="N364">
            <v>0</v>
          </cell>
          <cell r="O364">
            <v>0</v>
          </cell>
          <cell r="P364">
            <v>0</v>
          </cell>
          <cell r="Q364">
            <v>0</v>
          </cell>
          <cell r="R364">
            <v>0</v>
          </cell>
          <cell r="S364">
            <v>0</v>
          </cell>
          <cell r="T364">
            <v>0</v>
          </cell>
          <cell r="U364">
            <v>0</v>
          </cell>
          <cell r="V364">
            <v>-8138.86</v>
          </cell>
          <cell r="W364">
            <v>0</v>
          </cell>
          <cell r="X364">
            <v>0</v>
          </cell>
          <cell r="Y364">
            <v>0</v>
          </cell>
          <cell r="Z364">
            <v>0</v>
          </cell>
          <cell r="AA364">
            <v>0</v>
          </cell>
          <cell r="AB364">
            <v>0</v>
          </cell>
          <cell r="AC364">
            <v>0</v>
          </cell>
          <cell r="AD364">
            <v>0</v>
          </cell>
          <cell r="AE364">
            <v>0</v>
          </cell>
          <cell r="AF364">
            <v>0</v>
          </cell>
        </row>
        <row r="365">
          <cell r="A365">
            <v>1700015</v>
          </cell>
          <cell r="H365">
            <v>99350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row>
        <row r="366">
          <cell r="A366">
            <v>1700016</v>
          </cell>
          <cell r="B366" t="str">
            <v>1700016</v>
          </cell>
          <cell r="C366" t="str">
            <v>0</v>
          </cell>
          <cell r="D366" t="str">
            <v>17000</v>
          </cell>
          <cell r="E366" t="str">
            <v>TCSADMIN</v>
          </cell>
          <cell r="F366" t="str">
            <v/>
          </cell>
          <cell r="G366" t="str">
            <v>1 WATT AMPLIFIER</v>
          </cell>
          <cell r="H366">
            <v>33000</v>
          </cell>
          <cell r="K366">
            <v>0</v>
          </cell>
          <cell r="L366">
            <v>0</v>
          </cell>
          <cell r="M366">
            <v>-5748.77</v>
          </cell>
          <cell r="N366">
            <v>0</v>
          </cell>
          <cell r="O366">
            <v>0</v>
          </cell>
          <cell r="P366">
            <v>0</v>
          </cell>
          <cell r="Q366">
            <v>0</v>
          </cell>
          <cell r="R366">
            <v>0</v>
          </cell>
          <cell r="S366">
            <v>0</v>
          </cell>
          <cell r="T366">
            <v>0</v>
          </cell>
          <cell r="U366">
            <v>0</v>
          </cell>
          <cell r="V366">
            <v>-3790.65</v>
          </cell>
          <cell r="W366">
            <v>0</v>
          </cell>
          <cell r="X366">
            <v>0</v>
          </cell>
          <cell r="Y366">
            <v>0</v>
          </cell>
          <cell r="Z366">
            <v>0</v>
          </cell>
          <cell r="AA366">
            <v>0</v>
          </cell>
          <cell r="AB366">
            <v>0</v>
          </cell>
          <cell r="AC366">
            <v>0</v>
          </cell>
          <cell r="AD366">
            <v>0</v>
          </cell>
          <cell r="AE366">
            <v>0</v>
          </cell>
          <cell r="AF366">
            <v>0</v>
          </cell>
        </row>
        <row r="367">
          <cell r="A367">
            <v>1700016</v>
          </cell>
          <cell r="H367">
            <v>33000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row>
        <row r="368">
          <cell r="A368">
            <v>1700016</v>
          </cell>
          <cell r="H368">
            <v>33000</v>
          </cell>
          <cell r="K368">
            <v>0</v>
          </cell>
          <cell r="L368">
            <v>0</v>
          </cell>
          <cell r="M368">
            <v>-9539.42</v>
          </cell>
          <cell r="N368">
            <v>0</v>
          </cell>
          <cell r="O368">
            <v>0</v>
          </cell>
          <cell r="P368">
            <v>0</v>
          </cell>
          <cell r="Q368">
            <v>0</v>
          </cell>
          <cell r="R368">
            <v>0</v>
          </cell>
          <cell r="S368">
            <v>0</v>
          </cell>
          <cell r="T368">
            <v>0</v>
          </cell>
          <cell r="U368">
            <v>0</v>
          </cell>
          <cell r="V368">
            <v>-3263.37</v>
          </cell>
          <cell r="W368">
            <v>0</v>
          </cell>
          <cell r="X368">
            <v>0</v>
          </cell>
          <cell r="Y368">
            <v>0</v>
          </cell>
          <cell r="Z368">
            <v>0</v>
          </cell>
          <cell r="AA368">
            <v>0</v>
          </cell>
          <cell r="AB368">
            <v>0</v>
          </cell>
          <cell r="AC368">
            <v>0</v>
          </cell>
          <cell r="AD368">
            <v>0</v>
          </cell>
          <cell r="AE368">
            <v>0</v>
          </cell>
          <cell r="AF368">
            <v>0</v>
          </cell>
        </row>
        <row r="369">
          <cell r="A369">
            <v>1700016</v>
          </cell>
          <cell r="H369">
            <v>33000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row>
        <row r="370">
          <cell r="A370">
            <v>1700017</v>
          </cell>
          <cell r="B370" t="str">
            <v>1700017</v>
          </cell>
          <cell r="C370" t="str">
            <v>0</v>
          </cell>
          <cell r="D370" t="str">
            <v>17000</v>
          </cell>
          <cell r="E370" t="str">
            <v>TCSADMIN</v>
          </cell>
          <cell r="F370" t="str">
            <v/>
          </cell>
          <cell r="G370" t="str">
            <v>100 MBPS FOT DAX MAKE</v>
          </cell>
          <cell r="H370">
            <v>18920</v>
          </cell>
          <cell r="K370">
            <v>0</v>
          </cell>
          <cell r="L370">
            <v>0</v>
          </cell>
          <cell r="M370">
            <v>-4382.25</v>
          </cell>
          <cell r="N370">
            <v>0</v>
          </cell>
          <cell r="O370">
            <v>0</v>
          </cell>
          <cell r="P370">
            <v>0</v>
          </cell>
          <cell r="Q370">
            <v>0</v>
          </cell>
          <cell r="R370">
            <v>0</v>
          </cell>
          <cell r="S370">
            <v>0</v>
          </cell>
          <cell r="T370">
            <v>0</v>
          </cell>
          <cell r="U370">
            <v>0</v>
          </cell>
          <cell r="V370">
            <v>-2022.2</v>
          </cell>
          <cell r="W370">
            <v>0</v>
          </cell>
          <cell r="X370">
            <v>0</v>
          </cell>
          <cell r="Y370">
            <v>0</v>
          </cell>
          <cell r="Z370">
            <v>0</v>
          </cell>
          <cell r="AA370">
            <v>0</v>
          </cell>
          <cell r="AB370">
            <v>0</v>
          </cell>
          <cell r="AC370">
            <v>0</v>
          </cell>
          <cell r="AD370">
            <v>0</v>
          </cell>
          <cell r="AE370">
            <v>0</v>
          </cell>
          <cell r="AF370">
            <v>0</v>
          </cell>
        </row>
        <row r="371">
          <cell r="A371">
            <v>1700017</v>
          </cell>
          <cell r="H371">
            <v>18920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row>
        <row r="372">
          <cell r="A372">
            <v>1700017</v>
          </cell>
          <cell r="H372">
            <v>18920</v>
          </cell>
          <cell r="K372">
            <v>0</v>
          </cell>
          <cell r="L372">
            <v>0</v>
          </cell>
          <cell r="M372">
            <v>-6404.45</v>
          </cell>
          <cell r="N372">
            <v>0</v>
          </cell>
          <cell r="O372">
            <v>0</v>
          </cell>
          <cell r="P372">
            <v>0</v>
          </cell>
          <cell r="Q372">
            <v>0</v>
          </cell>
          <cell r="R372">
            <v>0</v>
          </cell>
          <cell r="S372">
            <v>0</v>
          </cell>
          <cell r="T372">
            <v>0</v>
          </cell>
          <cell r="U372">
            <v>0</v>
          </cell>
          <cell r="V372">
            <v>-1740.91</v>
          </cell>
          <cell r="W372">
            <v>0</v>
          </cell>
          <cell r="X372">
            <v>0</v>
          </cell>
          <cell r="Y372">
            <v>0</v>
          </cell>
          <cell r="Z372">
            <v>0</v>
          </cell>
          <cell r="AA372">
            <v>0</v>
          </cell>
          <cell r="AB372">
            <v>0</v>
          </cell>
          <cell r="AC372">
            <v>0</v>
          </cell>
          <cell r="AD372">
            <v>0</v>
          </cell>
          <cell r="AE372">
            <v>0</v>
          </cell>
          <cell r="AF372">
            <v>0</v>
          </cell>
        </row>
        <row r="373">
          <cell r="A373">
            <v>1700017</v>
          </cell>
          <cell r="H373">
            <v>18920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row>
        <row r="374">
          <cell r="A374">
            <v>1700018</v>
          </cell>
          <cell r="B374" t="str">
            <v>1700018</v>
          </cell>
          <cell r="C374" t="str">
            <v>0</v>
          </cell>
          <cell r="D374" t="str">
            <v>17000</v>
          </cell>
          <cell r="E374" t="str">
            <v>TCSADMIN</v>
          </cell>
          <cell r="F374" t="str">
            <v/>
          </cell>
          <cell r="G374" t="str">
            <v>POWER AMPLIFIRE</v>
          </cell>
          <cell r="H374">
            <v>28000</v>
          </cell>
          <cell r="K374">
            <v>0</v>
          </cell>
          <cell r="L374">
            <v>0</v>
          </cell>
          <cell r="M374">
            <v>-2795.72</v>
          </cell>
          <cell r="N374">
            <v>0</v>
          </cell>
          <cell r="O374">
            <v>0</v>
          </cell>
          <cell r="P374">
            <v>0</v>
          </cell>
          <cell r="Q374">
            <v>0</v>
          </cell>
          <cell r="R374">
            <v>0</v>
          </cell>
          <cell r="S374">
            <v>0</v>
          </cell>
          <cell r="T374">
            <v>0</v>
          </cell>
          <cell r="U374">
            <v>0</v>
          </cell>
          <cell r="V374">
            <v>-3505.92</v>
          </cell>
          <cell r="W374">
            <v>0</v>
          </cell>
          <cell r="X374">
            <v>0</v>
          </cell>
          <cell r="Y374">
            <v>0</v>
          </cell>
          <cell r="Z374">
            <v>0</v>
          </cell>
          <cell r="AA374">
            <v>0</v>
          </cell>
          <cell r="AB374">
            <v>0</v>
          </cell>
          <cell r="AC374">
            <v>0</v>
          </cell>
          <cell r="AD374">
            <v>0</v>
          </cell>
          <cell r="AE374">
            <v>0</v>
          </cell>
          <cell r="AF374">
            <v>0</v>
          </cell>
        </row>
        <row r="375">
          <cell r="A375">
            <v>1700018</v>
          </cell>
          <cell r="H375">
            <v>28000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row>
        <row r="376">
          <cell r="A376">
            <v>1700018</v>
          </cell>
          <cell r="H376">
            <v>28000</v>
          </cell>
          <cell r="K376">
            <v>0</v>
          </cell>
          <cell r="L376">
            <v>0</v>
          </cell>
          <cell r="M376">
            <v>-6301.64</v>
          </cell>
          <cell r="N376">
            <v>0</v>
          </cell>
          <cell r="O376">
            <v>0</v>
          </cell>
          <cell r="P376">
            <v>0</v>
          </cell>
          <cell r="Q376">
            <v>0</v>
          </cell>
          <cell r="R376">
            <v>0</v>
          </cell>
          <cell r="S376">
            <v>0</v>
          </cell>
          <cell r="T376">
            <v>0</v>
          </cell>
          <cell r="U376">
            <v>0</v>
          </cell>
          <cell r="V376">
            <v>-3018.24</v>
          </cell>
          <cell r="W376">
            <v>0</v>
          </cell>
          <cell r="X376">
            <v>0</v>
          </cell>
          <cell r="Y376">
            <v>0</v>
          </cell>
          <cell r="Z376">
            <v>0</v>
          </cell>
          <cell r="AA376">
            <v>0</v>
          </cell>
          <cell r="AB376">
            <v>0</v>
          </cell>
          <cell r="AC376">
            <v>0</v>
          </cell>
          <cell r="AD376">
            <v>0</v>
          </cell>
          <cell r="AE376">
            <v>0</v>
          </cell>
          <cell r="AF376">
            <v>0</v>
          </cell>
        </row>
        <row r="377">
          <cell r="A377">
            <v>1700018</v>
          </cell>
          <cell r="H377">
            <v>28000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row>
        <row r="378">
          <cell r="A378">
            <v>1700019</v>
          </cell>
          <cell r="B378" t="str">
            <v>1700019</v>
          </cell>
          <cell r="C378" t="str">
            <v>0</v>
          </cell>
          <cell r="D378" t="str">
            <v>17000</v>
          </cell>
          <cell r="E378" t="str">
            <v>TCSADMIN</v>
          </cell>
          <cell r="F378" t="str">
            <v/>
          </cell>
          <cell r="G378" t="str">
            <v>CONVERTER</v>
          </cell>
          <cell r="H378">
            <v>43000</v>
          </cell>
          <cell r="K378">
            <v>0</v>
          </cell>
          <cell r="L378">
            <v>0</v>
          </cell>
          <cell r="M378">
            <v>-1737.04</v>
          </cell>
          <cell r="N378">
            <v>0</v>
          </cell>
          <cell r="O378">
            <v>0</v>
          </cell>
          <cell r="P378">
            <v>0</v>
          </cell>
          <cell r="Q378">
            <v>0</v>
          </cell>
          <cell r="R378">
            <v>0</v>
          </cell>
          <cell r="S378">
            <v>0</v>
          </cell>
          <cell r="T378">
            <v>0</v>
          </cell>
          <cell r="U378">
            <v>0</v>
          </cell>
          <cell r="V378">
            <v>-5739.68</v>
          </cell>
          <cell r="W378">
            <v>0</v>
          </cell>
          <cell r="X378">
            <v>0</v>
          </cell>
          <cell r="Y378">
            <v>0</v>
          </cell>
          <cell r="Z378">
            <v>0</v>
          </cell>
          <cell r="AA378">
            <v>0</v>
          </cell>
          <cell r="AB378">
            <v>0</v>
          </cell>
          <cell r="AC378">
            <v>0</v>
          </cell>
          <cell r="AD378">
            <v>0</v>
          </cell>
          <cell r="AE378">
            <v>0</v>
          </cell>
          <cell r="AF378">
            <v>0</v>
          </cell>
        </row>
        <row r="379">
          <cell r="A379">
            <v>1700019</v>
          </cell>
          <cell r="H379">
            <v>43000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row>
        <row r="380">
          <cell r="A380">
            <v>1700019</v>
          </cell>
          <cell r="H380">
            <v>43000</v>
          </cell>
          <cell r="K380">
            <v>0</v>
          </cell>
          <cell r="L380">
            <v>0</v>
          </cell>
          <cell r="M380">
            <v>-7476.72</v>
          </cell>
          <cell r="N380">
            <v>0</v>
          </cell>
          <cell r="O380">
            <v>0</v>
          </cell>
          <cell r="P380">
            <v>0</v>
          </cell>
          <cell r="Q380">
            <v>0</v>
          </cell>
          <cell r="R380">
            <v>0</v>
          </cell>
          <cell r="S380">
            <v>0</v>
          </cell>
          <cell r="T380">
            <v>0</v>
          </cell>
          <cell r="U380">
            <v>0</v>
          </cell>
          <cell r="V380">
            <v>-4941.29</v>
          </cell>
          <cell r="W380">
            <v>0</v>
          </cell>
          <cell r="X380">
            <v>0</v>
          </cell>
          <cell r="Y380">
            <v>0</v>
          </cell>
          <cell r="Z380">
            <v>0</v>
          </cell>
          <cell r="AA380">
            <v>0</v>
          </cell>
          <cell r="AB380">
            <v>0</v>
          </cell>
          <cell r="AC380">
            <v>0</v>
          </cell>
          <cell r="AD380">
            <v>0</v>
          </cell>
          <cell r="AE380">
            <v>0</v>
          </cell>
          <cell r="AF380">
            <v>0</v>
          </cell>
        </row>
        <row r="381">
          <cell r="A381">
            <v>1700019</v>
          </cell>
          <cell r="H381">
            <v>43000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row>
        <row r="382">
          <cell r="A382">
            <v>1700020</v>
          </cell>
          <cell r="B382" t="str">
            <v>1700020</v>
          </cell>
          <cell r="C382" t="str">
            <v>0</v>
          </cell>
          <cell r="D382" t="str">
            <v>17000</v>
          </cell>
          <cell r="E382" t="str">
            <v>TCSADMIN</v>
          </cell>
          <cell r="F382" t="str">
            <v/>
          </cell>
          <cell r="G382" t="str">
            <v>SERVO VOLTAGE STEBILIZER</v>
          </cell>
          <cell r="H382">
            <v>12060</v>
          </cell>
          <cell r="K382">
            <v>0</v>
          </cell>
          <cell r="L382">
            <v>0</v>
          </cell>
          <cell r="M382">
            <v>-110.3</v>
          </cell>
          <cell r="N382">
            <v>0</v>
          </cell>
          <cell r="O382">
            <v>0</v>
          </cell>
          <cell r="P382">
            <v>0</v>
          </cell>
          <cell r="Q382">
            <v>0</v>
          </cell>
          <cell r="R382">
            <v>0</v>
          </cell>
          <cell r="S382">
            <v>0</v>
          </cell>
          <cell r="T382">
            <v>0</v>
          </cell>
          <cell r="U382">
            <v>0</v>
          </cell>
          <cell r="V382">
            <v>-1662.2</v>
          </cell>
          <cell r="W382">
            <v>0</v>
          </cell>
          <cell r="X382">
            <v>0</v>
          </cell>
          <cell r="Y382">
            <v>0</v>
          </cell>
          <cell r="Z382">
            <v>0</v>
          </cell>
          <cell r="AA382">
            <v>0</v>
          </cell>
          <cell r="AB382">
            <v>0</v>
          </cell>
          <cell r="AC382">
            <v>0</v>
          </cell>
          <cell r="AD382">
            <v>0</v>
          </cell>
          <cell r="AE382">
            <v>0</v>
          </cell>
          <cell r="AF382">
            <v>0</v>
          </cell>
        </row>
        <row r="383">
          <cell r="A383">
            <v>1700020</v>
          </cell>
          <cell r="H383">
            <v>12060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row>
        <row r="384">
          <cell r="A384">
            <v>1700020</v>
          </cell>
          <cell r="H384">
            <v>12060</v>
          </cell>
          <cell r="K384">
            <v>0</v>
          </cell>
          <cell r="L384">
            <v>0</v>
          </cell>
          <cell r="M384">
            <v>-1772.5</v>
          </cell>
          <cell r="N384">
            <v>0</v>
          </cell>
          <cell r="O384">
            <v>0</v>
          </cell>
          <cell r="P384">
            <v>0</v>
          </cell>
          <cell r="Q384">
            <v>0</v>
          </cell>
          <cell r="R384">
            <v>0</v>
          </cell>
          <cell r="S384">
            <v>0</v>
          </cell>
          <cell r="T384">
            <v>0</v>
          </cell>
          <cell r="U384">
            <v>0</v>
          </cell>
          <cell r="V384">
            <v>-1430.99</v>
          </cell>
          <cell r="W384">
            <v>0</v>
          </cell>
          <cell r="X384">
            <v>0</v>
          </cell>
          <cell r="Y384">
            <v>0</v>
          </cell>
          <cell r="Z384">
            <v>0</v>
          </cell>
          <cell r="AA384">
            <v>0</v>
          </cell>
          <cell r="AB384">
            <v>0</v>
          </cell>
          <cell r="AC384">
            <v>0</v>
          </cell>
          <cell r="AD384">
            <v>0</v>
          </cell>
          <cell r="AE384">
            <v>0</v>
          </cell>
          <cell r="AF384">
            <v>0</v>
          </cell>
        </row>
        <row r="385">
          <cell r="A385">
            <v>1700020</v>
          </cell>
          <cell r="H385">
            <v>12060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row>
        <row r="386">
          <cell r="A386">
            <v>1700021</v>
          </cell>
          <cell r="B386" t="str">
            <v>1700021</v>
          </cell>
          <cell r="C386" t="str">
            <v>0</v>
          </cell>
          <cell r="D386" t="str">
            <v>17000</v>
          </cell>
          <cell r="E386" t="str">
            <v>G3PREMAL</v>
          </cell>
          <cell r="F386" t="str">
            <v/>
          </cell>
          <cell r="G386" t="str">
            <v>FIBER OPTIC TRANS RECEIVER</v>
          </cell>
          <cell r="H386">
            <v>0</v>
          </cell>
          <cell r="K386">
            <v>0</v>
          </cell>
          <cell r="L386">
            <v>0</v>
          </cell>
          <cell r="M386">
            <v>0</v>
          </cell>
          <cell r="N386">
            <v>0</v>
          </cell>
          <cell r="O386">
            <v>0</v>
          </cell>
          <cell r="P386">
            <v>0</v>
          </cell>
          <cell r="Q386">
            <v>0</v>
          </cell>
          <cell r="R386">
            <v>0</v>
          </cell>
          <cell r="S386">
            <v>0</v>
          </cell>
          <cell r="T386">
            <v>0</v>
          </cell>
          <cell r="U386">
            <v>0</v>
          </cell>
          <cell r="V386">
            <v>-400</v>
          </cell>
          <cell r="W386">
            <v>0</v>
          </cell>
          <cell r="X386">
            <v>0</v>
          </cell>
          <cell r="Y386">
            <v>0</v>
          </cell>
          <cell r="Z386">
            <v>0</v>
          </cell>
          <cell r="AA386">
            <v>0</v>
          </cell>
          <cell r="AB386">
            <v>8000</v>
          </cell>
          <cell r="AC386">
            <v>0</v>
          </cell>
          <cell r="AD386">
            <v>0</v>
          </cell>
          <cell r="AE386">
            <v>0</v>
          </cell>
          <cell r="AF386">
            <v>0</v>
          </cell>
        </row>
        <row r="387">
          <cell r="A387">
            <v>1700021</v>
          </cell>
          <cell r="H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8000</v>
          </cell>
          <cell r="AC387">
            <v>0</v>
          </cell>
          <cell r="AD387">
            <v>0</v>
          </cell>
          <cell r="AE387">
            <v>0</v>
          </cell>
          <cell r="AF387">
            <v>0</v>
          </cell>
        </row>
        <row r="388">
          <cell r="A388">
            <v>1700021</v>
          </cell>
          <cell r="H388">
            <v>8000</v>
          </cell>
          <cell r="K388">
            <v>0</v>
          </cell>
          <cell r="L388">
            <v>0</v>
          </cell>
          <cell r="M388">
            <v>-400</v>
          </cell>
          <cell r="N388">
            <v>0</v>
          </cell>
          <cell r="O388">
            <v>0</v>
          </cell>
          <cell r="P388">
            <v>0</v>
          </cell>
          <cell r="Q388">
            <v>0</v>
          </cell>
          <cell r="R388">
            <v>0</v>
          </cell>
          <cell r="S388">
            <v>0</v>
          </cell>
          <cell r="T388">
            <v>0</v>
          </cell>
          <cell r="U388">
            <v>0</v>
          </cell>
          <cell r="V388">
            <v>-456</v>
          </cell>
          <cell r="W388">
            <v>0</v>
          </cell>
          <cell r="X388">
            <v>0</v>
          </cell>
          <cell r="Y388">
            <v>0</v>
          </cell>
          <cell r="Z388">
            <v>0</v>
          </cell>
          <cell r="AA388">
            <v>0</v>
          </cell>
          <cell r="AB388">
            <v>0</v>
          </cell>
          <cell r="AC388">
            <v>0</v>
          </cell>
          <cell r="AD388">
            <v>0</v>
          </cell>
          <cell r="AE388">
            <v>0</v>
          </cell>
          <cell r="AF388">
            <v>0</v>
          </cell>
        </row>
        <row r="389">
          <cell r="A389">
            <v>1700021</v>
          </cell>
          <cell r="H389">
            <v>8000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row>
        <row r="390">
          <cell r="A390">
            <v>1700022</v>
          </cell>
          <cell r="B390" t="str">
            <v>1700022</v>
          </cell>
          <cell r="C390" t="str">
            <v>0</v>
          </cell>
          <cell r="D390" t="str">
            <v>17000</v>
          </cell>
          <cell r="E390" t="str">
            <v>G3PREMAL</v>
          </cell>
          <cell r="F390" t="str">
            <v/>
          </cell>
          <cell r="G390" t="str">
            <v>FIBER OPTIC TRANS RECEIVER-2</v>
          </cell>
          <cell r="H390">
            <v>0</v>
          </cell>
          <cell r="K390">
            <v>0</v>
          </cell>
          <cell r="L390">
            <v>0</v>
          </cell>
          <cell r="M390">
            <v>0</v>
          </cell>
          <cell r="N390">
            <v>0</v>
          </cell>
          <cell r="O390">
            <v>0</v>
          </cell>
          <cell r="P390">
            <v>0</v>
          </cell>
          <cell r="Q390">
            <v>0</v>
          </cell>
          <cell r="R390">
            <v>0</v>
          </cell>
          <cell r="S390">
            <v>0</v>
          </cell>
          <cell r="T390">
            <v>0</v>
          </cell>
          <cell r="U390">
            <v>0</v>
          </cell>
          <cell r="V390">
            <v>-400</v>
          </cell>
          <cell r="W390">
            <v>0</v>
          </cell>
          <cell r="X390">
            <v>0</v>
          </cell>
          <cell r="Y390">
            <v>0</v>
          </cell>
          <cell r="Z390">
            <v>0</v>
          </cell>
          <cell r="AA390">
            <v>0</v>
          </cell>
          <cell r="AB390">
            <v>8000</v>
          </cell>
          <cell r="AC390">
            <v>0</v>
          </cell>
          <cell r="AD390">
            <v>0</v>
          </cell>
          <cell r="AE390">
            <v>0</v>
          </cell>
          <cell r="AF390">
            <v>0</v>
          </cell>
        </row>
        <row r="391">
          <cell r="A391">
            <v>1700022</v>
          </cell>
          <cell r="H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8000</v>
          </cell>
          <cell r="AC391">
            <v>0</v>
          </cell>
          <cell r="AD391">
            <v>0</v>
          </cell>
          <cell r="AE391">
            <v>0</v>
          </cell>
          <cell r="AF391">
            <v>0</v>
          </cell>
        </row>
        <row r="392">
          <cell r="A392">
            <v>1700022</v>
          </cell>
          <cell r="H392">
            <v>8000</v>
          </cell>
          <cell r="K392">
            <v>0</v>
          </cell>
          <cell r="L392">
            <v>0</v>
          </cell>
          <cell r="M392">
            <v>-400</v>
          </cell>
          <cell r="N392">
            <v>0</v>
          </cell>
          <cell r="O392">
            <v>0</v>
          </cell>
          <cell r="P392">
            <v>0</v>
          </cell>
          <cell r="Q392">
            <v>0</v>
          </cell>
          <cell r="R392">
            <v>0</v>
          </cell>
          <cell r="S392">
            <v>0</v>
          </cell>
          <cell r="T392">
            <v>0</v>
          </cell>
          <cell r="U392">
            <v>0</v>
          </cell>
          <cell r="V392">
            <v>-456</v>
          </cell>
          <cell r="W392">
            <v>0</v>
          </cell>
          <cell r="X392">
            <v>0</v>
          </cell>
          <cell r="Y392">
            <v>0</v>
          </cell>
          <cell r="Z392">
            <v>0</v>
          </cell>
          <cell r="AA392">
            <v>0</v>
          </cell>
          <cell r="AB392">
            <v>0</v>
          </cell>
          <cell r="AC392">
            <v>0</v>
          </cell>
          <cell r="AD392">
            <v>0</v>
          </cell>
          <cell r="AE392">
            <v>0</v>
          </cell>
          <cell r="AF392">
            <v>0</v>
          </cell>
        </row>
        <row r="393">
          <cell r="A393">
            <v>1700022</v>
          </cell>
          <cell r="H393">
            <v>8000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A394">
            <v>1700025</v>
          </cell>
          <cell r="B394" t="str">
            <v>1700025</v>
          </cell>
          <cell r="C394" t="str">
            <v>0</v>
          </cell>
          <cell r="D394" t="str">
            <v>17000</v>
          </cell>
          <cell r="E394" t="str">
            <v>G3PREMAL</v>
          </cell>
          <cell r="F394" t="str">
            <v/>
          </cell>
          <cell r="G394" t="str">
            <v>WALL MOUNT RACK</v>
          </cell>
          <cell r="H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row>
        <row r="395">
          <cell r="A395">
            <v>1700026</v>
          </cell>
          <cell r="B395" t="str">
            <v>1700026</v>
          </cell>
          <cell r="C395" t="str">
            <v>0</v>
          </cell>
          <cell r="D395" t="str">
            <v>17000</v>
          </cell>
          <cell r="E395" t="str">
            <v>G3PREMAL</v>
          </cell>
          <cell r="F395" t="str">
            <v/>
          </cell>
          <cell r="G395" t="str">
            <v>APC 5 KVA Online UPS</v>
          </cell>
          <cell r="H395">
            <v>0</v>
          </cell>
          <cell r="K395">
            <v>0</v>
          </cell>
          <cell r="L395">
            <v>0</v>
          </cell>
          <cell r="M395">
            <v>0</v>
          </cell>
          <cell r="N395">
            <v>0</v>
          </cell>
          <cell r="O395">
            <v>0</v>
          </cell>
          <cell r="P395">
            <v>0</v>
          </cell>
          <cell r="Q395">
            <v>0</v>
          </cell>
          <cell r="R395">
            <v>0</v>
          </cell>
          <cell r="S395">
            <v>0</v>
          </cell>
          <cell r="T395">
            <v>0</v>
          </cell>
          <cell r="U395">
            <v>0</v>
          </cell>
          <cell r="V395">
            <v>-8347.91</v>
          </cell>
          <cell r="W395">
            <v>0</v>
          </cell>
          <cell r="X395">
            <v>0</v>
          </cell>
          <cell r="Y395">
            <v>0</v>
          </cell>
          <cell r="Z395">
            <v>0</v>
          </cell>
          <cell r="AA395">
            <v>0</v>
          </cell>
          <cell r="AB395">
            <v>84250</v>
          </cell>
          <cell r="AC395">
            <v>0</v>
          </cell>
          <cell r="AD395">
            <v>0</v>
          </cell>
          <cell r="AE395">
            <v>0</v>
          </cell>
          <cell r="AF395">
            <v>0</v>
          </cell>
        </row>
        <row r="396">
          <cell r="A396">
            <v>1700026</v>
          </cell>
          <cell r="H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84250</v>
          </cell>
          <cell r="AC396">
            <v>0</v>
          </cell>
          <cell r="AD396">
            <v>0</v>
          </cell>
          <cell r="AE396">
            <v>0</v>
          </cell>
          <cell r="AF396">
            <v>0</v>
          </cell>
        </row>
        <row r="397">
          <cell r="A397">
            <v>1700026</v>
          </cell>
          <cell r="H397">
            <v>84250</v>
          </cell>
          <cell r="K397">
            <v>0</v>
          </cell>
          <cell r="L397">
            <v>0</v>
          </cell>
          <cell r="M397">
            <v>-8347.91</v>
          </cell>
          <cell r="N397">
            <v>0</v>
          </cell>
          <cell r="O397">
            <v>0</v>
          </cell>
          <cell r="P397">
            <v>0</v>
          </cell>
          <cell r="Q397">
            <v>0</v>
          </cell>
          <cell r="R397">
            <v>0</v>
          </cell>
          <cell r="S397">
            <v>0</v>
          </cell>
          <cell r="T397">
            <v>0</v>
          </cell>
          <cell r="U397">
            <v>0</v>
          </cell>
          <cell r="V397">
            <v>-10557.98</v>
          </cell>
          <cell r="W397">
            <v>0</v>
          </cell>
          <cell r="X397">
            <v>0</v>
          </cell>
          <cell r="Y397">
            <v>0</v>
          </cell>
          <cell r="Z397">
            <v>0</v>
          </cell>
          <cell r="AA397">
            <v>0</v>
          </cell>
          <cell r="AB397">
            <v>0</v>
          </cell>
          <cell r="AC397">
            <v>0</v>
          </cell>
          <cell r="AD397">
            <v>0</v>
          </cell>
          <cell r="AE397">
            <v>0</v>
          </cell>
          <cell r="AF397">
            <v>0</v>
          </cell>
        </row>
        <row r="398">
          <cell r="A398">
            <v>1700026</v>
          </cell>
          <cell r="H398">
            <v>84250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A399">
            <v>1700027</v>
          </cell>
          <cell r="B399" t="str">
            <v>1700027</v>
          </cell>
          <cell r="C399" t="str">
            <v>0</v>
          </cell>
          <cell r="D399" t="str">
            <v>17000</v>
          </cell>
          <cell r="E399" t="str">
            <v>G3PREMAL</v>
          </cell>
          <cell r="F399" t="str">
            <v>G3PREMAL</v>
          </cell>
          <cell r="G399" t="str">
            <v>Radio Mast (60 ft tower Baroda)</v>
          </cell>
          <cell r="H399">
            <v>0</v>
          </cell>
          <cell r="K399">
            <v>0</v>
          </cell>
          <cell r="L399">
            <v>0</v>
          </cell>
          <cell r="M399">
            <v>0</v>
          </cell>
          <cell r="N399">
            <v>0</v>
          </cell>
          <cell r="O399">
            <v>0</v>
          </cell>
          <cell r="P399">
            <v>0</v>
          </cell>
          <cell r="Q399">
            <v>0</v>
          </cell>
          <cell r="R399">
            <v>0</v>
          </cell>
          <cell r="S399">
            <v>0</v>
          </cell>
          <cell r="T399">
            <v>0</v>
          </cell>
          <cell r="U399">
            <v>0</v>
          </cell>
          <cell r="V399">
            <v>-2359.75</v>
          </cell>
          <cell r="W399">
            <v>0</v>
          </cell>
          <cell r="X399">
            <v>0</v>
          </cell>
          <cell r="Y399">
            <v>0</v>
          </cell>
          <cell r="Z399">
            <v>0</v>
          </cell>
          <cell r="AA399">
            <v>0</v>
          </cell>
          <cell r="AB399">
            <v>48000</v>
          </cell>
          <cell r="AC399">
            <v>0</v>
          </cell>
          <cell r="AD399">
            <v>0</v>
          </cell>
          <cell r="AE399">
            <v>0</v>
          </cell>
          <cell r="AF399">
            <v>0</v>
          </cell>
        </row>
        <row r="400">
          <cell r="A400">
            <v>1700027</v>
          </cell>
          <cell r="H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48000</v>
          </cell>
          <cell r="AC400">
            <v>0</v>
          </cell>
          <cell r="AD400">
            <v>0</v>
          </cell>
          <cell r="AE400">
            <v>0</v>
          </cell>
          <cell r="AF400">
            <v>0</v>
          </cell>
        </row>
        <row r="401">
          <cell r="A401">
            <v>1700027</v>
          </cell>
          <cell r="H401">
            <v>48000</v>
          </cell>
          <cell r="K401">
            <v>0</v>
          </cell>
          <cell r="L401">
            <v>0</v>
          </cell>
          <cell r="M401">
            <v>-2359.75</v>
          </cell>
          <cell r="N401">
            <v>0</v>
          </cell>
          <cell r="O401">
            <v>0</v>
          </cell>
          <cell r="P401">
            <v>0</v>
          </cell>
          <cell r="Q401">
            <v>0</v>
          </cell>
          <cell r="R401">
            <v>0</v>
          </cell>
          <cell r="S401">
            <v>0</v>
          </cell>
          <cell r="T401">
            <v>0</v>
          </cell>
          <cell r="U401">
            <v>0</v>
          </cell>
          <cell r="V401">
            <v>-6348.56</v>
          </cell>
          <cell r="W401">
            <v>0</v>
          </cell>
          <cell r="X401">
            <v>0</v>
          </cell>
          <cell r="Y401">
            <v>0</v>
          </cell>
          <cell r="Z401">
            <v>0</v>
          </cell>
          <cell r="AA401">
            <v>0</v>
          </cell>
          <cell r="AB401">
            <v>0</v>
          </cell>
          <cell r="AC401">
            <v>0</v>
          </cell>
          <cell r="AD401">
            <v>0</v>
          </cell>
          <cell r="AE401">
            <v>0</v>
          </cell>
          <cell r="AF401">
            <v>0</v>
          </cell>
        </row>
        <row r="402">
          <cell r="A402">
            <v>1700027</v>
          </cell>
          <cell r="H402">
            <v>48000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row>
        <row r="403">
          <cell r="A403">
            <v>1700028</v>
          </cell>
          <cell r="B403" t="str">
            <v>1700028</v>
          </cell>
          <cell r="C403" t="str">
            <v>0</v>
          </cell>
          <cell r="D403" t="str">
            <v>17000</v>
          </cell>
          <cell r="E403" t="str">
            <v>G3PREMAL</v>
          </cell>
          <cell r="F403" t="str">
            <v/>
          </cell>
          <cell r="G403" t="str">
            <v>Radio Mast (30 ft Ankleshwar)</v>
          </cell>
          <cell r="H403">
            <v>0</v>
          </cell>
          <cell r="K403">
            <v>0</v>
          </cell>
          <cell r="L403">
            <v>0</v>
          </cell>
          <cell r="M403">
            <v>0</v>
          </cell>
          <cell r="N403">
            <v>0</v>
          </cell>
          <cell r="O403">
            <v>0</v>
          </cell>
          <cell r="P403">
            <v>0</v>
          </cell>
          <cell r="Q403">
            <v>0</v>
          </cell>
          <cell r="R403">
            <v>0</v>
          </cell>
          <cell r="S403">
            <v>0</v>
          </cell>
          <cell r="T403">
            <v>0</v>
          </cell>
          <cell r="U403">
            <v>0</v>
          </cell>
          <cell r="V403">
            <v>-617.38</v>
          </cell>
          <cell r="W403">
            <v>0</v>
          </cell>
          <cell r="X403">
            <v>0</v>
          </cell>
          <cell r="Y403">
            <v>0</v>
          </cell>
          <cell r="Z403">
            <v>0</v>
          </cell>
          <cell r="AA403">
            <v>0</v>
          </cell>
          <cell r="AB403">
            <v>18000</v>
          </cell>
          <cell r="AC403">
            <v>0</v>
          </cell>
          <cell r="AD403">
            <v>0</v>
          </cell>
          <cell r="AE403">
            <v>0</v>
          </cell>
          <cell r="AF403">
            <v>0</v>
          </cell>
        </row>
        <row r="404">
          <cell r="A404">
            <v>1700028</v>
          </cell>
          <cell r="H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18000</v>
          </cell>
          <cell r="AC404">
            <v>0</v>
          </cell>
          <cell r="AD404">
            <v>0</v>
          </cell>
          <cell r="AE404">
            <v>0</v>
          </cell>
          <cell r="AF404">
            <v>0</v>
          </cell>
        </row>
        <row r="405">
          <cell r="A405">
            <v>1700028</v>
          </cell>
          <cell r="H405">
            <v>18000</v>
          </cell>
          <cell r="K405">
            <v>0</v>
          </cell>
          <cell r="L405">
            <v>0</v>
          </cell>
          <cell r="M405">
            <v>-617.38</v>
          </cell>
          <cell r="N405">
            <v>0</v>
          </cell>
          <cell r="O405">
            <v>0</v>
          </cell>
          <cell r="P405">
            <v>0</v>
          </cell>
          <cell r="Q405">
            <v>0</v>
          </cell>
          <cell r="R405">
            <v>0</v>
          </cell>
          <cell r="S405">
            <v>0</v>
          </cell>
          <cell r="T405">
            <v>0</v>
          </cell>
          <cell r="U405">
            <v>0</v>
          </cell>
          <cell r="V405">
            <v>-2417.92</v>
          </cell>
          <cell r="W405">
            <v>0</v>
          </cell>
          <cell r="X405">
            <v>0</v>
          </cell>
          <cell r="Y405">
            <v>0</v>
          </cell>
          <cell r="Z405">
            <v>0</v>
          </cell>
          <cell r="AA405">
            <v>0</v>
          </cell>
          <cell r="AB405">
            <v>0</v>
          </cell>
          <cell r="AC405">
            <v>0</v>
          </cell>
          <cell r="AD405">
            <v>0</v>
          </cell>
          <cell r="AE405">
            <v>0</v>
          </cell>
          <cell r="AF405">
            <v>0</v>
          </cell>
        </row>
        <row r="406">
          <cell r="A406">
            <v>1700028</v>
          </cell>
          <cell r="H406">
            <v>18000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row>
        <row r="407">
          <cell r="A407">
            <v>1700029</v>
          </cell>
          <cell r="B407" t="str">
            <v>1700029</v>
          </cell>
          <cell r="C407" t="str">
            <v>0</v>
          </cell>
          <cell r="D407" t="str">
            <v>17000</v>
          </cell>
          <cell r="E407" t="str">
            <v>G3PREMAL</v>
          </cell>
          <cell r="F407" t="str">
            <v/>
          </cell>
          <cell r="G407" t="str">
            <v>APC on-line UPS - Surt 3000 UXI</v>
          </cell>
          <cell r="H407">
            <v>0</v>
          </cell>
          <cell r="K407">
            <v>0</v>
          </cell>
          <cell r="L407">
            <v>0</v>
          </cell>
          <cell r="M407">
            <v>0</v>
          </cell>
          <cell r="N407">
            <v>0</v>
          </cell>
          <cell r="O407">
            <v>0</v>
          </cell>
          <cell r="P407">
            <v>0</v>
          </cell>
          <cell r="Q407">
            <v>0</v>
          </cell>
          <cell r="R407">
            <v>0</v>
          </cell>
          <cell r="S407">
            <v>0</v>
          </cell>
          <cell r="T407">
            <v>0</v>
          </cell>
          <cell r="U407">
            <v>0</v>
          </cell>
          <cell r="V407">
            <v>-2816.64</v>
          </cell>
          <cell r="W407">
            <v>0</v>
          </cell>
          <cell r="X407">
            <v>0</v>
          </cell>
          <cell r="Y407">
            <v>0</v>
          </cell>
          <cell r="Z407">
            <v>0</v>
          </cell>
          <cell r="AA407">
            <v>0</v>
          </cell>
          <cell r="AB407">
            <v>58196</v>
          </cell>
          <cell r="AC407">
            <v>0</v>
          </cell>
          <cell r="AD407">
            <v>0</v>
          </cell>
          <cell r="AE407">
            <v>0</v>
          </cell>
          <cell r="AF407">
            <v>0</v>
          </cell>
        </row>
        <row r="408">
          <cell r="A408">
            <v>1700029</v>
          </cell>
          <cell r="H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58196</v>
          </cell>
          <cell r="AC408">
            <v>0</v>
          </cell>
          <cell r="AD408">
            <v>0</v>
          </cell>
          <cell r="AE408">
            <v>0</v>
          </cell>
          <cell r="AF408">
            <v>0</v>
          </cell>
        </row>
        <row r="409">
          <cell r="A409">
            <v>1700029</v>
          </cell>
          <cell r="H409">
            <v>58196</v>
          </cell>
          <cell r="K409">
            <v>0</v>
          </cell>
          <cell r="L409">
            <v>0</v>
          </cell>
          <cell r="M409">
            <v>-2816.64</v>
          </cell>
          <cell r="N409">
            <v>0</v>
          </cell>
          <cell r="O409">
            <v>0</v>
          </cell>
          <cell r="P409">
            <v>0</v>
          </cell>
          <cell r="Q409">
            <v>0</v>
          </cell>
          <cell r="R409">
            <v>0</v>
          </cell>
          <cell r="S409">
            <v>0</v>
          </cell>
          <cell r="T409">
            <v>0</v>
          </cell>
          <cell r="U409">
            <v>0</v>
          </cell>
          <cell r="V409">
            <v>-7703.27</v>
          </cell>
          <cell r="W409">
            <v>0</v>
          </cell>
          <cell r="X409">
            <v>0</v>
          </cell>
          <cell r="Y409">
            <v>0</v>
          </cell>
          <cell r="Z409">
            <v>0</v>
          </cell>
          <cell r="AA409">
            <v>0</v>
          </cell>
          <cell r="AB409">
            <v>0</v>
          </cell>
          <cell r="AC409">
            <v>0</v>
          </cell>
          <cell r="AD409">
            <v>0</v>
          </cell>
          <cell r="AE409">
            <v>0</v>
          </cell>
          <cell r="AF409">
            <v>0</v>
          </cell>
        </row>
        <row r="410">
          <cell r="A410">
            <v>1700029</v>
          </cell>
          <cell r="H410">
            <v>58196</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row>
        <row r="411">
          <cell r="A411">
            <v>1700030</v>
          </cell>
          <cell r="B411" t="str">
            <v>1700030</v>
          </cell>
          <cell r="C411" t="str">
            <v>0</v>
          </cell>
          <cell r="D411" t="str">
            <v>17000</v>
          </cell>
          <cell r="E411" t="str">
            <v>G3ACCOUNTS</v>
          </cell>
          <cell r="F411" t="str">
            <v/>
          </cell>
          <cell r="G411" t="str">
            <v>Global &amp; Yuassa Battery 12V-26AH</v>
          </cell>
          <cell r="H411">
            <v>0</v>
          </cell>
          <cell r="K411">
            <v>0</v>
          </cell>
          <cell r="L411">
            <v>0</v>
          </cell>
          <cell r="M411">
            <v>0</v>
          </cell>
          <cell r="N411">
            <v>0</v>
          </cell>
          <cell r="O411">
            <v>0</v>
          </cell>
          <cell r="P411">
            <v>0</v>
          </cell>
          <cell r="Q411">
            <v>0</v>
          </cell>
          <cell r="R411">
            <v>0</v>
          </cell>
          <cell r="S411">
            <v>0</v>
          </cell>
          <cell r="T411">
            <v>0</v>
          </cell>
          <cell r="U411">
            <v>0</v>
          </cell>
          <cell r="V411">
            <v>-2665.73</v>
          </cell>
          <cell r="W411">
            <v>0</v>
          </cell>
          <cell r="X411">
            <v>0</v>
          </cell>
          <cell r="Y411">
            <v>0</v>
          </cell>
          <cell r="Z411">
            <v>0</v>
          </cell>
          <cell r="AA411">
            <v>0</v>
          </cell>
          <cell r="AB411">
            <v>55078</v>
          </cell>
          <cell r="AC411">
            <v>0</v>
          </cell>
          <cell r="AD411">
            <v>0</v>
          </cell>
          <cell r="AE411">
            <v>0</v>
          </cell>
          <cell r="AF411">
            <v>0</v>
          </cell>
        </row>
        <row r="412">
          <cell r="A412">
            <v>1700030</v>
          </cell>
          <cell r="H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55078</v>
          </cell>
          <cell r="AC412">
            <v>0</v>
          </cell>
          <cell r="AD412">
            <v>0</v>
          </cell>
          <cell r="AE412">
            <v>0</v>
          </cell>
          <cell r="AF412">
            <v>0</v>
          </cell>
        </row>
        <row r="413">
          <cell r="A413">
            <v>1700030</v>
          </cell>
          <cell r="H413">
            <v>55078</v>
          </cell>
          <cell r="K413">
            <v>0</v>
          </cell>
          <cell r="L413">
            <v>0</v>
          </cell>
          <cell r="M413">
            <v>-2665.73</v>
          </cell>
          <cell r="N413">
            <v>0</v>
          </cell>
          <cell r="O413">
            <v>0</v>
          </cell>
          <cell r="P413">
            <v>0</v>
          </cell>
          <cell r="Q413">
            <v>0</v>
          </cell>
          <cell r="R413">
            <v>0</v>
          </cell>
          <cell r="S413">
            <v>0</v>
          </cell>
          <cell r="T413">
            <v>0</v>
          </cell>
          <cell r="U413">
            <v>0</v>
          </cell>
          <cell r="V413">
            <v>-7290.55</v>
          </cell>
          <cell r="W413">
            <v>0</v>
          </cell>
          <cell r="X413">
            <v>0</v>
          </cell>
          <cell r="Y413">
            <v>0</v>
          </cell>
          <cell r="Z413">
            <v>0</v>
          </cell>
          <cell r="AA413">
            <v>0</v>
          </cell>
          <cell r="AB413">
            <v>0</v>
          </cell>
          <cell r="AC413">
            <v>0</v>
          </cell>
          <cell r="AD413">
            <v>0</v>
          </cell>
          <cell r="AE413">
            <v>0</v>
          </cell>
          <cell r="AF413">
            <v>0</v>
          </cell>
        </row>
        <row r="414">
          <cell r="A414">
            <v>1700030</v>
          </cell>
          <cell r="H414">
            <v>55078</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row>
        <row r="415">
          <cell r="A415">
            <v>1700031</v>
          </cell>
          <cell r="B415" t="str">
            <v>1700031</v>
          </cell>
          <cell r="C415" t="str">
            <v>0</v>
          </cell>
          <cell r="D415" t="str">
            <v>17000</v>
          </cell>
          <cell r="E415" t="str">
            <v>G3PREMAL</v>
          </cell>
          <cell r="F415" t="str">
            <v>G3PREMAL</v>
          </cell>
          <cell r="G415" t="str">
            <v>8 PORT SWITCH</v>
          </cell>
          <cell r="H415">
            <v>0</v>
          </cell>
          <cell r="K415">
            <v>0</v>
          </cell>
          <cell r="L415">
            <v>0</v>
          </cell>
          <cell r="M415">
            <v>0</v>
          </cell>
          <cell r="N415">
            <v>0</v>
          </cell>
          <cell r="O415">
            <v>0</v>
          </cell>
          <cell r="P415">
            <v>0</v>
          </cell>
          <cell r="Q415">
            <v>0</v>
          </cell>
          <cell r="R415">
            <v>0</v>
          </cell>
          <cell r="S415">
            <v>0</v>
          </cell>
          <cell r="T415">
            <v>0</v>
          </cell>
          <cell r="U415">
            <v>0</v>
          </cell>
          <cell r="V415">
            <v>-465.2</v>
          </cell>
          <cell r="W415">
            <v>0</v>
          </cell>
          <cell r="X415">
            <v>0</v>
          </cell>
          <cell r="Y415">
            <v>0</v>
          </cell>
          <cell r="Z415">
            <v>0</v>
          </cell>
          <cell r="AA415">
            <v>0</v>
          </cell>
          <cell r="AB415">
            <v>15650</v>
          </cell>
          <cell r="AC415">
            <v>0</v>
          </cell>
          <cell r="AD415">
            <v>0</v>
          </cell>
          <cell r="AE415">
            <v>0</v>
          </cell>
          <cell r="AF415">
            <v>0</v>
          </cell>
        </row>
        <row r="416">
          <cell r="A416">
            <v>1700031</v>
          </cell>
          <cell r="H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15650</v>
          </cell>
          <cell r="AC416">
            <v>0</v>
          </cell>
          <cell r="AD416">
            <v>0</v>
          </cell>
          <cell r="AE416">
            <v>0</v>
          </cell>
          <cell r="AF416">
            <v>0</v>
          </cell>
        </row>
        <row r="417">
          <cell r="A417">
            <v>1700031</v>
          </cell>
          <cell r="H417">
            <v>15650</v>
          </cell>
          <cell r="K417">
            <v>0</v>
          </cell>
          <cell r="L417">
            <v>0</v>
          </cell>
          <cell r="M417">
            <v>-465.2</v>
          </cell>
          <cell r="N417">
            <v>0</v>
          </cell>
          <cell r="O417">
            <v>0</v>
          </cell>
          <cell r="P417">
            <v>0</v>
          </cell>
          <cell r="Q417">
            <v>0</v>
          </cell>
          <cell r="R417">
            <v>0</v>
          </cell>
          <cell r="S417">
            <v>0</v>
          </cell>
          <cell r="T417">
            <v>0</v>
          </cell>
          <cell r="U417">
            <v>0</v>
          </cell>
          <cell r="V417">
            <v>-2112.21</v>
          </cell>
          <cell r="W417">
            <v>0</v>
          </cell>
          <cell r="X417">
            <v>0</v>
          </cell>
          <cell r="Y417">
            <v>0</v>
          </cell>
          <cell r="Z417">
            <v>0</v>
          </cell>
          <cell r="AA417">
            <v>0</v>
          </cell>
          <cell r="AB417">
            <v>0</v>
          </cell>
          <cell r="AC417">
            <v>0</v>
          </cell>
          <cell r="AD417">
            <v>0</v>
          </cell>
          <cell r="AE417">
            <v>0</v>
          </cell>
          <cell r="AF417">
            <v>0</v>
          </cell>
        </row>
        <row r="418">
          <cell r="A418">
            <v>1700031</v>
          </cell>
          <cell r="H418">
            <v>15650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A419">
            <v>1700032</v>
          </cell>
          <cell r="B419" t="str">
            <v>1700032</v>
          </cell>
          <cell r="C419" t="str">
            <v>0</v>
          </cell>
          <cell r="D419" t="str">
            <v>17000</v>
          </cell>
          <cell r="E419" t="str">
            <v>G3PREMAL</v>
          </cell>
          <cell r="F419" t="str">
            <v>G3PREMAL</v>
          </cell>
          <cell r="G419" t="str">
            <v>8 PORT SWITCH</v>
          </cell>
          <cell r="H419">
            <v>0</v>
          </cell>
          <cell r="K419">
            <v>0</v>
          </cell>
          <cell r="L419">
            <v>0</v>
          </cell>
          <cell r="M419">
            <v>0</v>
          </cell>
          <cell r="N419">
            <v>0</v>
          </cell>
          <cell r="O419">
            <v>0</v>
          </cell>
          <cell r="P419">
            <v>0</v>
          </cell>
          <cell r="Q419">
            <v>0</v>
          </cell>
          <cell r="R419">
            <v>0</v>
          </cell>
          <cell r="S419">
            <v>0</v>
          </cell>
          <cell r="T419">
            <v>0</v>
          </cell>
          <cell r="U419">
            <v>0</v>
          </cell>
          <cell r="V419">
            <v>-465.2</v>
          </cell>
          <cell r="W419">
            <v>0</v>
          </cell>
          <cell r="X419">
            <v>0</v>
          </cell>
          <cell r="Y419">
            <v>0</v>
          </cell>
          <cell r="Z419">
            <v>0</v>
          </cell>
          <cell r="AA419">
            <v>0</v>
          </cell>
          <cell r="AB419">
            <v>15650</v>
          </cell>
          <cell r="AC419">
            <v>0</v>
          </cell>
          <cell r="AD419">
            <v>0</v>
          </cell>
          <cell r="AE419">
            <v>0</v>
          </cell>
          <cell r="AF419">
            <v>0</v>
          </cell>
        </row>
        <row r="420">
          <cell r="A420">
            <v>1700032</v>
          </cell>
          <cell r="H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15650</v>
          </cell>
          <cell r="AC420">
            <v>0</v>
          </cell>
          <cell r="AD420">
            <v>0</v>
          </cell>
          <cell r="AE420">
            <v>0</v>
          </cell>
          <cell r="AF420">
            <v>0</v>
          </cell>
        </row>
        <row r="421">
          <cell r="A421">
            <v>1700032</v>
          </cell>
          <cell r="H421">
            <v>15650</v>
          </cell>
          <cell r="K421">
            <v>0</v>
          </cell>
          <cell r="L421">
            <v>0</v>
          </cell>
          <cell r="M421">
            <v>-465.2</v>
          </cell>
          <cell r="N421">
            <v>0</v>
          </cell>
          <cell r="O421">
            <v>0</v>
          </cell>
          <cell r="P421">
            <v>0</v>
          </cell>
          <cell r="Q421">
            <v>0</v>
          </cell>
          <cell r="R421">
            <v>0</v>
          </cell>
          <cell r="S421">
            <v>0</v>
          </cell>
          <cell r="T421">
            <v>0</v>
          </cell>
          <cell r="U421">
            <v>0</v>
          </cell>
          <cell r="V421">
            <v>-2112.21</v>
          </cell>
          <cell r="W421">
            <v>0</v>
          </cell>
          <cell r="X421">
            <v>0</v>
          </cell>
          <cell r="Y421">
            <v>0</v>
          </cell>
          <cell r="Z421">
            <v>0</v>
          </cell>
          <cell r="AA421">
            <v>0</v>
          </cell>
          <cell r="AB421">
            <v>0</v>
          </cell>
          <cell r="AC421">
            <v>0</v>
          </cell>
          <cell r="AD421">
            <v>0</v>
          </cell>
          <cell r="AE421">
            <v>0</v>
          </cell>
          <cell r="AF421">
            <v>0</v>
          </cell>
        </row>
        <row r="422">
          <cell r="A422">
            <v>1700032</v>
          </cell>
          <cell r="H422">
            <v>15650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row>
        <row r="423">
          <cell r="A423">
            <v>1700033</v>
          </cell>
          <cell r="B423" t="str">
            <v>1700033</v>
          </cell>
          <cell r="C423" t="str">
            <v>0</v>
          </cell>
          <cell r="D423" t="str">
            <v>17000</v>
          </cell>
          <cell r="E423" t="str">
            <v>G3ACCOUNTS</v>
          </cell>
          <cell r="F423" t="str">
            <v>G3GAURAV</v>
          </cell>
          <cell r="G423" t="str">
            <v>6 Core OFC</v>
          </cell>
          <cell r="H423">
            <v>0</v>
          </cell>
          <cell r="K423">
            <v>0</v>
          </cell>
          <cell r="L423">
            <v>0</v>
          </cell>
          <cell r="M423">
            <v>0</v>
          </cell>
          <cell r="N423">
            <v>0</v>
          </cell>
          <cell r="O423">
            <v>0</v>
          </cell>
          <cell r="P423">
            <v>0</v>
          </cell>
          <cell r="Q423">
            <v>0</v>
          </cell>
          <cell r="R423">
            <v>0</v>
          </cell>
          <cell r="S423">
            <v>0</v>
          </cell>
          <cell r="T423">
            <v>0</v>
          </cell>
          <cell r="U423">
            <v>0</v>
          </cell>
          <cell r="V423">
            <v>-36385.99</v>
          </cell>
          <cell r="W423">
            <v>0</v>
          </cell>
          <cell r="X423">
            <v>0</v>
          </cell>
          <cell r="Y423">
            <v>0</v>
          </cell>
          <cell r="Z423">
            <v>0</v>
          </cell>
          <cell r="AA423">
            <v>0</v>
          </cell>
          <cell r="AB423">
            <v>289325</v>
          </cell>
          <cell r="AC423">
            <v>0</v>
          </cell>
          <cell r="AD423">
            <v>0</v>
          </cell>
          <cell r="AE423">
            <v>0</v>
          </cell>
          <cell r="AF423">
            <v>0</v>
          </cell>
        </row>
        <row r="424">
          <cell r="A424">
            <v>1700033</v>
          </cell>
          <cell r="H424">
            <v>0</v>
          </cell>
          <cell r="K424">
            <v>0</v>
          </cell>
          <cell r="L424">
            <v>0</v>
          </cell>
          <cell r="M424">
            <v>0</v>
          </cell>
          <cell r="N424">
            <v>0</v>
          </cell>
          <cell r="O424">
            <v>0</v>
          </cell>
          <cell r="P424">
            <v>0</v>
          </cell>
          <cell r="Q424">
            <v>0</v>
          </cell>
          <cell r="R424">
            <v>0</v>
          </cell>
          <cell r="S424">
            <v>0</v>
          </cell>
          <cell r="T424">
            <v>0</v>
          </cell>
          <cell r="U424">
            <v>0</v>
          </cell>
          <cell r="V424">
            <v>-66303.649999999994</v>
          </cell>
          <cell r="W424">
            <v>0</v>
          </cell>
          <cell r="X424">
            <v>0</v>
          </cell>
          <cell r="Y424">
            <v>0</v>
          </cell>
          <cell r="Z424">
            <v>0</v>
          </cell>
          <cell r="AA424">
            <v>0</v>
          </cell>
          <cell r="AB424">
            <v>289325</v>
          </cell>
          <cell r="AC424">
            <v>0</v>
          </cell>
          <cell r="AD424">
            <v>0</v>
          </cell>
          <cell r="AE424">
            <v>0</v>
          </cell>
          <cell r="AF424">
            <v>0</v>
          </cell>
        </row>
        <row r="425">
          <cell r="A425">
            <v>1700033</v>
          </cell>
          <cell r="H425">
            <v>289325</v>
          </cell>
          <cell r="K425">
            <v>0</v>
          </cell>
          <cell r="L425">
            <v>0</v>
          </cell>
          <cell r="M425">
            <v>-36385.99</v>
          </cell>
          <cell r="N425">
            <v>0</v>
          </cell>
          <cell r="O425">
            <v>0</v>
          </cell>
          <cell r="P425">
            <v>0</v>
          </cell>
          <cell r="Q425">
            <v>0</v>
          </cell>
          <cell r="R425">
            <v>0</v>
          </cell>
          <cell r="S425">
            <v>0</v>
          </cell>
          <cell r="T425">
            <v>0</v>
          </cell>
          <cell r="U425">
            <v>0</v>
          </cell>
          <cell r="V425">
            <v>-35694.019999999997</v>
          </cell>
          <cell r="W425">
            <v>0</v>
          </cell>
          <cell r="X425">
            <v>0</v>
          </cell>
          <cell r="Y425">
            <v>0</v>
          </cell>
          <cell r="Z425">
            <v>0</v>
          </cell>
          <cell r="AA425">
            <v>0</v>
          </cell>
          <cell r="AB425">
            <v>5950</v>
          </cell>
          <cell r="AC425">
            <v>0</v>
          </cell>
          <cell r="AD425">
            <v>0</v>
          </cell>
          <cell r="AE425">
            <v>0</v>
          </cell>
          <cell r="AF425">
            <v>0</v>
          </cell>
        </row>
        <row r="426">
          <cell r="A426">
            <v>1700033</v>
          </cell>
          <cell r="H426">
            <v>289325</v>
          </cell>
          <cell r="K426">
            <v>0</v>
          </cell>
          <cell r="L426">
            <v>0</v>
          </cell>
          <cell r="M426">
            <v>-66303.649999999994</v>
          </cell>
          <cell r="N426">
            <v>0</v>
          </cell>
          <cell r="O426">
            <v>0</v>
          </cell>
          <cell r="P426">
            <v>0</v>
          </cell>
          <cell r="Q426">
            <v>0</v>
          </cell>
          <cell r="R426">
            <v>0</v>
          </cell>
          <cell r="S426">
            <v>0</v>
          </cell>
          <cell r="T426">
            <v>0</v>
          </cell>
          <cell r="U426">
            <v>0</v>
          </cell>
          <cell r="V426">
            <v>-57242.84</v>
          </cell>
          <cell r="W426">
            <v>0</v>
          </cell>
          <cell r="X426">
            <v>0</v>
          </cell>
          <cell r="Y426">
            <v>0</v>
          </cell>
          <cell r="Z426">
            <v>0</v>
          </cell>
          <cell r="AA426">
            <v>0</v>
          </cell>
          <cell r="AB426">
            <v>5950</v>
          </cell>
          <cell r="AC426">
            <v>0</v>
          </cell>
          <cell r="AD426">
            <v>0</v>
          </cell>
          <cell r="AE426">
            <v>0</v>
          </cell>
          <cell r="AF426">
            <v>0</v>
          </cell>
        </row>
        <row r="427">
          <cell r="A427">
            <v>1700034</v>
          </cell>
          <cell r="B427" t="str">
            <v>1700034</v>
          </cell>
          <cell r="C427" t="str">
            <v>0</v>
          </cell>
          <cell r="D427" t="str">
            <v>17000</v>
          </cell>
          <cell r="E427" t="str">
            <v>G3PREMAL</v>
          </cell>
          <cell r="F427" t="str">
            <v/>
          </cell>
          <cell r="G427" t="str">
            <v>CISCO WS-3550-24SMI</v>
          </cell>
          <cell r="H427">
            <v>0</v>
          </cell>
          <cell r="K427">
            <v>0</v>
          </cell>
          <cell r="L427">
            <v>0</v>
          </cell>
          <cell r="M427">
            <v>0</v>
          </cell>
          <cell r="N427">
            <v>0</v>
          </cell>
          <cell r="O427">
            <v>0</v>
          </cell>
          <cell r="P427">
            <v>0</v>
          </cell>
          <cell r="Q427">
            <v>0</v>
          </cell>
          <cell r="R427">
            <v>0</v>
          </cell>
          <cell r="S427">
            <v>0</v>
          </cell>
          <cell r="T427">
            <v>0</v>
          </cell>
          <cell r="U427">
            <v>0</v>
          </cell>
          <cell r="V427">
            <v>-7571.68</v>
          </cell>
          <cell r="W427">
            <v>0</v>
          </cell>
          <cell r="X427">
            <v>0</v>
          </cell>
          <cell r="Y427">
            <v>0</v>
          </cell>
          <cell r="Z427">
            <v>0</v>
          </cell>
          <cell r="AA427">
            <v>0</v>
          </cell>
          <cell r="AB427">
            <v>103480</v>
          </cell>
          <cell r="AC427">
            <v>0</v>
          </cell>
          <cell r="AD427">
            <v>0</v>
          </cell>
          <cell r="AE427">
            <v>0</v>
          </cell>
          <cell r="AF427">
            <v>0</v>
          </cell>
        </row>
        <row r="428">
          <cell r="A428">
            <v>1700034</v>
          </cell>
          <cell r="H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103480</v>
          </cell>
          <cell r="AC428">
            <v>0</v>
          </cell>
          <cell r="AD428">
            <v>0</v>
          </cell>
          <cell r="AE428">
            <v>0</v>
          </cell>
          <cell r="AF428">
            <v>0</v>
          </cell>
        </row>
        <row r="429">
          <cell r="A429">
            <v>1700034</v>
          </cell>
          <cell r="H429">
            <v>103480</v>
          </cell>
          <cell r="K429">
            <v>0</v>
          </cell>
          <cell r="L429">
            <v>0</v>
          </cell>
          <cell r="M429">
            <v>-7571.68</v>
          </cell>
          <cell r="N429">
            <v>0</v>
          </cell>
          <cell r="O429">
            <v>0</v>
          </cell>
          <cell r="P429">
            <v>0</v>
          </cell>
          <cell r="Q429">
            <v>0</v>
          </cell>
          <cell r="R429">
            <v>0</v>
          </cell>
          <cell r="S429">
            <v>0</v>
          </cell>
          <cell r="T429">
            <v>0</v>
          </cell>
          <cell r="U429">
            <v>0</v>
          </cell>
          <cell r="V429">
            <v>-13340.85</v>
          </cell>
          <cell r="W429">
            <v>0</v>
          </cell>
          <cell r="X429">
            <v>0</v>
          </cell>
          <cell r="Y429">
            <v>0</v>
          </cell>
          <cell r="Z429">
            <v>0</v>
          </cell>
          <cell r="AA429">
            <v>0</v>
          </cell>
          <cell r="AB429">
            <v>0</v>
          </cell>
          <cell r="AC429">
            <v>0</v>
          </cell>
          <cell r="AD429">
            <v>0</v>
          </cell>
          <cell r="AE429">
            <v>0</v>
          </cell>
          <cell r="AF429">
            <v>0</v>
          </cell>
        </row>
        <row r="430">
          <cell r="A430">
            <v>1700034</v>
          </cell>
          <cell r="H430">
            <v>103480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row>
        <row r="431">
          <cell r="A431">
            <v>1700035</v>
          </cell>
          <cell r="B431" t="str">
            <v>1700035</v>
          </cell>
          <cell r="C431" t="str">
            <v>0</v>
          </cell>
          <cell r="D431" t="str">
            <v>17000</v>
          </cell>
          <cell r="E431" t="str">
            <v>G3PREMAL</v>
          </cell>
          <cell r="F431" t="str">
            <v/>
          </cell>
          <cell r="G431" t="str">
            <v>CISCO WS-3550-24SMI</v>
          </cell>
          <cell r="H431">
            <v>0</v>
          </cell>
          <cell r="K431">
            <v>0</v>
          </cell>
          <cell r="L431">
            <v>0</v>
          </cell>
          <cell r="M431">
            <v>0</v>
          </cell>
          <cell r="N431">
            <v>0</v>
          </cell>
          <cell r="O431">
            <v>0</v>
          </cell>
          <cell r="P431">
            <v>0</v>
          </cell>
          <cell r="Q431">
            <v>0</v>
          </cell>
          <cell r="R431">
            <v>0</v>
          </cell>
          <cell r="S431">
            <v>0</v>
          </cell>
          <cell r="T431">
            <v>0</v>
          </cell>
          <cell r="U431">
            <v>0</v>
          </cell>
          <cell r="V431">
            <v>-7874.53</v>
          </cell>
          <cell r="W431">
            <v>0</v>
          </cell>
          <cell r="X431">
            <v>0</v>
          </cell>
          <cell r="Y431">
            <v>0</v>
          </cell>
          <cell r="Z431">
            <v>0</v>
          </cell>
          <cell r="AA431">
            <v>0</v>
          </cell>
          <cell r="AB431">
            <v>107619</v>
          </cell>
          <cell r="AC431">
            <v>0</v>
          </cell>
          <cell r="AD431">
            <v>0</v>
          </cell>
          <cell r="AE431">
            <v>0</v>
          </cell>
          <cell r="AF431">
            <v>0</v>
          </cell>
        </row>
        <row r="432">
          <cell r="A432">
            <v>1700035</v>
          </cell>
          <cell r="H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107619</v>
          </cell>
          <cell r="AC432">
            <v>0</v>
          </cell>
          <cell r="AD432">
            <v>0</v>
          </cell>
          <cell r="AE432">
            <v>0</v>
          </cell>
          <cell r="AF432">
            <v>0</v>
          </cell>
        </row>
        <row r="433">
          <cell r="A433">
            <v>1700035</v>
          </cell>
          <cell r="H433">
            <v>107619</v>
          </cell>
          <cell r="K433">
            <v>0</v>
          </cell>
          <cell r="L433">
            <v>0</v>
          </cell>
          <cell r="M433">
            <v>-7874.53</v>
          </cell>
          <cell r="N433">
            <v>0</v>
          </cell>
          <cell r="O433">
            <v>0</v>
          </cell>
          <cell r="P433">
            <v>0</v>
          </cell>
          <cell r="Q433">
            <v>0</v>
          </cell>
          <cell r="R433">
            <v>0</v>
          </cell>
          <cell r="S433">
            <v>0</v>
          </cell>
          <cell r="T433">
            <v>0</v>
          </cell>
          <cell r="U433">
            <v>0</v>
          </cell>
          <cell r="V433">
            <v>-13874.46</v>
          </cell>
          <cell r="W433">
            <v>0</v>
          </cell>
          <cell r="X433">
            <v>0</v>
          </cell>
          <cell r="Y433">
            <v>0</v>
          </cell>
          <cell r="Z433">
            <v>0</v>
          </cell>
          <cell r="AA433">
            <v>0</v>
          </cell>
          <cell r="AB433">
            <v>0</v>
          </cell>
          <cell r="AC433">
            <v>0</v>
          </cell>
          <cell r="AD433">
            <v>0</v>
          </cell>
          <cell r="AE433">
            <v>0</v>
          </cell>
          <cell r="AF433">
            <v>0</v>
          </cell>
        </row>
        <row r="434">
          <cell r="A434">
            <v>1700035</v>
          </cell>
          <cell r="H434">
            <v>107619</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row>
        <row r="435">
          <cell r="A435">
            <v>1700036</v>
          </cell>
          <cell r="B435" t="str">
            <v>1700036</v>
          </cell>
          <cell r="C435" t="str">
            <v>0</v>
          </cell>
          <cell r="D435" t="str">
            <v>17000</v>
          </cell>
          <cell r="E435" t="str">
            <v>G3PREMAL</v>
          </cell>
          <cell r="F435" t="str">
            <v/>
          </cell>
          <cell r="G435" t="str">
            <v>DUCT (500 MTR - KRIBHCO)</v>
          </cell>
          <cell r="H435">
            <v>0</v>
          </cell>
          <cell r="K435">
            <v>0</v>
          </cell>
          <cell r="L435">
            <v>0</v>
          </cell>
          <cell r="M435">
            <v>0</v>
          </cell>
          <cell r="N435">
            <v>0</v>
          </cell>
          <cell r="O435">
            <v>0</v>
          </cell>
          <cell r="P435">
            <v>0</v>
          </cell>
          <cell r="Q435">
            <v>0</v>
          </cell>
          <cell r="R435">
            <v>0</v>
          </cell>
          <cell r="S435">
            <v>0</v>
          </cell>
          <cell r="T435">
            <v>0</v>
          </cell>
          <cell r="U435">
            <v>0</v>
          </cell>
          <cell r="V435">
            <v>-926.06</v>
          </cell>
          <cell r="W435">
            <v>0</v>
          </cell>
          <cell r="X435">
            <v>0</v>
          </cell>
          <cell r="Y435">
            <v>0</v>
          </cell>
          <cell r="Z435">
            <v>0</v>
          </cell>
          <cell r="AA435">
            <v>0</v>
          </cell>
          <cell r="AB435">
            <v>13500</v>
          </cell>
          <cell r="AC435">
            <v>0</v>
          </cell>
          <cell r="AD435">
            <v>0</v>
          </cell>
          <cell r="AE435">
            <v>0</v>
          </cell>
          <cell r="AF435">
            <v>0</v>
          </cell>
        </row>
        <row r="436">
          <cell r="A436">
            <v>1700036</v>
          </cell>
          <cell r="H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13500</v>
          </cell>
          <cell r="AC436">
            <v>0</v>
          </cell>
          <cell r="AD436">
            <v>0</v>
          </cell>
          <cell r="AE436">
            <v>0</v>
          </cell>
          <cell r="AF436">
            <v>0</v>
          </cell>
        </row>
        <row r="437">
          <cell r="A437">
            <v>1700036</v>
          </cell>
          <cell r="H437">
            <v>13500</v>
          </cell>
          <cell r="K437">
            <v>0</v>
          </cell>
          <cell r="L437">
            <v>0</v>
          </cell>
          <cell r="M437">
            <v>-926.06</v>
          </cell>
          <cell r="N437">
            <v>0</v>
          </cell>
          <cell r="O437">
            <v>0</v>
          </cell>
          <cell r="P437">
            <v>0</v>
          </cell>
          <cell r="Q437">
            <v>0</v>
          </cell>
          <cell r="R437">
            <v>0</v>
          </cell>
          <cell r="S437">
            <v>0</v>
          </cell>
          <cell r="T437">
            <v>0</v>
          </cell>
          <cell r="U437">
            <v>0</v>
          </cell>
          <cell r="V437">
            <v>-1749.04</v>
          </cell>
          <cell r="W437">
            <v>0</v>
          </cell>
          <cell r="X437">
            <v>0</v>
          </cell>
          <cell r="Y437">
            <v>0</v>
          </cell>
          <cell r="Z437">
            <v>0</v>
          </cell>
          <cell r="AA437">
            <v>0</v>
          </cell>
          <cell r="AB437">
            <v>0</v>
          </cell>
          <cell r="AC437">
            <v>0</v>
          </cell>
          <cell r="AD437">
            <v>0</v>
          </cell>
          <cell r="AE437">
            <v>0</v>
          </cell>
          <cell r="AF437">
            <v>0</v>
          </cell>
        </row>
        <row r="438">
          <cell r="A438">
            <v>1700036</v>
          </cell>
          <cell r="H438">
            <v>13500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A439">
            <v>1700037</v>
          </cell>
          <cell r="B439" t="str">
            <v>1700037</v>
          </cell>
          <cell r="C439" t="str">
            <v>0</v>
          </cell>
          <cell r="D439" t="str">
            <v>17000</v>
          </cell>
          <cell r="E439" t="str">
            <v>G3PREMAL</v>
          </cell>
          <cell r="F439" t="str">
            <v/>
          </cell>
          <cell r="G439" t="str">
            <v>Data Modem 02</v>
          </cell>
          <cell r="H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row>
        <row r="440">
          <cell r="A440">
            <v>1700038</v>
          </cell>
          <cell r="B440" t="str">
            <v>1700038</v>
          </cell>
          <cell r="C440" t="str">
            <v>0</v>
          </cell>
          <cell r="D440" t="str">
            <v>17000</v>
          </cell>
          <cell r="E440" t="str">
            <v>G3PREMAL</v>
          </cell>
          <cell r="F440" t="str">
            <v/>
          </cell>
          <cell r="G440" t="str">
            <v>SERVO REGULATOR - 5.0KVA</v>
          </cell>
          <cell r="H440">
            <v>0</v>
          </cell>
          <cell r="K440">
            <v>0</v>
          </cell>
          <cell r="L440">
            <v>0</v>
          </cell>
          <cell r="M440">
            <v>0</v>
          </cell>
          <cell r="N440">
            <v>0</v>
          </cell>
          <cell r="O440">
            <v>0</v>
          </cell>
          <cell r="P440">
            <v>0</v>
          </cell>
          <cell r="Q440">
            <v>0</v>
          </cell>
          <cell r="R440">
            <v>0</v>
          </cell>
          <cell r="S440">
            <v>0</v>
          </cell>
          <cell r="T440">
            <v>0</v>
          </cell>
          <cell r="U440">
            <v>0</v>
          </cell>
          <cell r="V440">
            <v>-738.38</v>
          </cell>
          <cell r="W440">
            <v>0</v>
          </cell>
          <cell r="X440">
            <v>0</v>
          </cell>
          <cell r="Y440">
            <v>0</v>
          </cell>
          <cell r="Z440">
            <v>0</v>
          </cell>
          <cell r="AA440">
            <v>0</v>
          </cell>
          <cell r="AB440">
            <v>10530</v>
          </cell>
          <cell r="AC440">
            <v>0</v>
          </cell>
          <cell r="AD440">
            <v>0</v>
          </cell>
          <cell r="AE440">
            <v>0</v>
          </cell>
          <cell r="AF440">
            <v>0</v>
          </cell>
        </row>
        <row r="441">
          <cell r="A441">
            <v>1700038</v>
          </cell>
          <cell r="H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10530</v>
          </cell>
          <cell r="AC441">
            <v>0</v>
          </cell>
          <cell r="AD441">
            <v>0</v>
          </cell>
          <cell r="AE441">
            <v>0</v>
          </cell>
          <cell r="AF441">
            <v>0</v>
          </cell>
        </row>
        <row r="442">
          <cell r="A442">
            <v>1700038</v>
          </cell>
          <cell r="H442">
            <v>10530</v>
          </cell>
          <cell r="K442">
            <v>0</v>
          </cell>
          <cell r="L442">
            <v>0</v>
          </cell>
          <cell r="M442">
            <v>-738.38</v>
          </cell>
          <cell r="N442">
            <v>0</v>
          </cell>
          <cell r="O442">
            <v>0</v>
          </cell>
          <cell r="P442">
            <v>0</v>
          </cell>
          <cell r="Q442">
            <v>0</v>
          </cell>
          <cell r="R442">
            <v>0</v>
          </cell>
          <cell r="S442">
            <v>0</v>
          </cell>
          <cell r="T442">
            <v>0</v>
          </cell>
          <cell r="U442">
            <v>0</v>
          </cell>
          <cell r="V442">
            <v>-1362.01</v>
          </cell>
          <cell r="W442">
            <v>0</v>
          </cell>
          <cell r="X442">
            <v>0</v>
          </cell>
          <cell r="Y442">
            <v>0</v>
          </cell>
          <cell r="Z442">
            <v>0</v>
          </cell>
          <cell r="AA442">
            <v>0</v>
          </cell>
          <cell r="AB442">
            <v>0</v>
          </cell>
          <cell r="AC442">
            <v>0</v>
          </cell>
          <cell r="AD442">
            <v>0</v>
          </cell>
          <cell r="AE442">
            <v>0</v>
          </cell>
          <cell r="AF442">
            <v>0</v>
          </cell>
        </row>
        <row r="443">
          <cell r="A443">
            <v>1700038</v>
          </cell>
          <cell r="H443">
            <v>10530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A444">
            <v>1700039</v>
          </cell>
          <cell r="B444" t="str">
            <v>1700039</v>
          </cell>
          <cell r="C444" t="str">
            <v>0</v>
          </cell>
          <cell r="D444" t="str">
            <v>17000</v>
          </cell>
          <cell r="E444" t="str">
            <v>G3PREMAL</v>
          </cell>
          <cell r="F444" t="str">
            <v>G3PREMAL</v>
          </cell>
          <cell r="G444" t="str">
            <v>-48 V DC CONVERTER</v>
          </cell>
          <cell r="H444">
            <v>0</v>
          </cell>
          <cell r="K444">
            <v>0</v>
          </cell>
          <cell r="L444">
            <v>0</v>
          </cell>
          <cell r="M444">
            <v>0</v>
          </cell>
          <cell r="N444">
            <v>0</v>
          </cell>
          <cell r="O444">
            <v>0</v>
          </cell>
          <cell r="P444">
            <v>0</v>
          </cell>
          <cell r="Q444">
            <v>0</v>
          </cell>
          <cell r="R444">
            <v>0</v>
          </cell>
          <cell r="S444">
            <v>0</v>
          </cell>
          <cell r="T444">
            <v>0</v>
          </cell>
          <cell r="U444">
            <v>0</v>
          </cell>
          <cell r="V444">
            <v>-179.88</v>
          </cell>
          <cell r="W444">
            <v>0</v>
          </cell>
          <cell r="X444">
            <v>0</v>
          </cell>
          <cell r="Y444">
            <v>0</v>
          </cell>
          <cell r="Z444">
            <v>0</v>
          </cell>
          <cell r="AA444">
            <v>0</v>
          </cell>
          <cell r="AB444">
            <v>8000</v>
          </cell>
          <cell r="AC444">
            <v>0</v>
          </cell>
          <cell r="AD444">
            <v>0</v>
          </cell>
          <cell r="AE444">
            <v>0</v>
          </cell>
          <cell r="AF444">
            <v>0</v>
          </cell>
        </row>
        <row r="445">
          <cell r="A445">
            <v>1700039</v>
          </cell>
          <cell r="H445">
            <v>8000</v>
          </cell>
          <cell r="K445">
            <v>0</v>
          </cell>
          <cell r="L445">
            <v>0</v>
          </cell>
          <cell r="M445">
            <v>-179.88</v>
          </cell>
          <cell r="N445">
            <v>0</v>
          </cell>
          <cell r="O445">
            <v>0</v>
          </cell>
          <cell r="P445">
            <v>0</v>
          </cell>
          <cell r="Q445">
            <v>0</v>
          </cell>
          <cell r="R445">
            <v>0</v>
          </cell>
          <cell r="S445">
            <v>0</v>
          </cell>
          <cell r="T445">
            <v>0</v>
          </cell>
          <cell r="U445">
            <v>0</v>
          </cell>
          <cell r="V445">
            <v>-1087.78</v>
          </cell>
          <cell r="W445">
            <v>0</v>
          </cell>
          <cell r="X445">
            <v>0</v>
          </cell>
          <cell r="Y445">
            <v>0</v>
          </cell>
          <cell r="Z445">
            <v>0</v>
          </cell>
          <cell r="AA445">
            <v>0</v>
          </cell>
          <cell r="AB445">
            <v>0</v>
          </cell>
          <cell r="AC445">
            <v>0</v>
          </cell>
          <cell r="AD445">
            <v>0</v>
          </cell>
          <cell r="AE445">
            <v>0</v>
          </cell>
          <cell r="AF445">
            <v>0</v>
          </cell>
        </row>
        <row r="446">
          <cell r="A446">
            <v>1700040</v>
          </cell>
          <cell r="B446" t="str">
            <v>1700040</v>
          </cell>
          <cell r="C446" t="str">
            <v>0</v>
          </cell>
          <cell r="D446" t="str">
            <v>17000</v>
          </cell>
          <cell r="E446" t="str">
            <v>G3PREMAL</v>
          </cell>
          <cell r="F446" t="str">
            <v>G3PREMAL</v>
          </cell>
          <cell r="G446" t="str">
            <v>RADIO(changodhar)</v>
          </cell>
          <cell r="H446">
            <v>0</v>
          </cell>
          <cell r="K446">
            <v>0</v>
          </cell>
          <cell r="L446">
            <v>0</v>
          </cell>
          <cell r="M446">
            <v>0</v>
          </cell>
          <cell r="N446">
            <v>0</v>
          </cell>
          <cell r="O446">
            <v>0</v>
          </cell>
          <cell r="P446">
            <v>0</v>
          </cell>
          <cell r="Q446">
            <v>0</v>
          </cell>
          <cell r="R446">
            <v>0</v>
          </cell>
          <cell r="S446">
            <v>0</v>
          </cell>
          <cell r="T446">
            <v>0</v>
          </cell>
          <cell r="U446">
            <v>0</v>
          </cell>
          <cell r="V446">
            <v>-14462.59</v>
          </cell>
          <cell r="W446">
            <v>0</v>
          </cell>
          <cell r="X446">
            <v>0</v>
          </cell>
          <cell r="Y446">
            <v>0</v>
          </cell>
          <cell r="Z446">
            <v>0</v>
          </cell>
          <cell r="AA446">
            <v>0</v>
          </cell>
          <cell r="AB446">
            <v>115000</v>
          </cell>
          <cell r="AC446">
            <v>0</v>
          </cell>
          <cell r="AD446">
            <v>0</v>
          </cell>
          <cell r="AE446">
            <v>0</v>
          </cell>
          <cell r="AF446">
            <v>0</v>
          </cell>
        </row>
        <row r="447">
          <cell r="A447">
            <v>1700040</v>
          </cell>
          <cell r="H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115000</v>
          </cell>
          <cell r="AC447">
            <v>0</v>
          </cell>
          <cell r="AD447">
            <v>0</v>
          </cell>
          <cell r="AE447">
            <v>0</v>
          </cell>
          <cell r="AF447">
            <v>0</v>
          </cell>
        </row>
        <row r="448">
          <cell r="A448">
            <v>1700041</v>
          </cell>
          <cell r="B448" t="str">
            <v>1700041</v>
          </cell>
          <cell r="C448" t="str">
            <v>0</v>
          </cell>
          <cell r="D448" t="str">
            <v>17000</v>
          </cell>
          <cell r="E448" t="str">
            <v>G3PREMAL</v>
          </cell>
          <cell r="F448" t="str">
            <v>G3PREMAL</v>
          </cell>
          <cell r="G448" t="str">
            <v>Mast (changodhar)</v>
          </cell>
          <cell r="H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row>
        <row r="449">
          <cell r="A449">
            <v>1700042</v>
          </cell>
          <cell r="B449" t="str">
            <v>1700042</v>
          </cell>
          <cell r="C449" t="str">
            <v>0</v>
          </cell>
          <cell r="D449" t="str">
            <v>17000</v>
          </cell>
          <cell r="E449" t="str">
            <v>G3PREMAL</v>
          </cell>
          <cell r="F449" t="str">
            <v/>
          </cell>
          <cell r="G449" t="str">
            <v>GLOBAL POSITIONING SYSTEM( GPS)</v>
          </cell>
          <cell r="H449">
            <v>0</v>
          </cell>
          <cell r="K449">
            <v>0</v>
          </cell>
          <cell r="L449">
            <v>0</v>
          </cell>
          <cell r="M449">
            <v>0</v>
          </cell>
          <cell r="N449">
            <v>0</v>
          </cell>
          <cell r="O449">
            <v>0</v>
          </cell>
          <cell r="P449">
            <v>0</v>
          </cell>
          <cell r="Q449">
            <v>0</v>
          </cell>
          <cell r="R449">
            <v>0</v>
          </cell>
          <cell r="S449">
            <v>0</v>
          </cell>
          <cell r="T449">
            <v>0</v>
          </cell>
          <cell r="U449">
            <v>0</v>
          </cell>
          <cell r="V449">
            <v>-2097.63</v>
          </cell>
          <cell r="W449">
            <v>0</v>
          </cell>
          <cell r="X449">
            <v>0</v>
          </cell>
          <cell r="Y449">
            <v>0</v>
          </cell>
          <cell r="Z449">
            <v>0</v>
          </cell>
          <cell r="AA449">
            <v>0</v>
          </cell>
          <cell r="AB449">
            <v>15080</v>
          </cell>
          <cell r="AC449">
            <v>0</v>
          </cell>
          <cell r="AD449">
            <v>0</v>
          </cell>
          <cell r="AE449">
            <v>0</v>
          </cell>
          <cell r="AF449">
            <v>0</v>
          </cell>
        </row>
        <row r="450">
          <cell r="A450">
            <v>1700042</v>
          </cell>
          <cell r="H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15080</v>
          </cell>
          <cell r="AC450">
            <v>0</v>
          </cell>
          <cell r="AD450">
            <v>0</v>
          </cell>
          <cell r="AE450">
            <v>0</v>
          </cell>
          <cell r="AF450">
            <v>0</v>
          </cell>
        </row>
        <row r="451">
          <cell r="A451">
            <v>1700043</v>
          </cell>
          <cell r="B451" t="str">
            <v>1700043</v>
          </cell>
          <cell r="C451" t="str">
            <v>0</v>
          </cell>
          <cell r="D451" t="str">
            <v>17000</v>
          </cell>
          <cell r="E451" t="str">
            <v>G3PREMAL</v>
          </cell>
          <cell r="F451" t="str">
            <v/>
          </cell>
          <cell r="G451" t="str">
            <v>RADIO ( RAJKOT GIPL&amp;BHARTI POP)</v>
          </cell>
          <cell r="H451">
            <v>0</v>
          </cell>
          <cell r="K451">
            <v>0</v>
          </cell>
          <cell r="L451">
            <v>0</v>
          </cell>
          <cell r="M451">
            <v>0</v>
          </cell>
          <cell r="N451">
            <v>0</v>
          </cell>
          <cell r="O451">
            <v>0</v>
          </cell>
          <cell r="P451">
            <v>0</v>
          </cell>
          <cell r="Q451">
            <v>0</v>
          </cell>
          <cell r="R451">
            <v>0</v>
          </cell>
          <cell r="S451">
            <v>0</v>
          </cell>
          <cell r="T451">
            <v>0</v>
          </cell>
          <cell r="U451">
            <v>0</v>
          </cell>
          <cell r="V451">
            <v>-4405.32</v>
          </cell>
          <cell r="W451">
            <v>0</v>
          </cell>
          <cell r="X451">
            <v>0</v>
          </cell>
          <cell r="Y451">
            <v>0</v>
          </cell>
          <cell r="Z451">
            <v>0</v>
          </cell>
          <cell r="AA451">
            <v>0</v>
          </cell>
          <cell r="AB451">
            <v>98800</v>
          </cell>
          <cell r="AC451">
            <v>0</v>
          </cell>
          <cell r="AD451">
            <v>0</v>
          </cell>
          <cell r="AE451">
            <v>0</v>
          </cell>
          <cell r="AF451">
            <v>0</v>
          </cell>
        </row>
        <row r="452">
          <cell r="A452">
            <v>1700043</v>
          </cell>
          <cell r="H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98800</v>
          </cell>
          <cell r="AC452">
            <v>0</v>
          </cell>
          <cell r="AD452">
            <v>0</v>
          </cell>
          <cell r="AE452">
            <v>0</v>
          </cell>
          <cell r="AF452">
            <v>0</v>
          </cell>
        </row>
        <row r="453">
          <cell r="A453">
            <v>1700043</v>
          </cell>
          <cell r="H453">
            <v>98800</v>
          </cell>
          <cell r="K453">
            <v>0</v>
          </cell>
          <cell r="L453">
            <v>0</v>
          </cell>
          <cell r="M453">
            <v>-4405.32</v>
          </cell>
          <cell r="N453">
            <v>0</v>
          </cell>
          <cell r="O453">
            <v>0</v>
          </cell>
          <cell r="P453">
            <v>0</v>
          </cell>
          <cell r="Q453">
            <v>0</v>
          </cell>
          <cell r="R453">
            <v>0</v>
          </cell>
          <cell r="S453">
            <v>0</v>
          </cell>
          <cell r="T453">
            <v>0</v>
          </cell>
          <cell r="U453">
            <v>0</v>
          </cell>
          <cell r="V453">
            <v>-13732.74</v>
          </cell>
          <cell r="W453">
            <v>0</v>
          </cell>
          <cell r="X453">
            <v>0</v>
          </cell>
          <cell r="Y453">
            <v>0</v>
          </cell>
          <cell r="Z453">
            <v>0</v>
          </cell>
          <cell r="AA453">
            <v>0</v>
          </cell>
          <cell r="AB453">
            <v>0</v>
          </cell>
          <cell r="AC453">
            <v>0</v>
          </cell>
          <cell r="AD453">
            <v>0</v>
          </cell>
          <cell r="AE453">
            <v>0</v>
          </cell>
          <cell r="AF453">
            <v>0</v>
          </cell>
        </row>
        <row r="454">
          <cell r="A454">
            <v>1700043</v>
          </cell>
          <cell r="H454">
            <v>98800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A455">
            <v>1700044</v>
          </cell>
          <cell r="B455" t="str">
            <v>1700044</v>
          </cell>
          <cell r="C455" t="str">
            <v>0</v>
          </cell>
          <cell r="D455" t="str">
            <v>17000</v>
          </cell>
          <cell r="E455" t="str">
            <v>G3PREMAL</v>
          </cell>
          <cell r="F455" t="str">
            <v/>
          </cell>
          <cell r="G455" t="str">
            <v>Converter</v>
          </cell>
          <cell r="H455">
            <v>0</v>
          </cell>
          <cell r="K455">
            <v>0</v>
          </cell>
          <cell r="L455">
            <v>0</v>
          </cell>
          <cell r="M455">
            <v>0</v>
          </cell>
          <cell r="N455">
            <v>0</v>
          </cell>
          <cell r="O455">
            <v>0</v>
          </cell>
          <cell r="P455">
            <v>0</v>
          </cell>
          <cell r="Q455">
            <v>0</v>
          </cell>
          <cell r="R455">
            <v>0</v>
          </cell>
          <cell r="S455">
            <v>0</v>
          </cell>
          <cell r="T455">
            <v>0</v>
          </cell>
          <cell r="U455">
            <v>0</v>
          </cell>
          <cell r="V455">
            <v>-1765.98</v>
          </cell>
          <cell r="W455">
            <v>0</v>
          </cell>
          <cell r="X455">
            <v>0</v>
          </cell>
          <cell r="Y455">
            <v>0</v>
          </cell>
          <cell r="Z455">
            <v>0</v>
          </cell>
          <cell r="AA455">
            <v>0</v>
          </cell>
          <cell r="AB455">
            <v>12801</v>
          </cell>
          <cell r="AC455">
            <v>0</v>
          </cell>
          <cell r="AD455">
            <v>0</v>
          </cell>
          <cell r="AE455">
            <v>0</v>
          </cell>
          <cell r="AF455">
            <v>0</v>
          </cell>
        </row>
        <row r="456">
          <cell r="A456">
            <v>1700044</v>
          </cell>
          <cell r="H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12801</v>
          </cell>
          <cell r="AC456">
            <v>0</v>
          </cell>
          <cell r="AD456">
            <v>0</v>
          </cell>
          <cell r="AE456">
            <v>0</v>
          </cell>
          <cell r="AF456">
            <v>0</v>
          </cell>
        </row>
        <row r="457">
          <cell r="A457">
            <v>1700045</v>
          </cell>
          <cell r="B457" t="str">
            <v>1700045</v>
          </cell>
          <cell r="C457" t="str">
            <v>0</v>
          </cell>
          <cell r="D457" t="str">
            <v>17000</v>
          </cell>
          <cell r="E457" t="str">
            <v>G3PREMAL</v>
          </cell>
          <cell r="F457" t="str">
            <v/>
          </cell>
          <cell r="G457" t="str">
            <v>Converter</v>
          </cell>
          <cell r="H457">
            <v>0</v>
          </cell>
          <cell r="K457">
            <v>0</v>
          </cell>
          <cell r="L457">
            <v>0</v>
          </cell>
          <cell r="M457">
            <v>0</v>
          </cell>
          <cell r="N457">
            <v>0</v>
          </cell>
          <cell r="O457">
            <v>0</v>
          </cell>
          <cell r="P457">
            <v>0</v>
          </cell>
          <cell r="Q457">
            <v>0</v>
          </cell>
          <cell r="R457">
            <v>0</v>
          </cell>
          <cell r="S457">
            <v>0</v>
          </cell>
          <cell r="T457">
            <v>0</v>
          </cell>
          <cell r="U457">
            <v>0</v>
          </cell>
          <cell r="V457">
            <v>-1765.98</v>
          </cell>
          <cell r="W457">
            <v>0</v>
          </cell>
          <cell r="X457">
            <v>0</v>
          </cell>
          <cell r="Y457">
            <v>0</v>
          </cell>
          <cell r="Z457">
            <v>0</v>
          </cell>
          <cell r="AA457">
            <v>0</v>
          </cell>
          <cell r="AB457">
            <v>12801</v>
          </cell>
          <cell r="AC457">
            <v>0</v>
          </cell>
          <cell r="AD457">
            <v>0</v>
          </cell>
          <cell r="AE457">
            <v>0</v>
          </cell>
          <cell r="AF457">
            <v>0</v>
          </cell>
        </row>
        <row r="458">
          <cell r="A458">
            <v>1700045</v>
          </cell>
          <cell r="H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12801</v>
          </cell>
          <cell r="AC458">
            <v>0</v>
          </cell>
          <cell r="AD458">
            <v>0</v>
          </cell>
          <cell r="AE458">
            <v>0</v>
          </cell>
          <cell r="AF458">
            <v>0</v>
          </cell>
        </row>
        <row r="459">
          <cell r="A459">
            <v>1700046</v>
          </cell>
          <cell r="B459" t="str">
            <v>1700046</v>
          </cell>
          <cell r="C459" t="str">
            <v>0</v>
          </cell>
          <cell r="D459" t="str">
            <v>17000</v>
          </cell>
          <cell r="E459" t="str">
            <v>G3PREMAL</v>
          </cell>
          <cell r="F459" t="str">
            <v/>
          </cell>
          <cell r="G459" t="str">
            <v>OFC  Cable</v>
          </cell>
          <cell r="H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row>
        <row r="460">
          <cell r="A460">
            <v>1700047</v>
          </cell>
          <cell r="B460" t="str">
            <v>1700047</v>
          </cell>
          <cell r="C460" t="str">
            <v>0</v>
          </cell>
          <cell r="D460" t="str">
            <v>17000</v>
          </cell>
          <cell r="E460" t="str">
            <v>G3PREMAL</v>
          </cell>
          <cell r="F460" t="str">
            <v/>
          </cell>
          <cell r="G460" t="str">
            <v>Porable Power Generator</v>
          </cell>
          <cell r="H460">
            <v>0</v>
          </cell>
          <cell r="K460">
            <v>0</v>
          </cell>
          <cell r="L460">
            <v>0</v>
          </cell>
          <cell r="M460">
            <v>0</v>
          </cell>
          <cell r="N460">
            <v>0</v>
          </cell>
          <cell r="O460">
            <v>0</v>
          </cell>
          <cell r="P460">
            <v>0</v>
          </cell>
          <cell r="Q460">
            <v>0</v>
          </cell>
          <cell r="R460">
            <v>0</v>
          </cell>
          <cell r="S460">
            <v>0</v>
          </cell>
          <cell r="T460">
            <v>0</v>
          </cell>
          <cell r="U460">
            <v>0</v>
          </cell>
          <cell r="V460">
            <v>-4645.8100000000004</v>
          </cell>
          <cell r="W460">
            <v>0</v>
          </cell>
          <cell r="X460">
            <v>0</v>
          </cell>
          <cell r="Y460">
            <v>0</v>
          </cell>
          <cell r="Z460">
            <v>0</v>
          </cell>
          <cell r="AA460">
            <v>0</v>
          </cell>
          <cell r="AB460">
            <v>38578</v>
          </cell>
          <cell r="AC460">
            <v>0</v>
          </cell>
          <cell r="AD460">
            <v>0</v>
          </cell>
          <cell r="AE460">
            <v>0</v>
          </cell>
          <cell r="AF460">
            <v>0</v>
          </cell>
        </row>
        <row r="461">
          <cell r="A461">
            <v>1700047</v>
          </cell>
          <cell r="H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38578</v>
          </cell>
          <cell r="AC461">
            <v>0</v>
          </cell>
          <cell r="AD461">
            <v>0</v>
          </cell>
          <cell r="AE461">
            <v>0</v>
          </cell>
          <cell r="AF461">
            <v>0</v>
          </cell>
        </row>
        <row r="462">
          <cell r="A462">
            <v>1700048</v>
          </cell>
          <cell r="B462" t="str">
            <v>1700048</v>
          </cell>
          <cell r="C462" t="str">
            <v>0</v>
          </cell>
          <cell r="D462" t="str">
            <v>17000</v>
          </cell>
          <cell r="E462" t="str">
            <v>G3PREMAL</v>
          </cell>
          <cell r="F462" t="str">
            <v>G3PREMAL</v>
          </cell>
          <cell r="G462" t="str">
            <v>MOdem Radio Make ASMI -52</v>
          </cell>
          <cell r="H462">
            <v>0</v>
          </cell>
          <cell r="K462">
            <v>0</v>
          </cell>
          <cell r="L462">
            <v>0</v>
          </cell>
          <cell r="M462">
            <v>0</v>
          </cell>
          <cell r="N462">
            <v>0</v>
          </cell>
          <cell r="O462">
            <v>0</v>
          </cell>
          <cell r="P462">
            <v>0</v>
          </cell>
          <cell r="Q462">
            <v>0</v>
          </cell>
          <cell r="R462">
            <v>0</v>
          </cell>
          <cell r="S462">
            <v>0</v>
          </cell>
          <cell r="T462">
            <v>0</v>
          </cell>
          <cell r="U462">
            <v>0</v>
          </cell>
          <cell r="V462">
            <v>-7586.86</v>
          </cell>
          <cell r="W462">
            <v>0</v>
          </cell>
          <cell r="X462">
            <v>0</v>
          </cell>
          <cell r="Y462">
            <v>0</v>
          </cell>
          <cell r="Z462">
            <v>0</v>
          </cell>
          <cell r="AA462">
            <v>0</v>
          </cell>
          <cell r="AB462">
            <v>63000</v>
          </cell>
          <cell r="AC462">
            <v>0</v>
          </cell>
          <cell r="AD462">
            <v>0</v>
          </cell>
          <cell r="AE462">
            <v>0</v>
          </cell>
          <cell r="AF462">
            <v>0</v>
          </cell>
        </row>
        <row r="463">
          <cell r="A463">
            <v>1700048</v>
          </cell>
          <cell r="H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63000</v>
          </cell>
          <cell r="AC463">
            <v>0</v>
          </cell>
          <cell r="AD463">
            <v>0</v>
          </cell>
          <cell r="AE463">
            <v>0</v>
          </cell>
          <cell r="AF463">
            <v>0</v>
          </cell>
        </row>
        <row r="464">
          <cell r="A464">
            <v>1700049</v>
          </cell>
          <cell r="B464" t="str">
            <v>1700049</v>
          </cell>
          <cell r="C464" t="str">
            <v>0</v>
          </cell>
          <cell r="D464" t="str">
            <v>17000</v>
          </cell>
          <cell r="E464" t="str">
            <v>G3PREMAL</v>
          </cell>
          <cell r="F464" t="str">
            <v/>
          </cell>
          <cell r="G464" t="str">
            <v>RADIO(BARODA)</v>
          </cell>
          <cell r="H464">
            <v>0</v>
          </cell>
          <cell r="K464">
            <v>0</v>
          </cell>
          <cell r="L464">
            <v>0</v>
          </cell>
          <cell r="M464">
            <v>0</v>
          </cell>
          <cell r="N464">
            <v>0</v>
          </cell>
          <cell r="O464">
            <v>0</v>
          </cell>
          <cell r="P464">
            <v>0</v>
          </cell>
          <cell r="Q464">
            <v>0</v>
          </cell>
          <cell r="R464">
            <v>0</v>
          </cell>
          <cell r="S464">
            <v>0</v>
          </cell>
          <cell r="T464">
            <v>0</v>
          </cell>
          <cell r="U464">
            <v>0</v>
          </cell>
          <cell r="V464">
            <v>-20796.400000000001</v>
          </cell>
          <cell r="W464">
            <v>0</v>
          </cell>
          <cell r="X464">
            <v>0</v>
          </cell>
          <cell r="Y464">
            <v>0</v>
          </cell>
          <cell r="Z464">
            <v>0</v>
          </cell>
          <cell r="AA464">
            <v>0</v>
          </cell>
          <cell r="AB464">
            <v>170000</v>
          </cell>
          <cell r="AC464">
            <v>0</v>
          </cell>
          <cell r="AD464">
            <v>0</v>
          </cell>
          <cell r="AE464">
            <v>0</v>
          </cell>
          <cell r="AF464">
            <v>0</v>
          </cell>
        </row>
        <row r="465">
          <cell r="A465">
            <v>1700049</v>
          </cell>
          <cell r="H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170000</v>
          </cell>
          <cell r="AC465">
            <v>0</v>
          </cell>
          <cell r="AD465">
            <v>0</v>
          </cell>
          <cell r="AE465">
            <v>0</v>
          </cell>
          <cell r="AF465">
            <v>0</v>
          </cell>
        </row>
        <row r="466">
          <cell r="A466">
            <v>1700050</v>
          </cell>
          <cell r="B466" t="str">
            <v>1700050</v>
          </cell>
          <cell r="C466" t="str">
            <v>0</v>
          </cell>
          <cell r="D466" t="str">
            <v>17000</v>
          </cell>
          <cell r="E466" t="str">
            <v>G3PREMAL</v>
          </cell>
          <cell r="F466" t="str">
            <v/>
          </cell>
          <cell r="G466" t="str">
            <v>OPTIMUX</v>
          </cell>
          <cell r="H466">
            <v>0</v>
          </cell>
          <cell r="K466">
            <v>0</v>
          </cell>
          <cell r="L466">
            <v>0</v>
          </cell>
          <cell r="M466">
            <v>0</v>
          </cell>
          <cell r="N466">
            <v>0</v>
          </cell>
          <cell r="O466">
            <v>0</v>
          </cell>
          <cell r="P466">
            <v>0</v>
          </cell>
          <cell r="Q466">
            <v>0</v>
          </cell>
          <cell r="R466">
            <v>0</v>
          </cell>
          <cell r="S466">
            <v>0</v>
          </cell>
          <cell r="T466">
            <v>0</v>
          </cell>
          <cell r="U466">
            <v>0</v>
          </cell>
          <cell r="V466">
            <v>-9105.4</v>
          </cell>
          <cell r="W466">
            <v>0</v>
          </cell>
          <cell r="X466">
            <v>0</v>
          </cell>
          <cell r="Y466">
            <v>0</v>
          </cell>
          <cell r="Z466">
            <v>0</v>
          </cell>
          <cell r="AA466">
            <v>0</v>
          </cell>
          <cell r="AB466">
            <v>69053.98</v>
          </cell>
          <cell r="AC466">
            <v>0</v>
          </cell>
          <cell r="AD466">
            <v>0</v>
          </cell>
          <cell r="AE466">
            <v>0</v>
          </cell>
          <cell r="AF466">
            <v>0</v>
          </cell>
        </row>
        <row r="467">
          <cell r="A467">
            <v>1700050</v>
          </cell>
          <cell r="H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69053.98</v>
          </cell>
          <cell r="AC467">
            <v>0</v>
          </cell>
          <cell r="AD467">
            <v>0</v>
          </cell>
          <cell r="AE467">
            <v>0</v>
          </cell>
          <cell r="AF467">
            <v>0</v>
          </cell>
        </row>
        <row r="468">
          <cell r="A468">
            <v>1700051</v>
          </cell>
          <cell r="B468" t="str">
            <v>1700051</v>
          </cell>
          <cell r="C468" t="str">
            <v>0</v>
          </cell>
          <cell r="D468" t="str">
            <v>17000</v>
          </cell>
          <cell r="E468" t="str">
            <v>G3PREMAL</v>
          </cell>
          <cell r="F468" t="str">
            <v/>
          </cell>
          <cell r="G468" t="str">
            <v>RECK</v>
          </cell>
          <cell r="H468">
            <v>0</v>
          </cell>
          <cell r="K468">
            <v>0</v>
          </cell>
          <cell r="L468">
            <v>0</v>
          </cell>
          <cell r="M468">
            <v>0</v>
          </cell>
          <cell r="N468">
            <v>0</v>
          </cell>
          <cell r="O468">
            <v>0</v>
          </cell>
          <cell r="P468">
            <v>0</v>
          </cell>
          <cell r="Q468">
            <v>0</v>
          </cell>
          <cell r="R468">
            <v>0</v>
          </cell>
          <cell r="S468">
            <v>0</v>
          </cell>
          <cell r="T468">
            <v>0</v>
          </cell>
          <cell r="U468">
            <v>0</v>
          </cell>
          <cell r="V468">
            <v>-1569.51</v>
          </cell>
          <cell r="W468">
            <v>0</v>
          </cell>
          <cell r="X468">
            <v>0</v>
          </cell>
          <cell r="Y468">
            <v>0</v>
          </cell>
          <cell r="Z468">
            <v>0</v>
          </cell>
          <cell r="AA468">
            <v>0</v>
          </cell>
          <cell r="AB468">
            <v>13200</v>
          </cell>
          <cell r="AC468">
            <v>0</v>
          </cell>
          <cell r="AD468">
            <v>0</v>
          </cell>
          <cell r="AE468">
            <v>0</v>
          </cell>
          <cell r="AF468">
            <v>0</v>
          </cell>
        </row>
        <row r="469">
          <cell r="A469">
            <v>1700051</v>
          </cell>
          <cell r="H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13200</v>
          </cell>
          <cell r="AC469">
            <v>0</v>
          </cell>
          <cell r="AD469">
            <v>0</v>
          </cell>
          <cell r="AE469">
            <v>0</v>
          </cell>
          <cell r="AF469">
            <v>0</v>
          </cell>
        </row>
        <row r="470">
          <cell r="A470">
            <v>1700052</v>
          </cell>
          <cell r="B470" t="str">
            <v>1700052</v>
          </cell>
          <cell r="C470" t="str">
            <v>0</v>
          </cell>
          <cell r="D470" t="str">
            <v>17000</v>
          </cell>
          <cell r="E470" t="str">
            <v>G3PREMAL</v>
          </cell>
          <cell r="F470" t="str">
            <v/>
          </cell>
          <cell r="G470" t="str">
            <v>Converter-Ip6440</v>
          </cell>
          <cell r="H470">
            <v>0</v>
          </cell>
          <cell r="K470">
            <v>0</v>
          </cell>
          <cell r="L470">
            <v>0</v>
          </cell>
          <cell r="M470">
            <v>0</v>
          </cell>
          <cell r="N470">
            <v>0</v>
          </cell>
          <cell r="O470">
            <v>0</v>
          </cell>
          <cell r="P470">
            <v>0</v>
          </cell>
          <cell r="Q470">
            <v>0</v>
          </cell>
          <cell r="R470">
            <v>0</v>
          </cell>
          <cell r="S470">
            <v>0</v>
          </cell>
          <cell r="T470">
            <v>0</v>
          </cell>
          <cell r="U470">
            <v>0</v>
          </cell>
          <cell r="V470">
            <v>-18102.439999999999</v>
          </cell>
          <cell r="W470">
            <v>0</v>
          </cell>
          <cell r="X470">
            <v>0</v>
          </cell>
          <cell r="Y470">
            <v>0</v>
          </cell>
          <cell r="Z470">
            <v>0</v>
          </cell>
          <cell r="AA470">
            <v>0</v>
          </cell>
          <cell r="AB470">
            <v>254016</v>
          </cell>
          <cell r="AC470">
            <v>0</v>
          </cell>
          <cell r="AD470">
            <v>0</v>
          </cell>
          <cell r="AE470">
            <v>0</v>
          </cell>
          <cell r="AF470">
            <v>0</v>
          </cell>
        </row>
        <row r="471">
          <cell r="A471">
            <v>1700052</v>
          </cell>
          <cell r="H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254016</v>
          </cell>
          <cell r="AC471">
            <v>0</v>
          </cell>
          <cell r="AD471">
            <v>0</v>
          </cell>
          <cell r="AE471">
            <v>0</v>
          </cell>
          <cell r="AF471">
            <v>0</v>
          </cell>
        </row>
        <row r="472">
          <cell r="A472">
            <v>1700052</v>
          </cell>
          <cell r="H472">
            <v>254016</v>
          </cell>
          <cell r="K472">
            <v>0</v>
          </cell>
          <cell r="L472">
            <v>0</v>
          </cell>
          <cell r="M472">
            <v>-18102.439999999999</v>
          </cell>
          <cell r="N472">
            <v>0</v>
          </cell>
          <cell r="O472">
            <v>0</v>
          </cell>
          <cell r="P472">
            <v>0</v>
          </cell>
          <cell r="Q472">
            <v>0</v>
          </cell>
          <cell r="R472">
            <v>0</v>
          </cell>
          <cell r="S472">
            <v>0</v>
          </cell>
          <cell r="T472">
            <v>0</v>
          </cell>
          <cell r="U472">
            <v>0</v>
          </cell>
          <cell r="V472">
            <v>-32815.58</v>
          </cell>
          <cell r="W472">
            <v>0</v>
          </cell>
          <cell r="X472">
            <v>0</v>
          </cell>
          <cell r="Y472">
            <v>0</v>
          </cell>
          <cell r="Z472">
            <v>0</v>
          </cell>
          <cell r="AA472">
            <v>0</v>
          </cell>
          <cell r="AB472">
            <v>0</v>
          </cell>
          <cell r="AC472">
            <v>0</v>
          </cell>
          <cell r="AD472">
            <v>0</v>
          </cell>
          <cell r="AE472">
            <v>0</v>
          </cell>
          <cell r="AF472">
            <v>0</v>
          </cell>
        </row>
        <row r="473">
          <cell r="A473">
            <v>1700052</v>
          </cell>
          <cell r="H473">
            <v>254016</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row>
        <row r="474">
          <cell r="A474">
            <v>1700053</v>
          </cell>
          <cell r="B474" t="str">
            <v>1700053</v>
          </cell>
          <cell r="C474" t="str">
            <v>0</v>
          </cell>
          <cell r="D474" t="str">
            <v>17000</v>
          </cell>
          <cell r="E474" t="str">
            <v>G3PREMAL</v>
          </cell>
          <cell r="F474" t="str">
            <v/>
          </cell>
          <cell r="G474" t="str">
            <v>Data Modem 02</v>
          </cell>
          <cell r="H474">
            <v>0</v>
          </cell>
          <cell r="K474">
            <v>0</v>
          </cell>
          <cell r="L474">
            <v>0</v>
          </cell>
          <cell r="M474">
            <v>0</v>
          </cell>
          <cell r="N474">
            <v>0</v>
          </cell>
          <cell r="O474">
            <v>0</v>
          </cell>
          <cell r="P474">
            <v>0</v>
          </cell>
          <cell r="Q474">
            <v>0</v>
          </cell>
          <cell r="R474">
            <v>0</v>
          </cell>
          <cell r="S474">
            <v>0</v>
          </cell>
          <cell r="T474">
            <v>0</v>
          </cell>
          <cell r="U474">
            <v>0</v>
          </cell>
          <cell r="V474">
            <v>-3649.37</v>
          </cell>
          <cell r="W474">
            <v>0</v>
          </cell>
          <cell r="X474">
            <v>0</v>
          </cell>
          <cell r="Y474">
            <v>0</v>
          </cell>
          <cell r="Z474">
            <v>0</v>
          </cell>
          <cell r="AA474">
            <v>0</v>
          </cell>
          <cell r="AB474">
            <v>57000</v>
          </cell>
          <cell r="AC474">
            <v>0</v>
          </cell>
          <cell r="AD474">
            <v>0</v>
          </cell>
          <cell r="AE474">
            <v>0</v>
          </cell>
          <cell r="AF474">
            <v>0</v>
          </cell>
        </row>
        <row r="475">
          <cell r="A475">
            <v>1700053</v>
          </cell>
          <cell r="H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57000</v>
          </cell>
          <cell r="AC475">
            <v>0</v>
          </cell>
          <cell r="AD475">
            <v>0</v>
          </cell>
          <cell r="AE475">
            <v>0</v>
          </cell>
          <cell r="AF475">
            <v>0</v>
          </cell>
        </row>
        <row r="476">
          <cell r="A476">
            <v>1700053</v>
          </cell>
          <cell r="H476">
            <v>57000</v>
          </cell>
          <cell r="K476">
            <v>0</v>
          </cell>
          <cell r="L476">
            <v>0</v>
          </cell>
          <cell r="M476">
            <v>-3649.37</v>
          </cell>
          <cell r="N476">
            <v>0</v>
          </cell>
          <cell r="O476">
            <v>0</v>
          </cell>
          <cell r="P476">
            <v>0</v>
          </cell>
          <cell r="Q476">
            <v>0</v>
          </cell>
          <cell r="R476">
            <v>0</v>
          </cell>
          <cell r="S476">
            <v>0</v>
          </cell>
          <cell r="T476">
            <v>0</v>
          </cell>
          <cell r="U476">
            <v>0</v>
          </cell>
          <cell r="V476">
            <v>-7421.07</v>
          </cell>
          <cell r="W476">
            <v>0</v>
          </cell>
          <cell r="X476">
            <v>0</v>
          </cell>
          <cell r="Y476">
            <v>0</v>
          </cell>
          <cell r="Z476">
            <v>0</v>
          </cell>
          <cell r="AA476">
            <v>0</v>
          </cell>
          <cell r="AB476">
            <v>0</v>
          </cell>
          <cell r="AC476">
            <v>0</v>
          </cell>
          <cell r="AD476">
            <v>0</v>
          </cell>
          <cell r="AE476">
            <v>0</v>
          </cell>
          <cell r="AF476">
            <v>0</v>
          </cell>
        </row>
        <row r="477">
          <cell r="A477">
            <v>1700053</v>
          </cell>
          <cell r="H477">
            <v>57000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row>
        <row r="478">
          <cell r="A478">
            <v>1700054</v>
          </cell>
          <cell r="B478" t="str">
            <v>1700054</v>
          </cell>
          <cell r="C478" t="str">
            <v>0</v>
          </cell>
          <cell r="D478" t="str">
            <v>17000</v>
          </cell>
          <cell r="E478" t="str">
            <v>G3PREMAL</v>
          </cell>
          <cell r="F478" t="str">
            <v/>
          </cell>
          <cell r="G478" t="str">
            <v>Radio Modem</v>
          </cell>
          <cell r="H478">
            <v>0</v>
          </cell>
          <cell r="K478">
            <v>0</v>
          </cell>
          <cell r="L478">
            <v>0</v>
          </cell>
          <cell r="M478">
            <v>0</v>
          </cell>
          <cell r="N478">
            <v>0</v>
          </cell>
          <cell r="O478">
            <v>0</v>
          </cell>
          <cell r="P478">
            <v>0</v>
          </cell>
          <cell r="Q478">
            <v>0</v>
          </cell>
          <cell r="R478">
            <v>0</v>
          </cell>
          <cell r="S478">
            <v>0</v>
          </cell>
          <cell r="T478">
            <v>0</v>
          </cell>
          <cell r="U478">
            <v>0</v>
          </cell>
          <cell r="V478">
            <v>-3186.57</v>
          </cell>
          <cell r="W478">
            <v>0</v>
          </cell>
          <cell r="X478">
            <v>0</v>
          </cell>
          <cell r="Y478">
            <v>0</v>
          </cell>
          <cell r="Z478">
            <v>0</v>
          </cell>
          <cell r="AA478">
            <v>0</v>
          </cell>
          <cell r="AB478">
            <v>41600</v>
          </cell>
          <cell r="AC478">
            <v>0</v>
          </cell>
          <cell r="AD478">
            <v>0</v>
          </cell>
          <cell r="AE478">
            <v>0</v>
          </cell>
          <cell r="AF478">
            <v>0</v>
          </cell>
        </row>
        <row r="479">
          <cell r="A479">
            <v>1700054</v>
          </cell>
          <cell r="H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41600</v>
          </cell>
          <cell r="AC479">
            <v>0</v>
          </cell>
          <cell r="AD479">
            <v>0</v>
          </cell>
          <cell r="AE479">
            <v>0</v>
          </cell>
          <cell r="AF479">
            <v>0</v>
          </cell>
        </row>
        <row r="480">
          <cell r="A480">
            <v>1700054</v>
          </cell>
          <cell r="H480">
            <v>41600</v>
          </cell>
          <cell r="K480">
            <v>0</v>
          </cell>
          <cell r="L480">
            <v>0</v>
          </cell>
          <cell r="M480">
            <v>-3186.57</v>
          </cell>
          <cell r="N480">
            <v>0</v>
          </cell>
          <cell r="O480">
            <v>0</v>
          </cell>
          <cell r="P480">
            <v>0</v>
          </cell>
          <cell r="Q480">
            <v>0</v>
          </cell>
          <cell r="R480">
            <v>0</v>
          </cell>
          <cell r="S480">
            <v>0</v>
          </cell>
          <cell r="T480">
            <v>0</v>
          </cell>
          <cell r="U480">
            <v>0</v>
          </cell>
          <cell r="V480">
            <v>-5343.31</v>
          </cell>
          <cell r="W480">
            <v>0</v>
          </cell>
          <cell r="X480">
            <v>0</v>
          </cell>
          <cell r="Y480">
            <v>0</v>
          </cell>
          <cell r="Z480">
            <v>0</v>
          </cell>
          <cell r="AA480">
            <v>0</v>
          </cell>
          <cell r="AB480">
            <v>0</v>
          </cell>
          <cell r="AC480">
            <v>0</v>
          </cell>
          <cell r="AD480">
            <v>0</v>
          </cell>
          <cell r="AE480">
            <v>0</v>
          </cell>
          <cell r="AF480">
            <v>0</v>
          </cell>
        </row>
        <row r="481">
          <cell r="A481">
            <v>1700054</v>
          </cell>
          <cell r="H481">
            <v>41600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row>
        <row r="482">
          <cell r="A482">
            <v>1700055</v>
          </cell>
          <cell r="B482" t="str">
            <v>1700055</v>
          </cell>
          <cell r="C482" t="str">
            <v>0</v>
          </cell>
          <cell r="D482" t="str">
            <v>17000</v>
          </cell>
          <cell r="E482" t="str">
            <v>G3PREMAL</v>
          </cell>
          <cell r="F482" t="str">
            <v/>
          </cell>
          <cell r="G482" t="str">
            <v>Rack- AHB</v>
          </cell>
          <cell r="H482">
            <v>0</v>
          </cell>
          <cell r="K482">
            <v>0</v>
          </cell>
          <cell r="L482">
            <v>0</v>
          </cell>
          <cell r="M482">
            <v>0</v>
          </cell>
          <cell r="N482">
            <v>0</v>
          </cell>
          <cell r="O482">
            <v>0</v>
          </cell>
          <cell r="P482">
            <v>0</v>
          </cell>
          <cell r="Q482">
            <v>0</v>
          </cell>
          <cell r="R482">
            <v>0</v>
          </cell>
          <cell r="S482">
            <v>0</v>
          </cell>
          <cell r="T482">
            <v>0</v>
          </cell>
          <cell r="U482">
            <v>0</v>
          </cell>
          <cell r="V482">
            <v>-2582.06</v>
          </cell>
          <cell r="W482">
            <v>0</v>
          </cell>
          <cell r="X482">
            <v>0</v>
          </cell>
          <cell r="Y482">
            <v>0</v>
          </cell>
          <cell r="Z482">
            <v>0</v>
          </cell>
          <cell r="AA482">
            <v>0</v>
          </cell>
          <cell r="AB482">
            <v>26780</v>
          </cell>
          <cell r="AC482">
            <v>0</v>
          </cell>
          <cell r="AD482">
            <v>0</v>
          </cell>
          <cell r="AE482">
            <v>0</v>
          </cell>
          <cell r="AF482">
            <v>0</v>
          </cell>
        </row>
        <row r="483">
          <cell r="A483">
            <v>1700055</v>
          </cell>
          <cell r="H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26780</v>
          </cell>
          <cell r="AC483">
            <v>0</v>
          </cell>
          <cell r="AD483">
            <v>0</v>
          </cell>
          <cell r="AE483">
            <v>0</v>
          </cell>
          <cell r="AF483">
            <v>0</v>
          </cell>
        </row>
        <row r="484">
          <cell r="A484">
            <v>1700055</v>
          </cell>
          <cell r="H484">
            <v>26780</v>
          </cell>
          <cell r="K484">
            <v>0</v>
          </cell>
          <cell r="L484">
            <v>0</v>
          </cell>
          <cell r="M484">
            <v>-2582.06</v>
          </cell>
          <cell r="N484">
            <v>0</v>
          </cell>
          <cell r="O484">
            <v>0</v>
          </cell>
          <cell r="P484">
            <v>0</v>
          </cell>
          <cell r="Q484">
            <v>0</v>
          </cell>
          <cell r="R484">
            <v>0</v>
          </cell>
          <cell r="S484">
            <v>0</v>
          </cell>
          <cell r="T484">
            <v>0</v>
          </cell>
          <cell r="U484">
            <v>0</v>
          </cell>
          <cell r="V484">
            <v>-3365.93</v>
          </cell>
          <cell r="W484">
            <v>0</v>
          </cell>
          <cell r="X484">
            <v>0</v>
          </cell>
          <cell r="Y484">
            <v>0</v>
          </cell>
          <cell r="Z484">
            <v>0</v>
          </cell>
          <cell r="AA484">
            <v>0</v>
          </cell>
          <cell r="AB484">
            <v>0</v>
          </cell>
          <cell r="AC484">
            <v>0</v>
          </cell>
          <cell r="AD484">
            <v>0</v>
          </cell>
          <cell r="AE484">
            <v>0</v>
          </cell>
          <cell r="AF484">
            <v>0</v>
          </cell>
        </row>
        <row r="485">
          <cell r="A485">
            <v>1700055</v>
          </cell>
          <cell r="H485">
            <v>26780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row>
        <row r="486">
          <cell r="A486">
            <v>1700056</v>
          </cell>
          <cell r="B486" t="str">
            <v>1700056</v>
          </cell>
          <cell r="C486" t="str">
            <v>0</v>
          </cell>
          <cell r="D486" t="str">
            <v>17000</v>
          </cell>
          <cell r="E486" t="str">
            <v>G3PREMAL</v>
          </cell>
          <cell r="F486" t="str">
            <v/>
          </cell>
          <cell r="G486" t="str">
            <v>GENERATOR</v>
          </cell>
        </row>
        <row r="487">
          <cell r="A487">
            <v>1700057</v>
          </cell>
          <cell r="B487" t="str">
            <v>1700057</v>
          </cell>
          <cell r="C487" t="str">
            <v>0</v>
          </cell>
          <cell r="D487" t="str">
            <v>17000</v>
          </cell>
          <cell r="E487" t="str">
            <v>G3PREMAL</v>
          </cell>
          <cell r="F487" t="str">
            <v/>
          </cell>
          <cell r="G487" t="str">
            <v>Jelly Filled Cable</v>
          </cell>
          <cell r="H487">
            <v>0</v>
          </cell>
          <cell r="K487">
            <v>0</v>
          </cell>
          <cell r="L487">
            <v>0</v>
          </cell>
          <cell r="M487">
            <v>0</v>
          </cell>
          <cell r="N487">
            <v>0</v>
          </cell>
          <cell r="O487">
            <v>0</v>
          </cell>
          <cell r="P487">
            <v>0</v>
          </cell>
          <cell r="Q487">
            <v>0</v>
          </cell>
          <cell r="R487">
            <v>0</v>
          </cell>
          <cell r="S487">
            <v>0</v>
          </cell>
          <cell r="T487">
            <v>0</v>
          </cell>
          <cell r="U487">
            <v>0</v>
          </cell>
          <cell r="V487">
            <v>-1640.86</v>
          </cell>
          <cell r="W487">
            <v>0</v>
          </cell>
          <cell r="X487">
            <v>0</v>
          </cell>
          <cell r="Y487">
            <v>0</v>
          </cell>
          <cell r="Z487">
            <v>0</v>
          </cell>
          <cell r="AA487">
            <v>0</v>
          </cell>
          <cell r="AB487">
            <v>15600</v>
          </cell>
          <cell r="AC487">
            <v>0</v>
          </cell>
          <cell r="AD487">
            <v>0</v>
          </cell>
          <cell r="AE487">
            <v>0</v>
          </cell>
          <cell r="AF487">
            <v>0</v>
          </cell>
        </row>
        <row r="488">
          <cell r="A488">
            <v>1700057</v>
          </cell>
          <cell r="H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15600</v>
          </cell>
          <cell r="AC488">
            <v>0</v>
          </cell>
          <cell r="AD488">
            <v>0</v>
          </cell>
          <cell r="AE488">
            <v>0</v>
          </cell>
          <cell r="AF488">
            <v>0</v>
          </cell>
        </row>
        <row r="489">
          <cell r="A489">
            <v>1700058</v>
          </cell>
          <cell r="B489" t="str">
            <v>1700058</v>
          </cell>
          <cell r="C489" t="str">
            <v>0</v>
          </cell>
          <cell r="D489" t="str">
            <v>17000</v>
          </cell>
          <cell r="E489" t="str">
            <v>G3PREMAL</v>
          </cell>
          <cell r="F489" t="str">
            <v>G3PREMAL</v>
          </cell>
          <cell r="G489" t="str">
            <v>RADIO MODAM</v>
          </cell>
          <cell r="H489">
            <v>0</v>
          </cell>
          <cell r="K489">
            <v>0</v>
          </cell>
          <cell r="L489">
            <v>0</v>
          </cell>
          <cell r="M489">
            <v>0</v>
          </cell>
          <cell r="N489">
            <v>0</v>
          </cell>
          <cell r="O489">
            <v>0</v>
          </cell>
          <cell r="P489">
            <v>0</v>
          </cell>
          <cell r="Q489">
            <v>0</v>
          </cell>
          <cell r="R489">
            <v>0</v>
          </cell>
          <cell r="S489">
            <v>0</v>
          </cell>
          <cell r="T489">
            <v>0</v>
          </cell>
          <cell r="U489">
            <v>0</v>
          </cell>
          <cell r="V489">
            <v>-1617.52</v>
          </cell>
          <cell r="W489">
            <v>0</v>
          </cell>
          <cell r="X489">
            <v>0</v>
          </cell>
          <cell r="Y489">
            <v>0</v>
          </cell>
          <cell r="Z489">
            <v>0</v>
          </cell>
          <cell r="AA489">
            <v>0</v>
          </cell>
          <cell r="AB489">
            <v>16200</v>
          </cell>
          <cell r="AC489">
            <v>0</v>
          </cell>
          <cell r="AD489">
            <v>0</v>
          </cell>
          <cell r="AE489">
            <v>0</v>
          </cell>
          <cell r="AF489">
            <v>0</v>
          </cell>
        </row>
        <row r="490">
          <cell r="A490">
            <v>1700058</v>
          </cell>
          <cell r="H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16200</v>
          </cell>
          <cell r="AC490">
            <v>0</v>
          </cell>
          <cell r="AD490">
            <v>0</v>
          </cell>
          <cell r="AE490">
            <v>0</v>
          </cell>
          <cell r="AF490">
            <v>0</v>
          </cell>
        </row>
        <row r="491">
          <cell r="A491">
            <v>1700059</v>
          </cell>
          <cell r="B491" t="str">
            <v>1700059</v>
          </cell>
          <cell r="C491" t="str">
            <v>0</v>
          </cell>
          <cell r="D491" t="str">
            <v>17000</v>
          </cell>
          <cell r="E491" t="str">
            <v>G3PREMAL</v>
          </cell>
          <cell r="F491" t="str">
            <v/>
          </cell>
          <cell r="G491" t="str">
            <v>CONVERTER</v>
          </cell>
          <cell r="H491">
            <v>0</v>
          </cell>
          <cell r="K491">
            <v>0</v>
          </cell>
          <cell r="L491">
            <v>0</v>
          </cell>
          <cell r="M491">
            <v>0</v>
          </cell>
          <cell r="N491">
            <v>0</v>
          </cell>
          <cell r="O491">
            <v>0</v>
          </cell>
          <cell r="P491">
            <v>0</v>
          </cell>
          <cell r="Q491">
            <v>0</v>
          </cell>
          <cell r="R491">
            <v>0</v>
          </cell>
          <cell r="S491">
            <v>0</v>
          </cell>
          <cell r="T491">
            <v>0</v>
          </cell>
          <cell r="U491">
            <v>0</v>
          </cell>
          <cell r="V491">
            <v>-5202.91</v>
          </cell>
          <cell r="W491">
            <v>0</v>
          </cell>
          <cell r="X491">
            <v>0</v>
          </cell>
          <cell r="Y491">
            <v>0</v>
          </cell>
          <cell r="Z491">
            <v>0</v>
          </cell>
          <cell r="AA491">
            <v>0</v>
          </cell>
          <cell r="AB491">
            <v>62056.800000000003</v>
          </cell>
          <cell r="AC491">
            <v>0</v>
          </cell>
          <cell r="AD491">
            <v>0</v>
          </cell>
          <cell r="AE491">
            <v>0</v>
          </cell>
          <cell r="AF491">
            <v>0</v>
          </cell>
        </row>
        <row r="492">
          <cell r="A492">
            <v>1700059</v>
          </cell>
          <cell r="H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62056.800000000003</v>
          </cell>
          <cell r="AC492">
            <v>0</v>
          </cell>
          <cell r="AD492">
            <v>0</v>
          </cell>
          <cell r="AE492">
            <v>0</v>
          </cell>
          <cell r="AF492">
            <v>0</v>
          </cell>
        </row>
        <row r="493">
          <cell r="A493">
            <v>1700060</v>
          </cell>
          <cell r="B493" t="str">
            <v>1700060</v>
          </cell>
          <cell r="C493" t="str">
            <v>0</v>
          </cell>
          <cell r="D493" t="str">
            <v>17000</v>
          </cell>
          <cell r="E493" t="str">
            <v>G3PREMAL</v>
          </cell>
          <cell r="F493" t="str">
            <v/>
          </cell>
          <cell r="G493" t="str">
            <v>CONVERTER</v>
          </cell>
          <cell r="H493">
            <v>0</v>
          </cell>
          <cell r="K493">
            <v>0</v>
          </cell>
          <cell r="L493">
            <v>0</v>
          </cell>
          <cell r="M493">
            <v>0</v>
          </cell>
          <cell r="N493">
            <v>0</v>
          </cell>
          <cell r="O493">
            <v>0</v>
          </cell>
          <cell r="P493">
            <v>0</v>
          </cell>
          <cell r="Q493">
            <v>0</v>
          </cell>
          <cell r="R493">
            <v>0</v>
          </cell>
          <cell r="S493">
            <v>0</v>
          </cell>
          <cell r="T493">
            <v>0</v>
          </cell>
          <cell r="U493">
            <v>0</v>
          </cell>
          <cell r="V493">
            <v>-5202.91</v>
          </cell>
          <cell r="W493">
            <v>0</v>
          </cell>
          <cell r="X493">
            <v>0</v>
          </cell>
          <cell r="Y493">
            <v>0</v>
          </cell>
          <cell r="Z493">
            <v>0</v>
          </cell>
          <cell r="AA493">
            <v>0</v>
          </cell>
          <cell r="AB493">
            <v>62056.800000000003</v>
          </cell>
          <cell r="AC493">
            <v>0</v>
          </cell>
          <cell r="AD493">
            <v>0</v>
          </cell>
          <cell r="AE493">
            <v>0</v>
          </cell>
          <cell r="AF493">
            <v>0</v>
          </cell>
        </row>
        <row r="494">
          <cell r="A494">
            <v>1700060</v>
          </cell>
          <cell r="H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62056.800000000003</v>
          </cell>
          <cell r="AC494">
            <v>0</v>
          </cell>
          <cell r="AD494">
            <v>0</v>
          </cell>
          <cell r="AE494">
            <v>0</v>
          </cell>
          <cell r="AF494">
            <v>0</v>
          </cell>
        </row>
        <row r="495">
          <cell r="A495">
            <v>1700061</v>
          </cell>
          <cell r="B495" t="str">
            <v>1700061</v>
          </cell>
          <cell r="C495" t="str">
            <v>LAN EXTENDER</v>
          </cell>
          <cell r="G495" t="str">
            <v>LAN EXTENDER</v>
          </cell>
          <cell r="H495">
            <v>0</v>
          </cell>
          <cell r="K495">
            <v>0</v>
          </cell>
          <cell r="L495">
            <v>0</v>
          </cell>
          <cell r="M495">
            <v>0</v>
          </cell>
          <cell r="N495">
            <v>0</v>
          </cell>
          <cell r="O495">
            <v>0</v>
          </cell>
          <cell r="P495">
            <v>0</v>
          </cell>
          <cell r="Q495">
            <v>0</v>
          </cell>
          <cell r="R495">
            <v>0</v>
          </cell>
          <cell r="S495">
            <v>0</v>
          </cell>
          <cell r="T495">
            <v>0</v>
          </cell>
          <cell r="U495">
            <v>0</v>
          </cell>
          <cell r="V495">
            <v>-1093.9000000000001</v>
          </cell>
          <cell r="W495">
            <v>0</v>
          </cell>
          <cell r="X495">
            <v>0</v>
          </cell>
          <cell r="Y495">
            <v>0</v>
          </cell>
          <cell r="Z495">
            <v>0</v>
          </cell>
          <cell r="AA495">
            <v>0</v>
          </cell>
          <cell r="AB495">
            <v>10400</v>
          </cell>
          <cell r="AC495">
            <v>0</v>
          </cell>
          <cell r="AD495">
            <v>0</v>
          </cell>
          <cell r="AE495">
            <v>0</v>
          </cell>
          <cell r="AF495">
            <v>0</v>
          </cell>
        </row>
        <row r="496">
          <cell r="A496">
            <v>1700061</v>
          </cell>
          <cell r="H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10400</v>
          </cell>
          <cell r="AC496">
            <v>0</v>
          </cell>
          <cell r="AD496">
            <v>0</v>
          </cell>
          <cell r="AE496">
            <v>0</v>
          </cell>
          <cell r="AF496">
            <v>0</v>
          </cell>
        </row>
        <row r="497">
          <cell r="A497">
            <v>1700062</v>
          </cell>
          <cell r="B497" t="str">
            <v>1700062</v>
          </cell>
          <cell r="C497" t="str">
            <v>RADIO MODEM</v>
          </cell>
          <cell r="G497" t="str">
            <v>RADIO MODEM</v>
          </cell>
          <cell r="H497">
            <v>0</v>
          </cell>
          <cell r="K497">
            <v>0</v>
          </cell>
          <cell r="L497">
            <v>0</v>
          </cell>
          <cell r="M497">
            <v>0</v>
          </cell>
          <cell r="N497">
            <v>0</v>
          </cell>
          <cell r="O497">
            <v>0</v>
          </cell>
          <cell r="P497">
            <v>0</v>
          </cell>
          <cell r="Q497">
            <v>0</v>
          </cell>
          <cell r="R497">
            <v>0</v>
          </cell>
          <cell r="S497">
            <v>0</v>
          </cell>
          <cell r="T497">
            <v>0</v>
          </cell>
          <cell r="U497">
            <v>0</v>
          </cell>
          <cell r="V497">
            <v>-3262.58</v>
          </cell>
          <cell r="W497">
            <v>0</v>
          </cell>
          <cell r="X497">
            <v>0</v>
          </cell>
          <cell r="Y497">
            <v>0</v>
          </cell>
          <cell r="Z497">
            <v>0</v>
          </cell>
          <cell r="AA497">
            <v>0</v>
          </cell>
          <cell r="AB497">
            <v>34801</v>
          </cell>
          <cell r="AC497">
            <v>0</v>
          </cell>
          <cell r="AD497">
            <v>0</v>
          </cell>
          <cell r="AE497">
            <v>0</v>
          </cell>
          <cell r="AF497">
            <v>0</v>
          </cell>
        </row>
        <row r="498">
          <cell r="A498">
            <v>1700062</v>
          </cell>
          <cell r="H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34801</v>
          </cell>
          <cell r="AC498">
            <v>0</v>
          </cell>
          <cell r="AD498">
            <v>0</v>
          </cell>
          <cell r="AE498">
            <v>0</v>
          </cell>
          <cell r="AF498">
            <v>0</v>
          </cell>
        </row>
        <row r="499">
          <cell r="A499">
            <v>1700063</v>
          </cell>
          <cell r="B499" t="str">
            <v>1700063</v>
          </cell>
          <cell r="C499" t="str">
            <v>FIBER OPTIC TRANCEIVER</v>
          </cell>
          <cell r="G499" t="str">
            <v>FIBER OPTIC TRANCEIVER</v>
          </cell>
          <cell r="H499">
            <v>0</v>
          </cell>
          <cell r="K499">
            <v>0</v>
          </cell>
          <cell r="L499">
            <v>0</v>
          </cell>
          <cell r="M499">
            <v>0</v>
          </cell>
          <cell r="N499">
            <v>0</v>
          </cell>
          <cell r="O499">
            <v>0</v>
          </cell>
          <cell r="P499">
            <v>0</v>
          </cell>
          <cell r="Q499">
            <v>0</v>
          </cell>
          <cell r="R499">
            <v>0</v>
          </cell>
          <cell r="S499">
            <v>0</v>
          </cell>
          <cell r="T499">
            <v>0</v>
          </cell>
          <cell r="U499">
            <v>0</v>
          </cell>
          <cell r="V499">
            <v>-478.28</v>
          </cell>
          <cell r="W499">
            <v>0</v>
          </cell>
          <cell r="X499">
            <v>0</v>
          </cell>
          <cell r="Y499">
            <v>0</v>
          </cell>
          <cell r="Z499">
            <v>0</v>
          </cell>
          <cell r="AA499">
            <v>0</v>
          </cell>
          <cell r="AB499">
            <v>5000</v>
          </cell>
          <cell r="AC499">
            <v>0</v>
          </cell>
          <cell r="AD499">
            <v>0</v>
          </cell>
          <cell r="AE499">
            <v>0</v>
          </cell>
          <cell r="AF499">
            <v>0</v>
          </cell>
        </row>
        <row r="500">
          <cell r="A500">
            <v>1700063</v>
          </cell>
          <cell r="H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5000</v>
          </cell>
          <cell r="AC500">
            <v>0</v>
          </cell>
          <cell r="AD500">
            <v>0</v>
          </cell>
          <cell r="AE500">
            <v>0</v>
          </cell>
          <cell r="AF500">
            <v>0</v>
          </cell>
        </row>
        <row r="501">
          <cell r="A501">
            <v>1700064</v>
          </cell>
          <cell r="B501" t="str">
            <v>1700064</v>
          </cell>
          <cell r="C501" t="str">
            <v>1700064</v>
          </cell>
          <cell r="G501" t="str">
            <v>Switch</v>
          </cell>
        </row>
        <row r="502">
          <cell r="A502">
            <v>1700065</v>
          </cell>
          <cell r="B502" t="str">
            <v>1700065</v>
          </cell>
          <cell r="G502" t="str">
            <v>CISCO ROUTER</v>
          </cell>
          <cell r="H502">
            <v>0</v>
          </cell>
          <cell r="K502">
            <v>0</v>
          </cell>
          <cell r="L502">
            <v>0</v>
          </cell>
          <cell r="M502">
            <v>0</v>
          </cell>
          <cell r="N502">
            <v>0</v>
          </cell>
          <cell r="O502">
            <v>0</v>
          </cell>
          <cell r="P502">
            <v>0</v>
          </cell>
          <cell r="Q502">
            <v>0</v>
          </cell>
          <cell r="R502">
            <v>0</v>
          </cell>
          <cell r="S502">
            <v>0</v>
          </cell>
          <cell r="T502">
            <v>0</v>
          </cell>
          <cell r="U502">
            <v>0</v>
          </cell>
          <cell r="V502">
            <v>-8504.35</v>
          </cell>
          <cell r="W502">
            <v>0</v>
          </cell>
          <cell r="X502">
            <v>0</v>
          </cell>
          <cell r="Y502">
            <v>0</v>
          </cell>
          <cell r="Z502">
            <v>0</v>
          </cell>
          <cell r="AA502">
            <v>0</v>
          </cell>
          <cell r="AB502">
            <v>85500</v>
          </cell>
          <cell r="AC502">
            <v>0</v>
          </cell>
          <cell r="AD502">
            <v>0</v>
          </cell>
          <cell r="AE502">
            <v>0</v>
          </cell>
          <cell r="AF502">
            <v>0</v>
          </cell>
        </row>
        <row r="503">
          <cell r="A503">
            <v>1700065</v>
          </cell>
          <cell r="H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85500</v>
          </cell>
          <cell r="AC503">
            <v>0</v>
          </cell>
          <cell r="AD503">
            <v>0</v>
          </cell>
          <cell r="AE503">
            <v>0</v>
          </cell>
          <cell r="AF503">
            <v>0</v>
          </cell>
        </row>
        <row r="504">
          <cell r="A504">
            <v>1700066</v>
          </cell>
          <cell r="B504" t="str">
            <v>1700066</v>
          </cell>
          <cell r="G504" t="str">
            <v>OPTIMUX</v>
          </cell>
          <cell r="H504">
            <v>0</v>
          </cell>
          <cell r="K504">
            <v>0</v>
          </cell>
          <cell r="L504">
            <v>0</v>
          </cell>
          <cell r="M504">
            <v>0</v>
          </cell>
          <cell r="N504">
            <v>0</v>
          </cell>
          <cell r="O504">
            <v>0</v>
          </cell>
          <cell r="P504">
            <v>0</v>
          </cell>
          <cell r="Q504">
            <v>0</v>
          </cell>
          <cell r="R504">
            <v>0</v>
          </cell>
          <cell r="S504">
            <v>0</v>
          </cell>
          <cell r="T504">
            <v>0</v>
          </cell>
          <cell r="U504">
            <v>0</v>
          </cell>
          <cell r="V504">
            <v>-4169</v>
          </cell>
          <cell r="W504">
            <v>0</v>
          </cell>
          <cell r="X504">
            <v>0</v>
          </cell>
          <cell r="Y504">
            <v>0</v>
          </cell>
          <cell r="Z504">
            <v>0</v>
          </cell>
          <cell r="AA504">
            <v>0</v>
          </cell>
          <cell r="AB504">
            <v>49500</v>
          </cell>
          <cell r="AC504">
            <v>0</v>
          </cell>
          <cell r="AD504">
            <v>0</v>
          </cell>
          <cell r="AE504">
            <v>0</v>
          </cell>
          <cell r="AF504">
            <v>0</v>
          </cell>
        </row>
        <row r="505">
          <cell r="A505">
            <v>1700066</v>
          </cell>
          <cell r="H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49500</v>
          </cell>
          <cell r="AC505">
            <v>0</v>
          </cell>
          <cell r="AD505">
            <v>0</v>
          </cell>
          <cell r="AE505">
            <v>0</v>
          </cell>
          <cell r="AF505">
            <v>0</v>
          </cell>
        </row>
        <row r="506">
          <cell r="A506">
            <v>1700067</v>
          </cell>
          <cell r="B506" t="str">
            <v>1700067</v>
          </cell>
          <cell r="G506" t="str">
            <v>OFC JOINT CLOSURE</v>
          </cell>
          <cell r="H506">
            <v>0</v>
          </cell>
          <cell r="K506">
            <v>0</v>
          </cell>
          <cell r="L506">
            <v>0</v>
          </cell>
          <cell r="M506">
            <v>0</v>
          </cell>
          <cell r="N506">
            <v>0</v>
          </cell>
          <cell r="O506">
            <v>0</v>
          </cell>
          <cell r="P506">
            <v>0</v>
          </cell>
          <cell r="Q506">
            <v>0</v>
          </cell>
          <cell r="R506">
            <v>0</v>
          </cell>
          <cell r="S506">
            <v>0</v>
          </cell>
          <cell r="T506">
            <v>0</v>
          </cell>
          <cell r="U506">
            <v>0</v>
          </cell>
          <cell r="V506">
            <v>-344.36</v>
          </cell>
          <cell r="W506">
            <v>0</v>
          </cell>
          <cell r="X506">
            <v>0</v>
          </cell>
          <cell r="Y506">
            <v>0</v>
          </cell>
          <cell r="Z506">
            <v>0</v>
          </cell>
          <cell r="AA506">
            <v>0</v>
          </cell>
          <cell r="AB506">
            <v>3600</v>
          </cell>
          <cell r="AC506">
            <v>0</v>
          </cell>
          <cell r="AD506">
            <v>0</v>
          </cell>
          <cell r="AE506">
            <v>0</v>
          </cell>
          <cell r="AF506">
            <v>0</v>
          </cell>
        </row>
        <row r="507">
          <cell r="A507">
            <v>1700067</v>
          </cell>
          <cell r="H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3600</v>
          </cell>
          <cell r="AC507">
            <v>0</v>
          </cell>
          <cell r="AD507">
            <v>0</v>
          </cell>
          <cell r="AE507">
            <v>0</v>
          </cell>
          <cell r="AF507">
            <v>0</v>
          </cell>
        </row>
        <row r="508">
          <cell r="A508">
            <v>1700068</v>
          </cell>
          <cell r="B508" t="str">
            <v>1700068</v>
          </cell>
          <cell r="G508" t="str">
            <v>TERMINATION BOX(LIU)</v>
          </cell>
          <cell r="H508">
            <v>0</v>
          </cell>
          <cell r="K508">
            <v>0</v>
          </cell>
          <cell r="L508">
            <v>0</v>
          </cell>
          <cell r="M508">
            <v>0</v>
          </cell>
          <cell r="N508">
            <v>0</v>
          </cell>
          <cell r="O508">
            <v>0</v>
          </cell>
          <cell r="P508">
            <v>0</v>
          </cell>
          <cell r="Q508">
            <v>0</v>
          </cell>
          <cell r="R508">
            <v>0</v>
          </cell>
          <cell r="S508">
            <v>0</v>
          </cell>
          <cell r="T508">
            <v>0</v>
          </cell>
          <cell r="U508">
            <v>0</v>
          </cell>
          <cell r="V508">
            <v>-172.18</v>
          </cell>
          <cell r="W508">
            <v>0</v>
          </cell>
          <cell r="X508">
            <v>0</v>
          </cell>
          <cell r="Y508">
            <v>0</v>
          </cell>
          <cell r="Z508">
            <v>0</v>
          </cell>
          <cell r="AA508">
            <v>0</v>
          </cell>
          <cell r="AB508">
            <v>1800</v>
          </cell>
          <cell r="AC508">
            <v>0</v>
          </cell>
          <cell r="AD508">
            <v>0</v>
          </cell>
          <cell r="AE508">
            <v>0</v>
          </cell>
          <cell r="AF508">
            <v>0</v>
          </cell>
        </row>
        <row r="509">
          <cell r="A509">
            <v>1700068</v>
          </cell>
          <cell r="H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1800</v>
          </cell>
          <cell r="AC509">
            <v>0</v>
          </cell>
          <cell r="AD509">
            <v>0</v>
          </cell>
          <cell r="AE509">
            <v>0</v>
          </cell>
          <cell r="AF509">
            <v>0</v>
          </cell>
        </row>
        <row r="510">
          <cell r="A510">
            <v>1700069</v>
          </cell>
          <cell r="B510" t="str">
            <v>1700069</v>
          </cell>
          <cell r="G510" t="str">
            <v>SC-SC PATCH CORD</v>
          </cell>
          <cell r="H510">
            <v>0</v>
          </cell>
          <cell r="K510">
            <v>0</v>
          </cell>
          <cell r="L510">
            <v>0</v>
          </cell>
          <cell r="M510">
            <v>0</v>
          </cell>
          <cell r="N510">
            <v>0</v>
          </cell>
          <cell r="O510">
            <v>0</v>
          </cell>
          <cell r="P510">
            <v>0</v>
          </cell>
          <cell r="Q510">
            <v>0</v>
          </cell>
          <cell r="R510">
            <v>0</v>
          </cell>
          <cell r="S510">
            <v>0</v>
          </cell>
          <cell r="T510">
            <v>0</v>
          </cell>
          <cell r="U510">
            <v>0</v>
          </cell>
          <cell r="V510">
            <v>-473.5</v>
          </cell>
          <cell r="W510">
            <v>0</v>
          </cell>
          <cell r="X510">
            <v>0</v>
          </cell>
          <cell r="Y510">
            <v>0</v>
          </cell>
          <cell r="Z510">
            <v>0</v>
          </cell>
          <cell r="AA510">
            <v>0</v>
          </cell>
          <cell r="AB510">
            <v>4950</v>
          </cell>
          <cell r="AC510">
            <v>0</v>
          </cell>
          <cell r="AD510">
            <v>0</v>
          </cell>
          <cell r="AE510">
            <v>0</v>
          </cell>
          <cell r="AF510">
            <v>0</v>
          </cell>
        </row>
        <row r="511">
          <cell r="A511">
            <v>1700069</v>
          </cell>
          <cell r="H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4950</v>
          </cell>
          <cell r="AC511">
            <v>0</v>
          </cell>
          <cell r="AD511">
            <v>0</v>
          </cell>
          <cell r="AE511">
            <v>0</v>
          </cell>
          <cell r="AF511">
            <v>0</v>
          </cell>
        </row>
        <row r="512">
          <cell r="A512">
            <v>1700070</v>
          </cell>
          <cell r="B512" t="str">
            <v>1700070</v>
          </cell>
          <cell r="G512" t="str">
            <v>FIBER SPILICING</v>
          </cell>
          <cell r="H512">
            <v>0</v>
          </cell>
          <cell r="K512">
            <v>0</v>
          </cell>
          <cell r="L512">
            <v>0</v>
          </cell>
          <cell r="M512">
            <v>0</v>
          </cell>
          <cell r="N512">
            <v>0</v>
          </cell>
          <cell r="O512">
            <v>0</v>
          </cell>
          <cell r="P512">
            <v>0</v>
          </cell>
          <cell r="Q512">
            <v>0</v>
          </cell>
          <cell r="R512">
            <v>0</v>
          </cell>
          <cell r="S512">
            <v>0</v>
          </cell>
          <cell r="T512">
            <v>0</v>
          </cell>
          <cell r="U512">
            <v>0</v>
          </cell>
          <cell r="V512">
            <v>-568.20000000000005</v>
          </cell>
          <cell r="W512">
            <v>0</v>
          </cell>
          <cell r="X512">
            <v>0</v>
          </cell>
          <cell r="Y512">
            <v>0</v>
          </cell>
          <cell r="Z512">
            <v>0</v>
          </cell>
          <cell r="AA512">
            <v>0</v>
          </cell>
          <cell r="AB512">
            <v>5940</v>
          </cell>
          <cell r="AC512">
            <v>0</v>
          </cell>
          <cell r="AD512">
            <v>0</v>
          </cell>
          <cell r="AE512">
            <v>0</v>
          </cell>
          <cell r="AF512">
            <v>0</v>
          </cell>
        </row>
        <row r="513">
          <cell r="A513">
            <v>1700070</v>
          </cell>
          <cell r="H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5940</v>
          </cell>
          <cell r="AC513">
            <v>0</v>
          </cell>
          <cell r="AD513">
            <v>0</v>
          </cell>
          <cell r="AE513">
            <v>0</v>
          </cell>
          <cell r="AF513">
            <v>0</v>
          </cell>
        </row>
        <row r="514">
          <cell r="A514">
            <v>1700071</v>
          </cell>
          <cell r="B514" t="str">
            <v>1700071</v>
          </cell>
          <cell r="G514" t="str">
            <v>CONVERTER</v>
          </cell>
          <cell r="H514">
            <v>0</v>
          </cell>
          <cell r="K514">
            <v>0</v>
          </cell>
          <cell r="L514">
            <v>0</v>
          </cell>
          <cell r="M514">
            <v>0</v>
          </cell>
          <cell r="N514">
            <v>0</v>
          </cell>
          <cell r="O514">
            <v>0</v>
          </cell>
          <cell r="P514">
            <v>0</v>
          </cell>
          <cell r="Q514">
            <v>0</v>
          </cell>
          <cell r="R514">
            <v>0</v>
          </cell>
          <cell r="S514">
            <v>0</v>
          </cell>
          <cell r="T514">
            <v>0</v>
          </cell>
          <cell r="U514">
            <v>0</v>
          </cell>
          <cell r="V514">
            <v>-3205.12</v>
          </cell>
          <cell r="W514">
            <v>0</v>
          </cell>
          <cell r="X514">
            <v>0</v>
          </cell>
          <cell r="Y514">
            <v>0</v>
          </cell>
          <cell r="Z514">
            <v>0</v>
          </cell>
          <cell r="AA514">
            <v>0</v>
          </cell>
          <cell r="AB514">
            <v>38403</v>
          </cell>
          <cell r="AC514">
            <v>0</v>
          </cell>
          <cell r="AD514">
            <v>0</v>
          </cell>
          <cell r="AE514">
            <v>0</v>
          </cell>
          <cell r="AF514">
            <v>0</v>
          </cell>
        </row>
        <row r="515">
          <cell r="A515">
            <v>1700071</v>
          </cell>
          <cell r="H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38403</v>
          </cell>
          <cell r="AC515">
            <v>0</v>
          </cell>
          <cell r="AD515">
            <v>0</v>
          </cell>
          <cell r="AE515">
            <v>0</v>
          </cell>
          <cell r="AF515">
            <v>0</v>
          </cell>
        </row>
        <row r="516">
          <cell r="A516">
            <v>1700072</v>
          </cell>
          <cell r="B516" t="str">
            <v>1700072</v>
          </cell>
          <cell r="G516" t="str">
            <v>VPN ROUTER</v>
          </cell>
          <cell r="H516">
            <v>0</v>
          </cell>
          <cell r="K516">
            <v>0</v>
          </cell>
          <cell r="L516">
            <v>0</v>
          </cell>
          <cell r="M516">
            <v>0</v>
          </cell>
          <cell r="N516">
            <v>0</v>
          </cell>
          <cell r="O516">
            <v>0</v>
          </cell>
          <cell r="P516">
            <v>0</v>
          </cell>
          <cell r="Q516">
            <v>0</v>
          </cell>
          <cell r="R516">
            <v>0</v>
          </cell>
          <cell r="S516">
            <v>0</v>
          </cell>
          <cell r="T516">
            <v>0</v>
          </cell>
          <cell r="U516">
            <v>0</v>
          </cell>
          <cell r="V516">
            <v>-498.55</v>
          </cell>
          <cell r="W516">
            <v>0</v>
          </cell>
          <cell r="X516">
            <v>0</v>
          </cell>
          <cell r="Y516">
            <v>0</v>
          </cell>
          <cell r="Z516">
            <v>0</v>
          </cell>
          <cell r="AA516">
            <v>0</v>
          </cell>
          <cell r="AB516">
            <v>6289.43</v>
          </cell>
          <cell r="AC516">
            <v>0</v>
          </cell>
          <cell r="AD516">
            <v>0</v>
          </cell>
          <cell r="AE516">
            <v>0</v>
          </cell>
          <cell r="AF516">
            <v>0</v>
          </cell>
        </row>
        <row r="517">
          <cell r="A517">
            <v>1700072</v>
          </cell>
          <cell r="H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6289.43</v>
          </cell>
          <cell r="AC517">
            <v>0</v>
          </cell>
          <cell r="AD517">
            <v>0</v>
          </cell>
          <cell r="AE517">
            <v>0</v>
          </cell>
          <cell r="AF517">
            <v>0</v>
          </cell>
        </row>
        <row r="518">
          <cell r="A518">
            <v>1700073</v>
          </cell>
          <cell r="B518" t="str">
            <v>1700073</v>
          </cell>
          <cell r="G518" t="str">
            <v>Optimux</v>
          </cell>
          <cell r="H518">
            <v>0</v>
          </cell>
          <cell r="K518">
            <v>0</v>
          </cell>
          <cell r="L518">
            <v>0</v>
          </cell>
          <cell r="M518">
            <v>0</v>
          </cell>
          <cell r="N518">
            <v>0</v>
          </cell>
          <cell r="O518">
            <v>0</v>
          </cell>
          <cell r="P518">
            <v>0</v>
          </cell>
          <cell r="Q518">
            <v>0</v>
          </cell>
          <cell r="R518">
            <v>0</v>
          </cell>
          <cell r="S518">
            <v>0</v>
          </cell>
          <cell r="T518">
            <v>0</v>
          </cell>
          <cell r="U518">
            <v>0</v>
          </cell>
          <cell r="V518">
            <v>-9015.14</v>
          </cell>
          <cell r="W518">
            <v>0</v>
          </cell>
          <cell r="X518">
            <v>0</v>
          </cell>
          <cell r="Y518">
            <v>0</v>
          </cell>
          <cell r="Z518">
            <v>0</v>
          </cell>
          <cell r="AA518">
            <v>0</v>
          </cell>
          <cell r="AB518">
            <v>113729.98</v>
          </cell>
          <cell r="AC518">
            <v>0</v>
          </cell>
          <cell r="AD518">
            <v>0</v>
          </cell>
          <cell r="AE518">
            <v>0</v>
          </cell>
          <cell r="AF518">
            <v>0</v>
          </cell>
        </row>
        <row r="519">
          <cell r="A519">
            <v>1700073</v>
          </cell>
          <cell r="H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113729.98</v>
          </cell>
          <cell r="AC519">
            <v>0</v>
          </cell>
          <cell r="AD519">
            <v>0</v>
          </cell>
          <cell r="AE519">
            <v>0</v>
          </cell>
          <cell r="AF519">
            <v>0</v>
          </cell>
        </row>
        <row r="520">
          <cell r="A520">
            <v>1700074</v>
          </cell>
          <cell r="B520" t="str">
            <v>1700074</v>
          </cell>
          <cell r="G520" t="str">
            <v>CONVERTER</v>
          </cell>
        </row>
        <row r="521">
          <cell r="A521">
            <v>1700075</v>
          </cell>
          <cell r="B521" t="str">
            <v>1700075</v>
          </cell>
          <cell r="G521" t="str">
            <v>CONVERTER</v>
          </cell>
          <cell r="H521">
            <v>0</v>
          </cell>
          <cell r="K521">
            <v>0</v>
          </cell>
          <cell r="L521">
            <v>0</v>
          </cell>
          <cell r="M521">
            <v>0</v>
          </cell>
          <cell r="N521">
            <v>0</v>
          </cell>
          <cell r="O521">
            <v>0</v>
          </cell>
          <cell r="P521">
            <v>0</v>
          </cell>
          <cell r="Q521">
            <v>0</v>
          </cell>
          <cell r="R521">
            <v>0</v>
          </cell>
          <cell r="S521">
            <v>0</v>
          </cell>
          <cell r="T521">
            <v>0</v>
          </cell>
          <cell r="U521">
            <v>0</v>
          </cell>
          <cell r="V521">
            <v>-2522.62</v>
          </cell>
          <cell r="W521">
            <v>0</v>
          </cell>
          <cell r="X521">
            <v>0</v>
          </cell>
          <cell r="Y521">
            <v>0</v>
          </cell>
          <cell r="Z521">
            <v>0</v>
          </cell>
          <cell r="AA521">
            <v>0</v>
          </cell>
          <cell r="AB521">
            <v>31823.99</v>
          </cell>
          <cell r="AC521">
            <v>0</v>
          </cell>
          <cell r="AD521">
            <v>0</v>
          </cell>
          <cell r="AE521">
            <v>0</v>
          </cell>
          <cell r="AF521">
            <v>0</v>
          </cell>
        </row>
        <row r="522">
          <cell r="A522">
            <v>1700075</v>
          </cell>
          <cell r="H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31823.99</v>
          </cell>
          <cell r="AC522">
            <v>0</v>
          </cell>
          <cell r="AD522">
            <v>0</v>
          </cell>
          <cell r="AE522">
            <v>0</v>
          </cell>
          <cell r="AF522">
            <v>0</v>
          </cell>
        </row>
        <row r="523">
          <cell r="A523">
            <v>1700076</v>
          </cell>
          <cell r="B523" t="str">
            <v>1700076</v>
          </cell>
          <cell r="G523" t="str">
            <v>CONVERTER</v>
          </cell>
          <cell r="H523">
            <v>0</v>
          </cell>
          <cell r="K523">
            <v>0</v>
          </cell>
          <cell r="L523">
            <v>0</v>
          </cell>
          <cell r="M523">
            <v>0</v>
          </cell>
          <cell r="N523">
            <v>0</v>
          </cell>
          <cell r="O523">
            <v>0</v>
          </cell>
          <cell r="P523">
            <v>0</v>
          </cell>
          <cell r="Q523">
            <v>0</v>
          </cell>
          <cell r="R523">
            <v>0</v>
          </cell>
          <cell r="S523">
            <v>0</v>
          </cell>
          <cell r="T523">
            <v>0</v>
          </cell>
          <cell r="U523">
            <v>0</v>
          </cell>
          <cell r="V523">
            <v>-2522.62</v>
          </cell>
          <cell r="W523">
            <v>0</v>
          </cell>
          <cell r="X523">
            <v>0</v>
          </cell>
          <cell r="Y523">
            <v>0</v>
          </cell>
          <cell r="Z523">
            <v>0</v>
          </cell>
          <cell r="AA523">
            <v>0</v>
          </cell>
          <cell r="AB523">
            <v>31823.99</v>
          </cell>
          <cell r="AC523">
            <v>0</v>
          </cell>
          <cell r="AD523">
            <v>0</v>
          </cell>
          <cell r="AE523">
            <v>0</v>
          </cell>
          <cell r="AF523">
            <v>0</v>
          </cell>
        </row>
        <row r="524">
          <cell r="A524">
            <v>1700076</v>
          </cell>
          <cell r="H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31823.99</v>
          </cell>
          <cell r="AC524">
            <v>0</v>
          </cell>
          <cell r="AD524">
            <v>0</v>
          </cell>
          <cell r="AE524">
            <v>0</v>
          </cell>
          <cell r="AF524">
            <v>0</v>
          </cell>
        </row>
        <row r="525">
          <cell r="A525">
            <v>1700077</v>
          </cell>
          <cell r="B525" t="str">
            <v>1700077</v>
          </cell>
          <cell r="G525" t="str">
            <v>CISCO ROUTER</v>
          </cell>
          <cell r="H525">
            <v>0</v>
          </cell>
          <cell r="K525">
            <v>0</v>
          </cell>
          <cell r="L525">
            <v>0</v>
          </cell>
          <cell r="M525">
            <v>0</v>
          </cell>
          <cell r="N525">
            <v>0</v>
          </cell>
          <cell r="O525">
            <v>0</v>
          </cell>
          <cell r="P525">
            <v>0</v>
          </cell>
          <cell r="Q525">
            <v>0</v>
          </cell>
          <cell r="R525">
            <v>0</v>
          </cell>
          <cell r="S525">
            <v>0</v>
          </cell>
          <cell r="T525">
            <v>0</v>
          </cell>
          <cell r="U525">
            <v>0</v>
          </cell>
          <cell r="V525">
            <v>-3826.43</v>
          </cell>
          <cell r="W525">
            <v>0</v>
          </cell>
          <cell r="X525">
            <v>0</v>
          </cell>
          <cell r="Y525">
            <v>0</v>
          </cell>
          <cell r="Z525">
            <v>0</v>
          </cell>
          <cell r="AA525">
            <v>0</v>
          </cell>
          <cell r="AB525">
            <v>47139</v>
          </cell>
          <cell r="AC525">
            <v>0</v>
          </cell>
          <cell r="AD525">
            <v>0</v>
          </cell>
          <cell r="AE525">
            <v>0</v>
          </cell>
          <cell r="AF525">
            <v>0</v>
          </cell>
        </row>
        <row r="526">
          <cell r="A526">
            <v>1700077</v>
          </cell>
          <cell r="H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47139</v>
          </cell>
          <cell r="AC526">
            <v>0</v>
          </cell>
          <cell r="AD526">
            <v>0</v>
          </cell>
          <cell r="AE526">
            <v>0</v>
          </cell>
          <cell r="AF526">
            <v>0</v>
          </cell>
        </row>
        <row r="527">
          <cell r="A527">
            <v>1700078</v>
          </cell>
          <cell r="B527" t="str">
            <v>1700078</v>
          </cell>
          <cell r="G527" t="str">
            <v>WAN INTERFACE CARD</v>
          </cell>
          <cell r="H527">
            <v>0</v>
          </cell>
          <cell r="K527">
            <v>0</v>
          </cell>
          <cell r="L527">
            <v>0</v>
          </cell>
          <cell r="M527">
            <v>0</v>
          </cell>
          <cell r="N527">
            <v>0</v>
          </cell>
          <cell r="O527">
            <v>0</v>
          </cell>
          <cell r="P527">
            <v>0</v>
          </cell>
          <cell r="Q527">
            <v>0</v>
          </cell>
          <cell r="R527">
            <v>0</v>
          </cell>
          <cell r="S527">
            <v>0</v>
          </cell>
          <cell r="T527">
            <v>0</v>
          </cell>
          <cell r="U527">
            <v>0</v>
          </cell>
          <cell r="V527">
            <v>-3859.8</v>
          </cell>
          <cell r="W527">
            <v>0</v>
          </cell>
          <cell r="X527">
            <v>0</v>
          </cell>
          <cell r="Y527">
            <v>0</v>
          </cell>
          <cell r="Z527">
            <v>0</v>
          </cell>
          <cell r="AA527">
            <v>0</v>
          </cell>
          <cell r="AB527">
            <v>47550</v>
          </cell>
          <cell r="AC527">
            <v>0</v>
          </cell>
          <cell r="AD527">
            <v>0</v>
          </cell>
          <cell r="AE527">
            <v>0</v>
          </cell>
          <cell r="AF527">
            <v>0</v>
          </cell>
        </row>
        <row r="528">
          <cell r="A528">
            <v>1700078</v>
          </cell>
          <cell r="H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47550</v>
          </cell>
          <cell r="AC528">
            <v>0</v>
          </cell>
          <cell r="AD528">
            <v>0</v>
          </cell>
          <cell r="AE528">
            <v>0</v>
          </cell>
          <cell r="AF528">
            <v>0</v>
          </cell>
        </row>
        <row r="529">
          <cell r="A529">
            <v>1700079</v>
          </cell>
          <cell r="B529" t="str">
            <v>1700079</v>
          </cell>
          <cell r="G529" t="str">
            <v>CISCO 24 PORT SWITCH2960-24TTL</v>
          </cell>
          <cell r="H529">
            <v>0</v>
          </cell>
          <cell r="K529">
            <v>0</v>
          </cell>
          <cell r="L529">
            <v>0</v>
          </cell>
          <cell r="M529">
            <v>0</v>
          </cell>
          <cell r="N529">
            <v>0</v>
          </cell>
          <cell r="O529">
            <v>0</v>
          </cell>
          <cell r="P529">
            <v>0</v>
          </cell>
          <cell r="Q529">
            <v>0</v>
          </cell>
          <cell r="R529">
            <v>0</v>
          </cell>
          <cell r="S529">
            <v>0</v>
          </cell>
          <cell r="T529">
            <v>0</v>
          </cell>
          <cell r="U529">
            <v>0</v>
          </cell>
          <cell r="V529">
            <v>-3515.7</v>
          </cell>
          <cell r="W529">
            <v>0</v>
          </cell>
          <cell r="X529">
            <v>0</v>
          </cell>
          <cell r="Y529">
            <v>0</v>
          </cell>
          <cell r="Z529">
            <v>0</v>
          </cell>
          <cell r="AA529">
            <v>0</v>
          </cell>
          <cell r="AB529">
            <v>43311</v>
          </cell>
          <cell r="AC529">
            <v>0</v>
          </cell>
          <cell r="AD529">
            <v>0</v>
          </cell>
          <cell r="AE529">
            <v>0</v>
          </cell>
          <cell r="AF529">
            <v>0</v>
          </cell>
        </row>
        <row r="530">
          <cell r="A530">
            <v>1700079</v>
          </cell>
          <cell r="H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43311</v>
          </cell>
          <cell r="AC530">
            <v>0</v>
          </cell>
          <cell r="AD530">
            <v>0</v>
          </cell>
          <cell r="AE530">
            <v>0</v>
          </cell>
          <cell r="AF530">
            <v>0</v>
          </cell>
        </row>
        <row r="531">
          <cell r="A531">
            <v>1700080</v>
          </cell>
          <cell r="B531" t="str">
            <v>1700080</v>
          </cell>
          <cell r="G531" t="str">
            <v>RADIO MODAM</v>
          </cell>
          <cell r="H531">
            <v>0</v>
          </cell>
          <cell r="K531">
            <v>0</v>
          </cell>
          <cell r="L531">
            <v>0</v>
          </cell>
          <cell r="M531">
            <v>0</v>
          </cell>
          <cell r="N531">
            <v>0</v>
          </cell>
          <cell r="O531">
            <v>0</v>
          </cell>
          <cell r="P531">
            <v>0</v>
          </cell>
          <cell r="Q531">
            <v>0</v>
          </cell>
          <cell r="R531">
            <v>0</v>
          </cell>
          <cell r="S531">
            <v>0</v>
          </cell>
          <cell r="T531">
            <v>0</v>
          </cell>
          <cell r="U531">
            <v>0</v>
          </cell>
          <cell r="V531">
            <v>-731.7</v>
          </cell>
          <cell r="W531">
            <v>0</v>
          </cell>
          <cell r="X531">
            <v>0</v>
          </cell>
          <cell r="Y531">
            <v>0</v>
          </cell>
          <cell r="Z531">
            <v>0</v>
          </cell>
          <cell r="AA531">
            <v>0</v>
          </cell>
          <cell r="AB531">
            <v>15000</v>
          </cell>
          <cell r="AC531">
            <v>0</v>
          </cell>
          <cell r="AD531">
            <v>0</v>
          </cell>
          <cell r="AE531">
            <v>0</v>
          </cell>
          <cell r="AF531">
            <v>0</v>
          </cell>
        </row>
        <row r="532">
          <cell r="A532">
            <v>1700080</v>
          </cell>
          <cell r="H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15000</v>
          </cell>
          <cell r="AC532">
            <v>0</v>
          </cell>
          <cell r="AD532">
            <v>0</v>
          </cell>
          <cell r="AE532">
            <v>0</v>
          </cell>
          <cell r="AF532">
            <v>0</v>
          </cell>
        </row>
        <row r="533">
          <cell r="A533">
            <v>1700081</v>
          </cell>
          <cell r="B533" t="str">
            <v>1700081</v>
          </cell>
          <cell r="G533" t="str">
            <v>POWER AMPLIFIRE</v>
          </cell>
          <cell r="H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15600</v>
          </cell>
          <cell r="AC533">
            <v>0</v>
          </cell>
          <cell r="AD533">
            <v>0</v>
          </cell>
          <cell r="AE533">
            <v>0</v>
          </cell>
          <cell r="AF533">
            <v>0</v>
          </cell>
        </row>
        <row r="534">
          <cell r="A534">
            <v>1700081</v>
          </cell>
          <cell r="H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15600</v>
          </cell>
          <cell r="AC534">
            <v>0</v>
          </cell>
          <cell r="AD534">
            <v>0</v>
          </cell>
          <cell r="AE534">
            <v>0</v>
          </cell>
          <cell r="AF534">
            <v>0</v>
          </cell>
        </row>
        <row r="535">
          <cell r="A535">
            <v>1700082</v>
          </cell>
          <cell r="B535" t="str">
            <v>1700082</v>
          </cell>
          <cell r="G535" t="str">
            <v>Ethernet Converter</v>
          </cell>
          <cell r="H535">
            <v>0</v>
          </cell>
          <cell r="K535">
            <v>0</v>
          </cell>
          <cell r="L535">
            <v>0</v>
          </cell>
          <cell r="M535">
            <v>0</v>
          </cell>
          <cell r="N535">
            <v>0</v>
          </cell>
          <cell r="O535">
            <v>0</v>
          </cell>
          <cell r="P535">
            <v>0</v>
          </cell>
          <cell r="Q535">
            <v>0</v>
          </cell>
          <cell r="R535">
            <v>0</v>
          </cell>
          <cell r="S535">
            <v>0</v>
          </cell>
          <cell r="T535">
            <v>0</v>
          </cell>
          <cell r="U535">
            <v>0</v>
          </cell>
          <cell r="V535">
            <v>-3018.28</v>
          </cell>
          <cell r="W535">
            <v>0</v>
          </cell>
          <cell r="X535">
            <v>0</v>
          </cell>
          <cell r="Y535">
            <v>0</v>
          </cell>
          <cell r="Z535">
            <v>0</v>
          </cell>
          <cell r="AA535">
            <v>0</v>
          </cell>
          <cell r="AB535">
            <v>60000</v>
          </cell>
          <cell r="AC535">
            <v>0</v>
          </cell>
          <cell r="AD535">
            <v>0</v>
          </cell>
          <cell r="AE535">
            <v>0</v>
          </cell>
          <cell r="AF535">
            <v>0</v>
          </cell>
        </row>
        <row r="536">
          <cell r="A536">
            <v>1700082</v>
          </cell>
          <cell r="H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60000</v>
          </cell>
          <cell r="AC536">
            <v>0</v>
          </cell>
          <cell r="AD536">
            <v>0</v>
          </cell>
          <cell r="AE536">
            <v>0</v>
          </cell>
          <cell r="AF536">
            <v>0</v>
          </cell>
        </row>
        <row r="537">
          <cell r="A537">
            <v>1700083</v>
          </cell>
          <cell r="B537" t="str">
            <v>1700083</v>
          </cell>
          <cell r="G537" t="str">
            <v>UPS - 2KVA  Gandhidham Pop</v>
          </cell>
          <cell r="H537">
            <v>0</v>
          </cell>
          <cell r="K537">
            <v>0</v>
          </cell>
          <cell r="L537">
            <v>0</v>
          </cell>
          <cell r="M537">
            <v>0</v>
          </cell>
          <cell r="N537">
            <v>0</v>
          </cell>
          <cell r="O537">
            <v>0</v>
          </cell>
          <cell r="P537">
            <v>0</v>
          </cell>
          <cell r="Q537">
            <v>0</v>
          </cell>
          <cell r="R537">
            <v>0</v>
          </cell>
          <cell r="S537">
            <v>0</v>
          </cell>
          <cell r="T537">
            <v>0</v>
          </cell>
          <cell r="U537">
            <v>0</v>
          </cell>
          <cell r="V537">
            <v>-3591.48</v>
          </cell>
          <cell r="W537">
            <v>0</v>
          </cell>
          <cell r="X537">
            <v>0</v>
          </cell>
          <cell r="Y537">
            <v>0</v>
          </cell>
          <cell r="Z537">
            <v>0</v>
          </cell>
          <cell r="AA537">
            <v>0</v>
          </cell>
          <cell r="AB537">
            <v>77885</v>
          </cell>
          <cell r="AC537">
            <v>0</v>
          </cell>
          <cell r="AD537">
            <v>0</v>
          </cell>
          <cell r="AE537">
            <v>0</v>
          </cell>
          <cell r="AF537">
            <v>0</v>
          </cell>
        </row>
        <row r="538">
          <cell r="A538">
            <v>1700083</v>
          </cell>
          <cell r="H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77885</v>
          </cell>
          <cell r="AC538">
            <v>0</v>
          </cell>
          <cell r="AD538">
            <v>0</v>
          </cell>
          <cell r="AE538">
            <v>0</v>
          </cell>
          <cell r="AF538">
            <v>0</v>
          </cell>
        </row>
        <row r="539">
          <cell r="A539">
            <v>1700084</v>
          </cell>
          <cell r="B539" t="str">
            <v>1700084</v>
          </cell>
          <cell r="G539" t="str">
            <v>Ethernet Converter</v>
          </cell>
          <cell r="H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121160</v>
          </cell>
          <cell r="AC539">
            <v>0</v>
          </cell>
          <cell r="AD539">
            <v>0</v>
          </cell>
          <cell r="AE539">
            <v>0</v>
          </cell>
          <cell r="AF539">
            <v>0</v>
          </cell>
        </row>
        <row r="540">
          <cell r="A540">
            <v>1700084</v>
          </cell>
          <cell r="H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121160</v>
          </cell>
          <cell r="AC540">
            <v>0</v>
          </cell>
          <cell r="AD540">
            <v>0</v>
          </cell>
          <cell r="AE540">
            <v>0</v>
          </cell>
          <cell r="AF540">
            <v>0</v>
          </cell>
        </row>
        <row r="541">
          <cell r="A541">
            <v>1700085</v>
          </cell>
          <cell r="B541" t="str">
            <v>1700085</v>
          </cell>
          <cell r="G541" t="str">
            <v>Cisco Router - 2801</v>
          </cell>
          <cell r="H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75920</v>
          </cell>
          <cell r="AC541">
            <v>0</v>
          </cell>
          <cell r="AD541">
            <v>0</v>
          </cell>
          <cell r="AE541">
            <v>0</v>
          </cell>
          <cell r="AF541">
            <v>0</v>
          </cell>
        </row>
        <row r="542">
          <cell r="A542">
            <v>1700085</v>
          </cell>
          <cell r="H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75920</v>
          </cell>
          <cell r="AC542">
            <v>0</v>
          </cell>
          <cell r="AD542">
            <v>0</v>
          </cell>
          <cell r="AE542">
            <v>0</v>
          </cell>
          <cell r="AF542">
            <v>0</v>
          </cell>
        </row>
        <row r="543">
          <cell r="A543">
            <v>1700086</v>
          </cell>
          <cell r="B543" t="str">
            <v>1700086</v>
          </cell>
          <cell r="G543" t="str">
            <v>WIC 2 T Card</v>
          </cell>
          <cell r="H543">
            <v>0</v>
          </cell>
          <cell r="K543">
            <v>0</v>
          </cell>
          <cell r="L543">
            <v>0</v>
          </cell>
          <cell r="M543">
            <v>0</v>
          </cell>
          <cell r="N543">
            <v>0</v>
          </cell>
          <cell r="O543">
            <v>0</v>
          </cell>
          <cell r="P543">
            <v>0</v>
          </cell>
          <cell r="Q543">
            <v>0</v>
          </cell>
          <cell r="R543">
            <v>0</v>
          </cell>
          <cell r="S543">
            <v>0</v>
          </cell>
          <cell r="T543">
            <v>0</v>
          </cell>
          <cell r="U543">
            <v>0</v>
          </cell>
          <cell r="V543">
            <v>-222.78</v>
          </cell>
          <cell r="W543">
            <v>0</v>
          </cell>
          <cell r="X543">
            <v>0</v>
          </cell>
          <cell r="Y543">
            <v>0</v>
          </cell>
          <cell r="Z543">
            <v>0</v>
          </cell>
          <cell r="AA543">
            <v>0</v>
          </cell>
          <cell r="AB543">
            <v>26572</v>
          </cell>
          <cell r="AC543">
            <v>0</v>
          </cell>
          <cell r="AD543">
            <v>0</v>
          </cell>
          <cell r="AE543">
            <v>0</v>
          </cell>
          <cell r="AF543">
            <v>0</v>
          </cell>
        </row>
        <row r="544">
          <cell r="A544">
            <v>1700086</v>
          </cell>
          <cell r="H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26572</v>
          </cell>
          <cell r="AC544">
            <v>0</v>
          </cell>
          <cell r="AD544">
            <v>0</v>
          </cell>
          <cell r="AE544">
            <v>0</v>
          </cell>
          <cell r="AF544">
            <v>0</v>
          </cell>
        </row>
        <row r="545">
          <cell r="A545">
            <v>1700087</v>
          </cell>
          <cell r="B545" t="str">
            <v>1700087</v>
          </cell>
          <cell r="G545" t="str">
            <v>Rack -42U</v>
          </cell>
          <cell r="H545">
            <v>0</v>
          </cell>
          <cell r="K545">
            <v>0</v>
          </cell>
          <cell r="L545">
            <v>0</v>
          </cell>
          <cell r="M545">
            <v>0</v>
          </cell>
          <cell r="N545">
            <v>0</v>
          </cell>
          <cell r="O545">
            <v>0</v>
          </cell>
          <cell r="P545">
            <v>0</v>
          </cell>
          <cell r="Q545">
            <v>0</v>
          </cell>
          <cell r="R545">
            <v>0</v>
          </cell>
          <cell r="S545">
            <v>0</v>
          </cell>
          <cell r="T545">
            <v>0</v>
          </cell>
          <cell r="U545">
            <v>0</v>
          </cell>
          <cell r="V545">
            <v>-222.78</v>
          </cell>
          <cell r="W545">
            <v>0</v>
          </cell>
          <cell r="X545">
            <v>0</v>
          </cell>
          <cell r="Y545">
            <v>0</v>
          </cell>
          <cell r="Z545">
            <v>0</v>
          </cell>
          <cell r="AA545">
            <v>0</v>
          </cell>
          <cell r="AB545">
            <v>26572</v>
          </cell>
          <cell r="AC545">
            <v>0</v>
          </cell>
          <cell r="AD545">
            <v>0</v>
          </cell>
          <cell r="AE545">
            <v>0</v>
          </cell>
          <cell r="AF545">
            <v>0</v>
          </cell>
        </row>
        <row r="546">
          <cell r="A546">
            <v>1700087</v>
          </cell>
          <cell r="H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26572</v>
          </cell>
          <cell r="AC546">
            <v>0</v>
          </cell>
          <cell r="AD546">
            <v>0</v>
          </cell>
          <cell r="AE546">
            <v>0</v>
          </cell>
          <cell r="AF546">
            <v>0</v>
          </cell>
        </row>
        <row r="547">
          <cell r="A547">
            <v>1700088</v>
          </cell>
          <cell r="B547" t="str">
            <v>1700088</v>
          </cell>
          <cell r="G547" t="str">
            <v>Radio Modem -Senao</v>
          </cell>
        </row>
        <row r="548">
          <cell r="A548">
            <v>1700089</v>
          </cell>
          <cell r="B548" t="str">
            <v>1700089</v>
          </cell>
          <cell r="G548" t="str">
            <v>Radio Modem -Senao</v>
          </cell>
        </row>
        <row r="549">
          <cell r="A549">
            <v>1700090</v>
          </cell>
          <cell r="B549" t="str">
            <v>1700090</v>
          </cell>
          <cell r="G549" t="str">
            <v>Radio Modem - NDC 6110</v>
          </cell>
          <cell r="H549">
            <v>0</v>
          </cell>
          <cell r="K549">
            <v>0</v>
          </cell>
          <cell r="L549">
            <v>0</v>
          </cell>
          <cell r="M549">
            <v>0</v>
          </cell>
          <cell r="N549">
            <v>0</v>
          </cell>
          <cell r="O549">
            <v>0</v>
          </cell>
          <cell r="P549">
            <v>0</v>
          </cell>
          <cell r="Q549">
            <v>0</v>
          </cell>
          <cell r="R549">
            <v>0</v>
          </cell>
          <cell r="S549">
            <v>0</v>
          </cell>
          <cell r="T549">
            <v>0</v>
          </cell>
          <cell r="U549">
            <v>0</v>
          </cell>
          <cell r="V549">
            <v>-2510.81</v>
          </cell>
          <cell r="W549">
            <v>0</v>
          </cell>
          <cell r="X549">
            <v>0</v>
          </cell>
          <cell r="Y549">
            <v>0</v>
          </cell>
          <cell r="Z549">
            <v>0</v>
          </cell>
          <cell r="AA549">
            <v>0</v>
          </cell>
          <cell r="AB549">
            <v>18200</v>
          </cell>
          <cell r="AC549">
            <v>0</v>
          </cell>
          <cell r="AD549">
            <v>0</v>
          </cell>
          <cell r="AE549">
            <v>0</v>
          </cell>
          <cell r="AF549">
            <v>0</v>
          </cell>
        </row>
        <row r="550">
          <cell r="A550">
            <v>1700090</v>
          </cell>
          <cell r="H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18200</v>
          </cell>
          <cell r="AC550">
            <v>0</v>
          </cell>
          <cell r="AD550">
            <v>0</v>
          </cell>
          <cell r="AE550">
            <v>0</v>
          </cell>
          <cell r="AF550">
            <v>0</v>
          </cell>
        </row>
        <row r="551">
          <cell r="A551">
            <v>1700091</v>
          </cell>
          <cell r="B551" t="str">
            <v>1700091</v>
          </cell>
          <cell r="G551" t="str">
            <v>Radio Modem - NDC 6110</v>
          </cell>
          <cell r="H551">
            <v>0</v>
          </cell>
          <cell r="K551">
            <v>0</v>
          </cell>
          <cell r="L551">
            <v>0</v>
          </cell>
          <cell r="M551">
            <v>0</v>
          </cell>
          <cell r="N551">
            <v>0</v>
          </cell>
          <cell r="O551">
            <v>0</v>
          </cell>
          <cell r="P551">
            <v>0</v>
          </cell>
          <cell r="Q551">
            <v>0</v>
          </cell>
          <cell r="R551">
            <v>0</v>
          </cell>
          <cell r="S551">
            <v>0</v>
          </cell>
          <cell r="T551">
            <v>0</v>
          </cell>
          <cell r="U551">
            <v>0</v>
          </cell>
          <cell r="V551">
            <v>-2510.81</v>
          </cell>
          <cell r="W551">
            <v>0</v>
          </cell>
          <cell r="X551">
            <v>0</v>
          </cell>
          <cell r="Y551">
            <v>0</v>
          </cell>
          <cell r="Z551">
            <v>0</v>
          </cell>
          <cell r="AA551">
            <v>0</v>
          </cell>
          <cell r="AB551">
            <v>18200</v>
          </cell>
          <cell r="AC551">
            <v>0</v>
          </cell>
          <cell r="AD551">
            <v>0</v>
          </cell>
          <cell r="AE551">
            <v>0</v>
          </cell>
          <cell r="AF551">
            <v>0</v>
          </cell>
        </row>
        <row r="552">
          <cell r="A552">
            <v>1700091</v>
          </cell>
          <cell r="H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18200</v>
          </cell>
          <cell r="AC552">
            <v>0</v>
          </cell>
          <cell r="AD552">
            <v>0</v>
          </cell>
          <cell r="AE552">
            <v>0</v>
          </cell>
          <cell r="AF552">
            <v>0</v>
          </cell>
        </row>
        <row r="553">
          <cell r="A553">
            <v>1800000</v>
          </cell>
          <cell r="B553" t="str">
            <v>1800000</v>
          </cell>
          <cell r="G553" t="str">
            <v>DVD WRITER</v>
          </cell>
          <cell r="H553">
            <v>10850</v>
          </cell>
          <cell r="K553">
            <v>0</v>
          </cell>
          <cell r="L553">
            <v>0</v>
          </cell>
          <cell r="M553">
            <v>-3162.85</v>
          </cell>
          <cell r="N553">
            <v>0</v>
          </cell>
          <cell r="O553">
            <v>0</v>
          </cell>
          <cell r="P553">
            <v>0</v>
          </cell>
          <cell r="Q553">
            <v>0</v>
          </cell>
          <cell r="R553">
            <v>0</v>
          </cell>
          <cell r="S553">
            <v>0</v>
          </cell>
          <cell r="T553">
            <v>0</v>
          </cell>
          <cell r="U553">
            <v>0</v>
          </cell>
          <cell r="V553">
            <v>-3074.86</v>
          </cell>
          <cell r="W553">
            <v>0</v>
          </cell>
          <cell r="X553">
            <v>0</v>
          </cell>
          <cell r="Y553">
            <v>0</v>
          </cell>
          <cell r="Z553">
            <v>0</v>
          </cell>
          <cell r="AA553">
            <v>0</v>
          </cell>
          <cell r="AB553">
            <v>0</v>
          </cell>
          <cell r="AC553">
            <v>0</v>
          </cell>
          <cell r="AD553">
            <v>0</v>
          </cell>
          <cell r="AE553">
            <v>0</v>
          </cell>
          <cell r="AF553">
            <v>0</v>
          </cell>
        </row>
        <row r="554">
          <cell r="A554">
            <v>1800000</v>
          </cell>
          <cell r="H554">
            <v>10850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row>
        <row r="555">
          <cell r="A555">
            <v>1800000</v>
          </cell>
          <cell r="H555">
            <v>10850</v>
          </cell>
          <cell r="K555">
            <v>0</v>
          </cell>
          <cell r="L555">
            <v>0</v>
          </cell>
          <cell r="M555">
            <v>-6237.71</v>
          </cell>
          <cell r="N555">
            <v>0</v>
          </cell>
          <cell r="O555">
            <v>0</v>
          </cell>
          <cell r="P555">
            <v>0</v>
          </cell>
          <cell r="Q555">
            <v>0</v>
          </cell>
          <cell r="R555">
            <v>0</v>
          </cell>
          <cell r="S555">
            <v>0</v>
          </cell>
          <cell r="T555">
            <v>0</v>
          </cell>
          <cell r="U555">
            <v>0</v>
          </cell>
          <cell r="V555">
            <v>-1844.92</v>
          </cell>
          <cell r="W555">
            <v>0</v>
          </cell>
          <cell r="X555">
            <v>0</v>
          </cell>
          <cell r="Y555">
            <v>0</v>
          </cell>
          <cell r="Z555">
            <v>0</v>
          </cell>
          <cell r="AA555">
            <v>0</v>
          </cell>
          <cell r="AB555">
            <v>0</v>
          </cell>
          <cell r="AC555">
            <v>0</v>
          </cell>
          <cell r="AD555">
            <v>0</v>
          </cell>
          <cell r="AE555">
            <v>0</v>
          </cell>
          <cell r="AF555">
            <v>0</v>
          </cell>
        </row>
        <row r="556">
          <cell r="A556">
            <v>1800000</v>
          </cell>
          <cell r="H556">
            <v>10850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row>
        <row r="557">
          <cell r="A557">
            <v>1800001</v>
          </cell>
          <cell r="B557" t="str">
            <v>1800001</v>
          </cell>
          <cell r="G557" t="str">
            <v>PRINTER</v>
          </cell>
          <cell r="H557">
            <v>9700</v>
          </cell>
          <cell r="K557">
            <v>0</v>
          </cell>
          <cell r="L557">
            <v>0</v>
          </cell>
          <cell r="M557">
            <v>-2763.84</v>
          </cell>
          <cell r="N557">
            <v>0</v>
          </cell>
          <cell r="O557">
            <v>0</v>
          </cell>
          <cell r="P557">
            <v>0</v>
          </cell>
          <cell r="Q557">
            <v>0</v>
          </cell>
          <cell r="R557">
            <v>0</v>
          </cell>
          <cell r="S557">
            <v>0</v>
          </cell>
          <cell r="T557">
            <v>0</v>
          </cell>
          <cell r="U557">
            <v>0</v>
          </cell>
          <cell r="V557">
            <v>-2774.46</v>
          </cell>
          <cell r="W557">
            <v>0</v>
          </cell>
          <cell r="X557">
            <v>0</v>
          </cell>
          <cell r="Y557">
            <v>0</v>
          </cell>
          <cell r="Z557">
            <v>0</v>
          </cell>
          <cell r="AA557">
            <v>0</v>
          </cell>
          <cell r="AB557">
            <v>0</v>
          </cell>
          <cell r="AC557">
            <v>0</v>
          </cell>
          <cell r="AD557">
            <v>0</v>
          </cell>
          <cell r="AE557">
            <v>0</v>
          </cell>
          <cell r="AF557">
            <v>0</v>
          </cell>
        </row>
        <row r="558">
          <cell r="A558">
            <v>1800001</v>
          </cell>
          <cell r="H558">
            <v>9700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row>
        <row r="559">
          <cell r="A559">
            <v>1800001</v>
          </cell>
          <cell r="H559">
            <v>9700</v>
          </cell>
          <cell r="K559">
            <v>0</v>
          </cell>
          <cell r="L559">
            <v>0</v>
          </cell>
          <cell r="M559">
            <v>-5538.3</v>
          </cell>
          <cell r="N559">
            <v>0</v>
          </cell>
          <cell r="O559">
            <v>0</v>
          </cell>
          <cell r="P559">
            <v>0</v>
          </cell>
          <cell r="Q559">
            <v>0</v>
          </cell>
          <cell r="R559">
            <v>0</v>
          </cell>
          <cell r="S559">
            <v>0</v>
          </cell>
          <cell r="T559">
            <v>0</v>
          </cell>
          <cell r="U559">
            <v>0</v>
          </cell>
          <cell r="V559">
            <v>-1664.68</v>
          </cell>
          <cell r="W559">
            <v>0</v>
          </cell>
          <cell r="X559">
            <v>0</v>
          </cell>
          <cell r="Y559">
            <v>0</v>
          </cell>
          <cell r="Z559">
            <v>0</v>
          </cell>
          <cell r="AA559">
            <v>0</v>
          </cell>
          <cell r="AB559">
            <v>0</v>
          </cell>
          <cell r="AC559">
            <v>0</v>
          </cell>
          <cell r="AD559">
            <v>0</v>
          </cell>
          <cell r="AE559">
            <v>0</v>
          </cell>
          <cell r="AF559">
            <v>0</v>
          </cell>
        </row>
        <row r="560">
          <cell r="A560">
            <v>1800001</v>
          </cell>
          <cell r="H560">
            <v>9700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row>
        <row r="561">
          <cell r="A561">
            <v>1800002</v>
          </cell>
          <cell r="B561" t="str">
            <v>1800002</v>
          </cell>
          <cell r="G561" t="str">
            <v>SD RAM</v>
          </cell>
          <cell r="H561">
            <v>7900</v>
          </cell>
          <cell r="K561">
            <v>0</v>
          </cell>
          <cell r="L561">
            <v>0</v>
          </cell>
          <cell r="M561">
            <v>-2173.04</v>
          </cell>
          <cell r="N561">
            <v>0</v>
          </cell>
          <cell r="O561">
            <v>0</v>
          </cell>
          <cell r="P561">
            <v>0</v>
          </cell>
          <cell r="Q561">
            <v>0</v>
          </cell>
          <cell r="R561">
            <v>0</v>
          </cell>
          <cell r="S561">
            <v>0</v>
          </cell>
          <cell r="T561">
            <v>0</v>
          </cell>
          <cell r="U561">
            <v>0</v>
          </cell>
          <cell r="V561">
            <v>-2290.7800000000002</v>
          </cell>
          <cell r="W561">
            <v>0</v>
          </cell>
          <cell r="X561">
            <v>0</v>
          </cell>
          <cell r="Y561">
            <v>0</v>
          </cell>
          <cell r="Z561">
            <v>0</v>
          </cell>
          <cell r="AA561">
            <v>0</v>
          </cell>
          <cell r="AB561">
            <v>0</v>
          </cell>
          <cell r="AC561">
            <v>0</v>
          </cell>
          <cell r="AD561">
            <v>0</v>
          </cell>
          <cell r="AE561">
            <v>0</v>
          </cell>
          <cell r="AF561">
            <v>0</v>
          </cell>
        </row>
        <row r="562">
          <cell r="A562">
            <v>1800002</v>
          </cell>
          <cell r="H562">
            <v>7900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row>
        <row r="563">
          <cell r="A563">
            <v>1800002</v>
          </cell>
          <cell r="H563">
            <v>7900</v>
          </cell>
          <cell r="K563">
            <v>0</v>
          </cell>
          <cell r="L563">
            <v>0</v>
          </cell>
          <cell r="M563">
            <v>-4463.82</v>
          </cell>
          <cell r="N563">
            <v>0</v>
          </cell>
          <cell r="O563">
            <v>0</v>
          </cell>
          <cell r="P563">
            <v>0</v>
          </cell>
          <cell r="Q563">
            <v>0</v>
          </cell>
          <cell r="R563">
            <v>0</v>
          </cell>
          <cell r="S563">
            <v>0</v>
          </cell>
          <cell r="T563">
            <v>0</v>
          </cell>
          <cell r="U563">
            <v>0</v>
          </cell>
          <cell r="V563">
            <v>-1374.47</v>
          </cell>
          <cell r="W563">
            <v>0</v>
          </cell>
          <cell r="X563">
            <v>0</v>
          </cell>
          <cell r="Y563">
            <v>0</v>
          </cell>
          <cell r="Z563">
            <v>0</v>
          </cell>
          <cell r="AA563">
            <v>0</v>
          </cell>
          <cell r="AB563">
            <v>0</v>
          </cell>
          <cell r="AC563">
            <v>0</v>
          </cell>
          <cell r="AD563">
            <v>0</v>
          </cell>
          <cell r="AE563">
            <v>0</v>
          </cell>
          <cell r="AF563">
            <v>0</v>
          </cell>
        </row>
        <row r="564">
          <cell r="A564">
            <v>1800002</v>
          </cell>
          <cell r="H564">
            <v>7900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row>
        <row r="565">
          <cell r="A565">
            <v>1800003</v>
          </cell>
          <cell r="B565" t="str">
            <v>1800003</v>
          </cell>
          <cell r="G565" t="str">
            <v>SCSI HDD</v>
          </cell>
          <cell r="H565">
            <v>19950</v>
          </cell>
          <cell r="K565">
            <v>0</v>
          </cell>
          <cell r="L565">
            <v>0</v>
          </cell>
          <cell r="M565">
            <v>-5487.62</v>
          </cell>
          <cell r="N565">
            <v>0</v>
          </cell>
          <cell r="O565">
            <v>0</v>
          </cell>
          <cell r="P565">
            <v>0</v>
          </cell>
          <cell r="Q565">
            <v>0</v>
          </cell>
          <cell r="R565">
            <v>0</v>
          </cell>
          <cell r="S565">
            <v>0</v>
          </cell>
          <cell r="T565">
            <v>0</v>
          </cell>
          <cell r="U565">
            <v>0</v>
          </cell>
          <cell r="V565">
            <v>-5784.95</v>
          </cell>
          <cell r="W565">
            <v>0</v>
          </cell>
          <cell r="X565">
            <v>0</v>
          </cell>
          <cell r="Y565">
            <v>0</v>
          </cell>
          <cell r="Z565">
            <v>0</v>
          </cell>
          <cell r="AA565">
            <v>0</v>
          </cell>
          <cell r="AB565">
            <v>0</v>
          </cell>
          <cell r="AC565">
            <v>0</v>
          </cell>
          <cell r="AD565">
            <v>0</v>
          </cell>
          <cell r="AE565">
            <v>0</v>
          </cell>
          <cell r="AF565">
            <v>0</v>
          </cell>
        </row>
        <row r="566">
          <cell r="A566">
            <v>1800003</v>
          </cell>
          <cell r="H566">
            <v>19950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row>
        <row r="567">
          <cell r="A567">
            <v>1800003</v>
          </cell>
          <cell r="H567">
            <v>19950</v>
          </cell>
          <cell r="K567">
            <v>0</v>
          </cell>
          <cell r="L567">
            <v>0</v>
          </cell>
          <cell r="M567">
            <v>-11272.57</v>
          </cell>
          <cell r="N567">
            <v>0</v>
          </cell>
          <cell r="O567">
            <v>0</v>
          </cell>
          <cell r="P567">
            <v>0</v>
          </cell>
          <cell r="Q567">
            <v>0</v>
          </cell>
          <cell r="R567">
            <v>0</v>
          </cell>
          <cell r="S567">
            <v>0</v>
          </cell>
          <cell r="T567">
            <v>0</v>
          </cell>
          <cell r="U567">
            <v>0</v>
          </cell>
          <cell r="V567">
            <v>-3470.97</v>
          </cell>
          <cell r="W567">
            <v>0</v>
          </cell>
          <cell r="X567">
            <v>0</v>
          </cell>
          <cell r="Y567">
            <v>0</v>
          </cell>
          <cell r="Z567">
            <v>0</v>
          </cell>
          <cell r="AA567">
            <v>0</v>
          </cell>
          <cell r="AB567">
            <v>0</v>
          </cell>
          <cell r="AC567">
            <v>0</v>
          </cell>
          <cell r="AD567">
            <v>0</v>
          </cell>
          <cell r="AE567">
            <v>0</v>
          </cell>
          <cell r="AF567">
            <v>0</v>
          </cell>
        </row>
        <row r="568">
          <cell r="A568">
            <v>1800003</v>
          </cell>
          <cell r="H568">
            <v>19950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row>
        <row r="569">
          <cell r="A569">
            <v>1800004</v>
          </cell>
          <cell r="B569" t="str">
            <v>1800004</v>
          </cell>
          <cell r="G569" t="str">
            <v>SEGATE HDD</v>
          </cell>
          <cell r="H569">
            <v>7450</v>
          </cell>
          <cell r="K569">
            <v>0</v>
          </cell>
          <cell r="L569">
            <v>0</v>
          </cell>
          <cell r="M569">
            <v>-1273.6400000000001</v>
          </cell>
          <cell r="N569">
            <v>0</v>
          </cell>
          <cell r="O569">
            <v>0</v>
          </cell>
          <cell r="P569">
            <v>0</v>
          </cell>
          <cell r="Q569">
            <v>0</v>
          </cell>
          <cell r="R569">
            <v>0</v>
          </cell>
          <cell r="S569">
            <v>0</v>
          </cell>
          <cell r="T569">
            <v>0</v>
          </cell>
          <cell r="U569">
            <v>0</v>
          </cell>
          <cell r="V569">
            <v>-2470.54</v>
          </cell>
          <cell r="W569">
            <v>0</v>
          </cell>
          <cell r="X569">
            <v>0</v>
          </cell>
          <cell r="Y569">
            <v>0</v>
          </cell>
          <cell r="Z569">
            <v>0</v>
          </cell>
          <cell r="AA569">
            <v>0</v>
          </cell>
          <cell r="AB569">
            <v>0</v>
          </cell>
          <cell r="AC569">
            <v>0</v>
          </cell>
          <cell r="AD569">
            <v>0</v>
          </cell>
          <cell r="AE569">
            <v>0</v>
          </cell>
          <cell r="AF569">
            <v>0</v>
          </cell>
        </row>
        <row r="570">
          <cell r="A570">
            <v>1800004</v>
          </cell>
          <cell r="H570">
            <v>7450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row>
        <row r="571">
          <cell r="A571">
            <v>1800004</v>
          </cell>
          <cell r="H571">
            <v>7450</v>
          </cell>
          <cell r="K571">
            <v>0</v>
          </cell>
          <cell r="L571">
            <v>0</v>
          </cell>
          <cell r="M571">
            <v>-3744.18</v>
          </cell>
          <cell r="N571">
            <v>0</v>
          </cell>
          <cell r="O571">
            <v>0</v>
          </cell>
          <cell r="P571">
            <v>0</v>
          </cell>
          <cell r="Q571">
            <v>0</v>
          </cell>
          <cell r="R571">
            <v>0</v>
          </cell>
          <cell r="S571">
            <v>0</v>
          </cell>
          <cell r="T571">
            <v>0</v>
          </cell>
          <cell r="U571">
            <v>0</v>
          </cell>
          <cell r="V571">
            <v>-1482.33</v>
          </cell>
          <cell r="W571">
            <v>0</v>
          </cell>
          <cell r="X571">
            <v>0</v>
          </cell>
          <cell r="Y571">
            <v>0</v>
          </cell>
          <cell r="Z571">
            <v>0</v>
          </cell>
          <cell r="AA571">
            <v>0</v>
          </cell>
          <cell r="AB571">
            <v>0</v>
          </cell>
          <cell r="AC571">
            <v>0</v>
          </cell>
          <cell r="AD571">
            <v>0</v>
          </cell>
          <cell r="AE571">
            <v>0</v>
          </cell>
          <cell r="AF571">
            <v>0</v>
          </cell>
        </row>
        <row r="572">
          <cell r="A572">
            <v>1800004</v>
          </cell>
          <cell r="H572">
            <v>7450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row>
        <row r="573">
          <cell r="A573">
            <v>1800005</v>
          </cell>
          <cell r="B573" t="str">
            <v>1800005</v>
          </cell>
          <cell r="G573" t="str">
            <v>SD RAM</v>
          </cell>
          <cell r="H573">
            <v>12200</v>
          </cell>
          <cell r="K573">
            <v>0</v>
          </cell>
          <cell r="L573">
            <v>0</v>
          </cell>
          <cell r="M573">
            <v>-2005.48</v>
          </cell>
          <cell r="N573">
            <v>0</v>
          </cell>
          <cell r="O573">
            <v>0</v>
          </cell>
          <cell r="P573">
            <v>0</v>
          </cell>
          <cell r="Q573">
            <v>0</v>
          </cell>
          <cell r="R573">
            <v>0</v>
          </cell>
          <cell r="S573">
            <v>0</v>
          </cell>
          <cell r="T573">
            <v>0</v>
          </cell>
          <cell r="U573">
            <v>0</v>
          </cell>
          <cell r="V573">
            <v>-4077.81</v>
          </cell>
          <cell r="W573">
            <v>0</v>
          </cell>
          <cell r="X573">
            <v>0</v>
          </cell>
          <cell r="Y573">
            <v>0</v>
          </cell>
          <cell r="Z573">
            <v>0</v>
          </cell>
          <cell r="AA573">
            <v>0</v>
          </cell>
          <cell r="AB573">
            <v>0</v>
          </cell>
          <cell r="AC573">
            <v>0</v>
          </cell>
          <cell r="AD573">
            <v>0</v>
          </cell>
          <cell r="AE573">
            <v>0</v>
          </cell>
          <cell r="AF573">
            <v>0</v>
          </cell>
        </row>
        <row r="574">
          <cell r="A574">
            <v>1800005</v>
          </cell>
          <cell r="H574">
            <v>12200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row>
        <row r="575">
          <cell r="A575">
            <v>1800005</v>
          </cell>
          <cell r="H575">
            <v>12200</v>
          </cell>
          <cell r="K575">
            <v>0</v>
          </cell>
          <cell r="L575">
            <v>0</v>
          </cell>
          <cell r="M575">
            <v>-6083.29</v>
          </cell>
          <cell r="N575">
            <v>0</v>
          </cell>
          <cell r="O575">
            <v>0</v>
          </cell>
          <cell r="P575">
            <v>0</v>
          </cell>
          <cell r="Q575">
            <v>0</v>
          </cell>
          <cell r="R575">
            <v>0</v>
          </cell>
          <cell r="S575">
            <v>0</v>
          </cell>
          <cell r="T575">
            <v>0</v>
          </cell>
          <cell r="U575">
            <v>0</v>
          </cell>
          <cell r="V575">
            <v>-2446.6799999999998</v>
          </cell>
          <cell r="W575">
            <v>0</v>
          </cell>
          <cell r="X575">
            <v>0</v>
          </cell>
          <cell r="Y575">
            <v>0</v>
          </cell>
          <cell r="Z575">
            <v>0</v>
          </cell>
          <cell r="AA575">
            <v>0</v>
          </cell>
          <cell r="AB575">
            <v>0</v>
          </cell>
          <cell r="AC575">
            <v>0</v>
          </cell>
          <cell r="AD575">
            <v>0</v>
          </cell>
          <cell r="AE575">
            <v>0</v>
          </cell>
          <cell r="AF575">
            <v>0</v>
          </cell>
        </row>
        <row r="576">
          <cell r="A576">
            <v>1800005</v>
          </cell>
          <cell r="H576">
            <v>12200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row>
        <row r="577">
          <cell r="A577">
            <v>1800006</v>
          </cell>
          <cell r="B577" t="str">
            <v>1800006</v>
          </cell>
          <cell r="G577" t="str">
            <v>SEGATE HDD</v>
          </cell>
          <cell r="H577">
            <v>5750</v>
          </cell>
          <cell r="K577">
            <v>0</v>
          </cell>
          <cell r="L577">
            <v>0</v>
          </cell>
          <cell r="M577">
            <v>-938.9</v>
          </cell>
          <cell r="N577">
            <v>0</v>
          </cell>
          <cell r="O577">
            <v>0</v>
          </cell>
          <cell r="P577">
            <v>0</v>
          </cell>
          <cell r="Q577">
            <v>0</v>
          </cell>
          <cell r="R577">
            <v>0</v>
          </cell>
          <cell r="S577">
            <v>0</v>
          </cell>
          <cell r="T577">
            <v>0</v>
          </cell>
          <cell r="U577">
            <v>0</v>
          </cell>
          <cell r="V577">
            <v>-1924.44</v>
          </cell>
          <cell r="W577">
            <v>0</v>
          </cell>
          <cell r="X577">
            <v>0</v>
          </cell>
          <cell r="Y577">
            <v>0</v>
          </cell>
          <cell r="Z577">
            <v>0</v>
          </cell>
          <cell r="AA577">
            <v>0</v>
          </cell>
          <cell r="AB577">
            <v>0</v>
          </cell>
          <cell r="AC577">
            <v>0</v>
          </cell>
          <cell r="AD577">
            <v>0</v>
          </cell>
          <cell r="AE577">
            <v>0</v>
          </cell>
          <cell r="AF577">
            <v>0</v>
          </cell>
        </row>
        <row r="578">
          <cell r="A578">
            <v>1800006</v>
          </cell>
          <cell r="H578">
            <v>5750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row>
        <row r="579">
          <cell r="A579">
            <v>1800006</v>
          </cell>
          <cell r="H579">
            <v>5750</v>
          </cell>
          <cell r="K579">
            <v>0</v>
          </cell>
          <cell r="L579">
            <v>0</v>
          </cell>
          <cell r="M579">
            <v>-2863.34</v>
          </cell>
          <cell r="N579">
            <v>0</v>
          </cell>
          <cell r="O579">
            <v>0</v>
          </cell>
          <cell r="P579">
            <v>0</v>
          </cell>
          <cell r="Q579">
            <v>0</v>
          </cell>
          <cell r="R579">
            <v>0</v>
          </cell>
          <cell r="S579">
            <v>0</v>
          </cell>
          <cell r="T579">
            <v>0</v>
          </cell>
          <cell r="U579">
            <v>0</v>
          </cell>
          <cell r="V579">
            <v>-1154.6600000000001</v>
          </cell>
          <cell r="W579">
            <v>0</v>
          </cell>
          <cell r="X579">
            <v>0</v>
          </cell>
          <cell r="Y579">
            <v>0</v>
          </cell>
          <cell r="Z579">
            <v>0</v>
          </cell>
          <cell r="AA579">
            <v>0</v>
          </cell>
          <cell r="AB579">
            <v>0</v>
          </cell>
          <cell r="AC579">
            <v>0</v>
          </cell>
          <cell r="AD579">
            <v>0</v>
          </cell>
          <cell r="AE579">
            <v>0</v>
          </cell>
          <cell r="AF579">
            <v>0</v>
          </cell>
        </row>
        <row r="580">
          <cell r="A580">
            <v>1800006</v>
          </cell>
          <cell r="H580">
            <v>5750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row>
        <row r="581">
          <cell r="A581">
            <v>1800007</v>
          </cell>
          <cell r="B581" t="str">
            <v>1800007</v>
          </cell>
          <cell r="G581" t="str">
            <v>USB STORAGE DEVISE</v>
          </cell>
          <cell r="H581">
            <v>7000</v>
          </cell>
          <cell r="K581">
            <v>0</v>
          </cell>
          <cell r="L581">
            <v>0</v>
          </cell>
          <cell r="M581">
            <v>-1020.27</v>
          </cell>
          <cell r="N581">
            <v>0</v>
          </cell>
          <cell r="O581">
            <v>0</v>
          </cell>
          <cell r="P581">
            <v>0</v>
          </cell>
          <cell r="Q581">
            <v>0</v>
          </cell>
          <cell r="R581">
            <v>0</v>
          </cell>
          <cell r="S581">
            <v>0</v>
          </cell>
          <cell r="T581">
            <v>0</v>
          </cell>
          <cell r="U581">
            <v>0</v>
          </cell>
          <cell r="V581">
            <v>-2391.89</v>
          </cell>
          <cell r="W581">
            <v>0</v>
          </cell>
          <cell r="X581">
            <v>0</v>
          </cell>
          <cell r="Y581">
            <v>0</v>
          </cell>
          <cell r="Z581">
            <v>0</v>
          </cell>
          <cell r="AA581">
            <v>0</v>
          </cell>
          <cell r="AB581">
            <v>0</v>
          </cell>
          <cell r="AC581">
            <v>0</v>
          </cell>
          <cell r="AD581">
            <v>0</v>
          </cell>
          <cell r="AE581">
            <v>0</v>
          </cell>
          <cell r="AF581">
            <v>0</v>
          </cell>
        </row>
        <row r="582">
          <cell r="A582">
            <v>1800007</v>
          </cell>
          <cell r="H582">
            <v>7000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row>
        <row r="583">
          <cell r="A583">
            <v>1800007</v>
          </cell>
          <cell r="H583">
            <v>7000</v>
          </cell>
          <cell r="K583">
            <v>0</v>
          </cell>
          <cell r="L583">
            <v>0</v>
          </cell>
          <cell r="M583">
            <v>-3412.16</v>
          </cell>
          <cell r="N583">
            <v>0</v>
          </cell>
          <cell r="O583">
            <v>0</v>
          </cell>
          <cell r="P583">
            <v>0</v>
          </cell>
          <cell r="Q583">
            <v>0</v>
          </cell>
          <cell r="R583">
            <v>0</v>
          </cell>
          <cell r="S583">
            <v>0</v>
          </cell>
          <cell r="T583">
            <v>0</v>
          </cell>
          <cell r="U583">
            <v>0</v>
          </cell>
          <cell r="V583">
            <v>-1435.14</v>
          </cell>
          <cell r="W583">
            <v>0</v>
          </cell>
          <cell r="X583">
            <v>0</v>
          </cell>
          <cell r="Y583">
            <v>0</v>
          </cell>
          <cell r="Z583">
            <v>0</v>
          </cell>
          <cell r="AA583">
            <v>0</v>
          </cell>
          <cell r="AB583">
            <v>0</v>
          </cell>
          <cell r="AC583">
            <v>0</v>
          </cell>
          <cell r="AD583">
            <v>0</v>
          </cell>
          <cell r="AE583">
            <v>0</v>
          </cell>
          <cell r="AF583">
            <v>0</v>
          </cell>
        </row>
        <row r="584">
          <cell r="A584">
            <v>1800007</v>
          </cell>
          <cell r="H584">
            <v>7000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row>
        <row r="585">
          <cell r="A585">
            <v>1800008</v>
          </cell>
          <cell r="B585" t="str">
            <v>1800008</v>
          </cell>
          <cell r="G585" t="str">
            <v>HARD DISK</v>
          </cell>
          <cell r="H585">
            <v>5900</v>
          </cell>
          <cell r="K585">
            <v>0</v>
          </cell>
          <cell r="L585">
            <v>0</v>
          </cell>
          <cell r="M585">
            <v>-407.34</v>
          </cell>
          <cell r="N585">
            <v>0</v>
          </cell>
          <cell r="O585">
            <v>0</v>
          </cell>
          <cell r="P585">
            <v>0</v>
          </cell>
          <cell r="Q585">
            <v>0</v>
          </cell>
          <cell r="R585">
            <v>0</v>
          </cell>
          <cell r="S585">
            <v>0</v>
          </cell>
          <cell r="T585">
            <v>0</v>
          </cell>
          <cell r="U585">
            <v>0</v>
          </cell>
          <cell r="V585">
            <v>-2197.06</v>
          </cell>
          <cell r="W585">
            <v>0</v>
          </cell>
          <cell r="X585">
            <v>0</v>
          </cell>
          <cell r="Y585">
            <v>0</v>
          </cell>
          <cell r="Z585">
            <v>0</v>
          </cell>
          <cell r="AA585">
            <v>0</v>
          </cell>
          <cell r="AB585">
            <v>0</v>
          </cell>
          <cell r="AC585">
            <v>0</v>
          </cell>
          <cell r="AD585">
            <v>0</v>
          </cell>
          <cell r="AE585">
            <v>0</v>
          </cell>
          <cell r="AF585">
            <v>0</v>
          </cell>
        </row>
        <row r="586">
          <cell r="A586">
            <v>1800008</v>
          </cell>
          <cell r="H586">
            <v>5900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row>
        <row r="587">
          <cell r="A587">
            <v>1800008</v>
          </cell>
          <cell r="H587">
            <v>5900</v>
          </cell>
          <cell r="K587">
            <v>0</v>
          </cell>
          <cell r="L587">
            <v>0</v>
          </cell>
          <cell r="M587">
            <v>-2604.4</v>
          </cell>
          <cell r="N587">
            <v>0</v>
          </cell>
          <cell r="O587">
            <v>0</v>
          </cell>
          <cell r="P587">
            <v>0</v>
          </cell>
          <cell r="Q587">
            <v>0</v>
          </cell>
          <cell r="R587">
            <v>0</v>
          </cell>
          <cell r="S587">
            <v>0</v>
          </cell>
          <cell r="T587">
            <v>0</v>
          </cell>
          <cell r="U587">
            <v>0</v>
          </cell>
          <cell r="V587">
            <v>-1318.24</v>
          </cell>
          <cell r="W587">
            <v>0</v>
          </cell>
          <cell r="X587">
            <v>0</v>
          </cell>
          <cell r="Y587">
            <v>0</v>
          </cell>
          <cell r="Z587">
            <v>0</v>
          </cell>
          <cell r="AA587">
            <v>0</v>
          </cell>
          <cell r="AB587">
            <v>0</v>
          </cell>
          <cell r="AC587">
            <v>0</v>
          </cell>
          <cell r="AD587">
            <v>0</v>
          </cell>
          <cell r="AE587">
            <v>0</v>
          </cell>
          <cell r="AF587">
            <v>0</v>
          </cell>
        </row>
        <row r="588">
          <cell r="A588">
            <v>1800008</v>
          </cell>
          <cell r="H588">
            <v>5900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row>
        <row r="589">
          <cell r="A589">
            <v>1800009</v>
          </cell>
          <cell r="B589" t="str">
            <v>1800009</v>
          </cell>
          <cell r="G589" t="str">
            <v>PRINTER -SURAT</v>
          </cell>
          <cell r="H589">
            <v>9600</v>
          </cell>
          <cell r="K589">
            <v>0</v>
          </cell>
          <cell r="L589">
            <v>0</v>
          </cell>
          <cell r="M589">
            <v>-757.48</v>
          </cell>
          <cell r="N589">
            <v>0</v>
          </cell>
          <cell r="O589">
            <v>0</v>
          </cell>
          <cell r="P589">
            <v>0</v>
          </cell>
          <cell r="Q589">
            <v>0</v>
          </cell>
          <cell r="R589">
            <v>0</v>
          </cell>
          <cell r="S589">
            <v>0</v>
          </cell>
          <cell r="T589">
            <v>0</v>
          </cell>
          <cell r="U589">
            <v>0</v>
          </cell>
          <cell r="V589">
            <v>-3537.01</v>
          </cell>
          <cell r="W589">
            <v>0</v>
          </cell>
          <cell r="X589">
            <v>0</v>
          </cell>
          <cell r="Y589">
            <v>0</v>
          </cell>
          <cell r="Z589">
            <v>0</v>
          </cell>
          <cell r="AA589">
            <v>0</v>
          </cell>
          <cell r="AB589">
            <v>0</v>
          </cell>
          <cell r="AC589">
            <v>0</v>
          </cell>
          <cell r="AD589">
            <v>0</v>
          </cell>
          <cell r="AE589">
            <v>0</v>
          </cell>
          <cell r="AF589">
            <v>0</v>
          </cell>
        </row>
        <row r="590">
          <cell r="A590">
            <v>1800009</v>
          </cell>
          <cell r="H590">
            <v>9600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row>
        <row r="591">
          <cell r="A591">
            <v>1800009</v>
          </cell>
          <cell r="H591">
            <v>9600</v>
          </cell>
          <cell r="K591">
            <v>0</v>
          </cell>
          <cell r="L591">
            <v>0</v>
          </cell>
          <cell r="M591">
            <v>-4294.49</v>
          </cell>
          <cell r="N591">
            <v>0</v>
          </cell>
          <cell r="O591">
            <v>0</v>
          </cell>
          <cell r="P591">
            <v>0</v>
          </cell>
          <cell r="Q591">
            <v>0</v>
          </cell>
          <cell r="R591">
            <v>0</v>
          </cell>
          <cell r="S591">
            <v>0</v>
          </cell>
          <cell r="T591">
            <v>0</v>
          </cell>
          <cell r="U591">
            <v>0</v>
          </cell>
          <cell r="V591">
            <v>-2122.1999999999998</v>
          </cell>
          <cell r="W591">
            <v>0</v>
          </cell>
          <cell r="X591">
            <v>0</v>
          </cell>
          <cell r="Y591">
            <v>0</v>
          </cell>
          <cell r="Z591">
            <v>0</v>
          </cell>
          <cell r="AA591">
            <v>0</v>
          </cell>
          <cell r="AB591">
            <v>0</v>
          </cell>
          <cell r="AC591">
            <v>0</v>
          </cell>
          <cell r="AD591">
            <v>0</v>
          </cell>
          <cell r="AE591">
            <v>0</v>
          </cell>
          <cell r="AF591">
            <v>0</v>
          </cell>
        </row>
        <row r="592">
          <cell r="A592">
            <v>1800009</v>
          </cell>
          <cell r="H592">
            <v>9600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row>
        <row r="593">
          <cell r="A593">
            <v>1800010</v>
          </cell>
          <cell r="B593" t="str">
            <v>1800010</v>
          </cell>
          <cell r="G593" t="str">
            <v>HARD DISK -BARODA</v>
          </cell>
          <cell r="H593">
            <v>8100</v>
          </cell>
          <cell r="K593">
            <v>0</v>
          </cell>
          <cell r="L593">
            <v>0</v>
          </cell>
          <cell r="M593">
            <v>-8100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row>
        <row r="594">
          <cell r="A594">
            <v>1800010</v>
          </cell>
          <cell r="H594">
            <v>8100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row>
        <row r="595">
          <cell r="A595">
            <v>1800010</v>
          </cell>
          <cell r="H595">
            <v>8100</v>
          </cell>
          <cell r="K595">
            <v>0</v>
          </cell>
          <cell r="L595">
            <v>0</v>
          </cell>
          <cell r="M595">
            <v>-8100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row>
        <row r="596">
          <cell r="A596">
            <v>1800010</v>
          </cell>
          <cell r="H596">
            <v>8100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row>
        <row r="597">
          <cell r="A597">
            <v>1800011</v>
          </cell>
          <cell r="B597" t="str">
            <v>1800011</v>
          </cell>
          <cell r="G597" t="str">
            <v>PRINTER</v>
          </cell>
          <cell r="H597">
            <v>15000</v>
          </cell>
          <cell r="K597">
            <v>0</v>
          </cell>
          <cell r="L597">
            <v>0</v>
          </cell>
          <cell r="M597">
            <v>-10712</v>
          </cell>
          <cell r="N597">
            <v>0</v>
          </cell>
          <cell r="O597">
            <v>0</v>
          </cell>
          <cell r="P597">
            <v>0</v>
          </cell>
          <cell r="Q597">
            <v>0</v>
          </cell>
          <cell r="R597">
            <v>0</v>
          </cell>
          <cell r="S597">
            <v>0</v>
          </cell>
          <cell r="T597">
            <v>0</v>
          </cell>
          <cell r="U597">
            <v>0</v>
          </cell>
          <cell r="V597">
            <v>-1715.2</v>
          </cell>
          <cell r="W597">
            <v>0</v>
          </cell>
          <cell r="X597">
            <v>0</v>
          </cell>
          <cell r="Y597">
            <v>0</v>
          </cell>
          <cell r="Z597">
            <v>0</v>
          </cell>
          <cell r="AA597">
            <v>0</v>
          </cell>
          <cell r="AB597">
            <v>0</v>
          </cell>
          <cell r="AC597">
            <v>0</v>
          </cell>
          <cell r="AD597">
            <v>0</v>
          </cell>
          <cell r="AE597">
            <v>0</v>
          </cell>
          <cell r="AF597">
            <v>0</v>
          </cell>
        </row>
        <row r="598">
          <cell r="A598">
            <v>1800011</v>
          </cell>
          <cell r="H598">
            <v>15000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row>
        <row r="599">
          <cell r="A599">
            <v>1800011</v>
          </cell>
          <cell r="H599">
            <v>15000</v>
          </cell>
          <cell r="K599">
            <v>0</v>
          </cell>
          <cell r="L599">
            <v>0</v>
          </cell>
          <cell r="M599">
            <v>-12427.2</v>
          </cell>
          <cell r="N599">
            <v>0</v>
          </cell>
          <cell r="O599">
            <v>0</v>
          </cell>
          <cell r="P599">
            <v>0</v>
          </cell>
          <cell r="Q599">
            <v>0</v>
          </cell>
          <cell r="R599">
            <v>0</v>
          </cell>
          <cell r="S599">
            <v>0</v>
          </cell>
          <cell r="T599">
            <v>0</v>
          </cell>
          <cell r="U599">
            <v>0</v>
          </cell>
          <cell r="V599">
            <v>-1029.1199999999999</v>
          </cell>
          <cell r="W599">
            <v>0</v>
          </cell>
          <cell r="X599">
            <v>0</v>
          </cell>
          <cell r="Y599">
            <v>0</v>
          </cell>
          <cell r="Z599">
            <v>0</v>
          </cell>
          <cell r="AA599">
            <v>0</v>
          </cell>
          <cell r="AB599">
            <v>0</v>
          </cell>
          <cell r="AC599">
            <v>0</v>
          </cell>
          <cell r="AD599">
            <v>0</v>
          </cell>
          <cell r="AE599">
            <v>0</v>
          </cell>
          <cell r="AF599">
            <v>0</v>
          </cell>
        </row>
        <row r="600">
          <cell r="A600">
            <v>1800011</v>
          </cell>
          <cell r="H600">
            <v>15000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row>
        <row r="601">
          <cell r="A601">
            <v>1800012</v>
          </cell>
          <cell r="B601" t="str">
            <v>1800012</v>
          </cell>
          <cell r="G601" t="str">
            <v>COMPUTERS</v>
          </cell>
          <cell r="H601">
            <v>495000</v>
          </cell>
          <cell r="K601">
            <v>0</v>
          </cell>
          <cell r="L601">
            <v>0</v>
          </cell>
          <cell r="M601">
            <v>-333985.32</v>
          </cell>
          <cell r="N601">
            <v>0</v>
          </cell>
          <cell r="O601">
            <v>0</v>
          </cell>
          <cell r="P601">
            <v>0</v>
          </cell>
          <cell r="Q601">
            <v>0</v>
          </cell>
          <cell r="R601">
            <v>0</v>
          </cell>
          <cell r="S601">
            <v>0</v>
          </cell>
          <cell r="T601">
            <v>0</v>
          </cell>
          <cell r="U601">
            <v>0</v>
          </cell>
          <cell r="V601">
            <v>-64405.87</v>
          </cell>
          <cell r="W601">
            <v>0</v>
          </cell>
          <cell r="X601">
            <v>0</v>
          </cell>
          <cell r="Y601">
            <v>0</v>
          </cell>
          <cell r="Z601">
            <v>0</v>
          </cell>
          <cell r="AA601">
            <v>0</v>
          </cell>
          <cell r="AB601">
            <v>0</v>
          </cell>
          <cell r="AC601">
            <v>0</v>
          </cell>
          <cell r="AD601">
            <v>0</v>
          </cell>
          <cell r="AE601">
            <v>0</v>
          </cell>
          <cell r="AF601">
            <v>0</v>
          </cell>
        </row>
        <row r="602">
          <cell r="A602">
            <v>1800012</v>
          </cell>
          <cell r="H602">
            <v>495000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row>
        <row r="603">
          <cell r="A603">
            <v>1800012</v>
          </cell>
          <cell r="H603">
            <v>495000</v>
          </cell>
          <cell r="K603">
            <v>0</v>
          </cell>
          <cell r="L603">
            <v>0</v>
          </cell>
          <cell r="M603">
            <v>-398391.19</v>
          </cell>
          <cell r="N603">
            <v>0</v>
          </cell>
          <cell r="O603">
            <v>0</v>
          </cell>
          <cell r="P603">
            <v>0</v>
          </cell>
          <cell r="Q603">
            <v>0</v>
          </cell>
          <cell r="R603">
            <v>0</v>
          </cell>
          <cell r="S603">
            <v>0</v>
          </cell>
          <cell r="T603">
            <v>0</v>
          </cell>
          <cell r="U603">
            <v>0</v>
          </cell>
          <cell r="V603">
            <v>-38643.519999999997</v>
          </cell>
          <cell r="W603">
            <v>0</v>
          </cell>
          <cell r="X603">
            <v>0</v>
          </cell>
          <cell r="Y603">
            <v>0</v>
          </cell>
          <cell r="Z603">
            <v>0</v>
          </cell>
          <cell r="AA603">
            <v>0</v>
          </cell>
          <cell r="AB603">
            <v>0</v>
          </cell>
          <cell r="AC603">
            <v>0</v>
          </cell>
          <cell r="AD603">
            <v>0</v>
          </cell>
          <cell r="AE603">
            <v>0</v>
          </cell>
          <cell r="AF603">
            <v>0</v>
          </cell>
        </row>
        <row r="604">
          <cell r="A604">
            <v>1800012</v>
          </cell>
          <cell r="H604">
            <v>495000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row>
        <row r="605">
          <cell r="A605">
            <v>1800013</v>
          </cell>
          <cell r="B605" t="str">
            <v>1800013</v>
          </cell>
          <cell r="G605" t="str">
            <v>MODEM ( FCD-2L)</v>
          </cell>
          <cell r="H605">
            <v>43000</v>
          </cell>
          <cell r="K605">
            <v>0</v>
          </cell>
          <cell r="L605">
            <v>0</v>
          </cell>
          <cell r="M605">
            <v>-26473.86</v>
          </cell>
          <cell r="N605">
            <v>0</v>
          </cell>
          <cell r="O605">
            <v>0</v>
          </cell>
          <cell r="P605">
            <v>0</v>
          </cell>
          <cell r="Q605">
            <v>0</v>
          </cell>
          <cell r="R605">
            <v>0</v>
          </cell>
          <cell r="S605">
            <v>0</v>
          </cell>
          <cell r="T605">
            <v>0</v>
          </cell>
          <cell r="U605">
            <v>0</v>
          </cell>
          <cell r="V605">
            <v>-6610.46</v>
          </cell>
          <cell r="W605">
            <v>0</v>
          </cell>
          <cell r="X605">
            <v>0</v>
          </cell>
          <cell r="Y605">
            <v>0</v>
          </cell>
          <cell r="Z605">
            <v>0</v>
          </cell>
          <cell r="AA605">
            <v>0</v>
          </cell>
          <cell r="AB605">
            <v>0</v>
          </cell>
          <cell r="AC605">
            <v>0</v>
          </cell>
          <cell r="AD605">
            <v>0</v>
          </cell>
          <cell r="AE605">
            <v>0</v>
          </cell>
          <cell r="AF605">
            <v>0</v>
          </cell>
        </row>
        <row r="606">
          <cell r="A606">
            <v>1800013</v>
          </cell>
          <cell r="H606">
            <v>43000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row>
        <row r="607">
          <cell r="A607">
            <v>1800013</v>
          </cell>
          <cell r="H607">
            <v>43000</v>
          </cell>
          <cell r="K607">
            <v>0</v>
          </cell>
          <cell r="L607">
            <v>0</v>
          </cell>
          <cell r="M607">
            <v>-33084.32</v>
          </cell>
          <cell r="N607">
            <v>0</v>
          </cell>
          <cell r="O607">
            <v>0</v>
          </cell>
          <cell r="P607">
            <v>0</v>
          </cell>
          <cell r="Q607">
            <v>0</v>
          </cell>
          <cell r="R607">
            <v>0</v>
          </cell>
          <cell r="S607">
            <v>0</v>
          </cell>
          <cell r="T607">
            <v>0</v>
          </cell>
          <cell r="U607">
            <v>0</v>
          </cell>
          <cell r="V607">
            <v>-3966.27</v>
          </cell>
          <cell r="W607">
            <v>0</v>
          </cell>
          <cell r="X607">
            <v>0</v>
          </cell>
          <cell r="Y607">
            <v>0</v>
          </cell>
          <cell r="Z607">
            <v>0</v>
          </cell>
          <cell r="AA607">
            <v>0</v>
          </cell>
          <cell r="AB607">
            <v>0</v>
          </cell>
          <cell r="AC607">
            <v>0</v>
          </cell>
          <cell r="AD607">
            <v>0</v>
          </cell>
          <cell r="AE607">
            <v>0</v>
          </cell>
          <cell r="AF607">
            <v>0</v>
          </cell>
        </row>
        <row r="608">
          <cell r="A608">
            <v>1800013</v>
          </cell>
          <cell r="H608">
            <v>43000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row>
        <row r="609">
          <cell r="A609">
            <v>1800014</v>
          </cell>
          <cell r="B609" t="str">
            <v>1800014</v>
          </cell>
          <cell r="G609" t="str">
            <v>COMPUTER</v>
          </cell>
          <cell r="H609">
            <v>120500</v>
          </cell>
          <cell r="K609">
            <v>0</v>
          </cell>
          <cell r="L609">
            <v>0</v>
          </cell>
          <cell r="M609">
            <v>-75535.34</v>
          </cell>
          <cell r="N609">
            <v>0</v>
          </cell>
          <cell r="O609">
            <v>0</v>
          </cell>
          <cell r="P609">
            <v>0</v>
          </cell>
          <cell r="Q609">
            <v>0</v>
          </cell>
          <cell r="R609">
            <v>0</v>
          </cell>
          <cell r="S609">
            <v>0</v>
          </cell>
          <cell r="T609">
            <v>0</v>
          </cell>
          <cell r="U609">
            <v>0</v>
          </cell>
          <cell r="V609">
            <v>-17985.86</v>
          </cell>
          <cell r="W609">
            <v>0</v>
          </cell>
          <cell r="X609">
            <v>0</v>
          </cell>
          <cell r="Y609">
            <v>0</v>
          </cell>
          <cell r="Z609">
            <v>0</v>
          </cell>
          <cell r="AA609">
            <v>0</v>
          </cell>
          <cell r="AB609">
            <v>0</v>
          </cell>
          <cell r="AC609">
            <v>0</v>
          </cell>
          <cell r="AD609">
            <v>0</v>
          </cell>
          <cell r="AE609">
            <v>0</v>
          </cell>
          <cell r="AF609">
            <v>0</v>
          </cell>
        </row>
        <row r="610">
          <cell r="A610">
            <v>1800014</v>
          </cell>
          <cell r="H610">
            <v>120500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row>
        <row r="611">
          <cell r="A611">
            <v>1800014</v>
          </cell>
          <cell r="H611">
            <v>120500</v>
          </cell>
          <cell r="K611">
            <v>0</v>
          </cell>
          <cell r="L611">
            <v>0</v>
          </cell>
          <cell r="M611">
            <v>-93521.2</v>
          </cell>
          <cell r="N611">
            <v>0</v>
          </cell>
          <cell r="O611">
            <v>0</v>
          </cell>
          <cell r="P611">
            <v>0</v>
          </cell>
          <cell r="Q611">
            <v>0</v>
          </cell>
          <cell r="R611">
            <v>0</v>
          </cell>
          <cell r="S611">
            <v>0</v>
          </cell>
          <cell r="T611">
            <v>0</v>
          </cell>
          <cell r="U611">
            <v>0</v>
          </cell>
          <cell r="V611">
            <v>-10791.52</v>
          </cell>
          <cell r="W611">
            <v>0</v>
          </cell>
          <cell r="X611">
            <v>0</v>
          </cell>
          <cell r="Y611">
            <v>0</v>
          </cell>
          <cell r="Z611">
            <v>0</v>
          </cell>
          <cell r="AA611">
            <v>0</v>
          </cell>
          <cell r="AB611">
            <v>0</v>
          </cell>
          <cell r="AC611">
            <v>0</v>
          </cell>
          <cell r="AD611">
            <v>0</v>
          </cell>
          <cell r="AE611">
            <v>0</v>
          </cell>
          <cell r="AF611">
            <v>0</v>
          </cell>
        </row>
        <row r="612">
          <cell r="A612">
            <v>1800014</v>
          </cell>
          <cell r="H612">
            <v>120500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row>
        <row r="613">
          <cell r="A613">
            <v>1800015</v>
          </cell>
          <cell r="B613" t="str">
            <v>1800015</v>
          </cell>
          <cell r="G613" t="str">
            <v>COMPUTER</v>
          </cell>
          <cell r="H613">
            <v>22900</v>
          </cell>
          <cell r="K613">
            <v>0</v>
          </cell>
          <cell r="L613">
            <v>0</v>
          </cell>
          <cell r="M613">
            <v>-13662.2</v>
          </cell>
          <cell r="N613">
            <v>0</v>
          </cell>
          <cell r="O613">
            <v>0</v>
          </cell>
          <cell r="P613">
            <v>0</v>
          </cell>
          <cell r="Q613">
            <v>0</v>
          </cell>
          <cell r="R613">
            <v>0</v>
          </cell>
          <cell r="S613">
            <v>0</v>
          </cell>
          <cell r="T613">
            <v>0</v>
          </cell>
          <cell r="U613">
            <v>0</v>
          </cell>
          <cell r="V613">
            <v>-3695.12</v>
          </cell>
          <cell r="W613">
            <v>0</v>
          </cell>
          <cell r="X613">
            <v>0</v>
          </cell>
          <cell r="Y613">
            <v>0</v>
          </cell>
          <cell r="Z613">
            <v>0</v>
          </cell>
          <cell r="AA613">
            <v>0</v>
          </cell>
          <cell r="AB613">
            <v>0</v>
          </cell>
          <cell r="AC613">
            <v>0</v>
          </cell>
          <cell r="AD613">
            <v>0</v>
          </cell>
          <cell r="AE613">
            <v>0</v>
          </cell>
          <cell r="AF613">
            <v>0</v>
          </cell>
        </row>
        <row r="614">
          <cell r="A614">
            <v>1800015</v>
          </cell>
          <cell r="H614">
            <v>22900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row>
        <row r="615">
          <cell r="A615">
            <v>1800015</v>
          </cell>
          <cell r="H615">
            <v>22900</v>
          </cell>
          <cell r="K615">
            <v>0</v>
          </cell>
          <cell r="L615">
            <v>0</v>
          </cell>
          <cell r="M615">
            <v>-17357.32</v>
          </cell>
          <cell r="N615">
            <v>0</v>
          </cell>
          <cell r="O615">
            <v>0</v>
          </cell>
          <cell r="P615">
            <v>0</v>
          </cell>
          <cell r="Q615">
            <v>0</v>
          </cell>
          <cell r="R615">
            <v>0</v>
          </cell>
          <cell r="S615">
            <v>0</v>
          </cell>
          <cell r="T615">
            <v>0</v>
          </cell>
          <cell r="U615">
            <v>0</v>
          </cell>
          <cell r="V615">
            <v>-2217.0700000000002</v>
          </cell>
          <cell r="W615">
            <v>0</v>
          </cell>
          <cell r="X615">
            <v>0</v>
          </cell>
          <cell r="Y615">
            <v>0</v>
          </cell>
          <cell r="Z615">
            <v>0</v>
          </cell>
          <cell r="AA615">
            <v>0</v>
          </cell>
          <cell r="AB615">
            <v>0</v>
          </cell>
          <cell r="AC615">
            <v>0</v>
          </cell>
          <cell r="AD615">
            <v>0</v>
          </cell>
          <cell r="AE615">
            <v>0</v>
          </cell>
          <cell r="AF615">
            <v>0</v>
          </cell>
        </row>
        <row r="616">
          <cell r="A616">
            <v>1800015</v>
          </cell>
          <cell r="H616">
            <v>22900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row>
        <row r="617">
          <cell r="A617">
            <v>1800016</v>
          </cell>
          <cell r="B617" t="str">
            <v>1800016</v>
          </cell>
          <cell r="G617" t="str">
            <v>COMPUTER</v>
          </cell>
          <cell r="H617">
            <v>44250</v>
          </cell>
          <cell r="K617">
            <v>0</v>
          </cell>
          <cell r="L617">
            <v>0</v>
          </cell>
          <cell r="M617">
            <v>-24275</v>
          </cell>
          <cell r="N617">
            <v>0</v>
          </cell>
          <cell r="O617">
            <v>0</v>
          </cell>
          <cell r="P617">
            <v>0</v>
          </cell>
          <cell r="Q617">
            <v>0</v>
          </cell>
          <cell r="R617">
            <v>0</v>
          </cell>
          <cell r="S617">
            <v>0</v>
          </cell>
          <cell r="T617">
            <v>0</v>
          </cell>
          <cell r="U617">
            <v>0</v>
          </cell>
          <cell r="V617">
            <v>-7990</v>
          </cell>
          <cell r="W617">
            <v>0</v>
          </cell>
          <cell r="X617">
            <v>0</v>
          </cell>
          <cell r="Y617">
            <v>0</v>
          </cell>
          <cell r="Z617">
            <v>0</v>
          </cell>
          <cell r="AA617">
            <v>0</v>
          </cell>
          <cell r="AB617">
            <v>0</v>
          </cell>
          <cell r="AC617">
            <v>0</v>
          </cell>
          <cell r="AD617">
            <v>0</v>
          </cell>
          <cell r="AE617">
            <v>0</v>
          </cell>
          <cell r="AF617">
            <v>0</v>
          </cell>
        </row>
        <row r="618">
          <cell r="A618">
            <v>1800016</v>
          </cell>
          <cell r="H618">
            <v>44250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row>
        <row r="619">
          <cell r="A619">
            <v>1800016</v>
          </cell>
          <cell r="H619">
            <v>44250</v>
          </cell>
          <cell r="K619">
            <v>0</v>
          </cell>
          <cell r="L619">
            <v>0</v>
          </cell>
          <cell r="M619">
            <v>-32265</v>
          </cell>
          <cell r="N619">
            <v>0</v>
          </cell>
          <cell r="O619">
            <v>0</v>
          </cell>
          <cell r="P619">
            <v>0</v>
          </cell>
          <cell r="Q619">
            <v>0</v>
          </cell>
          <cell r="R619">
            <v>0</v>
          </cell>
          <cell r="S619">
            <v>0</v>
          </cell>
          <cell r="T619">
            <v>0</v>
          </cell>
          <cell r="U619">
            <v>0</v>
          </cell>
          <cell r="V619">
            <v>-4794</v>
          </cell>
          <cell r="W619">
            <v>0</v>
          </cell>
          <cell r="X619">
            <v>0</v>
          </cell>
          <cell r="Y619">
            <v>0</v>
          </cell>
          <cell r="Z619">
            <v>0</v>
          </cell>
          <cell r="AA619">
            <v>0</v>
          </cell>
          <cell r="AB619">
            <v>0</v>
          </cell>
          <cell r="AC619">
            <v>0</v>
          </cell>
          <cell r="AD619">
            <v>0</v>
          </cell>
          <cell r="AE619">
            <v>0</v>
          </cell>
          <cell r="AF619">
            <v>0</v>
          </cell>
        </row>
        <row r="620">
          <cell r="A620">
            <v>1800016</v>
          </cell>
          <cell r="H620">
            <v>44250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row>
        <row r="621">
          <cell r="A621">
            <v>1800017</v>
          </cell>
          <cell r="B621" t="str">
            <v>1800017</v>
          </cell>
          <cell r="G621" t="str">
            <v>COMPUTER</v>
          </cell>
          <cell r="H621">
            <v>30350</v>
          </cell>
          <cell r="K621">
            <v>0</v>
          </cell>
          <cell r="L621">
            <v>0</v>
          </cell>
          <cell r="M621">
            <v>-12519</v>
          </cell>
          <cell r="N621">
            <v>0</v>
          </cell>
          <cell r="O621">
            <v>0</v>
          </cell>
          <cell r="P621">
            <v>0</v>
          </cell>
          <cell r="Q621">
            <v>0</v>
          </cell>
          <cell r="R621">
            <v>0</v>
          </cell>
          <cell r="S621">
            <v>0</v>
          </cell>
          <cell r="T621">
            <v>0</v>
          </cell>
          <cell r="U621">
            <v>0</v>
          </cell>
          <cell r="V621">
            <v>-7132.4</v>
          </cell>
          <cell r="W621">
            <v>0</v>
          </cell>
          <cell r="X621">
            <v>0</v>
          </cell>
          <cell r="Y621">
            <v>0</v>
          </cell>
          <cell r="Z621">
            <v>0</v>
          </cell>
          <cell r="AA621">
            <v>0</v>
          </cell>
          <cell r="AB621">
            <v>0</v>
          </cell>
          <cell r="AC621">
            <v>0</v>
          </cell>
          <cell r="AD621">
            <v>0</v>
          </cell>
          <cell r="AE621">
            <v>0</v>
          </cell>
          <cell r="AF621">
            <v>0</v>
          </cell>
        </row>
        <row r="622">
          <cell r="A622">
            <v>1800017</v>
          </cell>
          <cell r="H622">
            <v>30350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row>
        <row r="623">
          <cell r="A623">
            <v>1800017</v>
          </cell>
          <cell r="H623">
            <v>30350</v>
          </cell>
          <cell r="K623">
            <v>0</v>
          </cell>
          <cell r="L623">
            <v>0</v>
          </cell>
          <cell r="M623">
            <v>-19651.400000000001</v>
          </cell>
          <cell r="N623">
            <v>0</v>
          </cell>
          <cell r="O623">
            <v>0</v>
          </cell>
          <cell r="P623">
            <v>0</v>
          </cell>
          <cell r="Q623">
            <v>0</v>
          </cell>
          <cell r="R623">
            <v>0</v>
          </cell>
          <cell r="S623">
            <v>0</v>
          </cell>
          <cell r="T623">
            <v>0</v>
          </cell>
          <cell r="U623">
            <v>0</v>
          </cell>
          <cell r="V623">
            <v>-4279.4399999999996</v>
          </cell>
          <cell r="W623">
            <v>0</v>
          </cell>
          <cell r="X623">
            <v>0</v>
          </cell>
          <cell r="Y623">
            <v>0</v>
          </cell>
          <cell r="Z623">
            <v>0</v>
          </cell>
          <cell r="AA623">
            <v>0</v>
          </cell>
          <cell r="AB623">
            <v>0</v>
          </cell>
          <cell r="AC623">
            <v>0</v>
          </cell>
          <cell r="AD623">
            <v>0</v>
          </cell>
          <cell r="AE623">
            <v>0</v>
          </cell>
          <cell r="AF623">
            <v>0</v>
          </cell>
        </row>
        <row r="624">
          <cell r="A624">
            <v>1800017</v>
          </cell>
          <cell r="H624">
            <v>30350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row>
        <row r="625">
          <cell r="A625">
            <v>1800018</v>
          </cell>
          <cell r="B625" t="str">
            <v>1800018</v>
          </cell>
          <cell r="G625" t="str">
            <v>WEB CAMERA</v>
          </cell>
          <cell r="H625">
            <v>5500</v>
          </cell>
          <cell r="K625">
            <v>0</v>
          </cell>
          <cell r="L625">
            <v>0</v>
          </cell>
          <cell r="M625">
            <v>-2782.25</v>
          </cell>
          <cell r="N625">
            <v>0</v>
          </cell>
          <cell r="O625">
            <v>0</v>
          </cell>
          <cell r="P625">
            <v>0</v>
          </cell>
          <cell r="Q625">
            <v>0</v>
          </cell>
          <cell r="R625">
            <v>0</v>
          </cell>
          <cell r="S625">
            <v>0</v>
          </cell>
          <cell r="T625">
            <v>0</v>
          </cell>
          <cell r="U625">
            <v>0</v>
          </cell>
          <cell r="V625">
            <v>-1087.0999999999999</v>
          </cell>
          <cell r="W625">
            <v>0</v>
          </cell>
          <cell r="X625">
            <v>0</v>
          </cell>
          <cell r="Y625">
            <v>0</v>
          </cell>
          <cell r="Z625">
            <v>0</v>
          </cell>
          <cell r="AA625">
            <v>0</v>
          </cell>
          <cell r="AB625">
            <v>0</v>
          </cell>
          <cell r="AC625">
            <v>0</v>
          </cell>
          <cell r="AD625">
            <v>0</v>
          </cell>
          <cell r="AE625">
            <v>0</v>
          </cell>
          <cell r="AF625">
            <v>0</v>
          </cell>
        </row>
        <row r="626">
          <cell r="A626">
            <v>1800018</v>
          </cell>
          <cell r="H626">
            <v>5500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row>
        <row r="627">
          <cell r="A627">
            <v>1800018</v>
          </cell>
          <cell r="H627">
            <v>5500</v>
          </cell>
          <cell r="K627">
            <v>0</v>
          </cell>
          <cell r="L627">
            <v>0</v>
          </cell>
          <cell r="M627">
            <v>-3869.35</v>
          </cell>
          <cell r="N627">
            <v>0</v>
          </cell>
          <cell r="O627">
            <v>0</v>
          </cell>
          <cell r="P627">
            <v>0</v>
          </cell>
          <cell r="Q627">
            <v>0</v>
          </cell>
          <cell r="R627">
            <v>0</v>
          </cell>
          <cell r="S627">
            <v>0</v>
          </cell>
          <cell r="T627">
            <v>0</v>
          </cell>
          <cell r="U627">
            <v>0</v>
          </cell>
          <cell r="V627">
            <v>-652.26</v>
          </cell>
          <cell r="W627">
            <v>0</v>
          </cell>
          <cell r="X627">
            <v>0</v>
          </cell>
          <cell r="Y627">
            <v>0</v>
          </cell>
          <cell r="Z627">
            <v>0</v>
          </cell>
          <cell r="AA627">
            <v>0</v>
          </cell>
          <cell r="AB627">
            <v>0</v>
          </cell>
          <cell r="AC627">
            <v>0</v>
          </cell>
          <cell r="AD627">
            <v>0</v>
          </cell>
          <cell r="AE627">
            <v>0</v>
          </cell>
          <cell r="AF627">
            <v>0</v>
          </cell>
        </row>
        <row r="628">
          <cell r="A628">
            <v>1800018</v>
          </cell>
          <cell r="H628">
            <v>5500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row>
        <row r="629">
          <cell r="A629">
            <v>1800019</v>
          </cell>
          <cell r="B629" t="str">
            <v>1800019</v>
          </cell>
          <cell r="G629" t="str">
            <v>SERVER SHARER SWITCH</v>
          </cell>
          <cell r="H629">
            <v>9500</v>
          </cell>
          <cell r="K629">
            <v>0</v>
          </cell>
          <cell r="L629">
            <v>0</v>
          </cell>
          <cell r="M629">
            <v>-5486.58</v>
          </cell>
          <cell r="N629">
            <v>0</v>
          </cell>
          <cell r="O629">
            <v>0</v>
          </cell>
          <cell r="P629">
            <v>0</v>
          </cell>
          <cell r="Q629">
            <v>0</v>
          </cell>
          <cell r="R629">
            <v>0</v>
          </cell>
          <cell r="S629">
            <v>0</v>
          </cell>
          <cell r="T629">
            <v>0</v>
          </cell>
          <cell r="U629">
            <v>0</v>
          </cell>
          <cell r="V629">
            <v>-1605.37</v>
          </cell>
          <cell r="W629">
            <v>0</v>
          </cell>
          <cell r="X629">
            <v>0</v>
          </cell>
          <cell r="Y629">
            <v>0</v>
          </cell>
          <cell r="Z629">
            <v>0</v>
          </cell>
          <cell r="AA629">
            <v>0</v>
          </cell>
          <cell r="AB629">
            <v>0</v>
          </cell>
          <cell r="AC629">
            <v>0</v>
          </cell>
          <cell r="AD629">
            <v>0</v>
          </cell>
          <cell r="AE629">
            <v>0</v>
          </cell>
          <cell r="AF629">
            <v>0</v>
          </cell>
        </row>
        <row r="630">
          <cell r="A630">
            <v>1800019</v>
          </cell>
          <cell r="H630">
            <v>9500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row>
        <row r="631">
          <cell r="A631">
            <v>1800019</v>
          </cell>
          <cell r="H631">
            <v>9500</v>
          </cell>
          <cell r="K631">
            <v>0</v>
          </cell>
          <cell r="L631">
            <v>0</v>
          </cell>
          <cell r="M631">
            <v>-7091.95</v>
          </cell>
          <cell r="N631">
            <v>0</v>
          </cell>
          <cell r="O631">
            <v>0</v>
          </cell>
          <cell r="P631">
            <v>0</v>
          </cell>
          <cell r="Q631">
            <v>0</v>
          </cell>
          <cell r="R631">
            <v>0</v>
          </cell>
          <cell r="S631">
            <v>0</v>
          </cell>
          <cell r="T631">
            <v>0</v>
          </cell>
          <cell r="U631">
            <v>0</v>
          </cell>
          <cell r="V631">
            <v>-963.22</v>
          </cell>
          <cell r="W631">
            <v>0</v>
          </cell>
          <cell r="X631">
            <v>0</v>
          </cell>
          <cell r="Y631">
            <v>0</v>
          </cell>
          <cell r="Z631">
            <v>0</v>
          </cell>
          <cell r="AA631">
            <v>0</v>
          </cell>
          <cell r="AB631">
            <v>0</v>
          </cell>
          <cell r="AC631">
            <v>0</v>
          </cell>
          <cell r="AD631">
            <v>0</v>
          </cell>
          <cell r="AE631">
            <v>0</v>
          </cell>
          <cell r="AF631">
            <v>0</v>
          </cell>
        </row>
        <row r="632">
          <cell r="A632">
            <v>1800019</v>
          </cell>
          <cell r="H632">
            <v>9500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row>
        <row r="633">
          <cell r="A633">
            <v>1800020</v>
          </cell>
          <cell r="B633" t="str">
            <v>1800020</v>
          </cell>
          <cell r="G633" t="str">
            <v>HARD DISK</v>
          </cell>
          <cell r="H633">
            <v>10500</v>
          </cell>
          <cell r="K633">
            <v>0</v>
          </cell>
          <cell r="L633">
            <v>0</v>
          </cell>
          <cell r="M633">
            <v>-5870.79</v>
          </cell>
          <cell r="N633">
            <v>0</v>
          </cell>
          <cell r="O633">
            <v>0</v>
          </cell>
          <cell r="P633">
            <v>0</v>
          </cell>
          <cell r="Q633">
            <v>0</v>
          </cell>
          <cell r="R633">
            <v>0</v>
          </cell>
          <cell r="S633">
            <v>0</v>
          </cell>
          <cell r="T633">
            <v>0</v>
          </cell>
          <cell r="U633">
            <v>0</v>
          </cell>
          <cell r="V633">
            <v>-1851.68</v>
          </cell>
          <cell r="W633">
            <v>0</v>
          </cell>
          <cell r="X633">
            <v>0</v>
          </cell>
          <cell r="Y633">
            <v>0</v>
          </cell>
          <cell r="Z633">
            <v>0</v>
          </cell>
          <cell r="AA633">
            <v>0</v>
          </cell>
          <cell r="AB633">
            <v>0</v>
          </cell>
          <cell r="AC633">
            <v>0</v>
          </cell>
          <cell r="AD633">
            <v>0</v>
          </cell>
          <cell r="AE633">
            <v>0</v>
          </cell>
          <cell r="AF633">
            <v>0</v>
          </cell>
        </row>
        <row r="634">
          <cell r="A634">
            <v>1800020</v>
          </cell>
          <cell r="H634">
            <v>10500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row>
        <row r="635">
          <cell r="A635">
            <v>1800020</v>
          </cell>
          <cell r="H635">
            <v>10500</v>
          </cell>
          <cell r="K635">
            <v>0</v>
          </cell>
          <cell r="L635">
            <v>0</v>
          </cell>
          <cell r="M635">
            <v>-7722.47</v>
          </cell>
          <cell r="N635">
            <v>0</v>
          </cell>
          <cell r="O635">
            <v>0</v>
          </cell>
          <cell r="P635">
            <v>0</v>
          </cell>
          <cell r="Q635">
            <v>0</v>
          </cell>
          <cell r="R635">
            <v>0</v>
          </cell>
          <cell r="S635">
            <v>0</v>
          </cell>
          <cell r="T635">
            <v>0</v>
          </cell>
          <cell r="U635">
            <v>0</v>
          </cell>
          <cell r="V635">
            <v>-1111.01</v>
          </cell>
          <cell r="W635">
            <v>0</v>
          </cell>
          <cell r="X635">
            <v>0</v>
          </cell>
          <cell r="Y635">
            <v>0</v>
          </cell>
          <cell r="Z635">
            <v>0</v>
          </cell>
          <cell r="AA635">
            <v>0</v>
          </cell>
          <cell r="AB635">
            <v>0</v>
          </cell>
          <cell r="AC635">
            <v>0</v>
          </cell>
          <cell r="AD635">
            <v>0</v>
          </cell>
          <cell r="AE635">
            <v>0</v>
          </cell>
          <cell r="AF635">
            <v>0</v>
          </cell>
        </row>
        <row r="636">
          <cell r="A636">
            <v>1800020</v>
          </cell>
          <cell r="H636">
            <v>10500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row>
        <row r="637">
          <cell r="A637">
            <v>1800021</v>
          </cell>
          <cell r="B637" t="str">
            <v>1800021</v>
          </cell>
          <cell r="G637" t="str">
            <v>HARD DISK</v>
          </cell>
          <cell r="H637">
            <v>7500</v>
          </cell>
          <cell r="K637">
            <v>0</v>
          </cell>
          <cell r="L637">
            <v>0</v>
          </cell>
          <cell r="M637">
            <v>-4099.7299999999996</v>
          </cell>
          <cell r="N637">
            <v>0</v>
          </cell>
          <cell r="O637">
            <v>0</v>
          </cell>
          <cell r="P637">
            <v>0</v>
          </cell>
          <cell r="Q637">
            <v>0</v>
          </cell>
          <cell r="R637">
            <v>0</v>
          </cell>
          <cell r="S637">
            <v>0</v>
          </cell>
          <cell r="T637">
            <v>0</v>
          </cell>
          <cell r="U637">
            <v>0</v>
          </cell>
          <cell r="V637">
            <v>-1360.11</v>
          </cell>
          <cell r="W637">
            <v>0</v>
          </cell>
          <cell r="X637">
            <v>0</v>
          </cell>
          <cell r="Y637">
            <v>0</v>
          </cell>
          <cell r="Z637">
            <v>0</v>
          </cell>
          <cell r="AA637">
            <v>0</v>
          </cell>
          <cell r="AB637">
            <v>0</v>
          </cell>
          <cell r="AC637">
            <v>0</v>
          </cell>
          <cell r="AD637">
            <v>0</v>
          </cell>
          <cell r="AE637">
            <v>0</v>
          </cell>
          <cell r="AF637">
            <v>0</v>
          </cell>
        </row>
        <row r="638">
          <cell r="A638">
            <v>1800021</v>
          </cell>
          <cell r="H638">
            <v>7500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row>
        <row r="639">
          <cell r="A639">
            <v>1800021</v>
          </cell>
          <cell r="H639">
            <v>7500</v>
          </cell>
          <cell r="K639">
            <v>0</v>
          </cell>
          <cell r="L639">
            <v>0</v>
          </cell>
          <cell r="M639">
            <v>-5459.84</v>
          </cell>
          <cell r="N639">
            <v>0</v>
          </cell>
          <cell r="O639">
            <v>0</v>
          </cell>
          <cell r="P639">
            <v>0</v>
          </cell>
          <cell r="Q639">
            <v>0</v>
          </cell>
          <cell r="R639">
            <v>0</v>
          </cell>
          <cell r="S639">
            <v>0</v>
          </cell>
          <cell r="T639">
            <v>0</v>
          </cell>
          <cell r="U639">
            <v>0</v>
          </cell>
          <cell r="V639">
            <v>-816.06</v>
          </cell>
          <cell r="W639">
            <v>0</v>
          </cell>
          <cell r="X639">
            <v>0</v>
          </cell>
          <cell r="Y639">
            <v>0</v>
          </cell>
          <cell r="Z639">
            <v>0</v>
          </cell>
          <cell r="AA639">
            <v>0</v>
          </cell>
          <cell r="AB639">
            <v>0</v>
          </cell>
          <cell r="AC639">
            <v>0</v>
          </cell>
          <cell r="AD639">
            <v>0</v>
          </cell>
          <cell r="AE639">
            <v>0</v>
          </cell>
          <cell r="AF639">
            <v>0</v>
          </cell>
        </row>
        <row r="640">
          <cell r="A640">
            <v>1800021</v>
          </cell>
          <cell r="H640">
            <v>7500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row>
        <row r="641">
          <cell r="A641">
            <v>1800022</v>
          </cell>
          <cell r="B641" t="str">
            <v>1800022</v>
          </cell>
          <cell r="G641" t="str">
            <v>HARD DISK</v>
          </cell>
          <cell r="H641">
            <v>9800</v>
          </cell>
          <cell r="K641">
            <v>0</v>
          </cell>
          <cell r="L641">
            <v>0</v>
          </cell>
          <cell r="M641">
            <v>-5190</v>
          </cell>
          <cell r="N641">
            <v>0</v>
          </cell>
          <cell r="O641">
            <v>0</v>
          </cell>
          <cell r="P641">
            <v>0</v>
          </cell>
          <cell r="Q641">
            <v>0</v>
          </cell>
          <cell r="R641">
            <v>0</v>
          </cell>
          <cell r="S641">
            <v>0</v>
          </cell>
          <cell r="T641">
            <v>0</v>
          </cell>
          <cell r="U641">
            <v>0</v>
          </cell>
          <cell r="V641">
            <v>-1844</v>
          </cell>
          <cell r="W641">
            <v>0</v>
          </cell>
          <cell r="X641">
            <v>0</v>
          </cell>
          <cell r="Y641">
            <v>0</v>
          </cell>
          <cell r="Z641">
            <v>0</v>
          </cell>
          <cell r="AA641">
            <v>0</v>
          </cell>
          <cell r="AB641">
            <v>0</v>
          </cell>
          <cell r="AC641">
            <v>0</v>
          </cell>
          <cell r="AD641">
            <v>0</v>
          </cell>
          <cell r="AE641">
            <v>0</v>
          </cell>
          <cell r="AF641">
            <v>0</v>
          </cell>
        </row>
        <row r="642">
          <cell r="A642">
            <v>1800022</v>
          </cell>
          <cell r="H642">
            <v>9800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row>
        <row r="643">
          <cell r="A643">
            <v>1800022</v>
          </cell>
          <cell r="H643">
            <v>9800</v>
          </cell>
          <cell r="K643">
            <v>0</v>
          </cell>
          <cell r="L643">
            <v>0</v>
          </cell>
          <cell r="M643">
            <v>-7034</v>
          </cell>
          <cell r="N643">
            <v>0</v>
          </cell>
          <cell r="O643">
            <v>0</v>
          </cell>
          <cell r="P643">
            <v>0</v>
          </cell>
          <cell r="Q643">
            <v>0</v>
          </cell>
          <cell r="R643">
            <v>0</v>
          </cell>
          <cell r="S643">
            <v>0</v>
          </cell>
          <cell r="T643">
            <v>0</v>
          </cell>
          <cell r="U643">
            <v>0</v>
          </cell>
          <cell r="V643">
            <v>-1106.4000000000001</v>
          </cell>
          <cell r="W643">
            <v>0</v>
          </cell>
          <cell r="X643">
            <v>0</v>
          </cell>
          <cell r="Y643">
            <v>0</v>
          </cell>
          <cell r="Z643">
            <v>0</v>
          </cell>
          <cell r="AA643">
            <v>0</v>
          </cell>
          <cell r="AB643">
            <v>0</v>
          </cell>
          <cell r="AC643">
            <v>0</v>
          </cell>
          <cell r="AD643">
            <v>0</v>
          </cell>
          <cell r="AE643">
            <v>0</v>
          </cell>
          <cell r="AF643">
            <v>0</v>
          </cell>
        </row>
        <row r="644">
          <cell r="A644">
            <v>1800022</v>
          </cell>
          <cell r="H644">
            <v>9800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row>
        <row r="645">
          <cell r="A645">
            <v>1800023</v>
          </cell>
          <cell r="B645" t="str">
            <v>1800023</v>
          </cell>
          <cell r="G645" t="str">
            <v>COMPUTER RAM &amp; CABINET</v>
          </cell>
          <cell r="H645">
            <v>11470</v>
          </cell>
          <cell r="K645">
            <v>0</v>
          </cell>
          <cell r="L645">
            <v>0</v>
          </cell>
          <cell r="M645">
            <v>-7272.92</v>
          </cell>
          <cell r="N645">
            <v>0</v>
          </cell>
          <cell r="O645">
            <v>0</v>
          </cell>
          <cell r="P645">
            <v>0</v>
          </cell>
          <cell r="Q645">
            <v>0</v>
          </cell>
          <cell r="R645">
            <v>0</v>
          </cell>
          <cell r="S645">
            <v>0</v>
          </cell>
          <cell r="T645">
            <v>0</v>
          </cell>
          <cell r="U645">
            <v>0</v>
          </cell>
          <cell r="V645">
            <v>-1678.83</v>
          </cell>
          <cell r="W645">
            <v>0</v>
          </cell>
          <cell r="X645">
            <v>0</v>
          </cell>
          <cell r="Y645">
            <v>0</v>
          </cell>
          <cell r="Z645">
            <v>0</v>
          </cell>
          <cell r="AA645">
            <v>0</v>
          </cell>
          <cell r="AB645">
            <v>0</v>
          </cell>
          <cell r="AC645">
            <v>0</v>
          </cell>
          <cell r="AD645">
            <v>0</v>
          </cell>
          <cell r="AE645">
            <v>0</v>
          </cell>
          <cell r="AF645">
            <v>0</v>
          </cell>
        </row>
        <row r="646">
          <cell r="A646">
            <v>1800023</v>
          </cell>
          <cell r="H646">
            <v>11470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row>
        <row r="647">
          <cell r="A647">
            <v>1800023</v>
          </cell>
          <cell r="H647">
            <v>11470</v>
          </cell>
          <cell r="K647">
            <v>0</v>
          </cell>
          <cell r="L647">
            <v>0</v>
          </cell>
          <cell r="M647">
            <v>-8951.75</v>
          </cell>
          <cell r="N647">
            <v>0</v>
          </cell>
          <cell r="O647">
            <v>0</v>
          </cell>
          <cell r="P647">
            <v>0</v>
          </cell>
          <cell r="Q647">
            <v>0</v>
          </cell>
          <cell r="R647">
            <v>0</v>
          </cell>
          <cell r="S647">
            <v>0</v>
          </cell>
          <cell r="T647">
            <v>0</v>
          </cell>
          <cell r="U647">
            <v>0</v>
          </cell>
          <cell r="V647">
            <v>-1007.3</v>
          </cell>
          <cell r="W647">
            <v>0</v>
          </cell>
          <cell r="X647">
            <v>0</v>
          </cell>
          <cell r="Y647">
            <v>0</v>
          </cell>
          <cell r="Z647">
            <v>0</v>
          </cell>
          <cell r="AA647">
            <v>0</v>
          </cell>
          <cell r="AB647">
            <v>0</v>
          </cell>
          <cell r="AC647">
            <v>0</v>
          </cell>
          <cell r="AD647">
            <v>0</v>
          </cell>
          <cell r="AE647">
            <v>0</v>
          </cell>
          <cell r="AF647">
            <v>0</v>
          </cell>
        </row>
        <row r="648">
          <cell r="A648">
            <v>1800023</v>
          </cell>
          <cell r="H648">
            <v>11470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row>
        <row r="649">
          <cell r="A649">
            <v>1800024</v>
          </cell>
          <cell r="B649" t="str">
            <v>1800024</v>
          </cell>
          <cell r="G649" t="str">
            <v>USB STORAGE DEVISE</v>
          </cell>
          <cell r="H649">
            <v>11500</v>
          </cell>
          <cell r="K649">
            <v>0</v>
          </cell>
          <cell r="L649">
            <v>0</v>
          </cell>
          <cell r="M649">
            <v>-4683.18</v>
          </cell>
          <cell r="N649">
            <v>0</v>
          </cell>
          <cell r="O649">
            <v>0</v>
          </cell>
          <cell r="P649">
            <v>0</v>
          </cell>
          <cell r="Q649">
            <v>0</v>
          </cell>
          <cell r="R649">
            <v>0</v>
          </cell>
          <cell r="S649">
            <v>0</v>
          </cell>
          <cell r="T649">
            <v>0</v>
          </cell>
          <cell r="U649">
            <v>0</v>
          </cell>
          <cell r="V649">
            <v>-2726.73</v>
          </cell>
          <cell r="W649">
            <v>0</v>
          </cell>
          <cell r="X649">
            <v>0</v>
          </cell>
          <cell r="Y649">
            <v>0</v>
          </cell>
          <cell r="Z649">
            <v>0</v>
          </cell>
          <cell r="AA649">
            <v>0</v>
          </cell>
          <cell r="AB649">
            <v>0</v>
          </cell>
          <cell r="AC649">
            <v>0</v>
          </cell>
          <cell r="AD649">
            <v>0</v>
          </cell>
          <cell r="AE649">
            <v>0</v>
          </cell>
          <cell r="AF649">
            <v>0</v>
          </cell>
        </row>
        <row r="650">
          <cell r="A650">
            <v>1800024</v>
          </cell>
          <cell r="H650">
            <v>11500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row>
        <row r="651">
          <cell r="A651">
            <v>1800024</v>
          </cell>
          <cell r="H651">
            <v>11500</v>
          </cell>
          <cell r="K651">
            <v>0</v>
          </cell>
          <cell r="L651">
            <v>0</v>
          </cell>
          <cell r="M651">
            <v>-7409.91</v>
          </cell>
          <cell r="N651">
            <v>0</v>
          </cell>
          <cell r="O651">
            <v>0</v>
          </cell>
          <cell r="P651">
            <v>0</v>
          </cell>
          <cell r="Q651">
            <v>0</v>
          </cell>
          <cell r="R651">
            <v>0</v>
          </cell>
          <cell r="S651">
            <v>0</v>
          </cell>
          <cell r="T651">
            <v>0</v>
          </cell>
          <cell r="U651">
            <v>0</v>
          </cell>
          <cell r="V651">
            <v>-1636.04</v>
          </cell>
          <cell r="W651">
            <v>0</v>
          </cell>
          <cell r="X651">
            <v>0</v>
          </cell>
          <cell r="Y651">
            <v>0</v>
          </cell>
          <cell r="Z651">
            <v>0</v>
          </cell>
          <cell r="AA651">
            <v>0</v>
          </cell>
          <cell r="AB651">
            <v>0</v>
          </cell>
          <cell r="AC651">
            <v>0</v>
          </cell>
          <cell r="AD651">
            <v>0</v>
          </cell>
          <cell r="AE651">
            <v>0</v>
          </cell>
          <cell r="AF651">
            <v>0</v>
          </cell>
        </row>
        <row r="652">
          <cell r="A652">
            <v>1800024</v>
          </cell>
          <cell r="H652">
            <v>11500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row>
        <row r="653">
          <cell r="A653">
            <v>1800025</v>
          </cell>
          <cell r="B653" t="str">
            <v>1800025</v>
          </cell>
          <cell r="G653" t="str">
            <v>RAM</v>
          </cell>
          <cell r="H653">
            <v>8600</v>
          </cell>
          <cell r="K653">
            <v>0</v>
          </cell>
          <cell r="L653">
            <v>0</v>
          </cell>
          <cell r="M653">
            <v>-3440</v>
          </cell>
          <cell r="N653">
            <v>0</v>
          </cell>
          <cell r="O653">
            <v>0</v>
          </cell>
          <cell r="P653">
            <v>0</v>
          </cell>
          <cell r="Q653">
            <v>0</v>
          </cell>
          <cell r="R653">
            <v>0</v>
          </cell>
          <cell r="S653">
            <v>0</v>
          </cell>
          <cell r="T653">
            <v>0</v>
          </cell>
          <cell r="U653">
            <v>0</v>
          </cell>
          <cell r="V653">
            <v>-2064</v>
          </cell>
          <cell r="W653">
            <v>0</v>
          </cell>
          <cell r="X653">
            <v>0</v>
          </cell>
          <cell r="Y653">
            <v>0</v>
          </cell>
          <cell r="Z653">
            <v>0</v>
          </cell>
          <cell r="AA653">
            <v>0</v>
          </cell>
          <cell r="AB653">
            <v>0</v>
          </cell>
          <cell r="AC653">
            <v>0</v>
          </cell>
          <cell r="AD653">
            <v>0</v>
          </cell>
          <cell r="AE653">
            <v>0</v>
          </cell>
          <cell r="AF653">
            <v>0</v>
          </cell>
        </row>
        <row r="654">
          <cell r="A654">
            <v>1800025</v>
          </cell>
          <cell r="H654">
            <v>8600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row>
        <row r="655">
          <cell r="A655">
            <v>1800025</v>
          </cell>
          <cell r="H655">
            <v>8600</v>
          </cell>
          <cell r="K655">
            <v>0</v>
          </cell>
          <cell r="L655">
            <v>0</v>
          </cell>
          <cell r="M655">
            <v>-5504</v>
          </cell>
          <cell r="N655">
            <v>0</v>
          </cell>
          <cell r="O655">
            <v>0</v>
          </cell>
          <cell r="P655">
            <v>0</v>
          </cell>
          <cell r="Q655">
            <v>0</v>
          </cell>
          <cell r="R655">
            <v>0</v>
          </cell>
          <cell r="S655">
            <v>0</v>
          </cell>
          <cell r="T655">
            <v>0</v>
          </cell>
          <cell r="U655">
            <v>0</v>
          </cell>
          <cell r="V655">
            <v>-1238.4000000000001</v>
          </cell>
          <cell r="W655">
            <v>0</v>
          </cell>
          <cell r="X655">
            <v>0</v>
          </cell>
          <cell r="Y655">
            <v>0</v>
          </cell>
          <cell r="Z655">
            <v>0</v>
          </cell>
          <cell r="AA655">
            <v>0</v>
          </cell>
          <cell r="AB655">
            <v>0</v>
          </cell>
          <cell r="AC655">
            <v>0</v>
          </cell>
          <cell r="AD655">
            <v>0</v>
          </cell>
          <cell r="AE655">
            <v>0</v>
          </cell>
          <cell r="AF655">
            <v>0</v>
          </cell>
        </row>
        <row r="656">
          <cell r="A656">
            <v>1800025</v>
          </cell>
          <cell r="H656">
            <v>8600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row>
        <row r="657">
          <cell r="A657">
            <v>1800026</v>
          </cell>
          <cell r="B657" t="str">
            <v>1800026</v>
          </cell>
          <cell r="G657" t="str">
            <v>USB STORAGE DEVISE</v>
          </cell>
          <cell r="H657">
            <v>9000</v>
          </cell>
          <cell r="K657">
            <v>0</v>
          </cell>
          <cell r="L657">
            <v>0</v>
          </cell>
          <cell r="M657">
            <v>-3244.93</v>
          </cell>
          <cell r="N657">
            <v>0</v>
          </cell>
          <cell r="O657">
            <v>0</v>
          </cell>
          <cell r="P657">
            <v>0</v>
          </cell>
          <cell r="Q657">
            <v>0</v>
          </cell>
          <cell r="R657">
            <v>0</v>
          </cell>
          <cell r="S657">
            <v>0</v>
          </cell>
          <cell r="T657">
            <v>0</v>
          </cell>
          <cell r="U657">
            <v>0</v>
          </cell>
          <cell r="V657">
            <v>-2302.0300000000002</v>
          </cell>
          <cell r="W657">
            <v>0</v>
          </cell>
          <cell r="X657">
            <v>0</v>
          </cell>
          <cell r="Y657">
            <v>0</v>
          </cell>
          <cell r="Z657">
            <v>0</v>
          </cell>
          <cell r="AA657">
            <v>0</v>
          </cell>
          <cell r="AB657">
            <v>0</v>
          </cell>
          <cell r="AC657">
            <v>0</v>
          </cell>
          <cell r="AD657">
            <v>0</v>
          </cell>
          <cell r="AE657">
            <v>0</v>
          </cell>
          <cell r="AF657">
            <v>0</v>
          </cell>
        </row>
        <row r="658">
          <cell r="A658">
            <v>1800026</v>
          </cell>
          <cell r="H658">
            <v>9000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row>
        <row r="659">
          <cell r="A659">
            <v>1800026</v>
          </cell>
          <cell r="H659">
            <v>9000</v>
          </cell>
          <cell r="K659">
            <v>0</v>
          </cell>
          <cell r="L659">
            <v>0</v>
          </cell>
          <cell r="M659">
            <v>-5546.96</v>
          </cell>
          <cell r="N659">
            <v>0</v>
          </cell>
          <cell r="O659">
            <v>0</v>
          </cell>
          <cell r="P659">
            <v>0</v>
          </cell>
          <cell r="Q659">
            <v>0</v>
          </cell>
          <cell r="R659">
            <v>0</v>
          </cell>
          <cell r="S659">
            <v>0</v>
          </cell>
          <cell r="T659">
            <v>0</v>
          </cell>
          <cell r="U659">
            <v>0</v>
          </cell>
          <cell r="V659">
            <v>-1381.22</v>
          </cell>
          <cell r="W659">
            <v>0</v>
          </cell>
          <cell r="X659">
            <v>0</v>
          </cell>
          <cell r="Y659">
            <v>0</v>
          </cell>
          <cell r="Z659">
            <v>0</v>
          </cell>
          <cell r="AA659">
            <v>0</v>
          </cell>
          <cell r="AB659">
            <v>0</v>
          </cell>
          <cell r="AC659">
            <v>0</v>
          </cell>
          <cell r="AD659">
            <v>0</v>
          </cell>
          <cell r="AE659">
            <v>0</v>
          </cell>
          <cell r="AF659">
            <v>0</v>
          </cell>
        </row>
        <row r="660">
          <cell r="A660">
            <v>1800026</v>
          </cell>
          <cell r="H660">
            <v>9000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row>
        <row r="661">
          <cell r="A661">
            <v>1800027</v>
          </cell>
          <cell r="B661" t="str">
            <v>1800027</v>
          </cell>
          <cell r="G661" t="str">
            <v>RAM</v>
          </cell>
          <cell r="H661">
            <v>9600</v>
          </cell>
          <cell r="K661">
            <v>0</v>
          </cell>
          <cell r="L661">
            <v>0</v>
          </cell>
          <cell r="M661">
            <v>-9600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row>
        <row r="662">
          <cell r="A662">
            <v>1800027</v>
          </cell>
          <cell r="H662">
            <v>9600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row>
        <row r="663">
          <cell r="A663">
            <v>1800027</v>
          </cell>
          <cell r="H663">
            <v>9600</v>
          </cell>
          <cell r="K663">
            <v>0</v>
          </cell>
          <cell r="L663">
            <v>0</v>
          </cell>
          <cell r="M663">
            <v>-9600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row>
        <row r="664">
          <cell r="A664">
            <v>1800027</v>
          </cell>
          <cell r="H664">
            <v>9600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row>
        <row r="665">
          <cell r="A665">
            <v>1800028</v>
          </cell>
          <cell r="B665" t="str">
            <v>1800028</v>
          </cell>
          <cell r="G665" t="str">
            <v>RAM</v>
          </cell>
          <cell r="H665">
            <v>21300</v>
          </cell>
          <cell r="K665">
            <v>0</v>
          </cell>
          <cell r="L665">
            <v>0</v>
          </cell>
          <cell r="M665">
            <v>-6932.71</v>
          </cell>
          <cell r="N665">
            <v>0</v>
          </cell>
          <cell r="O665">
            <v>0</v>
          </cell>
          <cell r="P665">
            <v>0</v>
          </cell>
          <cell r="Q665">
            <v>0</v>
          </cell>
          <cell r="R665">
            <v>0</v>
          </cell>
          <cell r="S665">
            <v>0</v>
          </cell>
          <cell r="T665">
            <v>0</v>
          </cell>
          <cell r="U665">
            <v>0</v>
          </cell>
          <cell r="V665">
            <v>-5746.92</v>
          </cell>
          <cell r="W665">
            <v>0</v>
          </cell>
          <cell r="X665">
            <v>0</v>
          </cell>
          <cell r="Y665">
            <v>0</v>
          </cell>
          <cell r="Z665">
            <v>0</v>
          </cell>
          <cell r="AA665">
            <v>0</v>
          </cell>
          <cell r="AB665">
            <v>0</v>
          </cell>
          <cell r="AC665">
            <v>0</v>
          </cell>
          <cell r="AD665">
            <v>0</v>
          </cell>
          <cell r="AE665">
            <v>0</v>
          </cell>
          <cell r="AF665">
            <v>0</v>
          </cell>
        </row>
        <row r="666">
          <cell r="A666">
            <v>1800028</v>
          </cell>
          <cell r="H666">
            <v>21300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row>
        <row r="667">
          <cell r="A667">
            <v>1800028</v>
          </cell>
          <cell r="H667">
            <v>21300</v>
          </cell>
          <cell r="K667">
            <v>0</v>
          </cell>
          <cell r="L667">
            <v>0</v>
          </cell>
          <cell r="M667">
            <v>-12679.63</v>
          </cell>
          <cell r="N667">
            <v>0</v>
          </cell>
          <cell r="O667">
            <v>0</v>
          </cell>
          <cell r="P667">
            <v>0</v>
          </cell>
          <cell r="Q667">
            <v>0</v>
          </cell>
          <cell r="R667">
            <v>0</v>
          </cell>
          <cell r="S667">
            <v>0</v>
          </cell>
          <cell r="T667">
            <v>0</v>
          </cell>
          <cell r="U667">
            <v>0</v>
          </cell>
          <cell r="V667">
            <v>-3448.15</v>
          </cell>
          <cell r="W667">
            <v>0</v>
          </cell>
          <cell r="X667">
            <v>0</v>
          </cell>
          <cell r="Y667">
            <v>0</v>
          </cell>
          <cell r="Z667">
            <v>0</v>
          </cell>
          <cell r="AA667">
            <v>0</v>
          </cell>
          <cell r="AB667">
            <v>0</v>
          </cell>
          <cell r="AC667">
            <v>0</v>
          </cell>
          <cell r="AD667">
            <v>0</v>
          </cell>
          <cell r="AE667">
            <v>0</v>
          </cell>
          <cell r="AF667">
            <v>0</v>
          </cell>
        </row>
        <row r="668">
          <cell r="A668">
            <v>1800028</v>
          </cell>
          <cell r="H668">
            <v>21300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row>
        <row r="669">
          <cell r="A669">
            <v>1800029</v>
          </cell>
          <cell r="B669" t="str">
            <v>1800029</v>
          </cell>
          <cell r="G669" t="str">
            <v>UPS - Ahmedabad</v>
          </cell>
          <cell r="H669">
            <v>19000</v>
          </cell>
          <cell r="K669">
            <v>0</v>
          </cell>
          <cell r="L669">
            <v>0</v>
          </cell>
          <cell r="M669">
            <v>-14896</v>
          </cell>
          <cell r="N669">
            <v>0</v>
          </cell>
          <cell r="O669">
            <v>0</v>
          </cell>
          <cell r="P669">
            <v>0</v>
          </cell>
          <cell r="Q669">
            <v>0</v>
          </cell>
          <cell r="R669">
            <v>0</v>
          </cell>
          <cell r="S669">
            <v>0</v>
          </cell>
          <cell r="T669">
            <v>0</v>
          </cell>
          <cell r="U669">
            <v>0</v>
          </cell>
          <cell r="V669">
            <v>-4607.5200000000004</v>
          </cell>
          <cell r="W669">
            <v>0</v>
          </cell>
          <cell r="X669">
            <v>0</v>
          </cell>
          <cell r="Y669">
            <v>0</v>
          </cell>
          <cell r="Z669">
            <v>0</v>
          </cell>
          <cell r="AA669">
            <v>0</v>
          </cell>
          <cell r="AB669">
            <v>13600</v>
          </cell>
          <cell r="AC669">
            <v>0</v>
          </cell>
          <cell r="AD669">
            <v>0</v>
          </cell>
          <cell r="AE669">
            <v>0</v>
          </cell>
          <cell r="AF669">
            <v>0</v>
          </cell>
        </row>
        <row r="670">
          <cell r="A670">
            <v>1800029</v>
          </cell>
          <cell r="H670">
            <v>19000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13600</v>
          </cell>
          <cell r="AC670">
            <v>0</v>
          </cell>
          <cell r="AD670">
            <v>0</v>
          </cell>
          <cell r="AE670">
            <v>0</v>
          </cell>
          <cell r="AF670">
            <v>0</v>
          </cell>
        </row>
        <row r="671">
          <cell r="A671">
            <v>1800029</v>
          </cell>
          <cell r="H671">
            <v>32600</v>
          </cell>
          <cell r="K671">
            <v>0</v>
          </cell>
          <cell r="L671">
            <v>0</v>
          </cell>
          <cell r="M671">
            <v>-19503.52</v>
          </cell>
          <cell r="N671">
            <v>0</v>
          </cell>
          <cell r="O671">
            <v>0</v>
          </cell>
          <cell r="P671">
            <v>0</v>
          </cell>
          <cell r="Q671">
            <v>0</v>
          </cell>
          <cell r="R671">
            <v>0</v>
          </cell>
          <cell r="S671">
            <v>0</v>
          </cell>
          <cell r="T671">
            <v>0</v>
          </cell>
          <cell r="U671">
            <v>0</v>
          </cell>
          <cell r="V671">
            <v>-5238.59</v>
          </cell>
          <cell r="W671">
            <v>0</v>
          </cell>
          <cell r="X671">
            <v>0</v>
          </cell>
          <cell r="Y671">
            <v>0</v>
          </cell>
          <cell r="Z671">
            <v>0</v>
          </cell>
          <cell r="AA671">
            <v>0</v>
          </cell>
          <cell r="AB671">
            <v>0</v>
          </cell>
          <cell r="AC671">
            <v>0</v>
          </cell>
          <cell r="AD671">
            <v>0</v>
          </cell>
          <cell r="AE671">
            <v>0</v>
          </cell>
          <cell r="AF671">
            <v>0</v>
          </cell>
        </row>
        <row r="672">
          <cell r="A672">
            <v>1800029</v>
          </cell>
          <cell r="H672">
            <v>32600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row>
        <row r="673">
          <cell r="A673">
            <v>1800030</v>
          </cell>
          <cell r="B673" t="str">
            <v>1800030</v>
          </cell>
          <cell r="G673" t="str">
            <v>UPS - Ahmedabad</v>
          </cell>
          <cell r="H673">
            <v>3500</v>
          </cell>
          <cell r="K673">
            <v>0</v>
          </cell>
          <cell r="L673">
            <v>0</v>
          </cell>
          <cell r="M673">
            <v>-3500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row>
        <row r="674">
          <cell r="A674">
            <v>1800030</v>
          </cell>
          <cell r="H674">
            <v>3500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row>
        <row r="675">
          <cell r="A675">
            <v>1800030</v>
          </cell>
          <cell r="H675">
            <v>3500</v>
          </cell>
          <cell r="K675">
            <v>0</v>
          </cell>
          <cell r="L675">
            <v>0</v>
          </cell>
          <cell r="M675">
            <v>-3500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row>
        <row r="676">
          <cell r="A676">
            <v>1800030</v>
          </cell>
          <cell r="H676">
            <v>3500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row>
        <row r="677">
          <cell r="A677">
            <v>1800031</v>
          </cell>
          <cell r="B677" t="str">
            <v>1800031</v>
          </cell>
          <cell r="G677" t="str">
            <v>BATTERY - BARODA</v>
          </cell>
          <cell r="H677">
            <v>46000</v>
          </cell>
          <cell r="K677">
            <v>0</v>
          </cell>
          <cell r="L677">
            <v>0</v>
          </cell>
          <cell r="M677">
            <v>-27443.73</v>
          </cell>
          <cell r="N677">
            <v>0</v>
          </cell>
          <cell r="O677">
            <v>0</v>
          </cell>
          <cell r="P677">
            <v>0</v>
          </cell>
          <cell r="Q677">
            <v>0</v>
          </cell>
          <cell r="R677">
            <v>0</v>
          </cell>
          <cell r="S677">
            <v>0</v>
          </cell>
          <cell r="T677">
            <v>0</v>
          </cell>
          <cell r="U677">
            <v>0</v>
          </cell>
          <cell r="V677">
            <v>-7422.51</v>
          </cell>
          <cell r="W677">
            <v>0</v>
          </cell>
          <cell r="X677">
            <v>0</v>
          </cell>
          <cell r="Y677">
            <v>0</v>
          </cell>
          <cell r="Z677">
            <v>0</v>
          </cell>
          <cell r="AA677">
            <v>0</v>
          </cell>
          <cell r="AB677">
            <v>0</v>
          </cell>
          <cell r="AC677">
            <v>0</v>
          </cell>
          <cell r="AD677">
            <v>0</v>
          </cell>
          <cell r="AE677">
            <v>0</v>
          </cell>
          <cell r="AF677">
            <v>0</v>
          </cell>
        </row>
        <row r="678">
          <cell r="A678">
            <v>1800031</v>
          </cell>
          <cell r="H678">
            <v>46000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row>
        <row r="679">
          <cell r="A679">
            <v>1800031</v>
          </cell>
          <cell r="H679">
            <v>46000</v>
          </cell>
          <cell r="K679">
            <v>0</v>
          </cell>
          <cell r="L679">
            <v>0</v>
          </cell>
          <cell r="M679">
            <v>-34866.239999999998</v>
          </cell>
          <cell r="N679">
            <v>0</v>
          </cell>
          <cell r="O679">
            <v>0</v>
          </cell>
          <cell r="P679">
            <v>0</v>
          </cell>
          <cell r="Q679">
            <v>0</v>
          </cell>
          <cell r="R679">
            <v>0</v>
          </cell>
          <cell r="S679">
            <v>0</v>
          </cell>
          <cell r="T679">
            <v>0</v>
          </cell>
          <cell r="U679">
            <v>0</v>
          </cell>
          <cell r="V679">
            <v>-4453.5</v>
          </cell>
          <cell r="W679">
            <v>0</v>
          </cell>
          <cell r="X679">
            <v>0</v>
          </cell>
          <cell r="Y679">
            <v>0</v>
          </cell>
          <cell r="Z679">
            <v>0</v>
          </cell>
          <cell r="AA679">
            <v>0</v>
          </cell>
          <cell r="AB679">
            <v>0</v>
          </cell>
          <cell r="AC679">
            <v>0</v>
          </cell>
          <cell r="AD679">
            <v>0</v>
          </cell>
          <cell r="AE679">
            <v>0</v>
          </cell>
          <cell r="AF679">
            <v>0</v>
          </cell>
        </row>
        <row r="680">
          <cell r="A680">
            <v>1800031</v>
          </cell>
          <cell r="H680">
            <v>46000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row>
        <row r="681">
          <cell r="A681">
            <v>1800032</v>
          </cell>
          <cell r="B681" t="str">
            <v>1800032</v>
          </cell>
          <cell r="G681" t="str">
            <v>UPS - AHMEDABAD</v>
          </cell>
          <cell r="H681">
            <v>8650</v>
          </cell>
          <cell r="K681">
            <v>0</v>
          </cell>
          <cell r="L681">
            <v>0</v>
          </cell>
          <cell r="M681">
            <v>-3801.26</v>
          </cell>
          <cell r="N681">
            <v>0</v>
          </cell>
          <cell r="O681">
            <v>0</v>
          </cell>
          <cell r="P681">
            <v>0</v>
          </cell>
          <cell r="Q681">
            <v>0</v>
          </cell>
          <cell r="R681">
            <v>0</v>
          </cell>
          <cell r="S681">
            <v>0</v>
          </cell>
          <cell r="T681">
            <v>0</v>
          </cell>
          <cell r="U681">
            <v>0</v>
          </cell>
          <cell r="V681">
            <v>-1939.5</v>
          </cell>
          <cell r="W681">
            <v>0</v>
          </cell>
          <cell r="X681">
            <v>0</v>
          </cell>
          <cell r="Y681">
            <v>0</v>
          </cell>
          <cell r="Z681">
            <v>0</v>
          </cell>
          <cell r="AA681">
            <v>0</v>
          </cell>
          <cell r="AB681">
            <v>0</v>
          </cell>
          <cell r="AC681">
            <v>0</v>
          </cell>
          <cell r="AD681">
            <v>0</v>
          </cell>
          <cell r="AE681">
            <v>0</v>
          </cell>
          <cell r="AF681">
            <v>0</v>
          </cell>
        </row>
        <row r="682">
          <cell r="A682">
            <v>1800032</v>
          </cell>
          <cell r="H682">
            <v>8650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row>
        <row r="683">
          <cell r="A683">
            <v>1800032</v>
          </cell>
          <cell r="H683">
            <v>8650</v>
          </cell>
          <cell r="K683">
            <v>0</v>
          </cell>
          <cell r="L683">
            <v>0</v>
          </cell>
          <cell r="M683">
            <v>-5740.76</v>
          </cell>
          <cell r="N683">
            <v>0</v>
          </cell>
          <cell r="O683">
            <v>0</v>
          </cell>
          <cell r="P683">
            <v>0</v>
          </cell>
          <cell r="Q683">
            <v>0</v>
          </cell>
          <cell r="R683">
            <v>0</v>
          </cell>
          <cell r="S683">
            <v>0</v>
          </cell>
          <cell r="T683">
            <v>0</v>
          </cell>
          <cell r="U683">
            <v>0</v>
          </cell>
          <cell r="V683">
            <v>-1163.7</v>
          </cell>
          <cell r="W683">
            <v>0</v>
          </cell>
          <cell r="X683">
            <v>0</v>
          </cell>
          <cell r="Y683">
            <v>0</v>
          </cell>
          <cell r="Z683">
            <v>0</v>
          </cell>
          <cell r="AA683">
            <v>0</v>
          </cell>
          <cell r="AB683">
            <v>0</v>
          </cell>
          <cell r="AC683">
            <v>0</v>
          </cell>
          <cell r="AD683">
            <v>0</v>
          </cell>
          <cell r="AE683">
            <v>0</v>
          </cell>
          <cell r="AF683">
            <v>0</v>
          </cell>
        </row>
        <row r="684">
          <cell r="A684">
            <v>1800032</v>
          </cell>
          <cell r="H684">
            <v>8650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row>
        <row r="685">
          <cell r="A685">
            <v>1800033</v>
          </cell>
          <cell r="B685" t="str">
            <v>1800033</v>
          </cell>
          <cell r="G685" t="str">
            <v>USB STORAGE DEVISE</v>
          </cell>
          <cell r="H685">
            <v>9500</v>
          </cell>
          <cell r="K685">
            <v>0</v>
          </cell>
          <cell r="L685">
            <v>0</v>
          </cell>
          <cell r="M685">
            <v>-9500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row>
        <row r="686">
          <cell r="A686">
            <v>1800033</v>
          </cell>
          <cell r="H686">
            <v>9500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row>
        <row r="687">
          <cell r="A687">
            <v>1800033</v>
          </cell>
          <cell r="H687">
            <v>9500</v>
          </cell>
          <cell r="K687">
            <v>0</v>
          </cell>
          <cell r="L687">
            <v>0</v>
          </cell>
          <cell r="M687">
            <v>-9500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row>
        <row r="688">
          <cell r="A688">
            <v>1800033</v>
          </cell>
          <cell r="H688">
            <v>9500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row>
        <row r="689">
          <cell r="A689">
            <v>1800034</v>
          </cell>
          <cell r="B689" t="str">
            <v>1800034</v>
          </cell>
          <cell r="G689" t="str">
            <v>PRINTER -AHMEDABD</v>
          </cell>
          <cell r="H689">
            <v>9500</v>
          </cell>
          <cell r="K689">
            <v>0</v>
          </cell>
          <cell r="L689">
            <v>0</v>
          </cell>
          <cell r="M689">
            <v>-374.79</v>
          </cell>
          <cell r="N689">
            <v>0</v>
          </cell>
          <cell r="O689">
            <v>0</v>
          </cell>
          <cell r="P689">
            <v>0</v>
          </cell>
          <cell r="Q689">
            <v>0</v>
          </cell>
          <cell r="R689">
            <v>0</v>
          </cell>
          <cell r="S689">
            <v>0</v>
          </cell>
          <cell r="T689">
            <v>0</v>
          </cell>
          <cell r="U689">
            <v>0</v>
          </cell>
          <cell r="V689">
            <v>-3650.08</v>
          </cell>
          <cell r="W689">
            <v>0</v>
          </cell>
          <cell r="X689">
            <v>0</v>
          </cell>
          <cell r="Y689">
            <v>0</v>
          </cell>
          <cell r="Z689">
            <v>0</v>
          </cell>
          <cell r="AA689">
            <v>0</v>
          </cell>
          <cell r="AB689">
            <v>0</v>
          </cell>
          <cell r="AC689">
            <v>0</v>
          </cell>
          <cell r="AD689">
            <v>0</v>
          </cell>
          <cell r="AE689">
            <v>0</v>
          </cell>
          <cell r="AF689">
            <v>0</v>
          </cell>
        </row>
        <row r="690">
          <cell r="A690">
            <v>1800034</v>
          </cell>
          <cell r="H690">
            <v>9500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row>
        <row r="691">
          <cell r="A691">
            <v>1800034</v>
          </cell>
          <cell r="H691">
            <v>9500</v>
          </cell>
          <cell r="K691">
            <v>0</v>
          </cell>
          <cell r="L691">
            <v>0</v>
          </cell>
          <cell r="M691">
            <v>-4024.87</v>
          </cell>
          <cell r="N691">
            <v>0</v>
          </cell>
          <cell r="O691">
            <v>0</v>
          </cell>
          <cell r="P691">
            <v>0</v>
          </cell>
          <cell r="Q691">
            <v>0</v>
          </cell>
          <cell r="R691">
            <v>0</v>
          </cell>
          <cell r="S691">
            <v>0</v>
          </cell>
          <cell r="T691">
            <v>0</v>
          </cell>
          <cell r="U691">
            <v>0</v>
          </cell>
          <cell r="V691">
            <v>-2190.0500000000002</v>
          </cell>
          <cell r="W691">
            <v>0</v>
          </cell>
          <cell r="X691">
            <v>0</v>
          </cell>
          <cell r="Y691">
            <v>0</v>
          </cell>
          <cell r="Z691">
            <v>0</v>
          </cell>
          <cell r="AA691">
            <v>0</v>
          </cell>
          <cell r="AB691">
            <v>0</v>
          </cell>
          <cell r="AC691">
            <v>0</v>
          </cell>
          <cell r="AD691">
            <v>0</v>
          </cell>
          <cell r="AE691">
            <v>0</v>
          </cell>
          <cell r="AF691">
            <v>0</v>
          </cell>
        </row>
        <row r="692">
          <cell r="A692">
            <v>1800034</v>
          </cell>
          <cell r="H692">
            <v>9500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row>
        <row r="693">
          <cell r="A693">
            <v>1800035</v>
          </cell>
          <cell r="B693" t="str">
            <v>1800035</v>
          </cell>
          <cell r="G693" t="str">
            <v>LAPTOP -VAPI</v>
          </cell>
          <cell r="H693">
            <v>35880</v>
          </cell>
          <cell r="K693">
            <v>0</v>
          </cell>
          <cell r="L693">
            <v>0</v>
          </cell>
          <cell r="M693">
            <v>-1651.46</v>
          </cell>
          <cell r="N693">
            <v>0</v>
          </cell>
          <cell r="O693">
            <v>0</v>
          </cell>
          <cell r="P693">
            <v>0</v>
          </cell>
          <cell r="Q693">
            <v>0</v>
          </cell>
          <cell r="R693">
            <v>0</v>
          </cell>
          <cell r="S693">
            <v>0</v>
          </cell>
          <cell r="T693">
            <v>0</v>
          </cell>
          <cell r="U693">
            <v>0</v>
          </cell>
          <cell r="V693">
            <v>-13691.42</v>
          </cell>
          <cell r="W693">
            <v>0</v>
          </cell>
          <cell r="X693">
            <v>0</v>
          </cell>
          <cell r="Y693">
            <v>0</v>
          </cell>
          <cell r="Z693">
            <v>0</v>
          </cell>
          <cell r="AA693">
            <v>0</v>
          </cell>
          <cell r="AB693">
            <v>0</v>
          </cell>
          <cell r="AC693">
            <v>0</v>
          </cell>
          <cell r="AD693">
            <v>0</v>
          </cell>
          <cell r="AE693">
            <v>0</v>
          </cell>
          <cell r="AF693">
            <v>0</v>
          </cell>
        </row>
        <row r="694">
          <cell r="A694">
            <v>1800035</v>
          </cell>
          <cell r="H694">
            <v>35880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row>
        <row r="695">
          <cell r="A695">
            <v>1800035</v>
          </cell>
          <cell r="H695">
            <v>35880</v>
          </cell>
          <cell r="K695">
            <v>0</v>
          </cell>
          <cell r="L695">
            <v>0</v>
          </cell>
          <cell r="M695">
            <v>-15342.88</v>
          </cell>
          <cell r="N695">
            <v>0</v>
          </cell>
          <cell r="O695">
            <v>0</v>
          </cell>
          <cell r="P695">
            <v>0</v>
          </cell>
          <cell r="Q695">
            <v>0</v>
          </cell>
          <cell r="R695">
            <v>0</v>
          </cell>
          <cell r="S695">
            <v>0</v>
          </cell>
          <cell r="T695">
            <v>0</v>
          </cell>
          <cell r="U695">
            <v>0</v>
          </cell>
          <cell r="V695">
            <v>-8214.85</v>
          </cell>
          <cell r="W695">
            <v>0</v>
          </cell>
          <cell r="X695">
            <v>0</v>
          </cell>
          <cell r="Y695">
            <v>0</v>
          </cell>
          <cell r="Z695">
            <v>0</v>
          </cell>
          <cell r="AA695">
            <v>0</v>
          </cell>
          <cell r="AB695">
            <v>0</v>
          </cell>
          <cell r="AC695">
            <v>0</v>
          </cell>
          <cell r="AD695">
            <v>0</v>
          </cell>
          <cell r="AE695">
            <v>0</v>
          </cell>
          <cell r="AF695">
            <v>0</v>
          </cell>
        </row>
        <row r="696">
          <cell r="A696">
            <v>1800035</v>
          </cell>
          <cell r="H696">
            <v>35880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row>
        <row r="697">
          <cell r="A697">
            <v>1800036</v>
          </cell>
          <cell r="B697" t="str">
            <v>1800036</v>
          </cell>
          <cell r="G697" t="str">
            <v>COMPUTER -SERVER</v>
          </cell>
          <cell r="H697">
            <v>18100</v>
          </cell>
          <cell r="K697">
            <v>0</v>
          </cell>
          <cell r="L697">
            <v>0</v>
          </cell>
          <cell r="M697">
            <v>-416.55</v>
          </cell>
          <cell r="N697">
            <v>0</v>
          </cell>
          <cell r="O697">
            <v>0</v>
          </cell>
          <cell r="P697">
            <v>0</v>
          </cell>
          <cell r="Q697">
            <v>0</v>
          </cell>
          <cell r="R697">
            <v>0</v>
          </cell>
          <cell r="S697">
            <v>0</v>
          </cell>
          <cell r="T697">
            <v>0</v>
          </cell>
          <cell r="U697">
            <v>0</v>
          </cell>
          <cell r="V697">
            <v>-7073.38</v>
          </cell>
          <cell r="W697">
            <v>0</v>
          </cell>
          <cell r="X697">
            <v>0</v>
          </cell>
          <cell r="Y697">
            <v>0</v>
          </cell>
          <cell r="Z697">
            <v>0</v>
          </cell>
          <cell r="AA697">
            <v>0</v>
          </cell>
          <cell r="AB697">
            <v>0</v>
          </cell>
          <cell r="AC697">
            <v>0</v>
          </cell>
          <cell r="AD697">
            <v>0</v>
          </cell>
          <cell r="AE697">
            <v>0</v>
          </cell>
          <cell r="AF697">
            <v>0</v>
          </cell>
        </row>
        <row r="698">
          <cell r="A698">
            <v>1800036</v>
          </cell>
          <cell r="H698">
            <v>18100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row>
        <row r="699">
          <cell r="A699">
            <v>1800036</v>
          </cell>
          <cell r="H699">
            <v>18100</v>
          </cell>
          <cell r="K699">
            <v>0</v>
          </cell>
          <cell r="L699">
            <v>0</v>
          </cell>
          <cell r="M699">
            <v>-7489.93</v>
          </cell>
          <cell r="N699">
            <v>0</v>
          </cell>
          <cell r="O699">
            <v>0</v>
          </cell>
          <cell r="P699">
            <v>0</v>
          </cell>
          <cell r="Q699">
            <v>0</v>
          </cell>
          <cell r="R699">
            <v>0</v>
          </cell>
          <cell r="S699">
            <v>0</v>
          </cell>
          <cell r="T699">
            <v>0</v>
          </cell>
          <cell r="U699">
            <v>0</v>
          </cell>
          <cell r="V699">
            <v>-4244.03</v>
          </cell>
          <cell r="W699">
            <v>0</v>
          </cell>
          <cell r="X699">
            <v>0</v>
          </cell>
          <cell r="Y699">
            <v>0</v>
          </cell>
          <cell r="Z699">
            <v>0</v>
          </cell>
          <cell r="AA699">
            <v>0</v>
          </cell>
          <cell r="AB699">
            <v>0</v>
          </cell>
          <cell r="AC699">
            <v>0</v>
          </cell>
          <cell r="AD699">
            <v>0</v>
          </cell>
          <cell r="AE699">
            <v>0</v>
          </cell>
          <cell r="AF699">
            <v>0</v>
          </cell>
        </row>
        <row r="700">
          <cell r="A700">
            <v>1800036</v>
          </cell>
          <cell r="H700">
            <v>18100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row>
        <row r="701">
          <cell r="A701">
            <v>1800037</v>
          </cell>
          <cell r="B701" t="str">
            <v>1800037</v>
          </cell>
          <cell r="G701" t="str">
            <v>COMPUTER - BARODA</v>
          </cell>
          <cell r="H701">
            <v>12575</v>
          </cell>
          <cell r="K701">
            <v>0</v>
          </cell>
          <cell r="L701">
            <v>0</v>
          </cell>
          <cell r="M701">
            <v>-551.23</v>
          </cell>
          <cell r="N701">
            <v>0</v>
          </cell>
          <cell r="O701">
            <v>0</v>
          </cell>
          <cell r="P701">
            <v>0</v>
          </cell>
          <cell r="Q701">
            <v>0</v>
          </cell>
          <cell r="R701">
            <v>0</v>
          </cell>
          <cell r="S701">
            <v>0</v>
          </cell>
          <cell r="T701">
            <v>0</v>
          </cell>
          <cell r="U701">
            <v>0</v>
          </cell>
          <cell r="V701">
            <v>-4809.51</v>
          </cell>
          <cell r="W701">
            <v>0</v>
          </cell>
          <cell r="X701">
            <v>0</v>
          </cell>
          <cell r="Y701">
            <v>0</v>
          </cell>
          <cell r="Z701">
            <v>0</v>
          </cell>
          <cell r="AA701">
            <v>0</v>
          </cell>
          <cell r="AB701">
            <v>0</v>
          </cell>
          <cell r="AC701">
            <v>0</v>
          </cell>
          <cell r="AD701">
            <v>0</v>
          </cell>
          <cell r="AE701">
            <v>0</v>
          </cell>
          <cell r="AF701">
            <v>0</v>
          </cell>
        </row>
        <row r="702">
          <cell r="A702">
            <v>1800037</v>
          </cell>
          <cell r="H702">
            <v>12575</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row>
        <row r="703">
          <cell r="A703">
            <v>1800037</v>
          </cell>
          <cell r="H703">
            <v>12575</v>
          </cell>
          <cell r="K703">
            <v>0</v>
          </cell>
          <cell r="L703">
            <v>0</v>
          </cell>
          <cell r="M703">
            <v>-5360.74</v>
          </cell>
          <cell r="N703">
            <v>0</v>
          </cell>
          <cell r="O703">
            <v>0</v>
          </cell>
          <cell r="P703">
            <v>0</v>
          </cell>
          <cell r="Q703">
            <v>0</v>
          </cell>
          <cell r="R703">
            <v>0</v>
          </cell>
          <cell r="S703">
            <v>0</v>
          </cell>
          <cell r="T703">
            <v>0</v>
          </cell>
          <cell r="U703">
            <v>0</v>
          </cell>
          <cell r="V703">
            <v>-2885.7</v>
          </cell>
          <cell r="W703">
            <v>0</v>
          </cell>
          <cell r="X703">
            <v>0</v>
          </cell>
          <cell r="Y703">
            <v>0</v>
          </cell>
          <cell r="Z703">
            <v>0</v>
          </cell>
          <cell r="AA703">
            <v>0</v>
          </cell>
          <cell r="AB703">
            <v>0</v>
          </cell>
          <cell r="AC703">
            <v>0</v>
          </cell>
          <cell r="AD703">
            <v>0</v>
          </cell>
          <cell r="AE703">
            <v>0</v>
          </cell>
          <cell r="AF703">
            <v>0</v>
          </cell>
        </row>
        <row r="704">
          <cell r="A704">
            <v>1800037</v>
          </cell>
          <cell r="H704">
            <v>12575</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row>
        <row r="705">
          <cell r="A705">
            <v>1800038</v>
          </cell>
          <cell r="B705" t="str">
            <v>1800038</v>
          </cell>
          <cell r="G705" t="str">
            <v>PEN - DRIVE</v>
          </cell>
          <cell r="H705">
            <v>6400</v>
          </cell>
          <cell r="K705">
            <v>0</v>
          </cell>
          <cell r="L705">
            <v>0</v>
          </cell>
          <cell r="M705">
            <v>-133</v>
          </cell>
          <cell r="N705">
            <v>0</v>
          </cell>
          <cell r="O705">
            <v>0</v>
          </cell>
          <cell r="P705">
            <v>0</v>
          </cell>
          <cell r="Q705">
            <v>0</v>
          </cell>
          <cell r="R705">
            <v>0</v>
          </cell>
          <cell r="S705">
            <v>0</v>
          </cell>
          <cell r="T705">
            <v>0</v>
          </cell>
          <cell r="U705">
            <v>0</v>
          </cell>
          <cell r="V705">
            <v>-2506.8000000000002</v>
          </cell>
          <cell r="W705">
            <v>0</v>
          </cell>
          <cell r="X705">
            <v>0</v>
          </cell>
          <cell r="Y705">
            <v>0</v>
          </cell>
          <cell r="Z705">
            <v>0</v>
          </cell>
          <cell r="AA705">
            <v>0</v>
          </cell>
          <cell r="AB705">
            <v>0</v>
          </cell>
          <cell r="AC705">
            <v>0</v>
          </cell>
          <cell r="AD705">
            <v>0</v>
          </cell>
          <cell r="AE705">
            <v>0</v>
          </cell>
          <cell r="AF705">
            <v>0</v>
          </cell>
        </row>
        <row r="706">
          <cell r="A706">
            <v>1800038</v>
          </cell>
          <cell r="H706">
            <v>6400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row>
        <row r="707">
          <cell r="A707">
            <v>1800038</v>
          </cell>
          <cell r="H707">
            <v>6400</v>
          </cell>
          <cell r="K707">
            <v>0</v>
          </cell>
          <cell r="L707">
            <v>0</v>
          </cell>
          <cell r="M707">
            <v>-2639.8</v>
          </cell>
          <cell r="N707">
            <v>0</v>
          </cell>
          <cell r="O707">
            <v>0</v>
          </cell>
          <cell r="P707">
            <v>0</v>
          </cell>
          <cell r="Q707">
            <v>0</v>
          </cell>
          <cell r="R707">
            <v>0</v>
          </cell>
          <cell r="S707">
            <v>0</v>
          </cell>
          <cell r="T707">
            <v>0</v>
          </cell>
          <cell r="U707">
            <v>0</v>
          </cell>
          <cell r="V707">
            <v>-1504.08</v>
          </cell>
          <cell r="W707">
            <v>0</v>
          </cell>
          <cell r="X707">
            <v>0</v>
          </cell>
          <cell r="Y707">
            <v>0</v>
          </cell>
          <cell r="Z707">
            <v>0</v>
          </cell>
          <cell r="AA707">
            <v>0</v>
          </cell>
          <cell r="AB707">
            <v>0</v>
          </cell>
          <cell r="AC707">
            <v>0</v>
          </cell>
          <cell r="AD707">
            <v>0</v>
          </cell>
          <cell r="AE707">
            <v>0</v>
          </cell>
          <cell r="AF707">
            <v>0</v>
          </cell>
        </row>
        <row r="708">
          <cell r="A708">
            <v>1800038</v>
          </cell>
          <cell r="H708">
            <v>6400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row>
        <row r="709">
          <cell r="A709">
            <v>1800039</v>
          </cell>
          <cell r="B709" t="str">
            <v>1800039</v>
          </cell>
          <cell r="G709" t="str">
            <v>SEGATE HDD -BARODA</v>
          </cell>
          <cell r="H709">
            <v>11250</v>
          </cell>
          <cell r="K709">
            <v>0</v>
          </cell>
          <cell r="L709">
            <v>0</v>
          </cell>
          <cell r="M709">
            <v>-147.94999999999999</v>
          </cell>
          <cell r="N709">
            <v>0</v>
          </cell>
          <cell r="O709">
            <v>0</v>
          </cell>
          <cell r="P709">
            <v>0</v>
          </cell>
          <cell r="Q709">
            <v>0</v>
          </cell>
          <cell r="R709">
            <v>0</v>
          </cell>
          <cell r="S709">
            <v>0</v>
          </cell>
          <cell r="T709">
            <v>0</v>
          </cell>
          <cell r="U709">
            <v>0</v>
          </cell>
          <cell r="V709">
            <v>-4440.82</v>
          </cell>
          <cell r="W709">
            <v>0</v>
          </cell>
          <cell r="X709">
            <v>0</v>
          </cell>
          <cell r="Y709">
            <v>0</v>
          </cell>
          <cell r="Z709">
            <v>0</v>
          </cell>
          <cell r="AA709">
            <v>0</v>
          </cell>
          <cell r="AB709">
            <v>0</v>
          </cell>
          <cell r="AC709">
            <v>0</v>
          </cell>
          <cell r="AD709">
            <v>0</v>
          </cell>
          <cell r="AE709">
            <v>0</v>
          </cell>
          <cell r="AF709">
            <v>0</v>
          </cell>
        </row>
        <row r="710">
          <cell r="A710">
            <v>1800039</v>
          </cell>
          <cell r="H710">
            <v>11250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row>
        <row r="711">
          <cell r="A711">
            <v>1800039</v>
          </cell>
          <cell r="H711">
            <v>11250</v>
          </cell>
          <cell r="K711">
            <v>0</v>
          </cell>
          <cell r="L711">
            <v>0</v>
          </cell>
          <cell r="M711">
            <v>-4588.7700000000004</v>
          </cell>
          <cell r="N711">
            <v>0</v>
          </cell>
          <cell r="O711">
            <v>0</v>
          </cell>
          <cell r="P711">
            <v>0</v>
          </cell>
          <cell r="Q711">
            <v>0</v>
          </cell>
          <cell r="R711">
            <v>0</v>
          </cell>
          <cell r="S711">
            <v>0</v>
          </cell>
          <cell r="T711">
            <v>0</v>
          </cell>
          <cell r="U711">
            <v>0</v>
          </cell>
          <cell r="V711">
            <v>-2664.49</v>
          </cell>
          <cell r="W711">
            <v>0</v>
          </cell>
          <cell r="X711">
            <v>0</v>
          </cell>
          <cell r="Y711">
            <v>0</v>
          </cell>
          <cell r="Z711">
            <v>0</v>
          </cell>
          <cell r="AA711">
            <v>0</v>
          </cell>
          <cell r="AB711">
            <v>0</v>
          </cell>
          <cell r="AC711">
            <v>0</v>
          </cell>
          <cell r="AD711">
            <v>0</v>
          </cell>
          <cell r="AE711">
            <v>0</v>
          </cell>
          <cell r="AF711">
            <v>0</v>
          </cell>
        </row>
        <row r="712">
          <cell r="A712">
            <v>1800039</v>
          </cell>
          <cell r="H712">
            <v>11250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row>
        <row r="713">
          <cell r="A713">
            <v>1800040</v>
          </cell>
          <cell r="B713" t="str">
            <v>1800040</v>
          </cell>
          <cell r="G713" t="str">
            <v>MONITOR - LCD SILVER</v>
          </cell>
          <cell r="H713">
            <v>12700</v>
          </cell>
          <cell r="K713">
            <v>0</v>
          </cell>
          <cell r="L713">
            <v>0</v>
          </cell>
          <cell r="M713">
            <v>-389.7</v>
          </cell>
          <cell r="N713">
            <v>0</v>
          </cell>
          <cell r="O713">
            <v>0</v>
          </cell>
          <cell r="P713">
            <v>0</v>
          </cell>
          <cell r="Q713">
            <v>0</v>
          </cell>
          <cell r="R713">
            <v>0</v>
          </cell>
          <cell r="S713">
            <v>0</v>
          </cell>
          <cell r="T713">
            <v>0</v>
          </cell>
          <cell r="U713">
            <v>0</v>
          </cell>
          <cell r="V713">
            <v>-4924.12</v>
          </cell>
          <cell r="W713">
            <v>0</v>
          </cell>
          <cell r="X713">
            <v>0</v>
          </cell>
          <cell r="Y713">
            <v>0</v>
          </cell>
          <cell r="Z713">
            <v>0</v>
          </cell>
          <cell r="AA713">
            <v>0</v>
          </cell>
          <cell r="AB713">
            <v>0</v>
          </cell>
          <cell r="AC713">
            <v>0</v>
          </cell>
          <cell r="AD713">
            <v>0</v>
          </cell>
          <cell r="AE713">
            <v>0</v>
          </cell>
          <cell r="AF713">
            <v>0</v>
          </cell>
        </row>
        <row r="714">
          <cell r="A714">
            <v>1800040</v>
          </cell>
          <cell r="H714">
            <v>12700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row>
        <row r="715">
          <cell r="A715">
            <v>1800040</v>
          </cell>
          <cell r="H715">
            <v>12700</v>
          </cell>
          <cell r="K715">
            <v>0</v>
          </cell>
          <cell r="L715">
            <v>0</v>
          </cell>
          <cell r="M715">
            <v>-5313.82</v>
          </cell>
          <cell r="N715">
            <v>0</v>
          </cell>
          <cell r="O715">
            <v>0</v>
          </cell>
          <cell r="P715">
            <v>0</v>
          </cell>
          <cell r="Q715">
            <v>0</v>
          </cell>
          <cell r="R715">
            <v>0</v>
          </cell>
          <cell r="S715">
            <v>0</v>
          </cell>
          <cell r="T715">
            <v>0</v>
          </cell>
          <cell r="U715">
            <v>0</v>
          </cell>
          <cell r="V715">
            <v>-2954.47</v>
          </cell>
          <cell r="W715">
            <v>0</v>
          </cell>
          <cell r="X715">
            <v>0</v>
          </cell>
          <cell r="Y715">
            <v>0</v>
          </cell>
          <cell r="Z715">
            <v>0</v>
          </cell>
          <cell r="AA715">
            <v>0</v>
          </cell>
          <cell r="AB715">
            <v>0</v>
          </cell>
          <cell r="AC715">
            <v>0</v>
          </cell>
          <cell r="AD715">
            <v>0</v>
          </cell>
          <cell r="AE715">
            <v>0</v>
          </cell>
          <cell r="AF715">
            <v>0</v>
          </cell>
        </row>
        <row r="716">
          <cell r="A716">
            <v>1800040</v>
          </cell>
          <cell r="H716">
            <v>12700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row>
        <row r="717">
          <cell r="A717">
            <v>1800041</v>
          </cell>
          <cell r="B717" t="str">
            <v>1800041</v>
          </cell>
          <cell r="G717" t="str">
            <v>PHOTOSMART PRINTER</v>
          </cell>
          <cell r="H717">
            <v>6950</v>
          </cell>
          <cell r="K717">
            <v>0</v>
          </cell>
          <cell r="L717">
            <v>0</v>
          </cell>
          <cell r="M717">
            <v>-15</v>
          </cell>
          <cell r="N717">
            <v>0</v>
          </cell>
          <cell r="O717">
            <v>0</v>
          </cell>
          <cell r="P717">
            <v>0</v>
          </cell>
          <cell r="Q717">
            <v>0</v>
          </cell>
          <cell r="R717">
            <v>0</v>
          </cell>
          <cell r="S717">
            <v>0</v>
          </cell>
          <cell r="T717">
            <v>0</v>
          </cell>
          <cell r="U717">
            <v>0</v>
          </cell>
          <cell r="V717">
            <v>-2774</v>
          </cell>
          <cell r="W717">
            <v>0</v>
          </cell>
          <cell r="X717">
            <v>0</v>
          </cell>
          <cell r="Y717">
            <v>0</v>
          </cell>
          <cell r="Z717">
            <v>0</v>
          </cell>
          <cell r="AA717">
            <v>0</v>
          </cell>
          <cell r="AB717">
            <v>0</v>
          </cell>
          <cell r="AC717">
            <v>0</v>
          </cell>
          <cell r="AD717">
            <v>0</v>
          </cell>
          <cell r="AE717">
            <v>0</v>
          </cell>
          <cell r="AF717">
            <v>0</v>
          </cell>
        </row>
        <row r="718">
          <cell r="A718">
            <v>1800041</v>
          </cell>
          <cell r="H718">
            <v>6950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row>
        <row r="719">
          <cell r="A719">
            <v>1800041</v>
          </cell>
          <cell r="H719">
            <v>6950</v>
          </cell>
          <cell r="K719">
            <v>0</v>
          </cell>
          <cell r="L719">
            <v>0</v>
          </cell>
          <cell r="M719">
            <v>-2789</v>
          </cell>
          <cell r="N719">
            <v>0</v>
          </cell>
          <cell r="O719">
            <v>0</v>
          </cell>
          <cell r="P719">
            <v>0</v>
          </cell>
          <cell r="Q719">
            <v>0</v>
          </cell>
          <cell r="R719">
            <v>0</v>
          </cell>
          <cell r="S719">
            <v>0</v>
          </cell>
          <cell r="T719">
            <v>0</v>
          </cell>
          <cell r="U719">
            <v>0</v>
          </cell>
          <cell r="V719">
            <v>-1664.4</v>
          </cell>
          <cell r="W719">
            <v>0</v>
          </cell>
          <cell r="X719">
            <v>0</v>
          </cell>
          <cell r="Y719">
            <v>0</v>
          </cell>
          <cell r="Z719">
            <v>0</v>
          </cell>
          <cell r="AA719">
            <v>0</v>
          </cell>
          <cell r="AB719">
            <v>0</v>
          </cell>
          <cell r="AC719">
            <v>0</v>
          </cell>
          <cell r="AD719">
            <v>0</v>
          </cell>
          <cell r="AE719">
            <v>0</v>
          </cell>
          <cell r="AF719">
            <v>0</v>
          </cell>
        </row>
        <row r="720">
          <cell r="A720">
            <v>1800041</v>
          </cell>
          <cell r="H720">
            <v>6950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row>
        <row r="721">
          <cell r="A721">
            <v>1800042</v>
          </cell>
          <cell r="B721" t="str">
            <v>1800042</v>
          </cell>
          <cell r="G721" t="str">
            <v>LINUX VER. 7.3</v>
          </cell>
          <cell r="H721">
            <v>8300</v>
          </cell>
          <cell r="K721">
            <v>0</v>
          </cell>
          <cell r="L721">
            <v>0</v>
          </cell>
          <cell r="M721">
            <v>-5662.37</v>
          </cell>
          <cell r="N721">
            <v>0</v>
          </cell>
          <cell r="O721">
            <v>0</v>
          </cell>
          <cell r="P721">
            <v>0</v>
          </cell>
          <cell r="Q721">
            <v>0</v>
          </cell>
          <cell r="R721">
            <v>0</v>
          </cell>
          <cell r="S721">
            <v>0</v>
          </cell>
          <cell r="T721">
            <v>0</v>
          </cell>
          <cell r="U721">
            <v>0</v>
          </cell>
          <cell r="V721">
            <v>-1055.05</v>
          </cell>
          <cell r="W721">
            <v>0</v>
          </cell>
          <cell r="X721">
            <v>0</v>
          </cell>
          <cell r="Y721">
            <v>0</v>
          </cell>
          <cell r="Z721">
            <v>0</v>
          </cell>
          <cell r="AA721">
            <v>0</v>
          </cell>
          <cell r="AB721">
            <v>0</v>
          </cell>
          <cell r="AC721">
            <v>0</v>
          </cell>
          <cell r="AD721">
            <v>0</v>
          </cell>
          <cell r="AE721">
            <v>0</v>
          </cell>
          <cell r="AF721">
            <v>0</v>
          </cell>
        </row>
        <row r="722">
          <cell r="A722">
            <v>1800042</v>
          </cell>
          <cell r="H722">
            <v>8300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row>
        <row r="723">
          <cell r="A723">
            <v>1800042</v>
          </cell>
          <cell r="H723">
            <v>8300</v>
          </cell>
          <cell r="K723">
            <v>0</v>
          </cell>
          <cell r="L723">
            <v>0</v>
          </cell>
          <cell r="M723">
            <v>-6717.42</v>
          </cell>
          <cell r="N723">
            <v>0</v>
          </cell>
          <cell r="O723">
            <v>0</v>
          </cell>
          <cell r="P723">
            <v>0</v>
          </cell>
          <cell r="Q723">
            <v>0</v>
          </cell>
          <cell r="R723">
            <v>0</v>
          </cell>
          <cell r="S723">
            <v>0</v>
          </cell>
          <cell r="T723">
            <v>0</v>
          </cell>
          <cell r="U723">
            <v>0</v>
          </cell>
          <cell r="V723">
            <v>-633.03</v>
          </cell>
          <cell r="W723">
            <v>0</v>
          </cell>
          <cell r="X723">
            <v>0</v>
          </cell>
          <cell r="Y723">
            <v>0</v>
          </cell>
          <cell r="Z723">
            <v>0</v>
          </cell>
          <cell r="AA723">
            <v>0</v>
          </cell>
          <cell r="AB723">
            <v>0</v>
          </cell>
          <cell r="AC723">
            <v>0</v>
          </cell>
          <cell r="AD723">
            <v>0</v>
          </cell>
          <cell r="AE723">
            <v>0</v>
          </cell>
          <cell r="AF723">
            <v>0</v>
          </cell>
        </row>
        <row r="724">
          <cell r="A724">
            <v>1800042</v>
          </cell>
          <cell r="H724">
            <v>8300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row>
        <row r="725">
          <cell r="A725">
            <v>1800043</v>
          </cell>
          <cell r="B725" t="str">
            <v>1800043</v>
          </cell>
          <cell r="G725" t="str">
            <v>INTERSCAN VIRUS</v>
          </cell>
          <cell r="H725">
            <v>350700</v>
          </cell>
          <cell r="K725">
            <v>0</v>
          </cell>
          <cell r="L725">
            <v>0</v>
          </cell>
          <cell r="M725">
            <v>-235378.31</v>
          </cell>
          <cell r="N725">
            <v>0</v>
          </cell>
          <cell r="O725">
            <v>0</v>
          </cell>
          <cell r="P725">
            <v>0</v>
          </cell>
          <cell r="Q725">
            <v>0</v>
          </cell>
          <cell r="R725">
            <v>0</v>
          </cell>
          <cell r="S725">
            <v>0</v>
          </cell>
          <cell r="T725">
            <v>0</v>
          </cell>
          <cell r="U725">
            <v>0</v>
          </cell>
          <cell r="V725">
            <v>-46128.68</v>
          </cell>
          <cell r="W725">
            <v>0</v>
          </cell>
          <cell r="X725">
            <v>0</v>
          </cell>
          <cell r="Y725">
            <v>0</v>
          </cell>
          <cell r="Z725">
            <v>0</v>
          </cell>
          <cell r="AA725">
            <v>0</v>
          </cell>
          <cell r="AB725">
            <v>0</v>
          </cell>
          <cell r="AC725">
            <v>0</v>
          </cell>
          <cell r="AD725">
            <v>0</v>
          </cell>
          <cell r="AE725">
            <v>0</v>
          </cell>
          <cell r="AF725">
            <v>0</v>
          </cell>
        </row>
        <row r="726">
          <cell r="A726">
            <v>1800043</v>
          </cell>
          <cell r="H726">
            <v>350700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row>
        <row r="727">
          <cell r="A727">
            <v>1800043</v>
          </cell>
          <cell r="H727">
            <v>350700</v>
          </cell>
          <cell r="K727">
            <v>0</v>
          </cell>
          <cell r="L727">
            <v>0</v>
          </cell>
          <cell r="M727">
            <v>-281506.99</v>
          </cell>
          <cell r="N727">
            <v>0</v>
          </cell>
          <cell r="O727">
            <v>0</v>
          </cell>
          <cell r="P727">
            <v>0</v>
          </cell>
          <cell r="Q727">
            <v>0</v>
          </cell>
          <cell r="R727">
            <v>0</v>
          </cell>
          <cell r="S727">
            <v>0</v>
          </cell>
          <cell r="T727">
            <v>0</v>
          </cell>
          <cell r="U727">
            <v>0</v>
          </cell>
          <cell r="V727">
            <v>-27677.200000000001</v>
          </cell>
          <cell r="W727">
            <v>0</v>
          </cell>
          <cell r="X727">
            <v>0</v>
          </cell>
          <cell r="Y727">
            <v>0</v>
          </cell>
          <cell r="Z727">
            <v>0</v>
          </cell>
          <cell r="AA727">
            <v>0</v>
          </cell>
          <cell r="AB727">
            <v>0</v>
          </cell>
          <cell r="AC727">
            <v>0</v>
          </cell>
          <cell r="AD727">
            <v>0</v>
          </cell>
          <cell r="AE727">
            <v>0</v>
          </cell>
          <cell r="AF727">
            <v>0</v>
          </cell>
        </row>
        <row r="728">
          <cell r="A728">
            <v>1800043</v>
          </cell>
          <cell r="H728">
            <v>350700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row>
        <row r="729">
          <cell r="A729">
            <v>1800044</v>
          </cell>
          <cell r="B729" t="str">
            <v>1800044</v>
          </cell>
          <cell r="G729" t="str">
            <v>TALLY (TDS SOFTWARE)</v>
          </cell>
          <cell r="H729">
            <v>5940</v>
          </cell>
          <cell r="K729">
            <v>0</v>
          </cell>
          <cell r="L729">
            <v>0</v>
          </cell>
          <cell r="M729">
            <v>-3963.3</v>
          </cell>
          <cell r="N729">
            <v>0</v>
          </cell>
          <cell r="O729">
            <v>0</v>
          </cell>
          <cell r="P729">
            <v>0</v>
          </cell>
          <cell r="Q729">
            <v>0</v>
          </cell>
          <cell r="R729">
            <v>0</v>
          </cell>
          <cell r="S729">
            <v>0</v>
          </cell>
          <cell r="T729">
            <v>0</v>
          </cell>
          <cell r="U729">
            <v>0</v>
          </cell>
          <cell r="V729">
            <v>-790.68</v>
          </cell>
          <cell r="W729">
            <v>0</v>
          </cell>
          <cell r="X729">
            <v>0</v>
          </cell>
          <cell r="Y729">
            <v>0</v>
          </cell>
          <cell r="Z729">
            <v>0</v>
          </cell>
          <cell r="AA729">
            <v>0</v>
          </cell>
          <cell r="AB729">
            <v>0</v>
          </cell>
          <cell r="AC729">
            <v>0</v>
          </cell>
          <cell r="AD729">
            <v>0</v>
          </cell>
          <cell r="AE729">
            <v>0</v>
          </cell>
          <cell r="AF729">
            <v>0</v>
          </cell>
        </row>
        <row r="730">
          <cell r="A730">
            <v>1800044</v>
          </cell>
          <cell r="H730">
            <v>5940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row>
        <row r="731">
          <cell r="A731">
            <v>1800044</v>
          </cell>
          <cell r="H731">
            <v>5940</v>
          </cell>
          <cell r="K731">
            <v>0</v>
          </cell>
          <cell r="L731">
            <v>0</v>
          </cell>
          <cell r="M731">
            <v>-4753.9799999999996</v>
          </cell>
          <cell r="N731">
            <v>0</v>
          </cell>
          <cell r="O731">
            <v>0</v>
          </cell>
          <cell r="P731">
            <v>0</v>
          </cell>
          <cell r="Q731">
            <v>0</v>
          </cell>
          <cell r="R731">
            <v>0</v>
          </cell>
          <cell r="S731">
            <v>0</v>
          </cell>
          <cell r="T731">
            <v>0</v>
          </cell>
          <cell r="U731">
            <v>0</v>
          </cell>
          <cell r="V731">
            <v>-474.41</v>
          </cell>
          <cell r="W731">
            <v>0</v>
          </cell>
          <cell r="X731">
            <v>0</v>
          </cell>
          <cell r="Y731">
            <v>0</v>
          </cell>
          <cell r="Z731">
            <v>0</v>
          </cell>
          <cell r="AA731">
            <v>0</v>
          </cell>
          <cell r="AB731">
            <v>0</v>
          </cell>
          <cell r="AC731">
            <v>0</v>
          </cell>
          <cell r="AD731">
            <v>0</v>
          </cell>
          <cell r="AE731">
            <v>0</v>
          </cell>
          <cell r="AF731">
            <v>0</v>
          </cell>
        </row>
        <row r="732">
          <cell r="A732">
            <v>1800044</v>
          </cell>
          <cell r="H732">
            <v>5940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row>
        <row r="733">
          <cell r="A733">
            <v>1800045</v>
          </cell>
          <cell r="B733" t="str">
            <v>1800045</v>
          </cell>
          <cell r="G733" t="str">
            <v>TALLY</v>
          </cell>
          <cell r="H733">
            <v>19250</v>
          </cell>
          <cell r="K733">
            <v>0</v>
          </cell>
          <cell r="L733">
            <v>0</v>
          </cell>
          <cell r="M733">
            <v>-13914.85</v>
          </cell>
          <cell r="N733">
            <v>0</v>
          </cell>
          <cell r="O733">
            <v>0</v>
          </cell>
          <cell r="P733">
            <v>0</v>
          </cell>
          <cell r="Q733">
            <v>0</v>
          </cell>
          <cell r="R733">
            <v>0</v>
          </cell>
          <cell r="S733">
            <v>0</v>
          </cell>
          <cell r="T733">
            <v>0</v>
          </cell>
          <cell r="U733">
            <v>0</v>
          </cell>
          <cell r="V733">
            <v>-2134.06</v>
          </cell>
          <cell r="W733">
            <v>0</v>
          </cell>
          <cell r="X733">
            <v>0</v>
          </cell>
          <cell r="Y733">
            <v>0</v>
          </cell>
          <cell r="Z733">
            <v>0</v>
          </cell>
          <cell r="AA733">
            <v>0</v>
          </cell>
          <cell r="AB733">
            <v>0</v>
          </cell>
          <cell r="AC733">
            <v>0</v>
          </cell>
          <cell r="AD733">
            <v>0</v>
          </cell>
          <cell r="AE733">
            <v>0</v>
          </cell>
          <cell r="AF733">
            <v>0</v>
          </cell>
        </row>
        <row r="734">
          <cell r="A734">
            <v>1800045</v>
          </cell>
          <cell r="H734">
            <v>19250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row>
        <row r="735">
          <cell r="A735">
            <v>1800045</v>
          </cell>
          <cell r="H735">
            <v>19250</v>
          </cell>
          <cell r="K735">
            <v>0</v>
          </cell>
          <cell r="L735">
            <v>0</v>
          </cell>
          <cell r="M735">
            <v>-16048.91</v>
          </cell>
          <cell r="N735">
            <v>0</v>
          </cell>
          <cell r="O735">
            <v>0</v>
          </cell>
          <cell r="P735">
            <v>0</v>
          </cell>
          <cell r="Q735">
            <v>0</v>
          </cell>
          <cell r="R735">
            <v>0</v>
          </cell>
          <cell r="S735">
            <v>0</v>
          </cell>
          <cell r="T735">
            <v>0</v>
          </cell>
          <cell r="U735">
            <v>0</v>
          </cell>
          <cell r="V735">
            <v>-1280.44</v>
          </cell>
          <cell r="W735">
            <v>0</v>
          </cell>
          <cell r="X735">
            <v>0</v>
          </cell>
          <cell r="Y735">
            <v>0</v>
          </cell>
          <cell r="Z735">
            <v>0</v>
          </cell>
          <cell r="AA735">
            <v>0</v>
          </cell>
          <cell r="AB735">
            <v>0</v>
          </cell>
          <cell r="AC735">
            <v>0</v>
          </cell>
          <cell r="AD735">
            <v>0</v>
          </cell>
          <cell r="AE735">
            <v>0</v>
          </cell>
          <cell r="AF735">
            <v>0</v>
          </cell>
        </row>
        <row r="736">
          <cell r="A736">
            <v>1800045</v>
          </cell>
          <cell r="H736">
            <v>19250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row>
        <row r="737">
          <cell r="A737">
            <v>1800046</v>
          </cell>
          <cell r="B737" t="str">
            <v>1800046</v>
          </cell>
          <cell r="G737" t="str">
            <v>TALLY MULTIUSER</v>
          </cell>
          <cell r="H737">
            <v>30500</v>
          </cell>
          <cell r="K737">
            <v>0</v>
          </cell>
          <cell r="L737">
            <v>0</v>
          </cell>
          <cell r="M737">
            <v>-18898.3</v>
          </cell>
          <cell r="N737">
            <v>0</v>
          </cell>
          <cell r="O737">
            <v>0</v>
          </cell>
          <cell r="P737">
            <v>0</v>
          </cell>
          <cell r="Q737">
            <v>0</v>
          </cell>
          <cell r="R737">
            <v>0</v>
          </cell>
          <cell r="S737">
            <v>0</v>
          </cell>
          <cell r="T737">
            <v>0</v>
          </cell>
          <cell r="U737">
            <v>0</v>
          </cell>
          <cell r="V737">
            <v>-4640.68</v>
          </cell>
          <cell r="W737">
            <v>0</v>
          </cell>
          <cell r="X737">
            <v>0</v>
          </cell>
          <cell r="Y737">
            <v>0</v>
          </cell>
          <cell r="Z737">
            <v>0</v>
          </cell>
          <cell r="AA737">
            <v>0</v>
          </cell>
          <cell r="AB737">
            <v>0</v>
          </cell>
          <cell r="AC737">
            <v>0</v>
          </cell>
          <cell r="AD737">
            <v>0</v>
          </cell>
          <cell r="AE737">
            <v>0</v>
          </cell>
          <cell r="AF737">
            <v>0</v>
          </cell>
        </row>
        <row r="738">
          <cell r="A738">
            <v>1800046</v>
          </cell>
          <cell r="H738">
            <v>30500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row>
        <row r="739">
          <cell r="A739">
            <v>1800046</v>
          </cell>
          <cell r="H739">
            <v>30500</v>
          </cell>
          <cell r="K739">
            <v>0</v>
          </cell>
          <cell r="L739">
            <v>0</v>
          </cell>
          <cell r="M739">
            <v>-23538.98</v>
          </cell>
          <cell r="N739">
            <v>0</v>
          </cell>
          <cell r="O739">
            <v>0</v>
          </cell>
          <cell r="P739">
            <v>0</v>
          </cell>
          <cell r="Q739">
            <v>0</v>
          </cell>
          <cell r="R739">
            <v>0</v>
          </cell>
          <cell r="S739">
            <v>0</v>
          </cell>
          <cell r="T739">
            <v>0</v>
          </cell>
          <cell r="U739">
            <v>0</v>
          </cell>
          <cell r="V739">
            <v>-2784.41</v>
          </cell>
          <cell r="W739">
            <v>0</v>
          </cell>
          <cell r="X739">
            <v>0</v>
          </cell>
          <cell r="Y739">
            <v>0</v>
          </cell>
          <cell r="Z739">
            <v>0</v>
          </cell>
          <cell r="AA739">
            <v>0</v>
          </cell>
          <cell r="AB739">
            <v>0</v>
          </cell>
          <cell r="AC739">
            <v>0</v>
          </cell>
          <cell r="AD739">
            <v>0</v>
          </cell>
          <cell r="AE739">
            <v>0</v>
          </cell>
          <cell r="AF739">
            <v>0</v>
          </cell>
        </row>
        <row r="740">
          <cell r="A740">
            <v>1800046</v>
          </cell>
          <cell r="H740">
            <v>30500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row>
        <row r="741">
          <cell r="A741">
            <v>1800047</v>
          </cell>
          <cell r="B741" t="str">
            <v>1800047</v>
          </cell>
          <cell r="G741" t="str">
            <v>UPS - Surat</v>
          </cell>
          <cell r="H741">
            <v>22400</v>
          </cell>
          <cell r="K741">
            <v>0</v>
          </cell>
          <cell r="L741">
            <v>0</v>
          </cell>
          <cell r="M741">
            <v>-17562</v>
          </cell>
          <cell r="N741">
            <v>0</v>
          </cell>
          <cell r="O741">
            <v>0</v>
          </cell>
          <cell r="P741">
            <v>0</v>
          </cell>
          <cell r="Q741">
            <v>0</v>
          </cell>
          <cell r="R741">
            <v>0</v>
          </cell>
          <cell r="S741">
            <v>0</v>
          </cell>
          <cell r="T741">
            <v>0</v>
          </cell>
          <cell r="U741">
            <v>0</v>
          </cell>
          <cell r="V741">
            <v>-1935.2</v>
          </cell>
          <cell r="W741">
            <v>0</v>
          </cell>
          <cell r="X741">
            <v>0</v>
          </cell>
          <cell r="Y741">
            <v>0</v>
          </cell>
          <cell r="Z741">
            <v>0</v>
          </cell>
          <cell r="AA741">
            <v>0</v>
          </cell>
          <cell r="AB741">
            <v>0</v>
          </cell>
          <cell r="AC741">
            <v>0</v>
          </cell>
          <cell r="AD741">
            <v>0</v>
          </cell>
          <cell r="AE741">
            <v>0</v>
          </cell>
          <cell r="AF741">
            <v>0</v>
          </cell>
        </row>
        <row r="742">
          <cell r="A742">
            <v>1800047</v>
          </cell>
          <cell r="H742">
            <v>22400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row>
        <row r="743">
          <cell r="A743">
            <v>1800047</v>
          </cell>
          <cell r="H743">
            <v>22400</v>
          </cell>
          <cell r="K743">
            <v>0</v>
          </cell>
          <cell r="L743">
            <v>0</v>
          </cell>
          <cell r="M743">
            <v>-19497.2</v>
          </cell>
          <cell r="N743">
            <v>0</v>
          </cell>
          <cell r="O743">
            <v>0</v>
          </cell>
          <cell r="P743">
            <v>0</v>
          </cell>
          <cell r="Q743">
            <v>0</v>
          </cell>
          <cell r="R743">
            <v>0</v>
          </cell>
          <cell r="S743">
            <v>0</v>
          </cell>
          <cell r="T743">
            <v>0</v>
          </cell>
          <cell r="U743">
            <v>0</v>
          </cell>
          <cell r="V743">
            <v>-1161.1199999999999</v>
          </cell>
          <cell r="W743">
            <v>0</v>
          </cell>
          <cell r="X743">
            <v>0</v>
          </cell>
          <cell r="Y743">
            <v>0</v>
          </cell>
          <cell r="Z743">
            <v>0</v>
          </cell>
          <cell r="AA743">
            <v>0</v>
          </cell>
          <cell r="AB743">
            <v>0</v>
          </cell>
          <cell r="AC743">
            <v>0</v>
          </cell>
          <cell r="AD743">
            <v>0</v>
          </cell>
          <cell r="AE743">
            <v>0</v>
          </cell>
          <cell r="AF743">
            <v>0</v>
          </cell>
        </row>
        <row r="744">
          <cell r="A744">
            <v>1800047</v>
          </cell>
          <cell r="H744">
            <v>22400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row>
        <row r="745">
          <cell r="A745">
            <v>1800048</v>
          </cell>
          <cell r="B745" t="str">
            <v>1800048</v>
          </cell>
          <cell r="G745" t="str">
            <v>PRINTER</v>
          </cell>
          <cell r="H745">
            <v>14950</v>
          </cell>
          <cell r="K745">
            <v>0</v>
          </cell>
          <cell r="L745">
            <v>0</v>
          </cell>
          <cell r="M745">
            <v>-10724.02</v>
          </cell>
          <cell r="N745">
            <v>0</v>
          </cell>
          <cell r="O745">
            <v>0</v>
          </cell>
          <cell r="P745">
            <v>0</v>
          </cell>
          <cell r="Q745">
            <v>0</v>
          </cell>
          <cell r="R745">
            <v>0</v>
          </cell>
          <cell r="S745">
            <v>0</v>
          </cell>
          <cell r="T745">
            <v>0</v>
          </cell>
          <cell r="U745">
            <v>0</v>
          </cell>
          <cell r="V745">
            <v>-1690.39</v>
          </cell>
          <cell r="W745">
            <v>0</v>
          </cell>
          <cell r="X745">
            <v>0</v>
          </cell>
          <cell r="Y745">
            <v>0</v>
          </cell>
          <cell r="Z745">
            <v>0</v>
          </cell>
          <cell r="AA745">
            <v>0</v>
          </cell>
          <cell r="AB745">
            <v>0</v>
          </cell>
          <cell r="AC745">
            <v>0</v>
          </cell>
          <cell r="AD745">
            <v>0</v>
          </cell>
          <cell r="AE745">
            <v>0</v>
          </cell>
          <cell r="AF745">
            <v>0</v>
          </cell>
        </row>
        <row r="746">
          <cell r="A746">
            <v>1800048</v>
          </cell>
          <cell r="H746">
            <v>14950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row>
        <row r="747">
          <cell r="A747">
            <v>1800048</v>
          </cell>
          <cell r="H747">
            <v>14950</v>
          </cell>
          <cell r="K747">
            <v>0</v>
          </cell>
          <cell r="L747">
            <v>0</v>
          </cell>
          <cell r="M747">
            <v>-12414.41</v>
          </cell>
          <cell r="N747">
            <v>0</v>
          </cell>
          <cell r="O747">
            <v>0</v>
          </cell>
          <cell r="P747">
            <v>0</v>
          </cell>
          <cell r="Q747">
            <v>0</v>
          </cell>
          <cell r="R747">
            <v>0</v>
          </cell>
          <cell r="S747">
            <v>0</v>
          </cell>
          <cell r="T747">
            <v>0</v>
          </cell>
          <cell r="U747">
            <v>0</v>
          </cell>
          <cell r="V747">
            <v>-1014.24</v>
          </cell>
          <cell r="W747">
            <v>0</v>
          </cell>
          <cell r="X747">
            <v>0</v>
          </cell>
          <cell r="Y747">
            <v>0</v>
          </cell>
          <cell r="Z747">
            <v>0</v>
          </cell>
          <cell r="AA747">
            <v>0</v>
          </cell>
          <cell r="AB747">
            <v>0</v>
          </cell>
          <cell r="AC747">
            <v>0</v>
          </cell>
          <cell r="AD747">
            <v>0</v>
          </cell>
          <cell r="AE747">
            <v>0</v>
          </cell>
          <cell r="AF747">
            <v>0</v>
          </cell>
        </row>
        <row r="748">
          <cell r="A748">
            <v>1800048</v>
          </cell>
          <cell r="H748">
            <v>14950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row>
        <row r="749">
          <cell r="A749">
            <v>1800049</v>
          </cell>
          <cell r="B749" t="str">
            <v>1800049</v>
          </cell>
          <cell r="G749" t="str">
            <v>SCANNER &amp; CD WRITERS</v>
          </cell>
          <cell r="H749">
            <v>9102</v>
          </cell>
          <cell r="K749">
            <v>0</v>
          </cell>
          <cell r="L749">
            <v>0</v>
          </cell>
          <cell r="M749">
            <v>-6640.42</v>
          </cell>
          <cell r="N749">
            <v>0</v>
          </cell>
          <cell r="O749">
            <v>0</v>
          </cell>
          <cell r="P749">
            <v>0</v>
          </cell>
          <cell r="Q749">
            <v>0</v>
          </cell>
          <cell r="R749">
            <v>0</v>
          </cell>
          <cell r="S749">
            <v>0</v>
          </cell>
          <cell r="T749">
            <v>0</v>
          </cell>
          <cell r="U749">
            <v>0</v>
          </cell>
          <cell r="V749">
            <v>-984.63</v>
          </cell>
          <cell r="W749">
            <v>0</v>
          </cell>
          <cell r="X749">
            <v>0</v>
          </cell>
          <cell r="Y749">
            <v>0</v>
          </cell>
          <cell r="Z749">
            <v>0</v>
          </cell>
          <cell r="AA749">
            <v>0</v>
          </cell>
          <cell r="AB749">
            <v>0</v>
          </cell>
          <cell r="AC749">
            <v>0</v>
          </cell>
          <cell r="AD749">
            <v>0</v>
          </cell>
          <cell r="AE749">
            <v>0</v>
          </cell>
          <cell r="AF749">
            <v>0</v>
          </cell>
        </row>
        <row r="750">
          <cell r="A750">
            <v>1800049</v>
          </cell>
          <cell r="H750">
            <v>9102</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row>
        <row r="751">
          <cell r="A751">
            <v>1800049</v>
          </cell>
          <cell r="H751">
            <v>9102</v>
          </cell>
          <cell r="K751">
            <v>0</v>
          </cell>
          <cell r="L751">
            <v>0</v>
          </cell>
          <cell r="M751">
            <v>-7625.05</v>
          </cell>
          <cell r="N751">
            <v>0</v>
          </cell>
          <cell r="O751">
            <v>0</v>
          </cell>
          <cell r="P751">
            <v>0</v>
          </cell>
          <cell r="Q751">
            <v>0</v>
          </cell>
          <cell r="R751">
            <v>0</v>
          </cell>
          <cell r="S751">
            <v>0</v>
          </cell>
          <cell r="T751">
            <v>0</v>
          </cell>
          <cell r="U751">
            <v>0</v>
          </cell>
          <cell r="V751">
            <v>-590.78</v>
          </cell>
          <cell r="W751">
            <v>0</v>
          </cell>
          <cell r="X751">
            <v>0</v>
          </cell>
          <cell r="Y751">
            <v>0</v>
          </cell>
          <cell r="Z751">
            <v>0</v>
          </cell>
          <cell r="AA751">
            <v>0</v>
          </cell>
          <cell r="AB751">
            <v>0</v>
          </cell>
          <cell r="AC751">
            <v>0</v>
          </cell>
          <cell r="AD751">
            <v>0</v>
          </cell>
          <cell r="AE751">
            <v>0</v>
          </cell>
          <cell r="AF751">
            <v>0</v>
          </cell>
        </row>
        <row r="752">
          <cell r="A752">
            <v>1800049</v>
          </cell>
          <cell r="H752">
            <v>9102</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row>
        <row r="753">
          <cell r="A753">
            <v>1800050</v>
          </cell>
          <cell r="B753" t="str">
            <v>1800050</v>
          </cell>
          <cell r="G753" t="str">
            <v>Acer Laptop -  2304</v>
          </cell>
          <cell r="H753">
            <v>0</v>
          </cell>
          <cell r="K753">
            <v>0</v>
          </cell>
          <cell r="L753">
            <v>0</v>
          </cell>
          <cell r="M753">
            <v>0</v>
          </cell>
          <cell r="N753">
            <v>0</v>
          </cell>
          <cell r="O753">
            <v>0</v>
          </cell>
          <cell r="P753">
            <v>0</v>
          </cell>
          <cell r="Q753">
            <v>0</v>
          </cell>
          <cell r="R753">
            <v>0</v>
          </cell>
          <cell r="S753">
            <v>0</v>
          </cell>
          <cell r="T753">
            <v>0</v>
          </cell>
          <cell r="U753">
            <v>0</v>
          </cell>
          <cell r="V753">
            <v>-12810.96</v>
          </cell>
          <cell r="W753">
            <v>0</v>
          </cell>
          <cell r="X753">
            <v>0</v>
          </cell>
          <cell r="Y753">
            <v>0</v>
          </cell>
          <cell r="Z753">
            <v>0</v>
          </cell>
          <cell r="AA753">
            <v>0</v>
          </cell>
          <cell r="AB753">
            <v>35000</v>
          </cell>
          <cell r="AC753">
            <v>0</v>
          </cell>
          <cell r="AD753">
            <v>0</v>
          </cell>
          <cell r="AE753">
            <v>0</v>
          </cell>
          <cell r="AF753">
            <v>0</v>
          </cell>
        </row>
        <row r="754">
          <cell r="A754">
            <v>1800050</v>
          </cell>
          <cell r="H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35000</v>
          </cell>
          <cell r="AC754">
            <v>0</v>
          </cell>
          <cell r="AD754">
            <v>0</v>
          </cell>
          <cell r="AE754">
            <v>0</v>
          </cell>
          <cell r="AF754">
            <v>0</v>
          </cell>
        </row>
        <row r="755">
          <cell r="A755">
            <v>1800050</v>
          </cell>
          <cell r="H755">
            <v>35000</v>
          </cell>
          <cell r="K755">
            <v>0</v>
          </cell>
          <cell r="L755">
            <v>0</v>
          </cell>
          <cell r="M755">
            <v>-12810.96</v>
          </cell>
          <cell r="N755">
            <v>0</v>
          </cell>
          <cell r="O755">
            <v>0</v>
          </cell>
          <cell r="P755">
            <v>0</v>
          </cell>
          <cell r="Q755">
            <v>0</v>
          </cell>
          <cell r="R755">
            <v>0</v>
          </cell>
          <cell r="S755">
            <v>0</v>
          </cell>
          <cell r="T755">
            <v>0</v>
          </cell>
          <cell r="U755">
            <v>0</v>
          </cell>
          <cell r="V755">
            <v>-8875.6200000000008</v>
          </cell>
          <cell r="W755">
            <v>0</v>
          </cell>
          <cell r="X755">
            <v>0</v>
          </cell>
          <cell r="Y755">
            <v>0</v>
          </cell>
          <cell r="Z755">
            <v>0</v>
          </cell>
          <cell r="AA755">
            <v>0</v>
          </cell>
          <cell r="AB755">
            <v>0</v>
          </cell>
          <cell r="AC755">
            <v>0</v>
          </cell>
          <cell r="AD755">
            <v>0</v>
          </cell>
          <cell r="AE755">
            <v>0</v>
          </cell>
          <cell r="AF755">
            <v>0</v>
          </cell>
        </row>
        <row r="756">
          <cell r="A756">
            <v>1800050</v>
          </cell>
          <cell r="H756">
            <v>35000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row>
        <row r="757">
          <cell r="A757">
            <v>1800051</v>
          </cell>
          <cell r="B757" t="str">
            <v>1800051</v>
          </cell>
          <cell r="G757" t="str">
            <v>Hp OfficeJet Printer No. 5510</v>
          </cell>
          <cell r="H757">
            <v>0</v>
          </cell>
          <cell r="K757">
            <v>0</v>
          </cell>
          <cell r="L757">
            <v>0</v>
          </cell>
          <cell r="M757">
            <v>0</v>
          </cell>
          <cell r="N757">
            <v>0</v>
          </cell>
          <cell r="O757">
            <v>0</v>
          </cell>
          <cell r="P757">
            <v>0</v>
          </cell>
          <cell r="Q757">
            <v>0</v>
          </cell>
          <cell r="R757">
            <v>0</v>
          </cell>
          <cell r="S757">
            <v>0</v>
          </cell>
          <cell r="T757">
            <v>0</v>
          </cell>
          <cell r="U757">
            <v>0</v>
          </cell>
          <cell r="V757">
            <v>-2679.23</v>
          </cell>
          <cell r="W757">
            <v>0</v>
          </cell>
          <cell r="X757">
            <v>0</v>
          </cell>
          <cell r="Y757">
            <v>0</v>
          </cell>
          <cell r="Z757">
            <v>0</v>
          </cell>
          <cell r="AA757">
            <v>0</v>
          </cell>
          <cell r="AB757">
            <v>9550</v>
          </cell>
          <cell r="AC757">
            <v>0</v>
          </cell>
          <cell r="AD757">
            <v>0</v>
          </cell>
          <cell r="AE757">
            <v>0</v>
          </cell>
          <cell r="AF757">
            <v>0</v>
          </cell>
        </row>
        <row r="758">
          <cell r="A758">
            <v>1800051</v>
          </cell>
          <cell r="H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9550</v>
          </cell>
          <cell r="AC758">
            <v>0</v>
          </cell>
          <cell r="AD758">
            <v>0</v>
          </cell>
          <cell r="AE758">
            <v>0</v>
          </cell>
          <cell r="AF758">
            <v>0</v>
          </cell>
        </row>
        <row r="759">
          <cell r="A759">
            <v>1800051</v>
          </cell>
          <cell r="H759">
            <v>9550</v>
          </cell>
          <cell r="K759">
            <v>0</v>
          </cell>
          <cell r="L759">
            <v>0</v>
          </cell>
          <cell r="M759">
            <v>-2679.23</v>
          </cell>
          <cell r="N759">
            <v>0</v>
          </cell>
          <cell r="O759">
            <v>0</v>
          </cell>
          <cell r="P759">
            <v>0</v>
          </cell>
          <cell r="Q759">
            <v>0</v>
          </cell>
          <cell r="R759">
            <v>0</v>
          </cell>
          <cell r="S759">
            <v>0</v>
          </cell>
          <cell r="T759">
            <v>0</v>
          </cell>
          <cell r="U759">
            <v>0</v>
          </cell>
          <cell r="V759">
            <v>-2748.31</v>
          </cell>
          <cell r="W759">
            <v>0</v>
          </cell>
          <cell r="X759">
            <v>0</v>
          </cell>
          <cell r="Y759">
            <v>0</v>
          </cell>
          <cell r="Z759">
            <v>0</v>
          </cell>
          <cell r="AA759">
            <v>0</v>
          </cell>
          <cell r="AB759">
            <v>0</v>
          </cell>
          <cell r="AC759">
            <v>0</v>
          </cell>
          <cell r="AD759">
            <v>0</v>
          </cell>
          <cell r="AE759">
            <v>0</v>
          </cell>
          <cell r="AF759">
            <v>0</v>
          </cell>
        </row>
        <row r="760">
          <cell r="A760">
            <v>1800051</v>
          </cell>
          <cell r="H760">
            <v>9550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row>
        <row r="761">
          <cell r="A761">
            <v>1800052</v>
          </cell>
          <cell r="B761" t="str">
            <v>1800052</v>
          </cell>
          <cell r="G761" t="str">
            <v>Hp OfficeJet Printer No. 5510</v>
          </cell>
          <cell r="H761">
            <v>0</v>
          </cell>
          <cell r="K761">
            <v>0</v>
          </cell>
          <cell r="L761">
            <v>0</v>
          </cell>
          <cell r="M761">
            <v>0</v>
          </cell>
          <cell r="N761">
            <v>0</v>
          </cell>
          <cell r="O761">
            <v>0</v>
          </cell>
          <cell r="P761">
            <v>0</v>
          </cell>
          <cell r="Q761">
            <v>0</v>
          </cell>
          <cell r="R761">
            <v>0</v>
          </cell>
          <cell r="S761">
            <v>0</v>
          </cell>
          <cell r="T761">
            <v>0</v>
          </cell>
          <cell r="U761">
            <v>0</v>
          </cell>
          <cell r="V761">
            <v>-2679.23</v>
          </cell>
          <cell r="W761">
            <v>0</v>
          </cell>
          <cell r="X761">
            <v>0</v>
          </cell>
          <cell r="Y761">
            <v>0</v>
          </cell>
          <cell r="Z761">
            <v>0</v>
          </cell>
          <cell r="AA761">
            <v>0</v>
          </cell>
          <cell r="AB761">
            <v>9550</v>
          </cell>
          <cell r="AC761">
            <v>0</v>
          </cell>
          <cell r="AD761">
            <v>0</v>
          </cell>
          <cell r="AE761">
            <v>0</v>
          </cell>
          <cell r="AF761">
            <v>0</v>
          </cell>
        </row>
        <row r="762">
          <cell r="A762">
            <v>1800052</v>
          </cell>
          <cell r="H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9550</v>
          </cell>
          <cell r="AC762">
            <v>0</v>
          </cell>
          <cell r="AD762">
            <v>0</v>
          </cell>
          <cell r="AE762">
            <v>0</v>
          </cell>
          <cell r="AF762">
            <v>0</v>
          </cell>
        </row>
        <row r="763">
          <cell r="A763">
            <v>1800052</v>
          </cell>
          <cell r="H763">
            <v>9550</v>
          </cell>
          <cell r="K763">
            <v>0</v>
          </cell>
          <cell r="L763">
            <v>0</v>
          </cell>
          <cell r="M763">
            <v>-2679.23</v>
          </cell>
          <cell r="N763">
            <v>0</v>
          </cell>
          <cell r="O763">
            <v>0</v>
          </cell>
          <cell r="P763">
            <v>0</v>
          </cell>
          <cell r="Q763">
            <v>0</v>
          </cell>
          <cell r="R763">
            <v>0</v>
          </cell>
          <cell r="S763">
            <v>0</v>
          </cell>
          <cell r="T763">
            <v>0</v>
          </cell>
          <cell r="U763">
            <v>0</v>
          </cell>
          <cell r="V763">
            <v>-2748.31</v>
          </cell>
          <cell r="W763">
            <v>0</v>
          </cell>
          <cell r="X763">
            <v>0</v>
          </cell>
          <cell r="Y763">
            <v>0</v>
          </cell>
          <cell r="Z763">
            <v>0</v>
          </cell>
          <cell r="AA763">
            <v>0</v>
          </cell>
          <cell r="AB763">
            <v>0</v>
          </cell>
          <cell r="AC763">
            <v>0</v>
          </cell>
          <cell r="AD763">
            <v>0</v>
          </cell>
          <cell r="AE763">
            <v>0</v>
          </cell>
          <cell r="AF763">
            <v>0</v>
          </cell>
        </row>
        <row r="764">
          <cell r="A764">
            <v>1800052</v>
          </cell>
          <cell r="H764">
            <v>9550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row>
        <row r="765">
          <cell r="A765">
            <v>1800053</v>
          </cell>
          <cell r="B765" t="str">
            <v>1800053</v>
          </cell>
          <cell r="G765" t="str">
            <v>COMPUTER TFT</v>
          </cell>
        </row>
        <row r="766">
          <cell r="A766">
            <v>1800054</v>
          </cell>
          <cell r="B766" t="str">
            <v>1800054</v>
          </cell>
          <cell r="G766" t="str">
            <v>Computer TFT</v>
          </cell>
          <cell r="H766">
            <v>0</v>
          </cell>
          <cell r="K766">
            <v>0</v>
          </cell>
          <cell r="L766">
            <v>0</v>
          </cell>
          <cell r="M766">
            <v>0</v>
          </cell>
          <cell r="N766">
            <v>0</v>
          </cell>
          <cell r="O766">
            <v>0</v>
          </cell>
          <cell r="P766">
            <v>0</v>
          </cell>
          <cell r="Q766">
            <v>0</v>
          </cell>
          <cell r="R766">
            <v>0</v>
          </cell>
          <cell r="S766">
            <v>0</v>
          </cell>
          <cell r="T766">
            <v>0</v>
          </cell>
          <cell r="U766">
            <v>0</v>
          </cell>
          <cell r="V766">
            <v>-13847.67</v>
          </cell>
          <cell r="W766">
            <v>0</v>
          </cell>
          <cell r="X766">
            <v>0</v>
          </cell>
          <cell r="Y766">
            <v>0</v>
          </cell>
          <cell r="Z766">
            <v>0</v>
          </cell>
          <cell r="AA766">
            <v>0</v>
          </cell>
          <cell r="AB766">
            <v>48600</v>
          </cell>
          <cell r="AC766">
            <v>0</v>
          </cell>
          <cell r="AD766">
            <v>0</v>
          </cell>
          <cell r="AE766">
            <v>0</v>
          </cell>
          <cell r="AF766">
            <v>0</v>
          </cell>
        </row>
        <row r="767">
          <cell r="A767">
            <v>1800054</v>
          </cell>
          <cell r="H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48600</v>
          </cell>
          <cell r="AC767">
            <v>0</v>
          </cell>
          <cell r="AD767">
            <v>0</v>
          </cell>
          <cell r="AE767">
            <v>0</v>
          </cell>
          <cell r="AF767">
            <v>0</v>
          </cell>
        </row>
        <row r="768">
          <cell r="A768">
            <v>1800054</v>
          </cell>
          <cell r="H768">
            <v>48600</v>
          </cell>
          <cell r="K768">
            <v>0</v>
          </cell>
          <cell r="L768">
            <v>0</v>
          </cell>
          <cell r="M768">
            <v>-13847.67</v>
          </cell>
          <cell r="N768">
            <v>0</v>
          </cell>
          <cell r="O768">
            <v>0</v>
          </cell>
          <cell r="P768">
            <v>0</v>
          </cell>
          <cell r="Q768">
            <v>0</v>
          </cell>
          <cell r="R768">
            <v>0</v>
          </cell>
          <cell r="S768">
            <v>0</v>
          </cell>
          <cell r="T768">
            <v>0</v>
          </cell>
          <cell r="U768">
            <v>0</v>
          </cell>
          <cell r="V768">
            <v>-13900.93</v>
          </cell>
          <cell r="W768">
            <v>0</v>
          </cell>
          <cell r="X768">
            <v>0</v>
          </cell>
          <cell r="Y768">
            <v>0</v>
          </cell>
          <cell r="Z768">
            <v>0</v>
          </cell>
          <cell r="AA768">
            <v>0</v>
          </cell>
          <cell r="AB768">
            <v>0</v>
          </cell>
          <cell r="AC768">
            <v>0</v>
          </cell>
          <cell r="AD768">
            <v>0</v>
          </cell>
          <cell r="AE768">
            <v>0</v>
          </cell>
          <cell r="AF768">
            <v>0</v>
          </cell>
        </row>
        <row r="769">
          <cell r="A769">
            <v>1800054</v>
          </cell>
          <cell r="H769">
            <v>48600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row>
        <row r="770">
          <cell r="A770">
            <v>1800055</v>
          </cell>
          <cell r="B770" t="str">
            <v>1800055</v>
          </cell>
          <cell r="G770" t="str">
            <v>Computer TFT</v>
          </cell>
          <cell r="H770">
            <v>0</v>
          </cell>
          <cell r="K770">
            <v>0</v>
          </cell>
          <cell r="L770">
            <v>0</v>
          </cell>
          <cell r="M770">
            <v>0</v>
          </cell>
          <cell r="N770">
            <v>0</v>
          </cell>
          <cell r="O770">
            <v>0</v>
          </cell>
          <cell r="P770">
            <v>0</v>
          </cell>
          <cell r="Q770">
            <v>0</v>
          </cell>
          <cell r="R770">
            <v>0</v>
          </cell>
          <cell r="S770">
            <v>0</v>
          </cell>
          <cell r="T770">
            <v>0</v>
          </cell>
          <cell r="U770">
            <v>0</v>
          </cell>
          <cell r="V770">
            <v>-13997.26</v>
          </cell>
          <cell r="W770">
            <v>0</v>
          </cell>
          <cell r="X770">
            <v>0</v>
          </cell>
          <cell r="Y770">
            <v>0</v>
          </cell>
          <cell r="Z770">
            <v>0</v>
          </cell>
          <cell r="AA770">
            <v>0</v>
          </cell>
          <cell r="AB770">
            <v>49125</v>
          </cell>
          <cell r="AC770">
            <v>0</v>
          </cell>
          <cell r="AD770">
            <v>0</v>
          </cell>
          <cell r="AE770">
            <v>0</v>
          </cell>
          <cell r="AF770">
            <v>0</v>
          </cell>
        </row>
        <row r="771">
          <cell r="A771">
            <v>1800055</v>
          </cell>
          <cell r="H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49125</v>
          </cell>
          <cell r="AC771">
            <v>0</v>
          </cell>
          <cell r="AD771">
            <v>0</v>
          </cell>
          <cell r="AE771">
            <v>0</v>
          </cell>
          <cell r="AF771">
            <v>0</v>
          </cell>
        </row>
        <row r="772">
          <cell r="A772">
            <v>1800055</v>
          </cell>
          <cell r="H772">
            <v>49125</v>
          </cell>
          <cell r="K772">
            <v>0</v>
          </cell>
          <cell r="L772">
            <v>0</v>
          </cell>
          <cell r="M772">
            <v>-13997.26</v>
          </cell>
          <cell r="N772">
            <v>0</v>
          </cell>
          <cell r="O772">
            <v>0</v>
          </cell>
          <cell r="P772">
            <v>0</v>
          </cell>
          <cell r="Q772">
            <v>0</v>
          </cell>
          <cell r="R772">
            <v>0</v>
          </cell>
          <cell r="S772">
            <v>0</v>
          </cell>
          <cell r="T772">
            <v>0</v>
          </cell>
          <cell r="U772">
            <v>0</v>
          </cell>
          <cell r="V772">
            <v>-14051.1</v>
          </cell>
          <cell r="W772">
            <v>0</v>
          </cell>
          <cell r="X772">
            <v>0</v>
          </cell>
          <cell r="Y772">
            <v>0</v>
          </cell>
          <cell r="Z772">
            <v>0</v>
          </cell>
          <cell r="AA772">
            <v>0</v>
          </cell>
          <cell r="AB772">
            <v>0</v>
          </cell>
          <cell r="AC772">
            <v>0</v>
          </cell>
          <cell r="AD772">
            <v>0</v>
          </cell>
          <cell r="AE772">
            <v>0</v>
          </cell>
          <cell r="AF772">
            <v>0</v>
          </cell>
        </row>
        <row r="773">
          <cell r="A773">
            <v>1800055</v>
          </cell>
          <cell r="H773">
            <v>49125</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row>
        <row r="774">
          <cell r="A774">
            <v>1800056</v>
          </cell>
          <cell r="B774" t="str">
            <v>1800056</v>
          </cell>
          <cell r="G774" t="str">
            <v>Computer TFT</v>
          </cell>
          <cell r="H774">
            <v>0</v>
          </cell>
          <cell r="K774">
            <v>0</v>
          </cell>
          <cell r="L774">
            <v>0</v>
          </cell>
          <cell r="M774">
            <v>0</v>
          </cell>
          <cell r="N774">
            <v>0</v>
          </cell>
          <cell r="O774">
            <v>0</v>
          </cell>
          <cell r="P774">
            <v>0</v>
          </cell>
          <cell r="Q774">
            <v>0</v>
          </cell>
          <cell r="R774">
            <v>0</v>
          </cell>
          <cell r="S774">
            <v>0</v>
          </cell>
          <cell r="T774">
            <v>0</v>
          </cell>
          <cell r="U774">
            <v>0</v>
          </cell>
          <cell r="V774">
            <v>-13847.67</v>
          </cell>
          <cell r="W774">
            <v>0</v>
          </cell>
          <cell r="X774">
            <v>0</v>
          </cell>
          <cell r="Y774">
            <v>0</v>
          </cell>
          <cell r="Z774">
            <v>0</v>
          </cell>
          <cell r="AA774">
            <v>0</v>
          </cell>
          <cell r="AB774">
            <v>48600</v>
          </cell>
          <cell r="AC774">
            <v>0</v>
          </cell>
          <cell r="AD774">
            <v>0</v>
          </cell>
          <cell r="AE774">
            <v>0</v>
          </cell>
          <cell r="AF774">
            <v>0</v>
          </cell>
        </row>
        <row r="775">
          <cell r="A775">
            <v>1800056</v>
          </cell>
          <cell r="H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48600</v>
          </cell>
          <cell r="AC775">
            <v>0</v>
          </cell>
          <cell r="AD775">
            <v>0</v>
          </cell>
          <cell r="AE775">
            <v>0</v>
          </cell>
          <cell r="AF775">
            <v>0</v>
          </cell>
        </row>
        <row r="776">
          <cell r="A776">
            <v>1800056</v>
          </cell>
          <cell r="H776">
            <v>48600</v>
          </cell>
          <cell r="K776">
            <v>0</v>
          </cell>
          <cell r="L776">
            <v>0</v>
          </cell>
          <cell r="M776">
            <v>-13847.67</v>
          </cell>
          <cell r="N776">
            <v>0</v>
          </cell>
          <cell r="O776">
            <v>0</v>
          </cell>
          <cell r="P776">
            <v>0</v>
          </cell>
          <cell r="Q776">
            <v>0</v>
          </cell>
          <cell r="R776">
            <v>0</v>
          </cell>
          <cell r="S776">
            <v>0</v>
          </cell>
          <cell r="T776">
            <v>0</v>
          </cell>
          <cell r="U776">
            <v>0</v>
          </cell>
          <cell r="V776">
            <v>-13900.93</v>
          </cell>
          <cell r="W776">
            <v>0</v>
          </cell>
          <cell r="X776">
            <v>0</v>
          </cell>
          <cell r="Y776">
            <v>0</v>
          </cell>
          <cell r="Z776">
            <v>0</v>
          </cell>
          <cell r="AA776">
            <v>0</v>
          </cell>
          <cell r="AB776">
            <v>0</v>
          </cell>
          <cell r="AC776">
            <v>0</v>
          </cell>
          <cell r="AD776">
            <v>0</v>
          </cell>
          <cell r="AE776">
            <v>0</v>
          </cell>
          <cell r="AF776">
            <v>0</v>
          </cell>
        </row>
        <row r="777">
          <cell r="A777">
            <v>1800056</v>
          </cell>
          <cell r="H777">
            <v>48600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row>
        <row r="778">
          <cell r="A778">
            <v>1800057</v>
          </cell>
          <cell r="B778" t="str">
            <v>1800057</v>
          </cell>
          <cell r="G778" t="str">
            <v>Computer TFT</v>
          </cell>
          <cell r="H778">
            <v>0</v>
          </cell>
          <cell r="K778">
            <v>0</v>
          </cell>
          <cell r="L778">
            <v>0</v>
          </cell>
          <cell r="M778">
            <v>0</v>
          </cell>
          <cell r="N778">
            <v>0</v>
          </cell>
          <cell r="O778">
            <v>0</v>
          </cell>
          <cell r="P778">
            <v>0</v>
          </cell>
          <cell r="Q778">
            <v>0</v>
          </cell>
          <cell r="R778">
            <v>0</v>
          </cell>
          <cell r="S778">
            <v>0</v>
          </cell>
          <cell r="T778">
            <v>0</v>
          </cell>
          <cell r="U778">
            <v>0</v>
          </cell>
          <cell r="V778">
            <v>-13997.26</v>
          </cell>
          <cell r="W778">
            <v>0</v>
          </cell>
          <cell r="X778">
            <v>0</v>
          </cell>
          <cell r="Y778">
            <v>0</v>
          </cell>
          <cell r="Z778">
            <v>0</v>
          </cell>
          <cell r="AA778">
            <v>0</v>
          </cell>
          <cell r="AB778">
            <v>49125</v>
          </cell>
          <cell r="AC778">
            <v>0</v>
          </cell>
          <cell r="AD778">
            <v>0</v>
          </cell>
          <cell r="AE778">
            <v>0</v>
          </cell>
          <cell r="AF778">
            <v>0</v>
          </cell>
        </row>
        <row r="779">
          <cell r="A779">
            <v>1800057</v>
          </cell>
          <cell r="H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49125</v>
          </cell>
          <cell r="AC779">
            <v>0</v>
          </cell>
          <cell r="AD779">
            <v>0</v>
          </cell>
          <cell r="AE779">
            <v>0</v>
          </cell>
          <cell r="AF779">
            <v>0</v>
          </cell>
        </row>
        <row r="780">
          <cell r="A780">
            <v>1800057</v>
          </cell>
          <cell r="H780">
            <v>49125</v>
          </cell>
          <cell r="K780">
            <v>0</v>
          </cell>
          <cell r="L780">
            <v>0</v>
          </cell>
          <cell r="M780">
            <v>-13997.26</v>
          </cell>
          <cell r="N780">
            <v>0</v>
          </cell>
          <cell r="O780">
            <v>0</v>
          </cell>
          <cell r="P780">
            <v>0</v>
          </cell>
          <cell r="Q780">
            <v>0</v>
          </cell>
          <cell r="R780">
            <v>0</v>
          </cell>
          <cell r="S780">
            <v>0</v>
          </cell>
          <cell r="T780">
            <v>0</v>
          </cell>
          <cell r="U780">
            <v>0</v>
          </cell>
          <cell r="V780">
            <v>-14051.1</v>
          </cell>
          <cell r="W780">
            <v>0</v>
          </cell>
          <cell r="X780">
            <v>0</v>
          </cell>
          <cell r="Y780">
            <v>0</v>
          </cell>
          <cell r="Z780">
            <v>0</v>
          </cell>
          <cell r="AA780">
            <v>0</v>
          </cell>
          <cell r="AB780">
            <v>0</v>
          </cell>
          <cell r="AC780">
            <v>0</v>
          </cell>
          <cell r="AD780">
            <v>0</v>
          </cell>
          <cell r="AE780">
            <v>0</v>
          </cell>
          <cell r="AF780">
            <v>0</v>
          </cell>
        </row>
        <row r="781">
          <cell r="A781">
            <v>1800057</v>
          </cell>
          <cell r="H781">
            <v>49125</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row>
        <row r="782">
          <cell r="A782">
            <v>1800058</v>
          </cell>
          <cell r="B782" t="str">
            <v>1800058</v>
          </cell>
          <cell r="G782" t="str">
            <v>Computer TFT</v>
          </cell>
          <cell r="H782">
            <v>0</v>
          </cell>
          <cell r="K782">
            <v>0</v>
          </cell>
          <cell r="L782">
            <v>0</v>
          </cell>
          <cell r="M782">
            <v>0</v>
          </cell>
          <cell r="N782">
            <v>0</v>
          </cell>
          <cell r="O782">
            <v>0</v>
          </cell>
          <cell r="P782">
            <v>0</v>
          </cell>
          <cell r="Q782">
            <v>0</v>
          </cell>
          <cell r="R782">
            <v>0</v>
          </cell>
          <cell r="S782">
            <v>0</v>
          </cell>
          <cell r="T782">
            <v>0</v>
          </cell>
          <cell r="U782">
            <v>0</v>
          </cell>
          <cell r="V782">
            <v>-14567.12</v>
          </cell>
          <cell r="W782">
            <v>0</v>
          </cell>
          <cell r="X782">
            <v>0</v>
          </cell>
          <cell r="Y782">
            <v>0</v>
          </cell>
          <cell r="Z782">
            <v>0</v>
          </cell>
          <cell r="AA782">
            <v>0</v>
          </cell>
          <cell r="AB782">
            <v>51125</v>
          </cell>
          <cell r="AC782">
            <v>0</v>
          </cell>
          <cell r="AD782">
            <v>0</v>
          </cell>
          <cell r="AE782">
            <v>0</v>
          </cell>
          <cell r="AF782">
            <v>0</v>
          </cell>
        </row>
        <row r="783">
          <cell r="A783">
            <v>1800058</v>
          </cell>
          <cell r="H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51125</v>
          </cell>
          <cell r="AC783">
            <v>0</v>
          </cell>
          <cell r="AD783">
            <v>0</v>
          </cell>
          <cell r="AE783">
            <v>0</v>
          </cell>
          <cell r="AF783">
            <v>0</v>
          </cell>
        </row>
        <row r="784">
          <cell r="A784">
            <v>1800058</v>
          </cell>
          <cell r="H784">
            <v>51125</v>
          </cell>
          <cell r="K784">
            <v>0</v>
          </cell>
          <cell r="L784">
            <v>0</v>
          </cell>
          <cell r="M784">
            <v>-14567.12</v>
          </cell>
          <cell r="N784">
            <v>0</v>
          </cell>
          <cell r="O784">
            <v>0</v>
          </cell>
          <cell r="P784">
            <v>0</v>
          </cell>
          <cell r="Q784">
            <v>0</v>
          </cell>
          <cell r="R784">
            <v>0</v>
          </cell>
          <cell r="S784">
            <v>0</v>
          </cell>
          <cell r="T784">
            <v>0</v>
          </cell>
          <cell r="U784">
            <v>0</v>
          </cell>
          <cell r="V784">
            <v>-14623.15</v>
          </cell>
          <cell r="W784">
            <v>0</v>
          </cell>
          <cell r="X784">
            <v>0</v>
          </cell>
          <cell r="Y784">
            <v>0</v>
          </cell>
          <cell r="Z784">
            <v>0</v>
          </cell>
          <cell r="AA784">
            <v>0</v>
          </cell>
          <cell r="AB784">
            <v>0</v>
          </cell>
          <cell r="AC784">
            <v>0</v>
          </cell>
          <cell r="AD784">
            <v>0</v>
          </cell>
          <cell r="AE784">
            <v>0</v>
          </cell>
          <cell r="AF784">
            <v>0</v>
          </cell>
        </row>
        <row r="785">
          <cell r="A785">
            <v>1800058</v>
          </cell>
          <cell r="H785">
            <v>51125</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row>
        <row r="786">
          <cell r="A786">
            <v>1800059</v>
          </cell>
          <cell r="B786" t="str">
            <v>1800059</v>
          </cell>
          <cell r="G786" t="str">
            <v>Computer TFT</v>
          </cell>
          <cell r="H786">
            <v>0</v>
          </cell>
          <cell r="K786">
            <v>0</v>
          </cell>
          <cell r="L786">
            <v>0</v>
          </cell>
          <cell r="M786">
            <v>0</v>
          </cell>
          <cell r="N786">
            <v>0</v>
          </cell>
          <cell r="O786">
            <v>0</v>
          </cell>
          <cell r="P786">
            <v>0</v>
          </cell>
          <cell r="Q786">
            <v>0</v>
          </cell>
          <cell r="R786">
            <v>0</v>
          </cell>
          <cell r="S786">
            <v>0</v>
          </cell>
          <cell r="T786">
            <v>0</v>
          </cell>
          <cell r="U786">
            <v>0</v>
          </cell>
          <cell r="V786">
            <v>-13847.67</v>
          </cell>
          <cell r="W786">
            <v>0</v>
          </cell>
          <cell r="X786">
            <v>0</v>
          </cell>
          <cell r="Y786">
            <v>0</v>
          </cell>
          <cell r="Z786">
            <v>0</v>
          </cell>
          <cell r="AA786">
            <v>0</v>
          </cell>
          <cell r="AB786">
            <v>48600</v>
          </cell>
          <cell r="AC786">
            <v>0</v>
          </cell>
          <cell r="AD786">
            <v>0</v>
          </cell>
          <cell r="AE786">
            <v>0</v>
          </cell>
          <cell r="AF786">
            <v>0</v>
          </cell>
        </row>
        <row r="787">
          <cell r="A787">
            <v>1800059</v>
          </cell>
          <cell r="H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48600</v>
          </cell>
          <cell r="AC787">
            <v>0</v>
          </cell>
          <cell r="AD787">
            <v>0</v>
          </cell>
          <cell r="AE787">
            <v>0</v>
          </cell>
          <cell r="AF787">
            <v>0</v>
          </cell>
        </row>
        <row r="788">
          <cell r="A788">
            <v>1800059</v>
          </cell>
          <cell r="H788">
            <v>48600</v>
          </cell>
          <cell r="K788">
            <v>0</v>
          </cell>
          <cell r="L788">
            <v>0</v>
          </cell>
          <cell r="M788">
            <v>-13847.67</v>
          </cell>
          <cell r="N788">
            <v>0</v>
          </cell>
          <cell r="O788">
            <v>0</v>
          </cell>
          <cell r="P788">
            <v>0</v>
          </cell>
          <cell r="Q788">
            <v>0</v>
          </cell>
          <cell r="R788">
            <v>0</v>
          </cell>
          <cell r="S788">
            <v>0</v>
          </cell>
          <cell r="T788">
            <v>0</v>
          </cell>
          <cell r="U788">
            <v>0</v>
          </cell>
          <cell r="V788">
            <v>-13900.93</v>
          </cell>
          <cell r="W788">
            <v>0</v>
          </cell>
          <cell r="X788">
            <v>0</v>
          </cell>
          <cell r="Y788">
            <v>0</v>
          </cell>
          <cell r="Z788">
            <v>0</v>
          </cell>
          <cell r="AA788">
            <v>0</v>
          </cell>
          <cell r="AB788">
            <v>0</v>
          </cell>
          <cell r="AC788">
            <v>0</v>
          </cell>
          <cell r="AD788">
            <v>0</v>
          </cell>
          <cell r="AE788">
            <v>0</v>
          </cell>
          <cell r="AF788">
            <v>0</v>
          </cell>
        </row>
        <row r="789">
          <cell r="A789">
            <v>1800059</v>
          </cell>
          <cell r="H789">
            <v>48600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row>
        <row r="790">
          <cell r="A790">
            <v>1800060</v>
          </cell>
          <cell r="B790" t="str">
            <v>1800060</v>
          </cell>
          <cell r="G790" t="str">
            <v>Computer TFT</v>
          </cell>
          <cell r="H790">
            <v>0</v>
          </cell>
          <cell r="K790">
            <v>0</v>
          </cell>
          <cell r="L790">
            <v>0</v>
          </cell>
          <cell r="M790">
            <v>0</v>
          </cell>
          <cell r="N790">
            <v>0</v>
          </cell>
          <cell r="O790">
            <v>0</v>
          </cell>
          <cell r="P790">
            <v>0</v>
          </cell>
          <cell r="Q790">
            <v>0</v>
          </cell>
          <cell r="R790">
            <v>0</v>
          </cell>
          <cell r="S790">
            <v>0</v>
          </cell>
          <cell r="T790">
            <v>0</v>
          </cell>
          <cell r="U790">
            <v>0</v>
          </cell>
          <cell r="V790">
            <v>-13847.67</v>
          </cell>
          <cell r="W790">
            <v>0</v>
          </cell>
          <cell r="X790">
            <v>0</v>
          </cell>
          <cell r="Y790">
            <v>0</v>
          </cell>
          <cell r="Z790">
            <v>0</v>
          </cell>
          <cell r="AA790">
            <v>0</v>
          </cell>
          <cell r="AB790">
            <v>48600</v>
          </cell>
          <cell r="AC790">
            <v>0</v>
          </cell>
          <cell r="AD790">
            <v>0</v>
          </cell>
          <cell r="AE790">
            <v>0</v>
          </cell>
          <cell r="AF790">
            <v>0</v>
          </cell>
        </row>
        <row r="791">
          <cell r="A791">
            <v>1800060</v>
          </cell>
          <cell r="H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48600</v>
          </cell>
          <cell r="AC791">
            <v>0</v>
          </cell>
          <cell r="AD791">
            <v>0</v>
          </cell>
          <cell r="AE791">
            <v>0</v>
          </cell>
          <cell r="AF791">
            <v>0</v>
          </cell>
        </row>
        <row r="792">
          <cell r="A792">
            <v>1800060</v>
          </cell>
          <cell r="H792">
            <v>48600</v>
          </cell>
          <cell r="K792">
            <v>0</v>
          </cell>
          <cell r="L792">
            <v>0</v>
          </cell>
          <cell r="M792">
            <v>-13847.67</v>
          </cell>
          <cell r="N792">
            <v>0</v>
          </cell>
          <cell r="O792">
            <v>0</v>
          </cell>
          <cell r="P792">
            <v>0</v>
          </cell>
          <cell r="Q792">
            <v>0</v>
          </cell>
          <cell r="R792">
            <v>0</v>
          </cell>
          <cell r="S792">
            <v>0</v>
          </cell>
          <cell r="T792">
            <v>0</v>
          </cell>
          <cell r="U792">
            <v>0</v>
          </cell>
          <cell r="V792">
            <v>-13900.93</v>
          </cell>
          <cell r="W792">
            <v>0</v>
          </cell>
          <cell r="X792">
            <v>0</v>
          </cell>
          <cell r="Y792">
            <v>0</v>
          </cell>
          <cell r="Z792">
            <v>0</v>
          </cell>
          <cell r="AA792">
            <v>0</v>
          </cell>
          <cell r="AB792">
            <v>0</v>
          </cell>
          <cell r="AC792">
            <v>0</v>
          </cell>
          <cell r="AD792">
            <v>0</v>
          </cell>
          <cell r="AE792">
            <v>0</v>
          </cell>
          <cell r="AF792">
            <v>0</v>
          </cell>
        </row>
        <row r="793">
          <cell r="A793">
            <v>1800060</v>
          </cell>
          <cell r="H793">
            <v>48600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row>
        <row r="794">
          <cell r="A794">
            <v>1800061</v>
          </cell>
          <cell r="B794" t="str">
            <v>1800061</v>
          </cell>
          <cell r="G794" t="str">
            <v>Computer TFT</v>
          </cell>
          <cell r="H794">
            <v>0</v>
          </cell>
          <cell r="K794">
            <v>0</v>
          </cell>
          <cell r="L794">
            <v>0</v>
          </cell>
          <cell r="M794">
            <v>0</v>
          </cell>
          <cell r="N794">
            <v>0</v>
          </cell>
          <cell r="O794">
            <v>0</v>
          </cell>
          <cell r="P794">
            <v>0</v>
          </cell>
          <cell r="Q794">
            <v>0</v>
          </cell>
          <cell r="R794">
            <v>0</v>
          </cell>
          <cell r="S794">
            <v>0</v>
          </cell>
          <cell r="T794">
            <v>0</v>
          </cell>
          <cell r="U794">
            <v>0</v>
          </cell>
          <cell r="V794">
            <v>-14567.12</v>
          </cell>
          <cell r="W794">
            <v>0</v>
          </cell>
          <cell r="X794">
            <v>0</v>
          </cell>
          <cell r="Y794">
            <v>0</v>
          </cell>
          <cell r="Z794">
            <v>0</v>
          </cell>
          <cell r="AA794">
            <v>0</v>
          </cell>
          <cell r="AB794">
            <v>51125</v>
          </cell>
          <cell r="AC794">
            <v>0</v>
          </cell>
          <cell r="AD794">
            <v>0</v>
          </cell>
          <cell r="AE794">
            <v>0</v>
          </cell>
          <cell r="AF794">
            <v>0</v>
          </cell>
        </row>
        <row r="795">
          <cell r="A795">
            <v>1800061</v>
          </cell>
          <cell r="H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51125</v>
          </cell>
          <cell r="AC795">
            <v>0</v>
          </cell>
          <cell r="AD795">
            <v>0</v>
          </cell>
          <cell r="AE795">
            <v>0</v>
          </cell>
          <cell r="AF795">
            <v>0</v>
          </cell>
        </row>
        <row r="796">
          <cell r="A796">
            <v>1800061</v>
          </cell>
          <cell r="H796">
            <v>51125</v>
          </cell>
          <cell r="K796">
            <v>0</v>
          </cell>
          <cell r="L796">
            <v>0</v>
          </cell>
          <cell r="M796">
            <v>-14567.12</v>
          </cell>
          <cell r="N796">
            <v>0</v>
          </cell>
          <cell r="O796">
            <v>0</v>
          </cell>
          <cell r="P796">
            <v>0</v>
          </cell>
          <cell r="Q796">
            <v>0</v>
          </cell>
          <cell r="R796">
            <v>0</v>
          </cell>
          <cell r="S796">
            <v>0</v>
          </cell>
          <cell r="T796">
            <v>0</v>
          </cell>
          <cell r="U796">
            <v>0</v>
          </cell>
          <cell r="V796">
            <v>-14623.15</v>
          </cell>
          <cell r="W796">
            <v>0</v>
          </cell>
          <cell r="X796">
            <v>0</v>
          </cell>
          <cell r="Y796">
            <v>0</v>
          </cell>
          <cell r="Z796">
            <v>0</v>
          </cell>
          <cell r="AA796">
            <v>0</v>
          </cell>
          <cell r="AB796">
            <v>0</v>
          </cell>
          <cell r="AC796">
            <v>0</v>
          </cell>
          <cell r="AD796">
            <v>0</v>
          </cell>
          <cell r="AE796">
            <v>0</v>
          </cell>
          <cell r="AF796">
            <v>0</v>
          </cell>
        </row>
        <row r="797">
          <cell r="A797">
            <v>1800061</v>
          </cell>
          <cell r="H797">
            <v>51125</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row>
        <row r="798">
          <cell r="A798">
            <v>1800062</v>
          </cell>
          <cell r="B798" t="str">
            <v>1800062</v>
          </cell>
          <cell r="G798" t="str">
            <v>Computer TFT</v>
          </cell>
          <cell r="H798">
            <v>0</v>
          </cell>
          <cell r="K798">
            <v>0</v>
          </cell>
          <cell r="L798">
            <v>0</v>
          </cell>
          <cell r="M798">
            <v>0</v>
          </cell>
          <cell r="N798">
            <v>0</v>
          </cell>
          <cell r="O798">
            <v>0</v>
          </cell>
          <cell r="P798">
            <v>0</v>
          </cell>
          <cell r="Q798">
            <v>0</v>
          </cell>
          <cell r="R798">
            <v>0</v>
          </cell>
          <cell r="S798">
            <v>0</v>
          </cell>
          <cell r="T798">
            <v>0</v>
          </cell>
          <cell r="U798">
            <v>0</v>
          </cell>
          <cell r="V798">
            <v>-13847.67</v>
          </cell>
          <cell r="W798">
            <v>0</v>
          </cell>
          <cell r="X798">
            <v>0</v>
          </cell>
          <cell r="Y798">
            <v>0</v>
          </cell>
          <cell r="Z798">
            <v>0</v>
          </cell>
          <cell r="AA798">
            <v>0</v>
          </cell>
          <cell r="AB798">
            <v>48600</v>
          </cell>
          <cell r="AC798">
            <v>0</v>
          </cell>
          <cell r="AD798">
            <v>0</v>
          </cell>
          <cell r="AE798">
            <v>0</v>
          </cell>
          <cell r="AF798">
            <v>0</v>
          </cell>
        </row>
        <row r="799">
          <cell r="A799">
            <v>1800062</v>
          </cell>
          <cell r="H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48600</v>
          </cell>
          <cell r="AC799">
            <v>0</v>
          </cell>
          <cell r="AD799">
            <v>0</v>
          </cell>
          <cell r="AE799">
            <v>0</v>
          </cell>
          <cell r="AF799">
            <v>0</v>
          </cell>
        </row>
        <row r="800">
          <cell r="A800">
            <v>1800062</v>
          </cell>
          <cell r="H800">
            <v>48600</v>
          </cell>
          <cell r="K800">
            <v>0</v>
          </cell>
          <cell r="L800">
            <v>0</v>
          </cell>
          <cell r="M800">
            <v>-13847.67</v>
          </cell>
          <cell r="N800">
            <v>0</v>
          </cell>
          <cell r="O800">
            <v>0</v>
          </cell>
          <cell r="P800">
            <v>0</v>
          </cell>
          <cell r="Q800">
            <v>0</v>
          </cell>
          <cell r="R800">
            <v>0</v>
          </cell>
          <cell r="S800">
            <v>0</v>
          </cell>
          <cell r="T800">
            <v>0</v>
          </cell>
          <cell r="U800">
            <v>0</v>
          </cell>
          <cell r="V800">
            <v>-13900.93</v>
          </cell>
          <cell r="W800">
            <v>0</v>
          </cell>
          <cell r="X800">
            <v>0</v>
          </cell>
          <cell r="Y800">
            <v>0</v>
          </cell>
          <cell r="Z800">
            <v>0</v>
          </cell>
          <cell r="AA800">
            <v>0</v>
          </cell>
          <cell r="AB800">
            <v>0</v>
          </cell>
          <cell r="AC800">
            <v>0</v>
          </cell>
          <cell r="AD800">
            <v>0</v>
          </cell>
          <cell r="AE800">
            <v>0</v>
          </cell>
          <cell r="AF800">
            <v>0</v>
          </cell>
        </row>
        <row r="801">
          <cell r="A801">
            <v>1800062</v>
          </cell>
          <cell r="H801">
            <v>48600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row>
        <row r="802">
          <cell r="A802">
            <v>1800063</v>
          </cell>
          <cell r="B802" t="str">
            <v>1800063</v>
          </cell>
          <cell r="G802" t="str">
            <v>Computer TFT</v>
          </cell>
          <cell r="H802">
            <v>0</v>
          </cell>
          <cell r="K802">
            <v>0</v>
          </cell>
          <cell r="L802">
            <v>0</v>
          </cell>
          <cell r="M802">
            <v>0</v>
          </cell>
          <cell r="N802">
            <v>0</v>
          </cell>
          <cell r="O802">
            <v>0</v>
          </cell>
          <cell r="P802">
            <v>0</v>
          </cell>
          <cell r="Q802">
            <v>0</v>
          </cell>
          <cell r="R802">
            <v>0</v>
          </cell>
          <cell r="S802">
            <v>0</v>
          </cell>
          <cell r="T802">
            <v>0</v>
          </cell>
          <cell r="U802">
            <v>0</v>
          </cell>
          <cell r="V802">
            <v>-13847.67</v>
          </cell>
          <cell r="W802">
            <v>0</v>
          </cell>
          <cell r="X802">
            <v>0</v>
          </cell>
          <cell r="Y802">
            <v>0</v>
          </cell>
          <cell r="Z802">
            <v>0</v>
          </cell>
          <cell r="AA802">
            <v>0</v>
          </cell>
          <cell r="AB802">
            <v>48600</v>
          </cell>
          <cell r="AC802">
            <v>0</v>
          </cell>
          <cell r="AD802">
            <v>0</v>
          </cell>
          <cell r="AE802">
            <v>0</v>
          </cell>
          <cell r="AF802">
            <v>0</v>
          </cell>
        </row>
        <row r="803">
          <cell r="A803">
            <v>1800063</v>
          </cell>
          <cell r="H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48600</v>
          </cell>
          <cell r="AC803">
            <v>0</v>
          </cell>
          <cell r="AD803">
            <v>0</v>
          </cell>
          <cell r="AE803">
            <v>0</v>
          </cell>
          <cell r="AF803">
            <v>0</v>
          </cell>
        </row>
        <row r="804">
          <cell r="A804">
            <v>1800063</v>
          </cell>
          <cell r="H804">
            <v>48600</v>
          </cell>
          <cell r="K804">
            <v>0</v>
          </cell>
          <cell r="L804">
            <v>0</v>
          </cell>
          <cell r="M804">
            <v>-13847.67</v>
          </cell>
          <cell r="N804">
            <v>0</v>
          </cell>
          <cell r="O804">
            <v>0</v>
          </cell>
          <cell r="P804">
            <v>0</v>
          </cell>
          <cell r="Q804">
            <v>0</v>
          </cell>
          <cell r="R804">
            <v>0</v>
          </cell>
          <cell r="S804">
            <v>0</v>
          </cell>
          <cell r="T804">
            <v>0</v>
          </cell>
          <cell r="U804">
            <v>0</v>
          </cell>
          <cell r="V804">
            <v>-13900.93</v>
          </cell>
          <cell r="W804">
            <v>0</v>
          </cell>
          <cell r="X804">
            <v>0</v>
          </cell>
          <cell r="Y804">
            <v>0</v>
          </cell>
          <cell r="Z804">
            <v>0</v>
          </cell>
          <cell r="AA804">
            <v>0</v>
          </cell>
          <cell r="AB804">
            <v>0</v>
          </cell>
          <cell r="AC804">
            <v>0</v>
          </cell>
          <cell r="AD804">
            <v>0</v>
          </cell>
          <cell r="AE804">
            <v>0</v>
          </cell>
          <cell r="AF804">
            <v>0</v>
          </cell>
        </row>
        <row r="805">
          <cell r="A805">
            <v>1800063</v>
          </cell>
          <cell r="H805">
            <v>48600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row>
        <row r="806">
          <cell r="A806">
            <v>1800064</v>
          </cell>
          <cell r="B806" t="str">
            <v>1800064</v>
          </cell>
          <cell r="G806" t="str">
            <v>Computer TFT</v>
          </cell>
          <cell r="H806">
            <v>0</v>
          </cell>
          <cell r="K806">
            <v>0</v>
          </cell>
          <cell r="L806">
            <v>0</v>
          </cell>
          <cell r="M806">
            <v>0</v>
          </cell>
          <cell r="N806">
            <v>0</v>
          </cell>
          <cell r="O806">
            <v>0</v>
          </cell>
          <cell r="P806">
            <v>0</v>
          </cell>
          <cell r="Q806">
            <v>0</v>
          </cell>
          <cell r="R806">
            <v>0</v>
          </cell>
          <cell r="S806">
            <v>0</v>
          </cell>
          <cell r="T806">
            <v>0</v>
          </cell>
          <cell r="U806">
            <v>0</v>
          </cell>
          <cell r="V806">
            <v>-14567.12</v>
          </cell>
          <cell r="W806">
            <v>0</v>
          </cell>
          <cell r="X806">
            <v>0</v>
          </cell>
          <cell r="Y806">
            <v>0</v>
          </cell>
          <cell r="Z806">
            <v>0</v>
          </cell>
          <cell r="AA806">
            <v>0</v>
          </cell>
          <cell r="AB806">
            <v>51125</v>
          </cell>
          <cell r="AC806">
            <v>0</v>
          </cell>
          <cell r="AD806">
            <v>0</v>
          </cell>
          <cell r="AE806">
            <v>0</v>
          </cell>
          <cell r="AF806">
            <v>0</v>
          </cell>
        </row>
        <row r="807">
          <cell r="A807">
            <v>1800064</v>
          </cell>
          <cell r="H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51125</v>
          </cell>
          <cell r="AC807">
            <v>0</v>
          </cell>
          <cell r="AD807">
            <v>0</v>
          </cell>
          <cell r="AE807">
            <v>0</v>
          </cell>
          <cell r="AF807">
            <v>0</v>
          </cell>
        </row>
        <row r="808">
          <cell r="A808">
            <v>1800064</v>
          </cell>
          <cell r="H808">
            <v>51125</v>
          </cell>
          <cell r="K808">
            <v>0</v>
          </cell>
          <cell r="L808">
            <v>0</v>
          </cell>
          <cell r="M808">
            <v>-14567.12</v>
          </cell>
          <cell r="N808">
            <v>0</v>
          </cell>
          <cell r="O808">
            <v>0</v>
          </cell>
          <cell r="P808">
            <v>0</v>
          </cell>
          <cell r="Q808">
            <v>0</v>
          </cell>
          <cell r="R808">
            <v>0</v>
          </cell>
          <cell r="S808">
            <v>0</v>
          </cell>
          <cell r="T808">
            <v>0</v>
          </cell>
          <cell r="U808">
            <v>0</v>
          </cell>
          <cell r="V808">
            <v>-14623.15</v>
          </cell>
          <cell r="W808">
            <v>0</v>
          </cell>
          <cell r="X808">
            <v>0</v>
          </cell>
          <cell r="Y808">
            <v>0</v>
          </cell>
          <cell r="Z808">
            <v>0</v>
          </cell>
          <cell r="AA808">
            <v>0</v>
          </cell>
          <cell r="AB808">
            <v>0</v>
          </cell>
          <cell r="AC808">
            <v>0</v>
          </cell>
          <cell r="AD808">
            <v>0</v>
          </cell>
          <cell r="AE808">
            <v>0</v>
          </cell>
          <cell r="AF808">
            <v>0</v>
          </cell>
        </row>
        <row r="809">
          <cell r="A809">
            <v>1800064</v>
          </cell>
          <cell r="H809">
            <v>51125</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row>
        <row r="810">
          <cell r="A810">
            <v>1800065</v>
          </cell>
          <cell r="B810" t="str">
            <v>1800065</v>
          </cell>
          <cell r="G810" t="str">
            <v>Computer TFT</v>
          </cell>
          <cell r="H810">
            <v>0</v>
          </cell>
          <cell r="K810">
            <v>0</v>
          </cell>
          <cell r="L810">
            <v>0</v>
          </cell>
          <cell r="M810">
            <v>0</v>
          </cell>
          <cell r="N810">
            <v>0</v>
          </cell>
          <cell r="O810">
            <v>0</v>
          </cell>
          <cell r="P810">
            <v>0</v>
          </cell>
          <cell r="Q810">
            <v>0</v>
          </cell>
          <cell r="R810">
            <v>0</v>
          </cell>
          <cell r="S810">
            <v>0</v>
          </cell>
          <cell r="T810">
            <v>0</v>
          </cell>
          <cell r="U810">
            <v>0</v>
          </cell>
          <cell r="V810">
            <v>-13847.67</v>
          </cell>
          <cell r="W810">
            <v>0</v>
          </cell>
          <cell r="X810">
            <v>0</v>
          </cell>
          <cell r="Y810">
            <v>0</v>
          </cell>
          <cell r="Z810">
            <v>0</v>
          </cell>
          <cell r="AA810">
            <v>0</v>
          </cell>
          <cell r="AB810">
            <v>48600</v>
          </cell>
          <cell r="AC810">
            <v>0</v>
          </cell>
          <cell r="AD810">
            <v>0</v>
          </cell>
          <cell r="AE810">
            <v>0</v>
          </cell>
          <cell r="AF810">
            <v>0</v>
          </cell>
        </row>
        <row r="811">
          <cell r="A811">
            <v>1800065</v>
          </cell>
          <cell r="H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48600</v>
          </cell>
          <cell r="AC811">
            <v>0</v>
          </cell>
          <cell r="AD811">
            <v>0</v>
          </cell>
          <cell r="AE811">
            <v>0</v>
          </cell>
          <cell r="AF811">
            <v>0</v>
          </cell>
        </row>
        <row r="812">
          <cell r="A812">
            <v>1800065</v>
          </cell>
          <cell r="H812">
            <v>48600</v>
          </cell>
          <cell r="K812">
            <v>0</v>
          </cell>
          <cell r="L812">
            <v>0</v>
          </cell>
          <cell r="M812">
            <v>-13847.67</v>
          </cell>
          <cell r="N812">
            <v>0</v>
          </cell>
          <cell r="O812">
            <v>0</v>
          </cell>
          <cell r="P812">
            <v>0</v>
          </cell>
          <cell r="Q812">
            <v>0</v>
          </cell>
          <cell r="R812">
            <v>0</v>
          </cell>
          <cell r="S812">
            <v>0</v>
          </cell>
          <cell r="T812">
            <v>0</v>
          </cell>
          <cell r="U812">
            <v>0</v>
          </cell>
          <cell r="V812">
            <v>-13900.93</v>
          </cell>
          <cell r="W812">
            <v>0</v>
          </cell>
          <cell r="X812">
            <v>0</v>
          </cell>
          <cell r="Y812">
            <v>0</v>
          </cell>
          <cell r="Z812">
            <v>0</v>
          </cell>
          <cell r="AA812">
            <v>0</v>
          </cell>
          <cell r="AB812">
            <v>0</v>
          </cell>
          <cell r="AC812">
            <v>0</v>
          </cell>
          <cell r="AD812">
            <v>0</v>
          </cell>
          <cell r="AE812">
            <v>0</v>
          </cell>
          <cell r="AF812">
            <v>0</v>
          </cell>
        </row>
        <row r="813">
          <cell r="A813">
            <v>1800065</v>
          </cell>
          <cell r="H813">
            <v>48600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row>
        <row r="814">
          <cell r="A814">
            <v>1800066</v>
          </cell>
          <cell r="B814" t="str">
            <v>1800066</v>
          </cell>
          <cell r="G814" t="str">
            <v>Computer TFT</v>
          </cell>
          <cell r="H814">
            <v>0</v>
          </cell>
          <cell r="K814">
            <v>0</v>
          </cell>
          <cell r="L814">
            <v>0</v>
          </cell>
          <cell r="M814">
            <v>0</v>
          </cell>
          <cell r="N814">
            <v>0</v>
          </cell>
          <cell r="O814">
            <v>0</v>
          </cell>
          <cell r="P814">
            <v>0</v>
          </cell>
          <cell r="Q814">
            <v>0</v>
          </cell>
          <cell r="R814">
            <v>0</v>
          </cell>
          <cell r="S814">
            <v>0</v>
          </cell>
          <cell r="T814">
            <v>0</v>
          </cell>
          <cell r="U814">
            <v>0</v>
          </cell>
          <cell r="V814">
            <v>-13847.67</v>
          </cell>
          <cell r="W814">
            <v>0</v>
          </cell>
          <cell r="X814">
            <v>0</v>
          </cell>
          <cell r="Y814">
            <v>0</v>
          </cell>
          <cell r="Z814">
            <v>0</v>
          </cell>
          <cell r="AA814">
            <v>0</v>
          </cell>
          <cell r="AB814">
            <v>48600</v>
          </cell>
          <cell r="AC814">
            <v>0</v>
          </cell>
          <cell r="AD814">
            <v>0</v>
          </cell>
          <cell r="AE814">
            <v>0</v>
          </cell>
          <cell r="AF814">
            <v>0</v>
          </cell>
        </row>
        <row r="815">
          <cell r="A815">
            <v>1800066</v>
          </cell>
          <cell r="H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48600</v>
          </cell>
          <cell r="AC815">
            <v>0</v>
          </cell>
          <cell r="AD815">
            <v>0</v>
          </cell>
          <cell r="AE815">
            <v>0</v>
          </cell>
          <cell r="AF815">
            <v>0</v>
          </cell>
        </row>
        <row r="816">
          <cell r="A816">
            <v>1800066</v>
          </cell>
          <cell r="H816">
            <v>48600</v>
          </cell>
          <cell r="K816">
            <v>0</v>
          </cell>
          <cell r="L816">
            <v>0</v>
          </cell>
          <cell r="M816">
            <v>-13847.67</v>
          </cell>
          <cell r="N816">
            <v>0</v>
          </cell>
          <cell r="O816">
            <v>0</v>
          </cell>
          <cell r="P816">
            <v>0</v>
          </cell>
          <cell r="Q816">
            <v>0</v>
          </cell>
          <cell r="R816">
            <v>0</v>
          </cell>
          <cell r="S816">
            <v>0</v>
          </cell>
          <cell r="T816">
            <v>0</v>
          </cell>
          <cell r="U816">
            <v>0</v>
          </cell>
          <cell r="V816">
            <v>-13900.93</v>
          </cell>
          <cell r="W816">
            <v>0</v>
          </cell>
          <cell r="X816">
            <v>0</v>
          </cell>
          <cell r="Y816">
            <v>0</v>
          </cell>
          <cell r="Z816">
            <v>0</v>
          </cell>
          <cell r="AA816">
            <v>0</v>
          </cell>
          <cell r="AB816">
            <v>0</v>
          </cell>
          <cell r="AC816">
            <v>0</v>
          </cell>
          <cell r="AD816">
            <v>0</v>
          </cell>
          <cell r="AE816">
            <v>0</v>
          </cell>
          <cell r="AF816">
            <v>0</v>
          </cell>
        </row>
        <row r="817">
          <cell r="A817">
            <v>1800066</v>
          </cell>
          <cell r="H817">
            <v>48600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row>
        <row r="818">
          <cell r="A818">
            <v>1800067</v>
          </cell>
          <cell r="B818" t="str">
            <v>1800067</v>
          </cell>
          <cell r="G818" t="str">
            <v>Computer TFT</v>
          </cell>
          <cell r="H818">
            <v>0</v>
          </cell>
          <cell r="K818">
            <v>0</v>
          </cell>
          <cell r="L818">
            <v>0</v>
          </cell>
          <cell r="M818">
            <v>0</v>
          </cell>
          <cell r="N818">
            <v>0</v>
          </cell>
          <cell r="O818">
            <v>0</v>
          </cell>
          <cell r="P818">
            <v>0</v>
          </cell>
          <cell r="Q818">
            <v>0</v>
          </cell>
          <cell r="R818">
            <v>0</v>
          </cell>
          <cell r="S818">
            <v>0</v>
          </cell>
          <cell r="T818">
            <v>0</v>
          </cell>
          <cell r="U818">
            <v>0</v>
          </cell>
          <cell r="V818">
            <v>-15991.78</v>
          </cell>
          <cell r="W818">
            <v>0</v>
          </cell>
          <cell r="X818">
            <v>0</v>
          </cell>
          <cell r="Y818">
            <v>0</v>
          </cell>
          <cell r="Z818">
            <v>0</v>
          </cell>
          <cell r="AA818">
            <v>0</v>
          </cell>
          <cell r="AB818">
            <v>56125</v>
          </cell>
          <cell r="AC818">
            <v>0</v>
          </cell>
          <cell r="AD818">
            <v>0</v>
          </cell>
          <cell r="AE818">
            <v>0</v>
          </cell>
          <cell r="AF818">
            <v>0</v>
          </cell>
        </row>
        <row r="819">
          <cell r="A819">
            <v>1800067</v>
          </cell>
          <cell r="H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56125</v>
          </cell>
          <cell r="AC819">
            <v>0</v>
          </cell>
          <cell r="AD819">
            <v>0</v>
          </cell>
          <cell r="AE819">
            <v>0</v>
          </cell>
          <cell r="AF819">
            <v>0</v>
          </cell>
        </row>
        <row r="820">
          <cell r="A820">
            <v>1800067</v>
          </cell>
          <cell r="H820">
            <v>56125</v>
          </cell>
          <cell r="K820">
            <v>0</v>
          </cell>
          <cell r="L820">
            <v>0</v>
          </cell>
          <cell r="M820">
            <v>-15991.78</v>
          </cell>
          <cell r="N820">
            <v>0</v>
          </cell>
          <cell r="O820">
            <v>0</v>
          </cell>
          <cell r="P820">
            <v>0</v>
          </cell>
          <cell r="Q820">
            <v>0</v>
          </cell>
          <cell r="R820">
            <v>0</v>
          </cell>
          <cell r="S820">
            <v>0</v>
          </cell>
          <cell r="T820">
            <v>0</v>
          </cell>
          <cell r="U820">
            <v>0</v>
          </cell>
          <cell r="V820">
            <v>-16053.29</v>
          </cell>
          <cell r="W820">
            <v>0</v>
          </cell>
          <cell r="X820">
            <v>0</v>
          </cell>
          <cell r="Y820">
            <v>0</v>
          </cell>
          <cell r="Z820">
            <v>0</v>
          </cell>
          <cell r="AA820">
            <v>0</v>
          </cell>
          <cell r="AB820">
            <v>0</v>
          </cell>
          <cell r="AC820">
            <v>0</v>
          </cell>
          <cell r="AD820">
            <v>0</v>
          </cell>
          <cell r="AE820">
            <v>0</v>
          </cell>
          <cell r="AF820">
            <v>0</v>
          </cell>
        </row>
        <row r="821">
          <cell r="A821">
            <v>1800067</v>
          </cell>
          <cell r="H821">
            <v>56125</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row>
        <row r="822">
          <cell r="A822">
            <v>1800068</v>
          </cell>
          <cell r="B822" t="str">
            <v>1800068</v>
          </cell>
          <cell r="G822" t="str">
            <v>Computer TFT</v>
          </cell>
          <cell r="H822">
            <v>0</v>
          </cell>
          <cell r="K822">
            <v>0</v>
          </cell>
          <cell r="L822">
            <v>0</v>
          </cell>
          <cell r="M822">
            <v>0</v>
          </cell>
          <cell r="N822">
            <v>0</v>
          </cell>
          <cell r="O822">
            <v>0</v>
          </cell>
          <cell r="P822">
            <v>0</v>
          </cell>
          <cell r="Q822">
            <v>0</v>
          </cell>
          <cell r="R822">
            <v>0</v>
          </cell>
          <cell r="S822">
            <v>0</v>
          </cell>
          <cell r="T822">
            <v>0</v>
          </cell>
          <cell r="U822">
            <v>0</v>
          </cell>
          <cell r="V822">
            <v>-15991.78</v>
          </cell>
          <cell r="W822">
            <v>0</v>
          </cell>
          <cell r="X822">
            <v>0</v>
          </cell>
          <cell r="Y822">
            <v>0</v>
          </cell>
          <cell r="Z822">
            <v>0</v>
          </cell>
          <cell r="AA822">
            <v>0</v>
          </cell>
          <cell r="AB822">
            <v>56125</v>
          </cell>
          <cell r="AC822">
            <v>0</v>
          </cell>
          <cell r="AD822">
            <v>0</v>
          </cell>
          <cell r="AE822">
            <v>0</v>
          </cell>
          <cell r="AF822">
            <v>0</v>
          </cell>
        </row>
        <row r="823">
          <cell r="A823">
            <v>1800068</v>
          </cell>
          <cell r="H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56125</v>
          </cell>
          <cell r="AC823">
            <v>0</v>
          </cell>
          <cell r="AD823">
            <v>0</v>
          </cell>
          <cell r="AE823">
            <v>0</v>
          </cell>
          <cell r="AF823">
            <v>0</v>
          </cell>
        </row>
        <row r="824">
          <cell r="A824">
            <v>1800068</v>
          </cell>
          <cell r="H824">
            <v>56125</v>
          </cell>
          <cell r="K824">
            <v>0</v>
          </cell>
          <cell r="L824">
            <v>0</v>
          </cell>
          <cell r="M824">
            <v>-15991.78</v>
          </cell>
          <cell r="N824">
            <v>0</v>
          </cell>
          <cell r="O824">
            <v>0</v>
          </cell>
          <cell r="P824">
            <v>0</v>
          </cell>
          <cell r="Q824">
            <v>0</v>
          </cell>
          <cell r="R824">
            <v>0</v>
          </cell>
          <cell r="S824">
            <v>0</v>
          </cell>
          <cell r="T824">
            <v>0</v>
          </cell>
          <cell r="U824">
            <v>0</v>
          </cell>
          <cell r="V824">
            <v>-16053.29</v>
          </cell>
          <cell r="W824">
            <v>0</v>
          </cell>
          <cell r="X824">
            <v>0</v>
          </cell>
          <cell r="Y824">
            <v>0</v>
          </cell>
          <cell r="Z824">
            <v>0</v>
          </cell>
          <cell r="AA824">
            <v>0</v>
          </cell>
          <cell r="AB824">
            <v>0</v>
          </cell>
          <cell r="AC824">
            <v>0</v>
          </cell>
          <cell r="AD824">
            <v>0</v>
          </cell>
          <cell r="AE824">
            <v>0</v>
          </cell>
          <cell r="AF824">
            <v>0</v>
          </cell>
        </row>
        <row r="825">
          <cell r="A825">
            <v>1800068</v>
          </cell>
          <cell r="H825">
            <v>56125</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row>
        <row r="826">
          <cell r="A826">
            <v>1800069</v>
          </cell>
          <cell r="B826" t="str">
            <v>1800069</v>
          </cell>
          <cell r="G826" t="str">
            <v>Network Laser Jet Printer</v>
          </cell>
          <cell r="H826">
            <v>0</v>
          </cell>
          <cell r="K826">
            <v>0</v>
          </cell>
          <cell r="L826">
            <v>0</v>
          </cell>
          <cell r="M826">
            <v>0</v>
          </cell>
          <cell r="N826">
            <v>0</v>
          </cell>
          <cell r="O826">
            <v>0</v>
          </cell>
          <cell r="P826">
            <v>0</v>
          </cell>
          <cell r="Q826">
            <v>0</v>
          </cell>
          <cell r="R826">
            <v>0</v>
          </cell>
          <cell r="S826">
            <v>0</v>
          </cell>
          <cell r="T826">
            <v>0</v>
          </cell>
          <cell r="U826">
            <v>0</v>
          </cell>
          <cell r="V826">
            <v>-13391.78</v>
          </cell>
          <cell r="W826">
            <v>0</v>
          </cell>
          <cell r="X826">
            <v>0</v>
          </cell>
          <cell r="Y826">
            <v>0</v>
          </cell>
          <cell r="Z826">
            <v>0</v>
          </cell>
          <cell r="AA826">
            <v>0</v>
          </cell>
          <cell r="AB826">
            <v>47000</v>
          </cell>
          <cell r="AC826">
            <v>0</v>
          </cell>
          <cell r="AD826">
            <v>0</v>
          </cell>
          <cell r="AE826">
            <v>0</v>
          </cell>
          <cell r="AF826">
            <v>0</v>
          </cell>
        </row>
        <row r="827">
          <cell r="A827">
            <v>1800069</v>
          </cell>
          <cell r="H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47000</v>
          </cell>
          <cell r="AC827">
            <v>0</v>
          </cell>
          <cell r="AD827">
            <v>0</v>
          </cell>
          <cell r="AE827">
            <v>0</v>
          </cell>
          <cell r="AF827">
            <v>0</v>
          </cell>
        </row>
        <row r="828">
          <cell r="A828">
            <v>1800069</v>
          </cell>
          <cell r="H828">
            <v>47000</v>
          </cell>
          <cell r="K828">
            <v>0</v>
          </cell>
          <cell r="L828">
            <v>0</v>
          </cell>
          <cell r="M828">
            <v>-13391.78</v>
          </cell>
          <cell r="N828">
            <v>0</v>
          </cell>
          <cell r="O828">
            <v>0</v>
          </cell>
          <cell r="P828">
            <v>0</v>
          </cell>
          <cell r="Q828">
            <v>0</v>
          </cell>
          <cell r="R828">
            <v>0</v>
          </cell>
          <cell r="S828">
            <v>0</v>
          </cell>
          <cell r="T828">
            <v>0</v>
          </cell>
          <cell r="U828">
            <v>0</v>
          </cell>
          <cell r="V828">
            <v>-13443.29</v>
          </cell>
          <cell r="W828">
            <v>0</v>
          </cell>
          <cell r="X828">
            <v>0</v>
          </cell>
          <cell r="Y828">
            <v>0</v>
          </cell>
          <cell r="Z828">
            <v>0</v>
          </cell>
          <cell r="AA828">
            <v>0</v>
          </cell>
          <cell r="AB828">
            <v>0</v>
          </cell>
          <cell r="AC828">
            <v>0</v>
          </cell>
          <cell r="AD828">
            <v>0</v>
          </cell>
          <cell r="AE828">
            <v>0</v>
          </cell>
          <cell r="AF828">
            <v>0</v>
          </cell>
        </row>
        <row r="829">
          <cell r="A829">
            <v>1800069</v>
          </cell>
          <cell r="H829">
            <v>47000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row>
        <row r="830">
          <cell r="A830">
            <v>1800070</v>
          </cell>
          <cell r="B830" t="str">
            <v>1800070</v>
          </cell>
          <cell r="G830" t="str">
            <v>DVD WRITER (10MEGA EXTERNAL)</v>
          </cell>
          <cell r="H830">
            <v>0</v>
          </cell>
          <cell r="K830">
            <v>0</v>
          </cell>
          <cell r="L830">
            <v>0</v>
          </cell>
          <cell r="M830">
            <v>0</v>
          </cell>
          <cell r="N830">
            <v>0</v>
          </cell>
          <cell r="O830">
            <v>0</v>
          </cell>
          <cell r="P830">
            <v>0</v>
          </cell>
          <cell r="Q830">
            <v>0</v>
          </cell>
          <cell r="R830">
            <v>0</v>
          </cell>
          <cell r="S830">
            <v>0</v>
          </cell>
          <cell r="T830">
            <v>0</v>
          </cell>
          <cell r="U830">
            <v>0</v>
          </cell>
          <cell r="V830">
            <v>-2644.16</v>
          </cell>
          <cell r="W830">
            <v>0</v>
          </cell>
          <cell r="X830">
            <v>0</v>
          </cell>
          <cell r="Y830">
            <v>0</v>
          </cell>
          <cell r="Z830">
            <v>0</v>
          </cell>
          <cell r="AA830">
            <v>0</v>
          </cell>
          <cell r="AB830">
            <v>11600</v>
          </cell>
          <cell r="AC830">
            <v>0</v>
          </cell>
          <cell r="AD830">
            <v>0</v>
          </cell>
          <cell r="AE830">
            <v>0</v>
          </cell>
          <cell r="AF830">
            <v>0</v>
          </cell>
        </row>
        <row r="831">
          <cell r="A831">
            <v>1800070</v>
          </cell>
          <cell r="H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11600</v>
          </cell>
          <cell r="AC831">
            <v>0</v>
          </cell>
          <cell r="AD831">
            <v>0</v>
          </cell>
          <cell r="AE831">
            <v>0</v>
          </cell>
          <cell r="AF831">
            <v>0</v>
          </cell>
        </row>
        <row r="832">
          <cell r="A832">
            <v>1800070</v>
          </cell>
          <cell r="H832">
            <v>11600</v>
          </cell>
          <cell r="K832">
            <v>0</v>
          </cell>
          <cell r="L832">
            <v>0</v>
          </cell>
          <cell r="M832">
            <v>-2644.16</v>
          </cell>
          <cell r="N832">
            <v>0</v>
          </cell>
          <cell r="O832">
            <v>0</v>
          </cell>
          <cell r="P832">
            <v>0</v>
          </cell>
          <cell r="Q832">
            <v>0</v>
          </cell>
          <cell r="R832">
            <v>0</v>
          </cell>
          <cell r="S832">
            <v>0</v>
          </cell>
          <cell r="T832">
            <v>0</v>
          </cell>
          <cell r="U832">
            <v>0</v>
          </cell>
          <cell r="V832">
            <v>-3582.34</v>
          </cell>
          <cell r="W832">
            <v>0</v>
          </cell>
          <cell r="X832">
            <v>0</v>
          </cell>
          <cell r="Y832">
            <v>0</v>
          </cell>
          <cell r="Z832">
            <v>0</v>
          </cell>
          <cell r="AA832">
            <v>0</v>
          </cell>
          <cell r="AB832">
            <v>0</v>
          </cell>
          <cell r="AC832">
            <v>0</v>
          </cell>
          <cell r="AD832">
            <v>0</v>
          </cell>
          <cell r="AE832">
            <v>0</v>
          </cell>
          <cell r="AF832">
            <v>0</v>
          </cell>
        </row>
        <row r="833">
          <cell r="A833">
            <v>1800070</v>
          </cell>
          <cell r="H833">
            <v>11600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row>
        <row r="834">
          <cell r="A834">
            <v>1800071</v>
          </cell>
          <cell r="B834" t="str">
            <v>1800071</v>
          </cell>
          <cell r="G834" t="str">
            <v>ASSEMBLE COMPUTER</v>
          </cell>
          <cell r="H834">
            <v>0</v>
          </cell>
          <cell r="K834">
            <v>0</v>
          </cell>
          <cell r="L834">
            <v>0</v>
          </cell>
          <cell r="M834">
            <v>0</v>
          </cell>
          <cell r="N834">
            <v>0</v>
          </cell>
          <cell r="O834">
            <v>0</v>
          </cell>
          <cell r="P834">
            <v>0</v>
          </cell>
          <cell r="Q834">
            <v>0</v>
          </cell>
          <cell r="R834">
            <v>0</v>
          </cell>
          <cell r="S834">
            <v>0</v>
          </cell>
          <cell r="T834">
            <v>0</v>
          </cell>
          <cell r="U834">
            <v>0</v>
          </cell>
          <cell r="V834">
            <v>-7247.1</v>
          </cell>
          <cell r="W834">
            <v>0</v>
          </cell>
          <cell r="X834">
            <v>0</v>
          </cell>
          <cell r="Y834">
            <v>0</v>
          </cell>
          <cell r="Z834">
            <v>0</v>
          </cell>
          <cell r="AA834">
            <v>0</v>
          </cell>
          <cell r="AB834">
            <v>22725</v>
          </cell>
          <cell r="AC834">
            <v>0</v>
          </cell>
          <cell r="AD834">
            <v>0</v>
          </cell>
          <cell r="AE834">
            <v>0</v>
          </cell>
          <cell r="AF834">
            <v>0</v>
          </cell>
        </row>
        <row r="835">
          <cell r="A835">
            <v>1800071</v>
          </cell>
          <cell r="H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22725</v>
          </cell>
          <cell r="AC835">
            <v>0</v>
          </cell>
          <cell r="AD835">
            <v>0</v>
          </cell>
          <cell r="AE835">
            <v>0</v>
          </cell>
          <cell r="AF835">
            <v>0</v>
          </cell>
        </row>
        <row r="836">
          <cell r="A836">
            <v>1800071</v>
          </cell>
          <cell r="H836">
            <v>22725</v>
          </cell>
          <cell r="K836">
            <v>0</v>
          </cell>
          <cell r="L836">
            <v>0</v>
          </cell>
          <cell r="M836">
            <v>-7247.1</v>
          </cell>
          <cell r="N836">
            <v>0</v>
          </cell>
          <cell r="O836">
            <v>0</v>
          </cell>
          <cell r="P836">
            <v>0</v>
          </cell>
          <cell r="Q836">
            <v>0</v>
          </cell>
          <cell r="R836">
            <v>0</v>
          </cell>
          <cell r="S836">
            <v>0</v>
          </cell>
          <cell r="T836">
            <v>0</v>
          </cell>
          <cell r="U836">
            <v>0</v>
          </cell>
          <cell r="V836">
            <v>-6191.16</v>
          </cell>
          <cell r="W836">
            <v>0</v>
          </cell>
          <cell r="X836">
            <v>0</v>
          </cell>
          <cell r="Y836">
            <v>0</v>
          </cell>
          <cell r="Z836">
            <v>0</v>
          </cell>
          <cell r="AA836">
            <v>0</v>
          </cell>
          <cell r="AB836">
            <v>0</v>
          </cell>
          <cell r="AC836">
            <v>0</v>
          </cell>
          <cell r="AD836">
            <v>0</v>
          </cell>
          <cell r="AE836">
            <v>0</v>
          </cell>
          <cell r="AF836">
            <v>0</v>
          </cell>
        </row>
        <row r="837">
          <cell r="A837">
            <v>1800071</v>
          </cell>
          <cell r="H837">
            <v>22725</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row>
        <row r="838">
          <cell r="A838">
            <v>1800072</v>
          </cell>
          <cell r="B838" t="str">
            <v>1800072</v>
          </cell>
          <cell r="G838" t="str">
            <v>HP OJ 5510 ALL IN ONE</v>
          </cell>
        </row>
        <row r="839">
          <cell r="A839">
            <v>1800073</v>
          </cell>
          <cell r="B839" t="str">
            <v>1800073</v>
          </cell>
          <cell r="G839" t="str">
            <v>LAPTOP A80 P 432</v>
          </cell>
          <cell r="H839">
            <v>0</v>
          </cell>
          <cell r="K839">
            <v>0</v>
          </cell>
          <cell r="L839">
            <v>0</v>
          </cell>
          <cell r="M839">
            <v>0</v>
          </cell>
          <cell r="N839">
            <v>0</v>
          </cell>
          <cell r="O839">
            <v>0</v>
          </cell>
          <cell r="P839">
            <v>0</v>
          </cell>
          <cell r="Q839">
            <v>0</v>
          </cell>
          <cell r="R839">
            <v>0</v>
          </cell>
          <cell r="S839">
            <v>0</v>
          </cell>
          <cell r="T839">
            <v>0</v>
          </cell>
          <cell r="U839">
            <v>0</v>
          </cell>
          <cell r="V839">
            <v>-6129.86</v>
          </cell>
          <cell r="W839">
            <v>0</v>
          </cell>
          <cell r="X839">
            <v>0</v>
          </cell>
          <cell r="Y839">
            <v>0</v>
          </cell>
          <cell r="Z839">
            <v>0</v>
          </cell>
          <cell r="AA839">
            <v>0</v>
          </cell>
          <cell r="AB839">
            <v>49500</v>
          </cell>
          <cell r="AC839">
            <v>0</v>
          </cell>
          <cell r="AD839">
            <v>0</v>
          </cell>
          <cell r="AE839">
            <v>0</v>
          </cell>
          <cell r="AF839">
            <v>0</v>
          </cell>
        </row>
        <row r="840">
          <cell r="A840">
            <v>1800073</v>
          </cell>
          <cell r="H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49500</v>
          </cell>
          <cell r="AC840">
            <v>0</v>
          </cell>
          <cell r="AD840">
            <v>0</v>
          </cell>
          <cell r="AE840">
            <v>0</v>
          </cell>
          <cell r="AF840">
            <v>0</v>
          </cell>
        </row>
        <row r="841">
          <cell r="A841">
            <v>1800073</v>
          </cell>
          <cell r="H841">
            <v>49500</v>
          </cell>
          <cell r="K841">
            <v>0</v>
          </cell>
          <cell r="L841">
            <v>0</v>
          </cell>
          <cell r="M841">
            <v>-6129.86</v>
          </cell>
          <cell r="N841">
            <v>0</v>
          </cell>
          <cell r="O841">
            <v>0</v>
          </cell>
          <cell r="P841">
            <v>0</v>
          </cell>
          <cell r="Q841">
            <v>0</v>
          </cell>
          <cell r="R841">
            <v>0</v>
          </cell>
          <cell r="S841">
            <v>0</v>
          </cell>
          <cell r="T841">
            <v>0</v>
          </cell>
          <cell r="U841">
            <v>0</v>
          </cell>
          <cell r="V841">
            <v>-17348.060000000001</v>
          </cell>
          <cell r="W841">
            <v>0</v>
          </cell>
          <cell r="X841">
            <v>0</v>
          </cell>
          <cell r="Y841">
            <v>0</v>
          </cell>
          <cell r="Z841">
            <v>0</v>
          </cell>
          <cell r="AA841">
            <v>0</v>
          </cell>
          <cell r="AB841">
            <v>0</v>
          </cell>
          <cell r="AC841">
            <v>0</v>
          </cell>
          <cell r="AD841">
            <v>0</v>
          </cell>
          <cell r="AE841">
            <v>0</v>
          </cell>
          <cell r="AF841">
            <v>0</v>
          </cell>
        </row>
        <row r="842">
          <cell r="A842">
            <v>1800073</v>
          </cell>
          <cell r="H842">
            <v>49500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row>
        <row r="843">
          <cell r="A843">
            <v>1800074</v>
          </cell>
          <cell r="B843" t="str">
            <v>1800074</v>
          </cell>
          <cell r="G843" t="str">
            <v>PEN DRIVE</v>
          </cell>
          <cell r="H843">
            <v>0</v>
          </cell>
          <cell r="K843">
            <v>0</v>
          </cell>
          <cell r="L843">
            <v>0</v>
          </cell>
          <cell r="M843">
            <v>0</v>
          </cell>
          <cell r="N843">
            <v>0</v>
          </cell>
          <cell r="O843">
            <v>0</v>
          </cell>
          <cell r="P843">
            <v>0</v>
          </cell>
          <cell r="Q843">
            <v>0</v>
          </cell>
          <cell r="R843">
            <v>0</v>
          </cell>
          <cell r="S843">
            <v>0</v>
          </cell>
          <cell r="T843">
            <v>0</v>
          </cell>
          <cell r="U843">
            <v>0</v>
          </cell>
          <cell r="V843">
            <v>-743.56</v>
          </cell>
          <cell r="W843">
            <v>0</v>
          </cell>
          <cell r="X843">
            <v>0</v>
          </cell>
          <cell r="Y843">
            <v>0</v>
          </cell>
          <cell r="Z843">
            <v>0</v>
          </cell>
          <cell r="AA843">
            <v>0</v>
          </cell>
          <cell r="AB843">
            <v>5900</v>
          </cell>
          <cell r="AC843">
            <v>0</v>
          </cell>
          <cell r="AD843">
            <v>0</v>
          </cell>
          <cell r="AE843">
            <v>0</v>
          </cell>
          <cell r="AF843">
            <v>0</v>
          </cell>
        </row>
        <row r="844">
          <cell r="A844">
            <v>1800074</v>
          </cell>
          <cell r="H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5900</v>
          </cell>
          <cell r="AC844">
            <v>0</v>
          </cell>
          <cell r="AD844">
            <v>0</v>
          </cell>
          <cell r="AE844">
            <v>0</v>
          </cell>
          <cell r="AF844">
            <v>0</v>
          </cell>
        </row>
        <row r="845">
          <cell r="A845">
            <v>1800074</v>
          </cell>
          <cell r="H845">
            <v>5900</v>
          </cell>
          <cell r="K845">
            <v>0</v>
          </cell>
          <cell r="L845">
            <v>0</v>
          </cell>
          <cell r="M845">
            <v>-743.56</v>
          </cell>
          <cell r="N845">
            <v>0</v>
          </cell>
          <cell r="O845">
            <v>0</v>
          </cell>
          <cell r="P845">
            <v>0</v>
          </cell>
          <cell r="Q845">
            <v>0</v>
          </cell>
          <cell r="R845">
            <v>0</v>
          </cell>
          <cell r="S845">
            <v>0</v>
          </cell>
          <cell r="T845">
            <v>0</v>
          </cell>
          <cell r="U845">
            <v>0</v>
          </cell>
          <cell r="V845">
            <v>-2062.58</v>
          </cell>
          <cell r="W845">
            <v>0</v>
          </cell>
          <cell r="X845">
            <v>0</v>
          </cell>
          <cell r="Y845">
            <v>0</v>
          </cell>
          <cell r="Z845">
            <v>0</v>
          </cell>
          <cell r="AA845">
            <v>0</v>
          </cell>
          <cell r="AB845">
            <v>0</v>
          </cell>
          <cell r="AC845">
            <v>0</v>
          </cell>
          <cell r="AD845">
            <v>0</v>
          </cell>
          <cell r="AE845">
            <v>0</v>
          </cell>
          <cell r="AF845">
            <v>0</v>
          </cell>
        </row>
        <row r="846">
          <cell r="A846">
            <v>1800074</v>
          </cell>
          <cell r="H846">
            <v>5900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row>
        <row r="847">
          <cell r="A847">
            <v>1800075</v>
          </cell>
          <cell r="B847" t="str">
            <v>1800075</v>
          </cell>
          <cell r="G847" t="str">
            <v>Laptop A80 P 432</v>
          </cell>
          <cell r="H847">
            <v>0</v>
          </cell>
          <cell r="K847">
            <v>0</v>
          </cell>
          <cell r="L847">
            <v>0</v>
          </cell>
          <cell r="M847">
            <v>0</v>
          </cell>
          <cell r="N847">
            <v>0</v>
          </cell>
          <cell r="O847">
            <v>0</v>
          </cell>
          <cell r="P847">
            <v>0</v>
          </cell>
          <cell r="Q847">
            <v>0</v>
          </cell>
          <cell r="R847">
            <v>0</v>
          </cell>
          <cell r="S847">
            <v>0</v>
          </cell>
          <cell r="T847">
            <v>0</v>
          </cell>
          <cell r="U847">
            <v>0</v>
          </cell>
          <cell r="V847">
            <v>-4448.22</v>
          </cell>
          <cell r="W847">
            <v>0</v>
          </cell>
          <cell r="X847">
            <v>0</v>
          </cell>
          <cell r="Y847">
            <v>0</v>
          </cell>
          <cell r="Z847">
            <v>0</v>
          </cell>
          <cell r="AA847">
            <v>0</v>
          </cell>
          <cell r="AB847">
            <v>49500</v>
          </cell>
          <cell r="AC847">
            <v>0</v>
          </cell>
          <cell r="AD847">
            <v>0</v>
          </cell>
          <cell r="AE847">
            <v>0</v>
          </cell>
          <cell r="AF847">
            <v>0</v>
          </cell>
        </row>
        <row r="848">
          <cell r="A848">
            <v>1800075</v>
          </cell>
          <cell r="H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49500</v>
          </cell>
          <cell r="AC848">
            <v>0</v>
          </cell>
          <cell r="AD848">
            <v>0</v>
          </cell>
          <cell r="AE848">
            <v>0</v>
          </cell>
          <cell r="AF848">
            <v>0</v>
          </cell>
        </row>
        <row r="849">
          <cell r="A849">
            <v>1800075</v>
          </cell>
          <cell r="H849">
            <v>49500</v>
          </cell>
          <cell r="K849">
            <v>0</v>
          </cell>
          <cell r="L849">
            <v>0</v>
          </cell>
          <cell r="M849">
            <v>-4448.22</v>
          </cell>
          <cell r="N849">
            <v>0</v>
          </cell>
          <cell r="O849">
            <v>0</v>
          </cell>
          <cell r="P849">
            <v>0</v>
          </cell>
          <cell r="Q849">
            <v>0</v>
          </cell>
          <cell r="R849">
            <v>0</v>
          </cell>
          <cell r="S849">
            <v>0</v>
          </cell>
          <cell r="T849">
            <v>0</v>
          </cell>
          <cell r="U849">
            <v>0</v>
          </cell>
          <cell r="V849">
            <v>-18020.71</v>
          </cell>
          <cell r="W849">
            <v>0</v>
          </cell>
          <cell r="X849">
            <v>0</v>
          </cell>
          <cell r="Y849">
            <v>0</v>
          </cell>
          <cell r="Z849">
            <v>0</v>
          </cell>
          <cell r="AA849">
            <v>0</v>
          </cell>
          <cell r="AB849">
            <v>0</v>
          </cell>
          <cell r="AC849">
            <v>0</v>
          </cell>
          <cell r="AD849">
            <v>0</v>
          </cell>
          <cell r="AE849">
            <v>0</v>
          </cell>
          <cell r="AF849">
            <v>0</v>
          </cell>
        </row>
        <row r="850">
          <cell r="A850">
            <v>1800075</v>
          </cell>
          <cell r="H850">
            <v>49500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row>
        <row r="851">
          <cell r="A851">
            <v>1800076</v>
          </cell>
          <cell r="B851" t="str">
            <v>1800076</v>
          </cell>
          <cell r="G851" t="str">
            <v>Laptop A80 P 432</v>
          </cell>
          <cell r="H851">
            <v>0</v>
          </cell>
          <cell r="K851">
            <v>0</v>
          </cell>
          <cell r="L851">
            <v>0</v>
          </cell>
          <cell r="M851">
            <v>0</v>
          </cell>
          <cell r="N851">
            <v>0</v>
          </cell>
          <cell r="O851">
            <v>0</v>
          </cell>
          <cell r="P851">
            <v>0</v>
          </cell>
          <cell r="Q851">
            <v>0</v>
          </cell>
          <cell r="R851">
            <v>0</v>
          </cell>
          <cell r="S851">
            <v>0</v>
          </cell>
          <cell r="T851">
            <v>0</v>
          </cell>
          <cell r="U851">
            <v>0</v>
          </cell>
          <cell r="V851">
            <v>-5533.15</v>
          </cell>
          <cell r="W851">
            <v>0</v>
          </cell>
          <cell r="X851">
            <v>0</v>
          </cell>
          <cell r="Y851">
            <v>0</v>
          </cell>
          <cell r="Z851">
            <v>0</v>
          </cell>
          <cell r="AA851">
            <v>0</v>
          </cell>
          <cell r="AB851">
            <v>49500</v>
          </cell>
          <cell r="AC851">
            <v>0</v>
          </cell>
          <cell r="AD851">
            <v>0</v>
          </cell>
          <cell r="AE851">
            <v>0</v>
          </cell>
          <cell r="AF851">
            <v>0</v>
          </cell>
        </row>
        <row r="852">
          <cell r="A852">
            <v>1800076</v>
          </cell>
          <cell r="H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49500</v>
          </cell>
          <cell r="AC852">
            <v>0</v>
          </cell>
          <cell r="AD852">
            <v>0</v>
          </cell>
          <cell r="AE852">
            <v>0</v>
          </cell>
          <cell r="AF852">
            <v>0</v>
          </cell>
        </row>
        <row r="853">
          <cell r="A853">
            <v>1800076</v>
          </cell>
          <cell r="H853">
            <v>49500</v>
          </cell>
          <cell r="K853">
            <v>0</v>
          </cell>
          <cell r="L853">
            <v>0</v>
          </cell>
          <cell r="M853">
            <v>-5533.15</v>
          </cell>
          <cell r="N853">
            <v>0</v>
          </cell>
          <cell r="O853">
            <v>0</v>
          </cell>
          <cell r="P853">
            <v>0</v>
          </cell>
          <cell r="Q853">
            <v>0</v>
          </cell>
          <cell r="R853">
            <v>0</v>
          </cell>
          <cell r="S853">
            <v>0</v>
          </cell>
          <cell r="T853">
            <v>0</v>
          </cell>
          <cell r="U853">
            <v>0</v>
          </cell>
          <cell r="V853">
            <v>-17586.740000000002</v>
          </cell>
          <cell r="W853">
            <v>0</v>
          </cell>
          <cell r="X853">
            <v>0</v>
          </cell>
          <cell r="Y853">
            <v>0</v>
          </cell>
          <cell r="Z853">
            <v>0</v>
          </cell>
          <cell r="AA853">
            <v>0</v>
          </cell>
          <cell r="AB853">
            <v>0</v>
          </cell>
          <cell r="AC853">
            <v>0</v>
          </cell>
          <cell r="AD853">
            <v>0</v>
          </cell>
          <cell r="AE853">
            <v>0</v>
          </cell>
          <cell r="AF853">
            <v>0</v>
          </cell>
        </row>
        <row r="854">
          <cell r="A854">
            <v>1800076</v>
          </cell>
          <cell r="H854">
            <v>49500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row>
        <row r="855">
          <cell r="A855">
            <v>1800077</v>
          </cell>
          <cell r="B855" t="str">
            <v>1800077</v>
          </cell>
          <cell r="G855" t="str">
            <v>HARD DISK DRIVE ( V-HOST SERVER)</v>
          </cell>
          <cell r="H855">
            <v>0</v>
          </cell>
          <cell r="K855">
            <v>0</v>
          </cell>
          <cell r="L855">
            <v>0</v>
          </cell>
          <cell r="M855">
            <v>0</v>
          </cell>
          <cell r="N855">
            <v>0</v>
          </cell>
          <cell r="O855">
            <v>0</v>
          </cell>
          <cell r="P855">
            <v>0</v>
          </cell>
          <cell r="Q855">
            <v>0</v>
          </cell>
          <cell r="R855">
            <v>0</v>
          </cell>
          <cell r="S855">
            <v>0</v>
          </cell>
          <cell r="T855">
            <v>0</v>
          </cell>
          <cell r="U855">
            <v>0</v>
          </cell>
          <cell r="V855">
            <v>-227.95</v>
          </cell>
          <cell r="W855">
            <v>0</v>
          </cell>
          <cell r="X855">
            <v>0</v>
          </cell>
          <cell r="Y855">
            <v>0</v>
          </cell>
          <cell r="Z855">
            <v>0</v>
          </cell>
          <cell r="AA855">
            <v>0</v>
          </cell>
          <cell r="AB855">
            <v>8000</v>
          </cell>
          <cell r="AC855">
            <v>0</v>
          </cell>
          <cell r="AD855">
            <v>0</v>
          </cell>
          <cell r="AE855">
            <v>0</v>
          </cell>
          <cell r="AF855">
            <v>0</v>
          </cell>
        </row>
        <row r="856">
          <cell r="A856">
            <v>1800077</v>
          </cell>
          <cell r="H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8000</v>
          </cell>
          <cell r="AC856">
            <v>0</v>
          </cell>
          <cell r="AD856">
            <v>0</v>
          </cell>
          <cell r="AE856">
            <v>0</v>
          </cell>
          <cell r="AF856">
            <v>0</v>
          </cell>
        </row>
        <row r="857">
          <cell r="A857">
            <v>1800077</v>
          </cell>
          <cell r="H857">
            <v>8000</v>
          </cell>
          <cell r="K857">
            <v>0</v>
          </cell>
          <cell r="L857">
            <v>0</v>
          </cell>
          <cell r="M857">
            <v>-227.95</v>
          </cell>
          <cell r="N857">
            <v>0</v>
          </cell>
          <cell r="O857">
            <v>0</v>
          </cell>
          <cell r="P857">
            <v>0</v>
          </cell>
          <cell r="Q857">
            <v>0</v>
          </cell>
          <cell r="R857">
            <v>0</v>
          </cell>
          <cell r="S857">
            <v>0</v>
          </cell>
          <cell r="T857">
            <v>0</v>
          </cell>
          <cell r="U857">
            <v>0</v>
          </cell>
          <cell r="V857">
            <v>-3108.82</v>
          </cell>
          <cell r="W857">
            <v>0</v>
          </cell>
          <cell r="X857">
            <v>0</v>
          </cell>
          <cell r="Y857">
            <v>0</v>
          </cell>
          <cell r="Z857">
            <v>0</v>
          </cell>
          <cell r="AA857">
            <v>0</v>
          </cell>
          <cell r="AB857">
            <v>0</v>
          </cell>
          <cell r="AC857">
            <v>0</v>
          </cell>
          <cell r="AD857">
            <v>0</v>
          </cell>
          <cell r="AE857">
            <v>0</v>
          </cell>
          <cell r="AF857">
            <v>0</v>
          </cell>
        </row>
        <row r="858">
          <cell r="A858">
            <v>1800077</v>
          </cell>
          <cell r="H858">
            <v>8000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row>
        <row r="859">
          <cell r="A859">
            <v>1800078</v>
          </cell>
          <cell r="B859" t="str">
            <v>1800078</v>
          </cell>
          <cell r="G859" t="str">
            <v>PENDRIVE</v>
          </cell>
          <cell r="H859">
            <v>0</v>
          </cell>
          <cell r="K859">
            <v>0</v>
          </cell>
          <cell r="L859">
            <v>0</v>
          </cell>
          <cell r="M859">
            <v>0</v>
          </cell>
          <cell r="N859">
            <v>0</v>
          </cell>
          <cell r="O859">
            <v>0</v>
          </cell>
          <cell r="P859">
            <v>0</v>
          </cell>
          <cell r="Q859">
            <v>0</v>
          </cell>
          <cell r="R859">
            <v>0</v>
          </cell>
          <cell r="S859">
            <v>0</v>
          </cell>
          <cell r="T859">
            <v>0</v>
          </cell>
          <cell r="U859">
            <v>0</v>
          </cell>
          <cell r="V859">
            <v>-83.78</v>
          </cell>
          <cell r="W859">
            <v>0</v>
          </cell>
          <cell r="X859">
            <v>0</v>
          </cell>
          <cell r="Y859">
            <v>0</v>
          </cell>
          <cell r="Z859">
            <v>0</v>
          </cell>
          <cell r="AA859">
            <v>0</v>
          </cell>
          <cell r="AB859">
            <v>3475</v>
          </cell>
          <cell r="AC859">
            <v>0</v>
          </cell>
          <cell r="AD859">
            <v>0</v>
          </cell>
          <cell r="AE859">
            <v>0</v>
          </cell>
          <cell r="AF859">
            <v>0</v>
          </cell>
        </row>
        <row r="860">
          <cell r="A860">
            <v>1800078</v>
          </cell>
          <cell r="H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3475</v>
          </cell>
          <cell r="AC860">
            <v>0</v>
          </cell>
          <cell r="AD860">
            <v>0</v>
          </cell>
          <cell r="AE860">
            <v>0</v>
          </cell>
          <cell r="AF860">
            <v>0</v>
          </cell>
        </row>
        <row r="861">
          <cell r="A861">
            <v>1800078</v>
          </cell>
          <cell r="H861">
            <v>3475</v>
          </cell>
          <cell r="K861">
            <v>0</v>
          </cell>
          <cell r="L861">
            <v>0</v>
          </cell>
          <cell r="M861">
            <v>-83.78</v>
          </cell>
          <cell r="N861">
            <v>0</v>
          </cell>
          <cell r="O861">
            <v>0</v>
          </cell>
          <cell r="P861">
            <v>0</v>
          </cell>
          <cell r="Q861">
            <v>0</v>
          </cell>
          <cell r="R861">
            <v>0</v>
          </cell>
          <cell r="S861">
            <v>0</v>
          </cell>
          <cell r="T861">
            <v>0</v>
          </cell>
          <cell r="U861">
            <v>0</v>
          </cell>
          <cell r="V861">
            <v>-1356.49</v>
          </cell>
          <cell r="W861">
            <v>0</v>
          </cell>
          <cell r="X861">
            <v>0</v>
          </cell>
          <cell r="Y861">
            <v>0</v>
          </cell>
          <cell r="Z861">
            <v>0</v>
          </cell>
          <cell r="AA861">
            <v>0</v>
          </cell>
          <cell r="AB861">
            <v>0</v>
          </cell>
          <cell r="AC861">
            <v>0</v>
          </cell>
          <cell r="AD861">
            <v>0</v>
          </cell>
          <cell r="AE861">
            <v>0</v>
          </cell>
          <cell r="AF861">
            <v>0</v>
          </cell>
        </row>
        <row r="862">
          <cell r="A862">
            <v>1800078</v>
          </cell>
          <cell r="H862">
            <v>3475</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row>
        <row r="863">
          <cell r="A863">
            <v>1800079</v>
          </cell>
          <cell r="B863" t="str">
            <v>1800079</v>
          </cell>
          <cell r="G863" t="str">
            <v>PENDRIVE</v>
          </cell>
          <cell r="H863">
            <v>0</v>
          </cell>
          <cell r="K863">
            <v>0</v>
          </cell>
          <cell r="L863">
            <v>0</v>
          </cell>
          <cell r="M863">
            <v>0</v>
          </cell>
          <cell r="N863">
            <v>0</v>
          </cell>
          <cell r="O863">
            <v>0</v>
          </cell>
          <cell r="P863">
            <v>0</v>
          </cell>
          <cell r="Q863">
            <v>0</v>
          </cell>
          <cell r="R863">
            <v>0</v>
          </cell>
          <cell r="S863">
            <v>0</v>
          </cell>
          <cell r="T863">
            <v>0</v>
          </cell>
          <cell r="U863">
            <v>0</v>
          </cell>
          <cell r="V863">
            <v>-83.78</v>
          </cell>
          <cell r="W863">
            <v>0</v>
          </cell>
          <cell r="X863">
            <v>0</v>
          </cell>
          <cell r="Y863">
            <v>0</v>
          </cell>
          <cell r="Z863">
            <v>0</v>
          </cell>
          <cell r="AA863">
            <v>0</v>
          </cell>
          <cell r="AB863">
            <v>3475</v>
          </cell>
          <cell r="AC863">
            <v>0</v>
          </cell>
          <cell r="AD863">
            <v>0</v>
          </cell>
          <cell r="AE863">
            <v>0</v>
          </cell>
          <cell r="AF863">
            <v>0</v>
          </cell>
        </row>
        <row r="864">
          <cell r="A864">
            <v>1800079</v>
          </cell>
          <cell r="H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3475</v>
          </cell>
          <cell r="AC864">
            <v>0</v>
          </cell>
          <cell r="AD864">
            <v>0</v>
          </cell>
          <cell r="AE864">
            <v>0</v>
          </cell>
          <cell r="AF864">
            <v>0</v>
          </cell>
        </row>
        <row r="865">
          <cell r="A865">
            <v>1800079</v>
          </cell>
          <cell r="H865">
            <v>3475</v>
          </cell>
          <cell r="K865">
            <v>0</v>
          </cell>
          <cell r="L865">
            <v>0</v>
          </cell>
          <cell r="M865">
            <v>-83.78</v>
          </cell>
          <cell r="N865">
            <v>0</v>
          </cell>
          <cell r="O865">
            <v>0</v>
          </cell>
          <cell r="P865">
            <v>0</v>
          </cell>
          <cell r="Q865">
            <v>0</v>
          </cell>
          <cell r="R865">
            <v>0</v>
          </cell>
          <cell r="S865">
            <v>0</v>
          </cell>
          <cell r="T865">
            <v>0</v>
          </cell>
          <cell r="U865">
            <v>0</v>
          </cell>
          <cell r="V865">
            <v>-1356.49</v>
          </cell>
          <cell r="W865">
            <v>0</v>
          </cell>
          <cell r="X865">
            <v>0</v>
          </cell>
          <cell r="Y865">
            <v>0</v>
          </cell>
          <cell r="Z865">
            <v>0</v>
          </cell>
          <cell r="AA865">
            <v>0</v>
          </cell>
          <cell r="AB865">
            <v>0</v>
          </cell>
          <cell r="AC865">
            <v>0</v>
          </cell>
          <cell r="AD865">
            <v>0</v>
          </cell>
          <cell r="AE865">
            <v>0</v>
          </cell>
          <cell r="AF865">
            <v>0</v>
          </cell>
        </row>
        <row r="866">
          <cell r="A866">
            <v>1800079</v>
          </cell>
          <cell r="H866">
            <v>3475</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row>
        <row r="867">
          <cell r="A867">
            <v>1800080</v>
          </cell>
          <cell r="B867" t="str">
            <v>1800080</v>
          </cell>
          <cell r="G867" t="str">
            <v>computer</v>
          </cell>
          <cell r="H867">
            <v>0</v>
          </cell>
          <cell r="K867">
            <v>0</v>
          </cell>
          <cell r="L867">
            <v>0</v>
          </cell>
          <cell r="M867">
            <v>0</v>
          </cell>
          <cell r="N867">
            <v>0</v>
          </cell>
          <cell r="O867">
            <v>0</v>
          </cell>
          <cell r="P867">
            <v>0</v>
          </cell>
          <cell r="Q867">
            <v>0</v>
          </cell>
          <cell r="R867">
            <v>0</v>
          </cell>
          <cell r="S867">
            <v>0</v>
          </cell>
          <cell r="T867">
            <v>0</v>
          </cell>
          <cell r="U867">
            <v>0</v>
          </cell>
          <cell r="V867">
            <v>-3162.74</v>
          </cell>
          <cell r="W867">
            <v>0</v>
          </cell>
          <cell r="X867">
            <v>0</v>
          </cell>
          <cell r="Y867">
            <v>0</v>
          </cell>
          <cell r="Z867">
            <v>0</v>
          </cell>
          <cell r="AA867">
            <v>0</v>
          </cell>
          <cell r="AB867">
            <v>39000</v>
          </cell>
          <cell r="AC867">
            <v>0</v>
          </cell>
          <cell r="AD867">
            <v>0</v>
          </cell>
          <cell r="AE867">
            <v>0</v>
          </cell>
          <cell r="AF867">
            <v>0</v>
          </cell>
        </row>
        <row r="868">
          <cell r="A868">
            <v>1800080</v>
          </cell>
          <cell r="H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39000</v>
          </cell>
          <cell r="AC868">
            <v>0</v>
          </cell>
          <cell r="AD868">
            <v>0</v>
          </cell>
          <cell r="AE868">
            <v>0</v>
          </cell>
          <cell r="AF868">
            <v>0</v>
          </cell>
        </row>
        <row r="869">
          <cell r="A869">
            <v>1800080</v>
          </cell>
          <cell r="H869">
            <v>39000</v>
          </cell>
          <cell r="K869">
            <v>0</v>
          </cell>
          <cell r="L869">
            <v>0</v>
          </cell>
          <cell r="M869">
            <v>-3162.74</v>
          </cell>
          <cell r="N869">
            <v>0</v>
          </cell>
          <cell r="O869">
            <v>0</v>
          </cell>
          <cell r="P869">
            <v>0</v>
          </cell>
          <cell r="Q869">
            <v>0</v>
          </cell>
          <cell r="R869">
            <v>0</v>
          </cell>
          <cell r="S869">
            <v>0</v>
          </cell>
          <cell r="T869">
            <v>0</v>
          </cell>
          <cell r="U869">
            <v>0</v>
          </cell>
          <cell r="V869">
            <v>-14334.9</v>
          </cell>
          <cell r="W869">
            <v>0</v>
          </cell>
          <cell r="X869">
            <v>0</v>
          </cell>
          <cell r="Y869">
            <v>0</v>
          </cell>
          <cell r="Z869">
            <v>0</v>
          </cell>
          <cell r="AA869">
            <v>0</v>
          </cell>
          <cell r="AB869">
            <v>0</v>
          </cell>
          <cell r="AC869">
            <v>0</v>
          </cell>
          <cell r="AD869">
            <v>0</v>
          </cell>
          <cell r="AE869">
            <v>0</v>
          </cell>
          <cell r="AF869">
            <v>0</v>
          </cell>
        </row>
        <row r="870">
          <cell r="A870">
            <v>1800080</v>
          </cell>
          <cell r="H870">
            <v>39000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row>
        <row r="871">
          <cell r="A871">
            <v>1800081</v>
          </cell>
          <cell r="B871" t="str">
            <v>1800081</v>
          </cell>
          <cell r="G871" t="str">
            <v>computer</v>
          </cell>
          <cell r="H871">
            <v>0</v>
          </cell>
          <cell r="K871">
            <v>0</v>
          </cell>
          <cell r="L871">
            <v>0</v>
          </cell>
          <cell r="M871">
            <v>0</v>
          </cell>
          <cell r="N871">
            <v>0</v>
          </cell>
          <cell r="O871">
            <v>0</v>
          </cell>
          <cell r="P871">
            <v>0</v>
          </cell>
          <cell r="Q871">
            <v>0</v>
          </cell>
          <cell r="R871">
            <v>0</v>
          </cell>
          <cell r="S871">
            <v>0</v>
          </cell>
          <cell r="T871">
            <v>0</v>
          </cell>
          <cell r="U871">
            <v>0</v>
          </cell>
          <cell r="V871">
            <v>-24.35</v>
          </cell>
          <cell r="W871">
            <v>0</v>
          </cell>
          <cell r="X871">
            <v>0</v>
          </cell>
          <cell r="Y871">
            <v>0</v>
          </cell>
          <cell r="Z871">
            <v>0</v>
          </cell>
          <cell r="AA871">
            <v>0</v>
          </cell>
          <cell r="AB871">
            <v>22222</v>
          </cell>
          <cell r="AC871">
            <v>0</v>
          </cell>
          <cell r="AD871">
            <v>0</v>
          </cell>
          <cell r="AE871">
            <v>0</v>
          </cell>
          <cell r="AF871">
            <v>0</v>
          </cell>
        </row>
        <row r="872">
          <cell r="A872">
            <v>1800081</v>
          </cell>
          <cell r="H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22222</v>
          </cell>
          <cell r="AC872">
            <v>0</v>
          </cell>
          <cell r="AD872">
            <v>0</v>
          </cell>
          <cell r="AE872">
            <v>0</v>
          </cell>
          <cell r="AF872">
            <v>0</v>
          </cell>
        </row>
        <row r="873">
          <cell r="A873">
            <v>1800081</v>
          </cell>
          <cell r="H873">
            <v>22222</v>
          </cell>
          <cell r="K873">
            <v>0</v>
          </cell>
          <cell r="L873">
            <v>0</v>
          </cell>
          <cell r="M873">
            <v>-24.35</v>
          </cell>
          <cell r="N873">
            <v>0</v>
          </cell>
          <cell r="O873">
            <v>0</v>
          </cell>
          <cell r="P873">
            <v>0</v>
          </cell>
          <cell r="Q873">
            <v>0</v>
          </cell>
          <cell r="R873">
            <v>0</v>
          </cell>
          <cell r="S873">
            <v>0</v>
          </cell>
          <cell r="T873">
            <v>0</v>
          </cell>
          <cell r="U873">
            <v>0</v>
          </cell>
          <cell r="V873">
            <v>-8879.06</v>
          </cell>
          <cell r="W873">
            <v>0</v>
          </cell>
          <cell r="X873">
            <v>0</v>
          </cell>
          <cell r="Y873">
            <v>0</v>
          </cell>
          <cell r="Z873">
            <v>0</v>
          </cell>
          <cell r="AA873">
            <v>0</v>
          </cell>
          <cell r="AB873">
            <v>0</v>
          </cell>
          <cell r="AC873">
            <v>0</v>
          </cell>
          <cell r="AD873">
            <v>0</v>
          </cell>
          <cell r="AE873">
            <v>0</v>
          </cell>
          <cell r="AF873">
            <v>0</v>
          </cell>
        </row>
        <row r="874">
          <cell r="A874">
            <v>1800081</v>
          </cell>
          <cell r="H874">
            <v>22222</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row>
        <row r="875">
          <cell r="A875">
            <v>1800082</v>
          </cell>
          <cell r="B875" t="str">
            <v>1800082</v>
          </cell>
          <cell r="G875" t="str">
            <v>PRINTER</v>
          </cell>
          <cell r="H875">
            <v>0</v>
          </cell>
          <cell r="K875">
            <v>0</v>
          </cell>
          <cell r="L875">
            <v>0</v>
          </cell>
          <cell r="M875">
            <v>0</v>
          </cell>
          <cell r="N875">
            <v>0</v>
          </cell>
          <cell r="O875">
            <v>0</v>
          </cell>
          <cell r="P875">
            <v>0</v>
          </cell>
          <cell r="Q875">
            <v>0</v>
          </cell>
          <cell r="R875">
            <v>0</v>
          </cell>
          <cell r="S875">
            <v>0</v>
          </cell>
          <cell r="T875">
            <v>0</v>
          </cell>
          <cell r="U875">
            <v>0</v>
          </cell>
          <cell r="V875">
            <v>-5431.36</v>
          </cell>
          <cell r="W875">
            <v>0</v>
          </cell>
          <cell r="X875">
            <v>0</v>
          </cell>
          <cell r="Y875">
            <v>0</v>
          </cell>
          <cell r="Z875">
            <v>0</v>
          </cell>
          <cell r="AA875">
            <v>0</v>
          </cell>
          <cell r="AB875">
            <v>14040</v>
          </cell>
          <cell r="AC875">
            <v>0</v>
          </cell>
          <cell r="AD875">
            <v>0</v>
          </cell>
          <cell r="AE875">
            <v>0</v>
          </cell>
          <cell r="AF875">
            <v>0</v>
          </cell>
        </row>
        <row r="876">
          <cell r="A876">
            <v>1800082</v>
          </cell>
          <cell r="H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14040</v>
          </cell>
          <cell r="AC876">
            <v>0</v>
          </cell>
          <cell r="AD876">
            <v>0</v>
          </cell>
          <cell r="AE876">
            <v>0</v>
          </cell>
          <cell r="AF876">
            <v>0</v>
          </cell>
        </row>
        <row r="877">
          <cell r="A877">
            <v>1800083</v>
          </cell>
          <cell r="H877">
            <v>0</v>
          </cell>
          <cell r="K877">
            <v>0</v>
          </cell>
          <cell r="L877">
            <v>0</v>
          </cell>
          <cell r="M877">
            <v>0</v>
          </cell>
          <cell r="N877">
            <v>0</v>
          </cell>
          <cell r="O877">
            <v>0</v>
          </cell>
          <cell r="P877">
            <v>0</v>
          </cell>
          <cell r="Q877">
            <v>0</v>
          </cell>
          <cell r="R877">
            <v>0</v>
          </cell>
          <cell r="S877">
            <v>0</v>
          </cell>
          <cell r="T877">
            <v>0</v>
          </cell>
          <cell r="U877">
            <v>0</v>
          </cell>
          <cell r="V877">
            <v>-17446.580000000002</v>
          </cell>
          <cell r="W877">
            <v>0</v>
          </cell>
          <cell r="X877">
            <v>0</v>
          </cell>
          <cell r="Y877">
            <v>0</v>
          </cell>
          <cell r="Z877">
            <v>0</v>
          </cell>
          <cell r="AA877">
            <v>0</v>
          </cell>
          <cell r="AB877">
            <v>49750</v>
          </cell>
          <cell r="AC877">
            <v>0</v>
          </cell>
          <cell r="AD877">
            <v>0</v>
          </cell>
          <cell r="AE877">
            <v>0</v>
          </cell>
          <cell r="AF877">
            <v>0</v>
          </cell>
        </row>
        <row r="878">
          <cell r="A878">
            <v>1800083</v>
          </cell>
          <cell r="H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49750</v>
          </cell>
          <cell r="AC878">
            <v>0</v>
          </cell>
          <cell r="AD878">
            <v>0</v>
          </cell>
          <cell r="AE878">
            <v>0</v>
          </cell>
          <cell r="AF878">
            <v>0</v>
          </cell>
        </row>
        <row r="879">
          <cell r="A879">
            <v>1800083</v>
          </cell>
          <cell r="B879" t="str">
            <v>1800083</v>
          </cell>
          <cell r="G879" t="str">
            <v>Computer -Server</v>
          </cell>
        </row>
        <row r="880">
          <cell r="A880">
            <v>1800084</v>
          </cell>
          <cell r="B880" t="str">
            <v>1800084</v>
          </cell>
          <cell r="G880" t="str">
            <v>Computer -Server</v>
          </cell>
          <cell r="H880">
            <v>0</v>
          </cell>
          <cell r="K880">
            <v>0</v>
          </cell>
          <cell r="L880">
            <v>0</v>
          </cell>
          <cell r="M880">
            <v>0</v>
          </cell>
          <cell r="N880">
            <v>0</v>
          </cell>
          <cell r="O880">
            <v>0</v>
          </cell>
          <cell r="P880">
            <v>0</v>
          </cell>
          <cell r="Q880">
            <v>0</v>
          </cell>
          <cell r="R880">
            <v>0</v>
          </cell>
          <cell r="S880">
            <v>0</v>
          </cell>
          <cell r="T880">
            <v>0</v>
          </cell>
          <cell r="U880">
            <v>0</v>
          </cell>
          <cell r="V880">
            <v>-17446.580000000002</v>
          </cell>
          <cell r="W880">
            <v>0</v>
          </cell>
          <cell r="X880">
            <v>0</v>
          </cell>
          <cell r="Y880">
            <v>0</v>
          </cell>
          <cell r="Z880">
            <v>0</v>
          </cell>
          <cell r="AA880">
            <v>0</v>
          </cell>
          <cell r="AB880">
            <v>49750</v>
          </cell>
          <cell r="AC880">
            <v>0</v>
          </cell>
          <cell r="AD880">
            <v>0</v>
          </cell>
          <cell r="AE880">
            <v>0</v>
          </cell>
          <cell r="AF880">
            <v>0</v>
          </cell>
        </row>
        <row r="881">
          <cell r="A881">
            <v>1800084</v>
          </cell>
          <cell r="H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49750</v>
          </cell>
          <cell r="AC881">
            <v>0</v>
          </cell>
          <cell r="AD881">
            <v>0</v>
          </cell>
          <cell r="AE881">
            <v>0</v>
          </cell>
          <cell r="AF881">
            <v>0</v>
          </cell>
        </row>
        <row r="882">
          <cell r="A882">
            <v>1800085</v>
          </cell>
          <cell r="B882" t="str">
            <v>1800085</v>
          </cell>
          <cell r="G882" t="str">
            <v>Hard Disk</v>
          </cell>
          <cell r="H882">
            <v>0</v>
          </cell>
          <cell r="K882">
            <v>0</v>
          </cell>
          <cell r="L882">
            <v>0</v>
          </cell>
          <cell r="M882">
            <v>0</v>
          </cell>
          <cell r="N882">
            <v>0</v>
          </cell>
          <cell r="O882">
            <v>0</v>
          </cell>
          <cell r="P882">
            <v>0</v>
          </cell>
          <cell r="Q882">
            <v>0</v>
          </cell>
          <cell r="R882">
            <v>0</v>
          </cell>
          <cell r="S882">
            <v>0</v>
          </cell>
          <cell r="T882">
            <v>0</v>
          </cell>
          <cell r="U882">
            <v>0</v>
          </cell>
          <cell r="V882">
            <v>-3419.18</v>
          </cell>
          <cell r="W882">
            <v>0</v>
          </cell>
          <cell r="X882">
            <v>0</v>
          </cell>
          <cell r="Y882">
            <v>0</v>
          </cell>
          <cell r="Z882">
            <v>0</v>
          </cell>
          <cell r="AA882">
            <v>0</v>
          </cell>
          <cell r="AB882">
            <v>9750</v>
          </cell>
          <cell r="AC882">
            <v>0</v>
          </cell>
          <cell r="AD882">
            <v>0</v>
          </cell>
          <cell r="AE882">
            <v>0</v>
          </cell>
          <cell r="AF882">
            <v>0</v>
          </cell>
        </row>
        <row r="883">
          <cell r="A883">
            <v>1800085</v>
          </cell>
          <cell r="H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9750</v>
          </cell>
          <cell r="AC883">
            <v>0</v>
          </cell>
          <cell r="AD883">
            <v>0</v>
          </cell>
          <cell r="AE883">
            <v>0</v>
          </cell>
          <cell r="AF883">
            <v>0</v>
          </cell>
        </row>
        <row r="884">
          <cell r="A884">
            <v>1800086</v>
          </cell>
          <cell r="B884" t="str">
            <v>1800086</v>
          </cell>
          <cell r="G884" t="str">
            <v>Hard Disk</v>
          </cell>
          <cell r="H884">
            <v>0</v>
          </cell>
          <cell r="K884">
            <v>0</v>
          </cell>
          <cell r="L884">
            <v>0</v>
          </cell>
          <cell r="M884">
            <v>0</v>
          </cell>
          <cell r="N884">
            <v>0</v>
          </cell>
          <cell r="O884">
            <v>0</v>
          </cell>
          <cell r="P884">
            <v>0</v>
          </cell>
          <cell r="Q884">
            <v>0</v>
          </cell>
          <cell r="R884">
            <v>0</v>
          </cell>
          <cell r="S884">
            <v>0</v>
          </cell>
          <cell r="T884">
            <v>0</v>
          </cell>
          <cell r="U884">
            <v>0</v>
          </cell>
          <cell r="V884">
            <v>-3419.18</v>
          </cell>
          <cell r="W884">
            <v>0</v>
          </cell>
          <cell r="X884">
            <v>0</v>
          </cell>
          <cell r="Y884">
            <v>0</v>
          </cell>
          <cell r="Z884">
            <v>0</v>
          </cell>
          <cell r="AA884">
            <v>0</v>
          </cell>
          <cell r="AB884">
            <v>9750</v>
          </cell>
          <cell r="AC884">
            <v>0</v>
          </cell>
          <cell r="AD884">
            <v>0</v>
          </cell>
          <cell r="AE884">
            <v>0</v>
          </cell>
          <cell r="AF884">
            <v>0</v>
          </cell>
        </row>
        <row r="885">
          <cell r="A885">
            <v>1800086</v>
          </cell>
          <cell r="H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9750</v>
          </cell>
          <cell r="AC885">
            <v>0</v>
          </cell>
          <cell r="AD885">
            <v>0</v>
          </cell>
          <cell r="AE885">
            <v>0</v>
          </cell>
          <cell r="AF885">
            <v>0</v>
          </cell>
        </row>
        <row r="886">
          <cell r="A886">
            <v>1800087</v>
          </cell>
          <cell r="B886" t="str">
            <v>1800087</v>
          </cell>
          <cell r="G886" t="str">
            <v>PRINTER</v>
          </cell>
          <cell r="H886">
            <v>0</v>
          </cell>
          <cell r="K886">
            <v>0</v>
          </cell>
          <cell r="L886">
            <v>0</v>
          </cell>
          <cell r="M886">
            <v>0</v>
          </cell>
          <cell r="N886">
            <v>0</v>
          </cell>
          <cell r="O886">
            <v>0</v>
          </cell>
          <cell r="P886">
            <v>0</v>
          </cell>
          <cell r="Q886">
            <v>0</v>
          </cell>
          <cell r="R886">
            <v>0</v>
          </cell>
          <cell r="S886">
            <v>0</v>
          </cell>
          <cell r="T886">
            <v>0</v>
          </cell>
          <cell r="U886">
            <v>0</v>
          </cell>
          <cell r="V886">
            <v>-1684.29</v>
          </cell>
          <cell r="W886">
            <v>0</v>
          </cell>
          <cell r="X886">
            <v>0</v>
          </cell>
          <cell r="Y886">
            <v>0</v>
          </cell>
          <cell r="Z886">
            <v>0</v>
          </cell>
          <cell r="AA886">
            <v>0</v>
          </cell>
          <cell r="AB886">
            <v>9852</v>
          </cell>
          <cell r="AC886">
            <v>0</v>
          </cell>
          <cell r="AD886">
            <v>0</v>
          </cell>
          <cell r="AE886">
            <v>0</v>
          </cell>
          <cell r="AF886">
            <v>0</v>
          </cell>
        </row>
        <row r="887">
          <cell r="A887">
            <v>1800087</v>
          </cell>
          <cell r="H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9852</v>
          </cell>
          <cell r="AC887">
            <v>0</v>
          </cell>
          <cell r="AD887">
            <v>0</v>
          </cell>
          <cell r="AE887">
            <v>0</v>
          </cell>
          <cell r="AF887">
            <v>0</v>
          </cell>
        </row>
        <row r="888">
          <cell r="A888">
            <v>1800087</v>
          </cell>
          <cell r="H888">
            <v>9852</v>
          </cell>
          <cell r="K888">
            <v>0</v>
          </cell>
          <cell r="L888">
            <v>0</v>
          </cell>
          <cell r="M888">
            <v>-1684.29</v>
          </cell>
          <cell r="N888">
            <v>0</v>
          </cell>
          <cell r="O888">
            <v>0</v>
          </cell>
          <cell r="P888">
            <v>0</v>
          </cell>
          <cell r="Q888">
            <v>0</v>
          </cell>
          <cell r="R888">
            <v>0</v>
          </cell>
          <cell r="S888">
            <v>0</v>
          </cell>
          <cell r="T888">
            <v>0</v>
          </cell>
          <cell r="U888">
            <v>0</v>
          </cell>
          <cell r="V888">
            <v>-3267.08</v>
          </cell>
          <cell r="W888">
            <v>0</v>
          </cell>
          <cell r="X888">
            <v>0</v>
          </cell>
          <cell r="Y888">
            <v>0</v>
          </cell>
          <cell r="Z888">
            <v>0</v>
          </cell>
          <cell r="AA888">
            <v>0</v>
          </cell>
          <cell r="AB888">
            <v>0</v>
          </cell>
          <cell r="AC888">
            <v>0</v>
          </cell>
          <cell r="AD888">
            <v>0</v>
          </cell>
          <cell r="AE888">
            <v>0</v>
          </cell>
          <cell r="AF888">
            <v>0</v>
          </cell>
        </row>
        <row r="889">
          <cell r="A889">
            <v>1800087</v>
          </cell>
          <cell r="H889">
            <v>9852</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row>
        <row r="890">
          <cell r="A890">
            <v>1800088</v>
          </cell>
          <cell r="B890" t="str">
            <v>1800088</v>
          </cell>
          <cell r="G890" t="str">
            <v>PRINTER</v>
          </cell>
          <cell r="H890">
            <v>0</v>
          </cell>
          <cell r="K890">
            <v>0</v>
          </cell>
          <cell r="L890">
            <v>0</v>
          </cell>
          <cell r="M890">
            <v>0</v>
          </cell>
          <cell r="N890">
            <v>0</v>
          </cell>
          <cell r="O890">
            <v>0</v>
          </cell>
          <cell r="P890">
            <v>0</v>
          </cell>
          <cell r="Q890">
            <v>0</v>
          </cell>
          <cell r="R890">
            <v>0</v>
          </cell>
          <cell r="S890">
            <v>0</v>
          </cell>
          <cell r="T890">
            <v>0</v>
          </cell>
          <cell r="U890">
            <v>0</v>
          </cell>
          <cell r="V890">
            <v>-2635.29</v>
          </cell>
          <cell r="W890">
            <v>0</v>
          </cell>
          <cell r="X890">
            <v>0</v>
          </cell>
          <cell r="Y890">
            <v>0</v>
          </cell>
          <cell r="Z890">
            <v>0</v>
          </cell>
          <cell r="AA890">
            <v>0</v>
          </cell>
          <cell r="AB890">
            <v>6950</v>
          </cell>
          <cell r="AC890">
            <v>0</v>
          </cell>
          <cell r="AD890">
            <v>0</v>
          </cell>
          <cell r="AE890">
            <v>0</v>
          </cell>
          <cell r="AF890">
            <v>0</v>
          </cell>
        </row>
        <row r="891">
          <cell r="A891">
            <v>1800088</v>
          </cell>
          <cell r="H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6950</v>
          </cell>
          <cell r="AC891">
            <v>0</v>
          </cell>
          <cell r="AD891">
            <v>0</v>
          </cell>
          <cell r="AE891">
            <v>0</v>
          </cell>
          <cell r="AF891">
            <v>0</v>
          </cell>
        </row>
        <row r="892">
          <cell r="A892">
            <v>1800088</v>
          </cell>
          <cell r="H892">
            <v>6950</v>
          </cell>
          <cell r="K892">
            <v>0</v>
          </cell>
          <cell r="L892">
            <v>0</v>
          </cell>
          <cell r="M892">
            <v>-2635.29</v>
          </cell>
          <cell r="N892">
            <v>0</v>
          </cell>
          <cell r="O892">
            <v>0</v>
          </cell>
          <cell r="P892">
            <v>0</v>
          </cell>
          <cell r="Q892">
            <v>0</v>
          </cell>
          <cell r="R892">
            <v>0</v>
          </cell>
          <cell r="S892">
            <v>0</v>
          </cell>
          <cell r="T892">
            <v>0</v>
          </cell>
          <cell r="U892">
            <v>0</v>
          </cell>
          <cell r="V892">
            <v>-1725.88</v>
          </cell>
          <cell r="W892">
            <v>0</v>
          </cell>
          <cell r="X892">
            <v>0</v>
          </cell>
          <cell r="Y892">
            <v>0</v>
          </cell>
          <cell r="Z892">
            <v>0</v>
          </cell>
          <cell r="AA892">
            <v>0</v>
          </cell>
          <cell r="AB892">
            <v>0</v>
          </cell>
          <cell r="AC892">
            <v>0</v>
          </cell>
          <cell r="AD892">
            <v>0</v>
          </cell>
          <cell r="AE892">
            <v>0</v>
          </cell>
          <cell r="AF892">
            <v>0</v>
          </cell>
        </row>
        <row r="893">
          <cell r="A893">
            <v>1800088</v>
          </cell>
          <cell r="H893">
            <v>6950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row>
        <row r="894">
          <cell r="A894">
            <v>1800089</v>
          </cell>
          <cell r="B894" t="str">
            <v>1800089</v>
          </cell>
          <cell r="G894" t="str">
            <v>Pen Drive</v>
          </cell>
          <cell r="H894">
            <v>0</v>
          </cell>
          <cell r="K894">
            <v>0</v>
          </cell>
          <cell r="L894">
            <v>0</v>
          </cell>
          <cell r="M894">
            <v>0</v>
          </cell>
          <cell r="N894">
            <v>0</v>
          </cell>
          <cell r="O894">
            <v>0</v>
          </cell>
          <cell r="P894">
            <v>0</v>
          </cell>
          <cell r="Q894">
            <v>0</v>
          </cell>
          <cell r="R894">
            <v>0</v>
          </cell>
          <cell r="S894">
            <v>0</v>
          </cell>
          <cell r="T894">
            <v>0</v>
          </cell>
          <cell r="U894">
            <v>0</v>
          </cell>
          <cell r="V894">
            <v>-1201.21</v>
          </cell>
          <cell r="W894">
            <v>0</v>
          </cell>
          <cell r="X894">
            <v>0</v>
          </cell>
          <cell r="Y894">
            <v>0</v>
          </cell>
          <cell r="Z894">
            <v>0</v>
          </cell>
          <cell r="AA894">
            <v>0</v>
          </cell>
          <cell r="AB894">
            <v>5650</v>
          </cell>
          <cell r="AC894">
            <v>0</v>
          </cell>
          <cell r="AD894">
            <v>0</v>
          </cell>
          <cell r="AE894">
            <v>0</v>
          </cell>
          <cell r="AF894">
            <v>0</v>
          </cell>
        </row>
        <row r="895">
          <cell r="A895">
            <v>1800089</v>
          </cell>
          <cell r="H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5650</v>
          </cell>
          <cell r="AC895">
            <v>0</v>
          </cell>
          <cell r="AD895">
            <v>0</v>
          </cell>
          <cell r="AE895">
            <v>0</v>
          </cell>
          <cell r="AF895">
            <v>0</v>
          </cell>
        </row>
        <row r="896">
          <cell r="A896">
            <v>1800089</v>
          </cell>
          <cell r="H896">
            <v>5650</v>
          </cell>
          <cell r="K896">
            <v>0</v>
          </cell>
          <cell r="L896">
            <v>0</v>
          </cell>
          <cell r="M896">
            <v>-1201.21</v>
          </cell>
          <cell r="N896">
            <v>0</v>
          </cell>
          <cell r="O896">
            <v>0</v>
          </cell>
          <cell r="P896">
            <v>0</v>
          </cell>
          <cell r="Q896">
            <v>0</v>
          </cell>
          <cell r="R896">
            <v>0</v>
          </cell>
          <cell r="S896">
            <v>0</v>
          </cell>
          <cell r="T896">
            <v>0</v>
          </cell>
          <cell r="U896">
            <v>0</v>
          </cell>
          <cell r="V896">
            <v>-1779.52</v>
          </cell>
          <cell r="W896">
            <v>0</v>
          </cell>
          <cell r="X896">
            <v>0</v>
          </cell>
          <cell r="Y896">
            <v>0</v>
          </cell>
          <cell r="Z896">
            <v>0</v>
          </cell>
          <cell r="AA896">
            <v>0</v>
          </cell>
          <cell r="AB896">
            <v>0</v>
          </cell>
          <cell r="AC896">
            <v>0</v>
          </cell>
          <cell r="AD896">
            <v>0</v>
          </cell>
          <cell r="AE896">
            <v>0</v>
          </cell>
          <cell r="AF896">
            <v>0</v>
          </cell>
        </row>
        <row r="897">
          <cell r="A897">
            <v>1800089</v>
          </cell>
          <cell r="H897">
            <v>5650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row>
        <row r="898">
          <cell r="A898">
            <v>1800090</v>
          </cell>
          <cell r="B898" t="str">
            <v>1800090</v>
          </cell>
          <cell r="G898" t="str">
            <v>USB PEN-DRIVE</v>
          </cell>
          <cell r="H898">
            <v>0</v>
          </cell>
          <cell r="K898">
            <v>0</v>
          </cell>
          <cell r="L898">
            <v>0</v>
          </cell>
          <cell r="M898">
            <v>0</v>
          </cell>
          <cell r="N898">
            <v>0</v>
          </cell>
          <cell r="O898">
            <v>0</v>
          </cell>
          <cell r="P898">
            <v>0</v>
          </cell>
          <cell r="Q898">
            <v>0</v>
          </cell>
          <cell r="R898">
            <v>0</v>
          </cell>
          <cell r="S898">
            <v>0</v>
          </cell>
          <cell r="T898">
            <v>0</v>
          </cell>
          <cell r="U898">
            <v>0</v>
          </cell>
          <cell r="V898">
            <v>-1034.3</v>
          </cell>
          <cell r="W898">
            <v>0</v>
          </cell>
          <cell r="X898">
            <v>0</v>
          </cell>
          <cell r="Y898">
            <v>0</v>
          </cell>
          <cell r="Z898">
            <v>0</v>
          </cell>
          <cell r="AA898">
            <v>0</v>
          </cell>
          <cell r="AB898">
            <v>3432</v>
          </cell>
          <cell r="AC898">
            <v>0</v>
          </cell>
          <cell r="AD898">
            <v>0</v>
          </cell>
          <cell r="AE898">
            <v>0</v>
          </cell>
          <cell r="AF898">
            <v>0</v>
          </cell>
        </row>
        <row r="899">
          <cell r="A899">
            <v>1800090</v>
          </cell>
          <cell r="H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3432</v>
          </cell>
          <cell r="AC899">
            <v>0</v>
          </cell>
          <cell r="AD899">
            <v>0</v>
          </cell>
          <cell r="AE899">
            <v>0</v>
          </cell>
          <cell r="AF899">
            <v>0</v>
          </cell>
        </row>
        <row r="900">
          <cell r="A900">
            <v>1800091</v>
          </cell>
          <cell r="B900" t="str">
            <v>1800091</v>
          </cell>
          <cell r="G900" t="str">
            <v>USB PEN-DRIVE</v>
          </cell>
          <cell r="H900">
            <v>0</v>
          </cell>
          <cell r="K900">
            <v>0</v>
          </cell>
          <cell r="L900">
            <v>0</v>
          </cell>
          <cell r="M900">
            <v>0</v>
          </cell>
          <cell r="N900">
            <v>0</v>
          </cell>
          <cell r="O900">
            <v>0</v>
          </cell>
          <cell r="P900">
            <v>0</v>
          </cell>
          <cell r="Q900">
            <v>0</v>
          </cell>
          <cell r="R900">
            <v>0</v>
          </cell>
          <cell r="S900">
            <v>0</v>
          </cell>
          <cell r="T900">
            <v>0</v>
          </cell>
          <cell r="U900">
            <v>0</v>
          </cell>
          <cell r="V900">
            <v>-994.52</v>
          </cell>
          <cell r="W900">
            <v>0</v>
          </cell>
          <cell r="X900">
            <v>0</v>
          </cell>
          <cell r="Y900">
            <v>0</v>
          </cell>
          <cell r="Z900">
            <v>0</v>
          </cell>
          <cell r="AA900">
            <v>0</v>
          </cell>
          <cell r="AB900">
            <v>3300</v>
          </cell>
          <cell r="AC900">
            <v>0</v>
          </cell>
          <cell r="AD900">
            <v>0</v>
          </cell>
          <cell r="AE900">
            <v>0</v>
          </cell>
          <cell r="AF900">
            <v>0</v>
          </cell>
        </row>
        <row r="901">
          <cell r="A901">
            <v>1800091</v>
          </cell>
          <cell r="H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3300</v>
          </cell>
          <cell r="AC901">
            <v>0</v>
          </cell>
          <cell r="AD901">
            <v>0</v>
          </cell>
          <cell r="AE901">
            <v>0</v>
          </cell>
          <cell r="AF901">
            <v>0</v>
          </cell>
        </row>
        <row r="902">
          <cell r="A902">
            <v>1800092</v>
          </cell>
          <cell r="B902" t="str">
            <v>1800092</v>
          </cell>
          <cell r="G902" t="str">
            <v>USB PEN-DRIVE</v>
          </cell>
          <cell r="H902">
            <v>0</v>
          </cell>
          <cell r="K902">
            <v>0</v>
          </cell>
          <cell r="L902">
            <v>0</v>
          </cell>
          <cell r="M902">
            <v>0</v>
          </cell>
          <cell r="N902">
            <v>0</v>
          </cell>
          <cell r="O902">
            <v>0</v>
          </cell>
          <cell r="P902">
            <v>0</v>
          </cell>
          <cell r="Q902">
            <v>0</v>
          </cell>
          <cell r="R902">
            <v>0</v>
          </cell>
          <cell r="S902">
            <v>0</v>
          </cell>
          <cell r="T902">
            <v>0</v>
          </cell>
          <cell r="U902">
            <v>0</v>
          </cell>
          <cell r="V902">
            <v>-994.52</v>
          </cell>
          <cell r="W902">
            <v>0</v>
          </cell>
          <cell r="X902">
            <v>0</v>
          </cell>
          <cell r="Y902">
            <v>0</v>
          </cell>
          <cell r="Z902">
            <v>0</v>
          </cell>
          <cell r="AA902">
            <v>0</v>
          </cell>
          <cell r="AB902">
            <v>3300</v>
          </cell>
          <cell r="AC902">
            <v>0</v>
          </cell>
          <cell r="AD902">
            <v>0</v>
          </cell>
          <cell r="AE902">
            <v>0</v>
          </cell>
          <cell r="AF902">
            <v>0</v>
          </cell>
        </row>
        <row r="903">
          <cell r="A903">
            <v>1800092</v>
          </cell>
          <cell r="H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3300</v>
          </cell>
          <cell r="AC903">
            <v>0</v>
          </cell>
          <cell r="AD903">
            <v>0</v>
          </cell>
          <cell r="AE903">
            <v>0</v>
          </cell>
          <cell r="AF903">
            <v>0</v>
          </cell>
        </row>
        <row r="904">
          <cell r="A904">
            <v>1800093</v>
          </cell>
          <cell r="B904" t="str">
            <v>1800093</v>
          </cell>
          <cell r="G904" t="str">
            <v>USB PEN-DRIVE</v>
          </cell>
          <cell r="H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row>
        <row r="905">
          <cell r="A905">
            <v>1800094</v>
          </cell>
          <cell r="B905" t="str">
            <v>1800094</v>
          </cell>
          <cell r="G905" t="str">
            <v>USB PEN-DRIVE</v>
          </cell>
          <cell r="H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row>
        <row r="906">
          <cell r="A906">
            <v>1800095</v>
          </cell>
          <cell r="B906" t="str">
            <v>1800095</v>
          </cell>
          <cell r="G906" t="str">
            <v>USB PEN-DRIVE</v>
          </cell>
          <cell r="H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row>
        <row r="907">
          <cell r="A907">
            <v>1800096</v>
          </cell>
          <cell r="B907" t="str">
            <v>1800096</v>
          </cell>
          <cell r="G907" t="str">
            <v>ACER-ASPIRE-V803</v>
          </cell>
          <cell r="H907">
            <v>0</v>
          </cell>
          <cell r="K907">
            <v>0</v>
          </cell>
          <cell r="L907">
            <v>0</v>
          </cell>
          <cell r="M907">
            <v>0</v>
          </cell>
          <cell r="N907">
            <v>0</v>
          </cell>
          <cell r="O907">
            <v>0</v>
          </cell>
          <cell r="P907">
            <v>0</v>
          </cell>
          <cell r="Q907">
            <v>0</v>
          </cell>
          <cell r="R907">
            <v>0</v>
          </cell>
          <cell r="S907">
            <v>0</v>
          </cell>
          <cell r="T907">
            <v>0</v>
          </cell>
          <cell r="U907">
            <v>0</v>
          </cell>
          <cell r="V907">
            <v>-6257.81</v>
          </cell>
          <cell r="W907">
            <v>0</v>
          </cell>
          <cell r="X907">
            <v>0</v>
          </cell>
          <cell r="Y907">
            <v>0</v>
          </cell>
          <cell r="Z907">
            <v>0</v>
          </cell>
          <cell r="AA907">
            <v>0</v>
          </cell>
          <cell r="AB907">
            <v>22750</v>
          </cell>
          <cell r="AC907">
            <v>0</v>
          </cell>
          <cell r="AD907">
            <v>0</v>
          </cell>
          <cell r="AE907">
            <v>0</v>
          </cell>
          <cell r="AF907">
            <v>0</v>
          </cell>
        </row>
        <row r="908">
          <cell r="A908">
            <v>1800096</v>
          </cell>
          <cell r="H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22750</v>
          </cell>
          <cell r="AC908">
            <v>0</v>
          </cell>
          <cell r="AD908">
            <v>0</v>
          </cell>
          <cell r="AE908">
            <v>0</v>
          </cell>
          <cell r="AF908">
            <v>0</v>
          </cell>
        </row>
        <row r="909">
          <cell r="A909">
            <v>1800097</v>
          </cell>
          <cell r="B909" t="str">
            <v>1800097</v>
          </cell>
          <cell r="G909" t="str">
            <v>HARD DISK</v>
          </cell>
          <cell r="H909">
            <v>0</v>
          </cell>
          <cell r="K909">
            <v>0</v>
          </cell>
          <cell r="L909">
            <v>0</v>
          </cell>
          <cell r="M909">
            <v>0</v>
          </cell>
          <cell r="N909">
            <v>0</v>
          </cell>
          <cell r="O909">
            <v>0</v>
          </cell>
          <cell r="P909">
            <v>0</v>
          </cell>
          <cell r="Q909">
            <v>0</v>
          </cell>
          <cell r="R909">
            <v>0</v>
          </cell>
          <cell r="S909">
            <v>0</v>
          </cell>
          <cell r="T909">
            <v>0</v>
          </cell>
          <cell r="U909">
            <v>0</v>
          </cell>
          <cell r="V909">
            <v>-2386.85</v>
          </cell>
          <cell r="W909">
            <v>0</v>
          </cell>
          <cell r="X909">
            <v>0</v>
          </cell>
          <cell r="Y909">
            <v>0</v>
          </cell>
          <cell r="Z909">
            <v>0</v>
          </cell>
          <cell r="AA909">
            <v>0</v>
          </cell>
          <cell r="AB909">
            <v>9000</v>
          </cell>
          <cell r="AC909">
            <v>0</v>
          </cell>
          <cell r="AD909">
            <v>0</v>
          </cell>
          <cell r="AE909">
            <v>0</v>
          </cell>
          <cell r="AF909">
            <v>0</v>
          </cell>
        </row>
        <row r="910">
          <cell r="A910">
            <v>1800097</v>
          </cell>
          <cell r="H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9000</v>
          </cell>
          <cell r="AC910">
            <v>0</v>
          </cell>
          <cell r="AD910">
            <v>0</v>
          </cell>
          <cell r="AE910">
            <v>0</v>
          </cell>
          <cell r="AF910">
            <v>0</v>
          </cell>
        </row>
        <row r="911">
          <cell r="A911">
            <v>1800098</v>
          </cell>
          <cell r="B911" t="str">
            <v>1800098</v>
          </cell>
          <cell r="G911" t="str">
            <v>SERVER ( COMPUTER)</v>
          </cell>
          <cell r="H911">
            <v>0</v>
          </cell>
          <cell r="K911">
            <v>0</v>
          </cell>
          <cell r="L911">
            <v>0</v>
          </cell>
          <cell r="M911">
            <v>0</v>
          </cell>
          <cell r="N911">
            <v>0</v>
          </cell>
          <cell r="O911">
            <v>0</v>
          </cell>
          <cell r="P911">
            <v>0</v>
          </cell>
          <cell r="Q911">
            <v>0</v>
          </cell>
          <cell r="R911">
            <v>0</v>
          </cell>
          <cell r="S911">
            <v>0</v>
          </cell>
          <cell r="T911">
            <v>0</v>
          </cell>
          <cell r="U911">
            <v>0</v>
          </cell>
          <cell r="V911">
            <v>-4666.8500000000004</v>
          </cell>
          <cell r="W911">
            <v>0</v>
          </cell>
          <cell r="X911">
            <v>0</v>
          </cell>
          <cell r="Y911">
            <v>0</v>
          </cell>
          <cell r="Z911">
            <v>0</v>
          </cell>
          <cell r="AA911">
            <v>0</v>
          </cell>
          <cell r="AB911">
            <v>25500</v>
          </cell>
          <cell r="AC911">
            <v>0</v>
          </cell>
          <cell r="AD911">
            <v>0</v>
          </cell>
          <cell r="AE911">
            <v>0</v>
          </cell>
          <cell r="AF911">
            <v>0</v>
          </cell>
        </row>
        <row r="912">
          <cell r="A912">
            <v>1800098</v>
          </cell>
          <cell r="H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25500</v>
          </cell>
          <cell r="AC912">
            <v>0</v>
          </cell>
          <cell r="AD912">
            <v>0</v>
          </cell>
          <cell r="AE912">
            <v>0</v>
          </cell>
          <cell r="AF912">
            <v>0</v>
          </cell>
        </row>
        <row r="913">
          <cell r="A913">
            <v>1800099</v>
          </cell>
          <cell r="B913" t="str">
            <v>1800099</v>
          </cell>
          <cell r="G913" t="str">
            <v>Computer Server -GNR Noc</v>
          </cell>
          <cell r="H913">
            <v>0</v>
          </cell>
          <cell r="K913">
            <v>0</v>
          </cell>
          <cell r="L913">
            <v>0</v>
          </cell>
          <cell r="M913">
            <v>0</v>
          </cell>
          <cell r="N913">
            <v>0</v>
          </cell>
          <cell r="O913">
            <v>0</v>
          </cell>
          <cell r="P913">
            <v>0</v>
          </cell>
          <cell r="Q913">
            <v>0</v>
          </cell>
          <cell r="R913">
            <v>0</v>
          </cell>
          <cell r="S913">
            <v>0</v>
          </cell>
          <cell r="T913">
            <v>0</v>
          </cell>
          <cell r="U913">
            <v>0</v>
          </cell>
          <cell r="V913">
            <v>-3109.74</v>
          </cell>
          <cell r="W913">
            <v>0</v>
          </cell>
          <cell r="X913">
            <v>0</v>
          </cell>
          <cell r="Y913">
            <v>0</v>
          </cell>
          <cell r="Z913">
            <v>0</v>
          </cell>
          <cell r="AA913">
            <v>0</v>
          </cell>
          <cell r="AB913">
            <v>26520</v>
          </cell>
          <cell r="AC913">
            <v>0</v>
          </cell>
          <cell r="AD913">
            <v>0</v>
          </cell>
          <cell r="AE913">
            <v>0</v>
          </cell>
          <cell r="AF913">
            <v>0</v>
          </cell>
        </row>
        <row r="914">
          <cell r="A914">
            <v>1800099</v>
          </cell>
          <cell r="H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26520</v>
          </cell>
          <cell r="AC914">
            <v>0</v>
          </cell>
          <cell r="AD914">
            <v>0</v>
          </cell>
          <cell r="AE914">
            <v>0</v>
          </cell>
          <cell r="AF914">
            <v>0</v>
          </cell>
        </row>
        <row r="915">
          <cell r="A915">
            <v>1800100</v>
          </cell>
          <cell r="B915" t="str">
            <v>1800100</v>
          </cell>
          <cell r="G915" t="str">
            <v>Computer Server -Paguthan &amp; Dahrej(1)</v>
          </cell>
          <cell r="H915">
            <v>0</v>
          </cell>
          <cell r="K915">
            <v>0</v>
          </cell>
          <cell r="L915">
            <v>0</v>
          </cell>
          <cell r="M915">
            <v>0</v>
          </cell>
          <cell r="N915">
            <v>0</v>
          </cell>
          <cell r="O915">
            <v>0</v>
          </cell>
          <cell r="P915">
            <v>0</v>
          </cell>
          <cell r="Q915">
            <v>0</v>
          </cell>
          <cell r="R915">
            <v>0</v>
          </cell>
          <cell r="S915">
            <v>0</v>
          </cell>
          <cell r="T915">
            <v>0</v>
          </cell>
          <cell r="U915">
            <v>0</v>
          </cell>
          <cell r="V915">
            <v>-3109.74</v>
          </cell>
          <cell r="W915">
            <v>0</v>
          </cell>
          <cell r="X915">
            <v>0</v>
          </cell>
          <cell r="Y915">
            <v>0</v>
          </cell>
          <cell r="Z915">
            <v>0</v>
          </cell>
          <cell r="AA915">
            <v>0</v>
          </cell>
          <cell r="AB915">
            <v>26520</v>
          </cell>
          <cell r="AC915">
            <v>0</v>
          </cell>
          <cell r="AD915">
            <v>0</v>
          </cell>
          <cell r="AE915">
            <v>0</v>
          </cell>
          <cell r="AF915">
            <v>0</v>
          </cell>
        </row>
        <row r="916">
          <cell r="A916">
            <v>1800100</v>
          </cell>
          <cell r="H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26520</v>
          </cell>
          <cell r="AC916">
            <v>0</v>
          </cell>
          <cell r="AD916">
            <v>0</v>
          </cell>
          <cell r="AE916">
            <v>0</v>
          </cell>
          <cell r="AF916">
            <v>0</v>
          </cell>
        </row>
        <row r="917">
          <cell r="A917">
            <v>1800101</v>
          </cell>
          <cell r="B917" t="str">
            <v>1800101</v>
          </cell>
          <cell r="G917" t="str">
            <v>Computer Server - Vapi Pop</v>
          </cell>
          <cell r="H917">
            <v>0</v>
          </cell>
          <cell r="K917">
            <v>0</v>
          </cell>
          <cell r="L917">
            <v>0</v>
          </cell>
          <cell r="M917">
            <v>0</v>
          </cell>
          <cell r="N917">
            <v>0</v>
          </cell>
          <cell r="O917">
            <v>0</v>
          </cell>
          <cell r="P917">
            <v>0</v>
          </cell>
          <cell r="Q917">
            <v>0</v>
          </cell>
          <cell r="R917">
            <v>0</v>
          </cell>
          <cell r="S917">
            <v>0</v>
          </cell>
          <cell r="T917">
            <v>0</v>
          </cell>
          <cell r="U917">
            <v>0</v>
          </cell>
          <cell r="V917">
            <v>-3109.74</v>
          </cell>
          <cell r="W917">
            <v>0</v>
          </cell>
          <cell r="X917">
            <v>0</v>
          </cell>
          <cell r="Y917">
            <v>0</v>
          </cell>
          <cell r="Z917">
            <v>0</v>
          </cell>
          <cell r="AA917">
            <v>0</v>
          </cell>
          <cell r="AB917">
            <v>26520</v>
          </cell>
          <cell r="AC917">
            <v>0</v>
          </cell>
          <cell r="AD917">
            <v>0</v>
          </cell>
          <cell r="AE917">
            <v>0</v>
          </cell>
          <cell r="AF917">
            <v>0</v>
          </cell>
        </row>
        <row r="918">
          <cell r="A918">
            <v>1800101</v>
          </cell>
          <cell r="H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26520</v>
          </cell>
          <cell r="AC918">
            <v>0</v>
          </cell>
          <cell r="AD918">
            <v>0</v>
          </cell>
          <cell r="AE918">
            <v>0</v>
          </cell>
          <cell r="AF918">
            <v>0</v>
          </cell>
        </row>
        <row r="919">
          <cell r="A919">
            <v>1800102</v>
          </cell>
          <cell r="B919" t="str">
            <v>1800102</v>
          </cell>
          <cell r="G919" t="str">
            <v>Computer Server -Paguthan &amp; Dahrej(2)</v>
          </cell>
          <cell r="H919">
            <v>0</v>
          </cell>
          <cell r="K919">
            <v>0</v>
          </cell>
          <cell r="L919">
            <v>0</v>
          </cell>
          <cell r="M919">
            <v>0</v>
          </cell>
          <cell r="N919">
            <v>0</v>
          </cell>
          <cell r="O919">
            <v>0</v>
          </cell>
          <cell r="P919">
            <v>0</v>
          </cell>
          <cell r="Q919">
            <v>0</v>
          </cell>
          <cell r="R919">
            <v>0</v>
          </cell>
          <cell r="S919">
            <v>0</v>
          </cell>
          <cell r="T919">
            <v>0</v>
          </cell>
          <cell r="U919">
            <v>0</v>
          </cell>
          <cell r="V919">
            <v>-3109.74</v>
          </cell>
          <cell r="W919">
            <v>0</v>
          </cell>
          <cell r="X919">
            <v>0</v>
          </cell>
          <cell r="Y919">
            <v>0</v>
          </cell>
          <cell r="Z919">
            <v>0</v>
          </cell>
          <cell r="AA919">
            <v>0</v>
          </cell>
          <cell r="AB919">
            <v>26520</v>
          </cell>
          <cell r="AC919">
            <v>0</v>
          </cell>
          <cell r="AD919">
            <v>0</v>
          </cell>
          <cell r="AE919">
            <v>0</v>
          </cell>
          <cell r="AF919">
            <v>0</v>
          </cell>
        </row>
        <row r="920">
          <cell r="A920">
            <v>1800102</v>
          </cell>
          <cell r="H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26520</v>
          </cell>
          <cell r="AC920">
            <v>0</v>
          </cell>
          <cell r="AD920">
            <v>0</v>
          </cell>
          <cell r="AE920">
            <v>0</v>
          </cell>
          <cell r="AF920">
            <v>0</v>
          </cell>
        </row>
        <row r="921">
          <cell r="A921">
            <v>1800103</v>
          </cell>
          <cell r="B921" t="str">
            <v>1800103</v>
          </cell>
          <cell r="G921" t="str">
            <v>Computer - Server</v>
          </cell>
          <cell r="H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23504</v>
          </cell>
          <cell r="AC921">
            <v>0</v>
          </cell>
          <cell r="AD921">
            <v>0</v>
          </cell>
          <cell r="AE921">
            <v>0</v>
          </cell>
          <cell r="AF921">
            <v>0</v>
          </cell>
        </row>
        <row r="922">
          <cell r="A922">
            <v>1800103</v>
          </cell>
          <cell r="H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23504</v>
          </cell>
          <cell r="AC922">
            <v>0</v>
          </cell>
          <cell r="AD922">
            <v>0</v>
          </cell>
          <cell r="AE922">
            <v>0</v>
          </cell>
          <cell r="AF922">
            <v>0</v>
          </cell>
        </row>
        <row r="923">
          <cell r="A923">
            <v>1800104</v>
          </cell>
          <cell r="B923" t="str">
            <v>1800104</v>
          </cell>
          <cell r="G923" t="str">
            <v>Computer - Lenovo - Q41</v>
          </cell>
          <cell r="H923">
            <v>0</v>
          </cell>
          <cell r="K923">
            <v>0</v>
          </cell>
          <cell r="L923">
            <v>0</v>
          </cell>
          <cell r="M923">
            <v>0</v>
          </cell>
          <cell r="N923">
            <v>0</v>
          </cell>
          <cell r="O923">
            <v>0</v>
          </cell>
          <cell r="P923">
            <v>0</v>
          </cell>
          <cell r="Q923">
            <v>0</v>
          </cell>
          <cell r="R923">
            <v>0</v>
          </cell>
          <cell r="S923">
            <v>0</v>
          </cell>
          <cell r="T923">
            <v>0</v>
          </cell>
          <cell r="U923">
            <v>0</v>
          </cell>
          <cell r="V923">
            <v>-584.47</v>
          </cell>
          <cell r="W923">
            <v>0</v>
          </cell>
          <cell r="X923">
            <v>0</v>
          </cell>
          <cell r="Y923">
            <v>0</v>
          </cell>
          <cell r="Z923">
            <v>0</v>
          </cell>
          <cell r="AA923">
            <v>0</v>
          </cell>
          <cell r="AB923">
            <v>23188</v>
          </cell>
          <cell r="AC923">
            <v>0</v>
          </cell>
          <cell r="AD923">
            <v>0</v>
          </cell>
          <cell r="AE923">
            <v>0</v>
          </cell>
          <cell r="AF923">
            <v>0</v>
          </cell>
        </row>
        <row r="924">
          <cell r="A924">
            <v>1800104</v>
          </cell>
          <cell r="H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23188</v>
          </cell>
          <cell r="AC924">
            <v>0</v>
          </cell>
          <cell r="AD924">
            <v>0</v>
          </cell>
          <cell r="AE924">
            <v>0</v>
          </cell>
          <cell r="AF924">
            <v>0</v>
          </cell>
        </row>
        <row r="925">
          <cell r="A925">
            <v>1800105</v>
          </cell>
          <cell r="B925" t="str">
            <v>1800105</v>
          </cell>
          <cell r="G925" t="str">
            <v>Computer - Lenovo - Q41</v>
          </cell>
          <cell r="H925">
            <v>0</v>
          </cell>
          <cell r="K925">
            <v>0</v>
          </cell>
          <cell r="L925">
            <v>0</v>
          </cell>
          <cell r="M925">
            <v>0</v>
          </cell>
          <cell r="N925">
            <v>0</v>
          </cell>
          <cell r="O925">
            <v>0</v>
          </cell>
          <cell r="P925">
            <v>0</v>
          </cell>
          <cell r="Q925">
            <v>0</v>
          </cell>
          <cell r="R925">
            <v>0</v>
          </cell>
          <cell r="S925">
            <v>0</v>
          </cell>
          <cell r="T925">
            <v>0</v>
          </cell>
          <cell r="U925">
            <v>0</v>
          </cell>
          <cell r="V925">
            <v>-584.47</v>
          </cell>
          <cell r="W925">
            <v>0</v>
          </cell>
          <cell r="X925">
            <v>0</v>
          </cell>
          <cell r="Y925">
            <v>0</v>
          </cell>
          <cell r="Z925">
            <v>0</v>
          </cell>
          <cell r="AA925">
            <v>0</v>
          </cell>
          <cell r="AB925">
            <v>23188</v>
          </cell>
          <cell r="AC925">
            <v>0</v>
          </cell>
          <cell r="AD925">
            <v>0</v>
          </cell>
          <cell r="AE925">
            <v>0</v>
          </cell>
          <cell r="AF925">
            <v>0</v>
          </cell>
        </row>
        <row r="926">
          <cell r="A926">
            <v>1800105</v>
          </cell>
          <cell r="H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23188</v>
          </cell>
          <cell r="AC926">
            <v>0</v>
          </cell>
          <cell r="AD926">
            <v>0</v>
          </cell>
          <cell r="AE926">
            <v>0</v>
          </cell>
          <cell r="AF926">
            <v>0</v>
          </cell>
        </row>
        <row r="927">
          <cell r="A927">
            <v>1800106</v>
          </cell>
          <cell r="B927" t="str">
            <v>1800106</v>
          </cell>
          <cell r="G927" t="str">
            <v>Computer - Lenovo - Q41</v>
          </cell>
          <cell r="H927">
            <v>0</v>
          </cell>
          <cell r="K927">
            <v>0</v>
          </cell>
          <cell r="L927">
            <v>0</v>
          </cell>
          <cell r="M927">
            <v>0</v>
          </cell>
          <cell r="N927">
            <v>0</v>
          </cell>
          <cell r="O927">
            <v>0</v>
          </cell>
          <cell r="P927">
            <v>0</v>
          </cell>
          <cell r="Q927">
            <v>0</v>
          </cell>
          <cell r="R927">
            <v>0</v>
          </cell>
          <cell r="S927">
            <v>0</v>
          </cell>
          <cell r="T927">
            <v>0</v>
          </cell>
          <cell r="U927">
            <v>0</v>
          </cell>
          <cell r="V927">
            <v>-584.47</v>
          </cell>
          <cell r="W927">
            <v>0</v>
          </cell>
          <cell r="X927">
            <v>0</v>
          </cell>
          <cell r="Y927">
            <v>0</v>
          </cell>
          <cell r="Z927">
            <v>0</v>
          </cell>
          <cell r="AA927">
            <v>0</v>
          </cell>
          <cell r="AB927">
            <v>23188</v>
          </cell>
          <cell r="AC927">
            <v>0</v>
          </cell>
          <cell r="AD927">
            <v>0</v>
          </cell>
          <cell r="AE927">
            <v>0</v>
          </cell>
          <cell r="AF927">
            <v>0</v>
          </cell>
        </row>
        <row r="928">
          <cell r="A928">
            <v>1800106</v>
          </cell>
          <cell r="H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23188</v>
          </cell>
          <cell r="AC928">
            <v>0</v>
          </cell>
          <cell r="AD928">
            <v>0</v>
          </cell>
          <cell r="AE928">
            <v>0</v>
          </cell>
          <cell r="AF928">
            <v>0</v>
          </cell>
        </row>
        <row r="929">
          <cell r="A929">
            <v>1800107</v>
          </cell>
          <cell r="B929" t="str">
            <v>1800107</v>
          </cell>
          <cell r="G929" t="str">
            <v>Computer - Lenovo - Q41</v>
          </cell>
          <cell r="H929">
            <v>0</v>
          </cell>
          <cell r="K929">
            <v>0</v>
          </cell>
          <cell r="L929">
            <v>0</v>
          </cell>
          <cell r="M929">
            <v>0</v>
          </cell>
          <cell r="N929">
            <v>0</v>
          </cell>
          <cell r="O929">
            <v>0</v>
          </cell>
          <cell r="P929">
            <v>0</v>
          </cell>
          <cell r="Q929">
            <v>0</v>
          </cell>
          <cell r="R929">
            <v>0</v>
          </cell>
          <cell r="S929">
            <v>0</v>
          </cell>
          <cell r="T929">
            <v>0</v>
          </cell>
          <cell r="U929">
            <v>0</v>
          </cell>
          <cell r="V929">
            <v>-584.47</v>
          </cell>
          <cell r="W929">
            <v>0</v>
          </cell>
          <cell r="X929">
            <v>0</v>
          </cell>
          <cell r="Y929">
            <v>0</v>
          </cell>
          <cell r="Z929">
            <v>0</v>
          </cell>
          <cell r="AA929">
            <v>0</v>
          </cell>
          <cell r="AB929">
            <v>23188</v>
          </cell>
          <cell r="AC929">
            <v>0</v>
          </cell>
          <cell r="AD929">
            <v>0</v>
          </cell>
          <cell r="AE929">
            <v>0</v>
          </cell>
          <cell r="AF929">
            <v>0</v>
          </cell>
        </row>
        <row r="930">
          <cell r="A930">
            <v>1800107</v>
          </cell>
          <cell r="H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23188</v>
          </cell>
          <cell r="AC930">
            <v>0</v>
          </cell>
          <cell r="AD930">
            <v>0</v>
          </cell>
          <cell r="AE930">
            <v>0</v>
          </cell>
          <cell r="AF930">
            <v>0</v>
          </cell>
        </row>
        <row r="931">
          <cell r="A931">
            <v>1800108</v>
          </cell>
          <cell r="B931" t="str">
            <v>1800108</v>
          </cell>
          <cell r="G931" t="str">
            <v>Computer - INFINITI -PRO - BL- 1230</v>
          </cell>
          <cell r="H931">
            <v>0</v>
          </cell>
          <cell r="K931">
            <v>0</v>
          </cell>
          <cell r="L931">
            <v>0</v>
          </cell>
          <cell r="M931">
            <v>0</v>
          </cell>
          <cell r="N931">
            <v>0</v>
          </cell>
          <cell r="O931">
            <v>0</v>
          </cell>
          <cell r="P931">
            <v>0</v>
          </cell>
          <cell r="Q931">
            <v>0</v>
          </cell>
          <cell r="R931">
            <v>0</v>
          </cell>
          <cell r="S931">
            <v>0</v>
          </cell>
          <cell r="T931">
            <v>0</v>
          </cell>
          <cell r="U931">
            <v>0</v>
          </cell>
          <cell r="V931">
            <v>-3019.18</v>
          </cell>
          <cell r="W931">
            <v>0</v>
          </cell>
          <cell r="X931">
            <v>0</v>
          </cell>
          <cell r="Y931">
            <v>0</v>
          </cell>
          <cell r="Z931">
            <v>0</v>
          </cell>
          <cell r="AA931">
            <v>0</v>
          </cell>
          <cell r="AB931">
            <v>29000</v>
          </cell>
          <cell r="AC931">
            <v>0</v>
          </cell>
          <cell r="AD931">
            <v>0</v>
          </cell>
          <cell r="AE931">
            <v>0</v>
          </cell>
          <cell r="AF931">
            <v>0</v>
          </cell>
        </row>
        <row r="932">
          <cell r="A932">
            <v>1800108</v>
          </cell>
          <cell r="H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29000</v>
          </cell>
          <cell r="AC932">
            <v>0</v>
          </cell>
          <cell r="AD932">
            <v>0</v>
          </cell>
          <cell r="AE932">
            <v>0</v>
          </cell>
          <cell r="AF932">
            <v>0</v>
          </cell>
        </row>
        <row r="933">
          <cell r="A933">
            <v>1800109</v>
          </cell>
          <cell r="B933" t="str">
            <v>1800109</v>
          </cell>
          <cell r="G933" t="str">
            <v>Laptop - Comapq</v>
          </cell>
          <cell r="H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row>
        <row r="934">
          <cell r="A934">
            <v>1800110</v>
          </cell>
          <cell r="B934" t="str">
            <v>1800110</v>
          </cell>
          <cell r="G934" t="str">
            <v>Laptop - Comapq</v>
          </cell>
          <cell r="H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row>
        <row r="935">
          <cell r="A935">
            <v>1900000</v>
          </cell>
          <cell r="B935" t="str">
            <v>1900000</v>
          </cell>
          <cell r="G935" t="str">
            <v>SANTRO CAR</v>
          </cell>
          <cell r="H935">
            <v>377258</v>
          </cell>
          <cell r="K935">
            <v>0</v>
          </cell>
          <cell r="L935">
            <v>0</v>
          </cell>
          <cell r="M935">
            <v>-244565</v>
          </cell>
          <cell r="N935">
            <v>0</v>
          </cell>
          <cell r="O935">
            <v>0</v>
          </cell>
          <cell r="P935">
            <v>0</v>
          </cell>
          <cell r="Q935">
            <v>0</v>
          </cell>
          <cell r="R935">
            <v>0</v>
          </cell>
          <cell r="S935">
            <v>0</v>
          </cell>
          <cell r="T935">
            <v>0</v>
          </cell>
          <cell r="U935">
            <v>0</v>
          </cell>
          <cell r="V935">
            <v>-34354.22</v>
          </cell>
          <cell r="W935">
            <v>0</v>
          </cell>
          <cell r="X935">
            <v>0</v>
          </cell>
          <cell r="Y935">
            <v>0</v>
          </cell>
          <cell r="Z935">
            <v>0</v>
          </cell>
          <cell r="AA935">
            <v>0</v>
          </cell>
          <cell r="AB935">
            <v>0</v>
          </cell>
          <cell r="AC935">
            <v>0</v>
          </cell>
          <cell r="AD935">
            <v>0</v>
          </cell>
          <cell r="AE935">
            <v>0</v>
          </cell>
          <cell r="AF935">
            <v>0</v>
          </cell>
        </row>
        <row r="936">
          <cell r="A936">
            <v>1900000</v>
          </cell>
          <cell r="H936">
            <v>377258</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row>
        <row r="937">
          <cell r="A937">
            <v>1900000</v>
          </cell>
          <cell r="H937">
            <v>377258</v>
          </cell>
          <cell r="K937">
            <v>0</v>
          </cell>
          <cell r="L937">
            <v>0</v>
          </cell>
          <cell r="M937">
            <v>-278919.21999999997</v>
          </cell>
          <cell r="N937">
            <v>0</v>
          </cell>
          <cell r="O937">
            <v>0</v>
          </cell>
          <cell r="P937">
            <v>0</v>
          </cell>
          <cell r="Q937">
            <v>0</v>
          </cell>
          <cell r="R937">
            <v>0</v>
          </cell>
          <cell r="S937">
            <v>0</v>
          </cell>
          <cell r="T937">
            <v>0</v>
          </cell>
          <cell r="U937">
            <v>0</v>
          </cell>
          <cell r="V937">
            <v>-25459.91</v>
          </cell>
          <cell r="W937">
            <v>0</v>
          </cell>
          <cell r="X937">
            <v>0</v>
          </cell>
          <cell r="Y937">
            <v>0</v>
          </cell>
          <cell r="Z937">
            <v>0</v>
          </cell>
          <cell r="AA937">
            <v>0</v>
          </cell>
          <cell r="AB937">
            <v>0</v>
          </cell>
          <cell r="AC937">
            <v>0</v>
          </cell>
          <cell r="AD937">
            <v>0</v>
          </cell>
          <cell r="AE937">
            <v>0</v>
          </cell>
          <cell r="AF937">
            <v>0</v>
          </cell>
        </row>
        <row r="938">
          <cell r="A938">
            <v>1900000</v>
          </cell>
          <cell r="H938">
            <v>377258</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row>
        <row r="939">
          <cell r="A939">
            <v>1900001</v>
          </cell>
          <cell r="B939" t="str">
            <v>1900001</v>
          </cell>
          <cell r="G939" t="str">
            <v>SCOOTER</v>
          </cell>
          <cell r="H939">
            <v>34567</v>
          </cell>
          <cell r="K939">
            <v>0</v>
          </cell>
          <cell r="L939">
            <v>0</v>
          </cell>
          <cell r="M939">
            <v>-23671</v>
          </cell>
          <cell r="N939">
            <v>0</v>
          </cell>
          <cell r="O939">
            <v>0</v>
          </cell>
          <cell r="P939">
            <v>0</v>
          </cell>
          <cell r="Q939">
            <v>0</v>
          </cell>
          <cell r="R939">
            <v>0</v>
          </cell>
          <cell r="S939">
            <v>0</v>
          </cell>
          <cell r="T939">
            <v>0</v>
          </cell>
          <cell r="U939">
            <v>0</v>
          </cell>
          <cell r="V939">
            <v>-2820.97</v>
          </cell>
          <cell r="W939">
            <v>0</v>
          </cell>
          <cell r="X939">
            <v>0</v>
          </cell>
          <cell r="Y939">
            <v>0</v>
          </cell>
          <cell r="Z939">
            <v>0</v>
          </cell>
          <cell r="AA939">
            <v>0</v>
          </cell>
          <cell r="AB939">
            <v>0</v>
          </cell>
          <cell r="AC939">
            <v>0</v>
          </cell>
          <cell r="AD939">
            <v>0</v>
          </cell>
          <cell r="AE939">
            <v>0</v>
          </cell>
          <cell r="AF939">
            <v>0</v>
          </cell>
        </row>
        <row r="940">
          <cell r="A940">
            <v>1900001</v>
          </cell>
          <cell r="H940">
            <v>34567</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row>
        <row r="941">
          <cell r="A941">
            <v>1900001</v>
          </cell>
          <cell r="H941">
            <v>34567</v>
          </cell>
          <cell r="K941">
            <v>0</v>
          </cell>
          <cell r="L941">
            <v>0</v>
          </cell>
          <cell r="M941">
            <v>-26491.97</v>
          </cell>
          <cell r="N941">
            <v>0</v>
          </cell>
          <cell r="O941">
            <v>0</v>
          </cell>
          <cell r="P941">
            <v>0</v>
          </cell>
          <cell r="Q941">
            <v>0</v>
          </cell>
          <cell r="R941">
            <v>0</v>
          </cell>
          <cell r="S941">
            <v>0</v>
          </cell>
          <cell r="T941">
            <v>0</v>
          </cell>
          <cell r="U941">
            <v>0</v>
          </cell>
          <cell r="V941">
            <v>-2090.63</v>
          </cell>
          <cell r="W941">
            <v>0</v>
          </cell>
          <cell r="X941">
            <v>0</v>
          </cell>
          <cell r="Y941">
            <v>0</v>
          </cell>
          <cell r="Z941">
            <v>0</v>
          </cell>
          <cell r="AA941">
            <v>0</v>
          </cell>
          <cell r="AB941">
            <v>0</v>
          </cell>
          <cell r="AC941">
            <v>0</v>
          </cell>
          <cell r="AD941">
            <v>0</v>
          </cell>
          <cell r="AE941">
            <v>0</v>
          </cell>
          <cell r="AF941">
            <v>0</v>
          </cell>
        </row>
        <row r="942">
          <cell r="A942">
            <v>1900001</v>
          </cell>
          <cell r="H942">
            <v>34567</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row>
        <row r="943">
          <cell r="A943">
            <v>1900002</v>
          </cell>
          <cell r="B943" t="str">
            <v>1900002</v>
          </cell>
          <cell r="G943" t="str">
            <v>MOTOTRCYCLE</v>
          </cell>
          <cell r="H943">
            <v>48377</v>
          </cell>
          <cell r="K943">
            <v>0</v>
          </cell>
          <cell r="L943">
            <v>0</v>
          </cell>
          <cell r="M943">
            <v>-4873</v>
          </cell>
          <cell r="N943">
            <v>0</v>
          </cell>
          <cell r="O943">
            <v>0</v>
          </cell>
          <cell r="P943">
            <v>0</v>
          </cell>
          <cell r="Q943">
            <v>0</v>
          </cell>
          <cell r="R943">
            <v>0</v>
          </cell>
          <cell r="S943">
            <v>0</v>
          </cell>
          <cell r="T943">
            <v>0</v>
          </cell>
          <cell r="U943">
            <v>0</v>
          </cell>
          <cell r="V943">
            <v>-11263.19</v>
          </cell>
          <cell r="W943">
            <v>0</v>
          </cell>
          <cell r="X943">
            <v>0</v>
          </cell>
          <cell r="Y943">
            <v>0</v>
          </cell>
          <cell r="Z943">
            <v>0</v>
          </cell>
          <cell r="AA943">
            <v>0</v>
          </cell>
          <cell r="AB943">
            <v>0</v>
          </cell>
          <cell r="AC943">
            <v>0</v>
          </cell>
          <cell r="AD943">
            <v>0</v>
          </cell>
          <cell r="AE943">
            <v>0</v>
          </cell>
          <cell r="AF943">
            <v>0</v>
          </cell>
        </row>
        <row r="944">
          <cell r="A944">
            <v>1900002</v>
          </cell>
          <cell r="H944">
            <v>48377</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row>
        <row r="945">
          <cell r="A945">
            <v>1900002</v>
          </cell>
          <cell r="H945">
            <v>48377</v>
          </cell>
          <cell r="K945">
            <v>0</v>
          </cell>
          <cell r="L945">
            <v>0</v>
          </cell>
          <cell r="M945">
            <v>-16136.19</v>
          </cell>
          <cell r="N945">
            <v>0</v>
          </cell>
          <cell r="O945">
            <v>0</v>
          </cell>
          <cell r="P945">
            <v>0</v>
          </cell>
          <cell r="Q945">
            <v>0</v>
          </cell>
          <cell r="R945">
            <v>0</v>
          </cell>
          <cell r="S945">
            <v>0</v>
          </cell>
          <cell r="T945">
            <v>0</v>
          </cell>
          <cell r="U945">
            <v>0</v>
          </cell>
          <cell r="V945">
            <v>-8347.15</v>
          </cell>
          <cell r="W945">
            <v>0</v>
          </cell>
          <cell r="X945">
            <v>0</v>
          </cell>
          <cell r="Y945">
            <v>0</v>
          </cell>
          <cell r="Z945">
            <v>0</v>
          </cell>
          <cell r="AA945">
            <v>0</v>
          </cell>
          <cell r="AB945">
            <v>0</v>
          </cell>
          <cell r="AC945">
            <v>0</v>
          </cell>
          <cell r="AD945">
            <v>0</v>
          </cell>
          <cell r="AE945">
            <v>0</v>
          </cell>
          <cell r="AF945">
            <v>0</v>
          </cell>
        </row>
        <row r="946">
          <cell r="A946">
            <v>1900002</v>
          </cell>
          <cell r="H946">
            <v>48377</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row>
        <row r="947">
          <cell r="A947">
            <v>1900003</v>
          </cell>
          <cell r="B947" t="str">
            <v>1900003</v>
          </cell>
          <cell r="G947" t="str">
            <v>Motor Cycle</v>
          </cell>
          <cell r="H947">
            <v>0</v>
          </cell>
          <cell r="K947">
            <v>0</v>
          </cell>
          <cell r="L947">
            <v>0</v>
          </cell>
          <cell r="M947">
            <v>0</v>
          </cell>
          <cell r="N947">
            <v>0</v>
          </cell>
          <cell r="O947">
            <v>0</v>
          </cell>
          <cell r="P947">
            <v>0</v>
          </cell>
          <cell r="Q947">
            <v>0</v>
          </cell>
          <cell r="R947">
            <v>0</v>
          </cell>
          <cell r="S947">
            <v>0</v>
          </cell>
          <cell r="T947">
            <v>0</v>
          </cell>
          <cell r="U947">
            <v>0</v>
          </cell>
          <cell r="V947">
            <v>-595.15</v>
          </cell>
          <cell r="W947">
            <v>0</v>
          </cell>
          <cell r="X947">
            <v>0</v>
          </cell>
          <cell r="Y947">
            <v>0</v>
          </cell>
          <cell r="Z947">
            <v>0</v>
          </cell>
          <cell r="AA947">
            <v>0</v>
          </cell>
          <cell r="AB947">
            <v>4560</v>
          </cell>
          <cell r="AC947">
            <v>0</v>
          </cell>
          <cell r="AD947">
            <v>0</v>
          </cell>
          <cell r="AE947">
            <v>0</v>
          </cell>
          <cell r="AF947">
            <v>0</v>
          </cell>
        </row>
        <row r="948">
          <cell r="A948">
            <v>1900003</v>
          </cell>
          <cell r="H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4560</v>
          </cell>
          <cell r="AC948">
            <v>0</v>
          </cell>
          <cell r="AD948">
            <v>0</v>
          </cell>
          <cell r="AE948">
            <v>0</v>
          </cell>
          <cell r="AF948">
            <v>0</v>
          </cell>
        </row>
        <row r="949">
          <cell r="A949">
            <v>1900003</v>
          </cell>
          <cell r="H949">
            <v>4560</v>
          </cell>
          <cell r="K949">
            <v>0</v>
          </cell>
          <cell r="L949">
            <v>0</v>
          </cell>
          <cell r="M949">
            <v>-595.15</v>
          </cell>
          <cell r="N949">
            <v>0</v>
          </cell>
          <cell r="O949">
            <v>0</v>
          </cell>
          <cell r="P949">
            <v>0</v>
          </cell>
          <cell r="Q949">
            <v>0</v>
          </cell>
          <cell r="R949">
            <v>0</v>
          </cell>
          <cell r="S949">
            <v>0</v>
          </cell>
          <cell r="T949">
            <v>0</v>
          </cell>
          <cell r="U949">
            <v>0</v>
          </cell>
          <cell r="V949">
            <v>-1026.5</v>
          </cell>
          <cell r="W949">
            <v>0</v>
          </cell>
          <cell r="X949">
            <v>0</v>
          </cell>
          <cell r="Y949">
            <v>0</v>
          </cell>
          <cell r="Z949">
            <v>0</v>
          </cell>
          <cell r="AA949">
            <v>0</v>
          </cell>
          <cell r="AB949">
            <v>0</v>
          </cell>
          <cell r="AC949">
            <v>0</v>
          </cell>
          <cell r="AD949">
            <v>0</v>
          </cell>
          <cell r="AE949">
            <v>0</v>
          </cell>
          <cell r="AF949">
            <v>0</v>
          </cell>
        </row>
        <row r="950">
          <cell r="A950">
            <v>1900003</v>
          </cell>
          <cell r="H950">
            <v>4560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row>
        <row r="951">
          <cell r="A951">
            <v>1900004</v>
          </cell>
          <cell r="B951" t="str">
            <v>1900004</v>
          </cell>
          <cell r="G951" t="str">
            <v>MOTERBIKE</v>
          </cell>
          <cell r="H951">
            <v>0</v>
          </cell>
          <cell r="K951">
            <v>0</v>
          </cell>
          <cell r="L951">
            <v>0</v>
          </cell>
          <cell r="M951">
            <v>0</v>
          </cell>
          <cell r="N951">
            <v>0</v>
          </cell>
          <cell r="O951">
            <v>0</v>
          </cell>
          <cell r="P951">
            <v>0</v>
          </cell>
          <cell r="Q951">
            <v>0</v>
          </cell>
          <cell r="R951">
            <v>0</v>
          </cell>
          <cell r="S951">
            <v>0</v>
          </cell>
          <cell r="T951">
            <v>0</v>
          </cell>
          <cell r="U951">
            <v>0</v>
          </cell>
          <cell r="V951">
            <v>-5814.13</v>
          </cell>
          <cell r="W951">
            <v>0</v>
          </cell>
          <cell r="X951">
            <v>0</v>
          </cell>
          <cell r="Y951">
            <v>0</v>
          </cell>
          <cell r="Z951">
            <v>0</v>
          </cell>
          <cell r="AA951">
            <v>0</v>
          </cell>
          <cell r="AB951">
            <v>42035</v>
          </cell>
          <cell r="AC951">
            <v>0</v>
          </cell>
          <cell r="AD951">
            <v>0</v>
          </cell>
          <cell r="AE951">
            <v>0</v>
          </cell>
          <cell r="AF951">
            <v>0</v>
          </cell>
        </row>
        <row r="952">
          <cell r="A952">
            <v>1900004</v>
          </cell>
          <cell r="H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42035</v>
          </cell>
          <cell r="AC952">
            <v>0</v>
          </cell>
          <cell r="AD952">
            <v>0</v>
          </cell>
          <cell r="AE952">
            <v>0</v>
          </cell>
          <cell r="AF952">
            <v>0</v>
          </cell>
        </row>
        <row r="953">
          <cell r="A953">
            <v>1900005</v>
          </cell>
          <cell r="B953" t="str">
            <v>1900005</v>
          </cell>
          <cell r="G953" t="str">
            <v>MOTERBIKE</v>
          </cell>
          <cell r="H953">
            <v>0</v>
          </cell>
          <cell r="K953">
            <v>0</v>
          </cell>
          <cell r="L953">
            <v>0</v>
          </cell>
          <cell r="M953">
            <v>0</v>
          </cell>
          <cell r="N953">
            <v>0</v>
          </cell>
          <cell r="O953">
            <v>0</v>
          </cell>
          <cell r="P953">
            <v>0</v>
          </cell>
          <cell r="Q953">
            <v>0</v>
          </cell>
          <cell r="R953">
            <v>0</v>
          </cell>
          <cell r="S953">
            <v>0</v>
          </cell>
          <cell r="T953">
            <v>0</v>
          </cell>
          <cell r="U953">
            <v>0</v>
          </cell>
          <cell r="V953">
            <v>-4949.47</v>
          </cell>
          <cell r="W953">
            <v>0</v>
          </cell>
          <cell r="X953">
            <v>0</v>
          </cell>
          <cell r="Y953">
            <v>0</v>
          </cell>
          <cell r="Z953">
            <v>0</v>
          </cell>
          <cell r="AA953">
            <v>0</v>
          </cell>
          <cell r="AB953">
            <v>42035</v>
          </cell>
          <cell r="AC953">
            <v>0</v>
          </cell>
          <cell r="AD953">
            <v>0</v>
          </cell>
          <cell r="AE953">
            <v>0</v>
          </cell>
          <cell r="AF953">
            <v>0</v>
          </cell>
        </row>
        <row r="954">
          <cell r="A954">
            <v>1900005</v>
          </cell>
          <cell r="H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42035</v>
          </cell>
          <cell r="AC954">
            <v>0</v>
          </cell>
          <cell r="AD954">
            <v>0</v>
          </cell>
          <cell r="AE954">
            <v>0</v>
          </cell>
          <cell r="AF954">
            <v>0</v>
          </cell>
        </row>
        <row r="955">
          <cell r="A955">
            <v>2100000</v>
          </cell>
          <cell r="B955" t="str">
            <v>2100000</v>
          </cell>
          <cell r="G955" t="str">
            <v>FAN</v>
          </cell>
          <cell r="H955">
            <v>2280</v>
          </cell>
          <cell r="K955">
            <v>0</v>
          </cell>
          <cell r="L955">
            <v>0</v>
          </cell>
          <cell r="M955">
            <v>-2280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row>
        <row r="956">
          <cell r="A956">
            <v>2100000</v>
          </cell>
          <cell r="H956">
            <v>2280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row>
        <row r="957">
          <cell r="A957">
            <v>2100000</v>
          </cell>
          <cell r="H957">
            <v>2280</v>
          </cell>
          <cell r="K957">
            <v>0</v>
          </cell>
          <cell r="L957">
            <v>0</v>
          </cell>
          <cell r="M957">
            <v>-2280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row>
        <row r="958">
          <cell r="A958">
            <v>2100000</v>
          </cell>
          <cell r="H958">
            <v>2280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row>
        <row r="959">
          <cell r="A959">
            <v>2100001</v>
          </cell>
          <cell r="B959" t="str">
            <v>2100001</v>
          </cell>
          <cell r="G959" t="str">
            <v>TUBELIGHT</v>
          </cell>
          <cell r="H959">
            <v>450</v>
          </cell>
          <cell r="K959">
            <v>0</v>
          </cell>
          <cell r="L959">
            <v>0</v>
          </cell>
          <cell r="M959">
            <v>-450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row>
        <row r="960">
          <cell r="A960">
            <v>2100001</v>
          </cell>
          <cell r="H960">
            <v>450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row>
        <row r="961">
          <cell r="A961">
            <v>2100001</v>
          </cell>
          <cell r="H961">
            <v>450</v>
          </cell>
          <cell r="K961">
            <v>0</v>
          </cell>
          <cell r="L961">
            <v>0</v>
          </cell>
          <cell r="M961">
            <v>-450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row>
        <row r="962">
          <cell r="A962">
            <v>2100001</v>
          </cell>
          <cell r="H962">
            <v>450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row>
        <row r="963">
          <cell r="A963">
            <v>2100002</v>
          </cell>
          <cell r="B963" t="str">
            <v>2100002</v>
          </cell>
          <cell r="G963" t="str">
            <v>TABLE</v>
          </cell>
          <cell r="H963">
            <v>1500</v>
          </cell>
          <cell r="K963">
            <v>0</v>
          </cell>
          <cell r="L963">
            <v>0</v>
          </cell>
          <cell r="M963">
            <v>-1500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row>
        <row r="964">
          <cell r="A964">
            <v>2100002</v>
          </cell>
          <cell r="H964">
            <v>1500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row>
        <row r="965">
          <cell r="A965">
            <v>2100002</v>
          </cell>
          <cell r="H965">
            <v>1500</v>
          </cell>
          <cell r="K965">
            <v>0</v>
          </cell>
          <cell r="L965">
            <v>0</v>
          </cell>
          <cell r="M965">
            <v>-1500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row>
        <row r="966">
          <cell r="A966">
            <v>2100002</v>
          </cell>
          <cell r="H966">
            <v>1500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row>
        <row r="967">
          <cell r="A967">
            <v>2100003</v>
          </cell>
          <cell r="B967" t="str">
            <v>2100003</v>
          </cell>
          <cell r="G967" t="str">
            <v>CHAIRS</v>
          </cell>
          <cell r="H967">
            <v>900</v>
          </cell>
          <cell r="K967">
            <v>0</v>
          </cell>
          <cell r="L967">
            <v>0</v>
          </cell>
          <cell r="M967">
            <v>-900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row>
        <row r="968">
          <cell r="A968">
            <v>2100003</v>
          </cell>
          <cell r="H968">
            <v>900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row>
        <row r="969">
          <cell r="A969">
            <v>2100003</v>
          </cell>
          <cell r="H969">
            <v>900</v>
          </cell>
          <cell r="K969">
            <v>0</v>
          </cell>
          <cell r="L969">
            <v>0</v>
          </cell>
          <cell r="M969">
            <v>-900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row>
        <row r="970">
          <cell r="A970">
            <v>2100003</v>
          </cell>
          <cell r="H970">
            <v>900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row>
        <row r="971">
          <cell r="A971">
            <v>2100004</v>
          </cell>
          <cell r="B971" t="str">
            <v>2100004</v>
          </cell>
          <cell r="G971" t="str">
            <v>LOCKS</v>
          </cell>
          <cell r="H971">
            <v>180</v>
          </cell>
          <cell r="K971">
            <v>0</v>
          </cell>
          <cell r="L971">
            <v>0</v>
          </cell>
          <cell r="M971">
            <v>-180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row>
        <row r="972">
          <cell r="A972">
            <v>2100004</v>
          </cell>
          <cell r="H972">
            <v>180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row>
        <row r="973">
          <cell r="A973">
            <v>2100004</v>
          </cell>
          <cell r="H973">
            <v>180</v>
          </cell>
          <cell r="K973">
            <v>0</v>
          </cell>
          <cell r="L973">
            <v>0</v>
          </cell>
          <cell r="M973">
            <v>-180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row>
        <row r="974">
          <cell r="A974">
            <v>2100004</v>
          </cell>
          <cell r="H974">
            <v>180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row>
        <row r="975">
          <cell r="A975">
            <v>2100005</v>
          </cell>
          <cell r="B975" t="str">
            <v>2100005</v>
          </cell>
          <cell r="G975" t="str">
            <v>OTHER - MISC.</v>
          </cell>
          <cell r="H975">
            <v>256</v>
          </cell>
          <cell r="K975">
            <v>0</v>
          </cell>
          <cell r="L975">
            <v>0</v>
          </cell>
          <cell r="M975">
            <v>-256</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row>
        <row r="976">
          <cell r="A976">
            <v>2100005</v>
          </cell>
          <cell r="H976">
            <v>256</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row>
        <row r="977">
          <cell r="A977">
            <v>2100005</v>
          </cell>
          <cell r="H977">
            <v>256</v>
          </cell>
          <cell r="K977">
            <v>0</v>
          </cell>
          <cell r="L977">
            <v>0</v>
          </cell>
          <cell r="M977">
            <v>-256</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row>
        <row r="978">
          <cell r="A978">
            <v>2100005</v>
          </cell>
          <cell r="H978">
            <v>256</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row>
        <row r="979">
          <cell r="A979">
            <v>2100006</v>
          </cell>
          <cell r="B979" t="str">
            <v>2100006</v>
          </cell>
          <cell r="G979" t="str">
            <v>Crompton Classic Fan</v>
          </cell>
          <cell r="H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row>
        <row r="980">
          <cell r="A980">
            <v>2100007</v>
          </cell>
          <cell r="B980" t="str">
            <v>2100007</v>
          </cell>
          <cell r="G980" t="str">
            <v>Crompton Classic Fan</v>
          </cell>
          <cell r="H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row>
        <row r="981">
          <cell r="A981">
            <v>2100008</v>
          </cell>
          <cell r="B981" t="str">
            <v>2100008</v>
          </cell>
          <cell r="G981" t="str">
            <v>Crompton Classic Fan</v>
          </cell>
          <cell r="H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row>
        <row r="982">
          <cell r="A982">
            <v>2100009</v>
          </cell>
          <cell r="B982" t="str">
            <v>2100009</v>
          </cell>
          <cell r="G982" t="str">
            <v>Crompton Classic Fan</v>
          </cell>
          <cell r="H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row>
        <row r="983">
          <cell r="A983">
            <v>2200000</v>
          </cell>
          <cell r="B983" t="str">
            <v>2200000</v>
          </cell>
          <cell r="G983" t="str">
            <v>CONNECTORS</v>
          </cell>
          <cell r="H983">
            <v>10600</v>
          </cell>
          <cell r="K983">
            <v>0</v>
          </cell>
          <cell r="L983">
            <v>0</v>
          </cell>
          <cell r="M983">
            <v>-10600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row>
        <row r="984">
          <cell r="A984">
            <v>2200000</v>
          </cell>
          <cell r="H984">
            <v>10600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row>
        <row r="985">
          <cell r="A985">
            <v>2200000</v>
          </cell>
          <cell r="H985">
            <v>10600</v>
          </cell>
          <cell r="K985">
            <v>0</v>
          </cell>
          <cell r="L985">
            <v>0</v>
          </cell>
          <cell r="M985">
            <v>-10600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row>
        <row r="986">
          <cell r="A986">
            <v>2200000</v>
          </cell>
          <cell r="H986">
            <v>10600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row>
        <row r="987">
          <cell r="A987">
            <v>2200001</v>
          </cell>
          <cell r="B987" t="str">
            <v>2200001</v>
          </cell>
          <cell r="G987" t="str">
            <v>CONNECTOR</v>
          </cell>
          <cell r="H987">
            <v>3800</v>
          </cell>
          <cell r="K987">
            <v>0</v>
          </cell>
          <cell r="L987">
            <v>0</v>
          </cell>
          <cell r="M987">
            <v>-3800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row>
        <row r="988">
          <cell r="A988">
            <v>2200001</v>
          </cell>
          <cell r="H988">
            <v>3800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row>
        <row r="989">
          <cell r="A989">
            <v>2200001</v>
          </cell>
          <cell r="H989">
            <v>3800</v>
          </cell>
          <cell r="K989">
            <v>0</v>
          </cell>
          <cell r="L989">
            <v>0</v>
          </cell>
          <cell r="M989">
            <v>-3800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row>
        <row r="990">
          <cell r="A990">
            <v>2200001</v>
          </cell>
          <cell r="H990">
            <v>3800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row>
        <row r="991">
          <cell r="A991">
            <v>2200002</v>
          </cell>
          <cell r="B991" t="str">
            <v>2200002</v>
          </cell>
          <cell r="G991" t="str">
            <v>STP CABLE</v>
          </cell>
          <cell r="H991">
            <v>1800</v>
          </cell>
          <cell r="K991">
            <v>0</v>
          </cell>
          <cell r="L991">
            <v>0</v>
          </cell>
          <cell r="M991">
            <v>-1800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row>
        <row r="992">
          <cell r="A992">
            <v>2200002</v>
          </cell>
          <cell r="H992">
            <v>1800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row>
        <row r="993">
          <cell r="A993">
            <v>2200002</v>
          </cell>
          <cell r="H993">
            <v>1800</v>
          </cell>
          <cell r="K993">
            <v>0</v>
          </cell>
          <cell r="L993">
            <v>0</v>
          </cell>
          <cell r="M993">
            <v>-1800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row>
        <row r="994">
          <cell r="A994">
            <v>2200002</v>
          </cell>
          <cell r="H994">
            <v>1800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row>
        <row r="995">
          <cell r="A995">
            <v>2200003</v>
          </cell>
          <cell r="B995" t="str">
            <v>2200003</v>
          </cell>
          <cell r="G995" t="str">
            <v>8 PORT HUB</v>
          </cell>
          <cell r="H995">
            <v>1950</v>
          </cell>
          <cell r="K995">
            <v>0</v>
          </cell>
          <cell r="L995">
            <v>0</v>
          </cell>
          <cell r="M995">
            <v>-1950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row>
        <row r="996">
          <cell r="A996">
            <v>2200003</v>
          </cell>
          <cell r="H996">
            <v>1950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row>
        <row r="997">
          <cell r="A997">
            <v>2200003</v>
          </cell>
          <cell r="H997">
            <v>1950</v>
          </cell>
          <cell r="K997">
            <v>0</v>
          </cell>
          <cell r="L997">
            <v>0</v>
          </cell>
          <cell r="M997">
            <v>-1950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row>
        <row r="998">
          <cell r="A998">
            <v>2200003</v>
          </cell>
          <cell r="H998">
            <v>1950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row>
        <row r="999">
          <cell r="A999">
            <v>2200004</v>
          </cell>
          <cell r="B999" t="str">
            <v>2200004</v>
          </cell>
          <cell r="G999" t="str">
            <v>FIBER OPTIC TRANS RECEIVER-3</v>
          </cell>
          <cell r="H999">
            <v>0</v>
          </cell>
          <cell r="K999">
            <v>0</v>
          </cell>
          <cell r="L999">
            <v>0</v>
          </cell>
          <cell r="M999">
            <v>0</v>
          </cell>
          <cell r="N999">
            <v>0</v>
          </cell>
          <cell r="O999">
            <v>0</v>
          </cell>
          <cell r="P999">
            <v>0</v>
          </cell>
          <cell r="Q999">
            <v>0</v>
          </cell>
          <cell r="R999">
            <v>0</v>
          </cell>
          <cell r="S999">
            <v>0</v>
          </cell>
          <cell r="T999">
            <v>0</v>
          </cell>
          <cell r="U999">
            <v>0</v>
          </cell>
          <cell r="V999">
            <v>-3700</v>
          </cell>
          <cell r="W999">
            <v>0</v>
          </cell>
          <cell r="X999">
            <v>0</v>
          </cell>
          <cell r="Y999">
            <v>0</v>
          </cell>
          <cell r="Z999">
            <v>0</v>
          </cell>
          <cell r="AA999">
            <v>0</v>
          </cell>
          <cell r="AB999">
            <v>3700</v>
          </cell>
          <cell r="AC999">
            <v>0</v>
          </cell>
          <cell r="AD999">
            <v>0</v>
          </cell>
          <cell r="AE999">
            <v>0</v>
          </cell>
          <cell r="AF999">
            <v>0</v>
          </cell>
        </row>
        <row r="1000">
          <cell r="A1000">
            <v>2200004</v>
          </cell>
          <cell r="H1000">
            <v>0</v>
          </cell>
          <cell r="K1000">
            <v>0</v>
          </cell>
          <cell r="L1000">
            <v>0</v>
          </cell>
          <cell r="M1000">
            <v>0</v>
          </cell>
          <cell r="N1000">
            <v>0</v>
          </cell>
          <cell r="O1000">
            <v>0</v>
          </cell>
          <cell r="P1000">
            <v>0</v>
          </cell>
          <cell r="Q1000">
            <v>0</v>
          </cell>
          <cell r="R1000">
            <v>0</v>
          </cell>
          <cell r="S1000">
            <v>0</v>
          </cell>
          <cell r="T1000">
            <v>0</v>
          </cell>
          <cell r="U1000">
            <v>0</v>
          </cell>
          <cell r="V1000">
            <v>-3700</v>
          </cell>
          <cell r="W1000">
            <v>0</v>
          </cell>
          <cell r="X1000">
            <v>0</v>
          </cell>
          <cell r="Y1000">
            <v>0</v>
          </cell>
          <cell r="Z1000">
            <v>0</v>
          </cell>
          <cell r="AA1000">
            <v>0</v>
          </cell>
          <cell r="AB1000">
            <v>3700</v>
          </cell>
          <cell r="AC1000">
            <v>0</v>
          </cell>
          <cell r="AD1000">
            <v>0</v>
          </cell>
          <cell r="AE1000">
            <v>0</v>
          </cell>
          <cell r="AF1000">
            <v>0</v>
          </cell>
        </row>
        <row r="1001">
          <cell r="A1001">
            <v>2200004</v>
          </cell>
          <cell r="H1001">
            <v>3700</v>
          </cell>
          <cell r="K1001">
            <v>0</v>
          </cell>
          <cell r="L1001">
            <v>0</v>
          </cell>
          <cell r="M1001">
            <v>-3700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row>
        <row r="1002">
          <cell r="A1002">
            <v>2200004</v>
          </cell>
          <cell r="H1002">
            <v>3700</v>
          </cell>
          <cell r="K1002">
            <v>0</v>
          </cell>
          <cell r="L1002">
            <v>0</v>
          </cell>
          <cell r="M1002">
            <v>-3700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row>
        <row r="1003">
          <cell r="A1003">
            <v>2200005</v>
          </cell>
          <cell r="B1003" t="str">
            <v>2200005</v>
          </cell>
          <cell r="G1003" t="str">
            <v>FIBER OPTIC TRANS RECEIVER-4</v>
          </cell>
          <cell r="H1003">
            <v>0</v>
          </cell>
          <cell r="K1003">
            <v>0</v>
          </cell>
          <cell r="L1003">
            <v>0</v>
          </cell>
          <cell r="M1003">
            <v>0</v>
          </cell>
          <cell r="N1003">
            <v>0</v>
          </cell>
          <cell r="O1003">
            <v>0</v>
          </cell>
          <cell r="P1003">
            <v>0</v>
          </cell>
          <cell r="Q1003">
            <v>0</v>
          </cell>
          <cell r="R1003">
            <v>0</v>
          </cell>
          <cell r="S1003">
            <v>0</v>
          </cell>
          <cell r="T1003">
            <v>0</v>
          </cell>
          <cell r="U1003">
            <v>0</v>
          </cell>
          <cell r="V1003">
            <v>-3700</v>
          </cell>
          <cell r="W1003">
            <v>0</v>
          </cell>
          <cell r="X1003">
            <v>0</v>
          </cell>
          <cell r="Y1003">
            <v>0</v>
          </cell>
          <cell r="Z1003">
            <v>0</v>
          </cell>
          <cell r="AA1003">
            <v>0</v>
          </cell>
          <cell r="AB1003">
            <v>3700</v>
          </cell>
          <cell r="AC1003">
            <v>0</v>
          </cell>
          <cell r="AD1003">
            <v>0</v>
          </cell>
          <cell r="AE1003">
            <v>0</v>
          </cell>
          <cell r="AF1003">
            <v>0</v>
          </cell>
        </row>
        <row r="1004">
          <cell r="A1004">
            <v>2200005</v>
          </cell>
          <cell r="H1004">
            <v>0</v>
          </cell>
          <cell r="K1004">
            <v>0</v>
          </cell>
          <cell r="L1004">
            <v>0</v>
          </cell>
          <cell r="M1004">
            <v>0</v>
          </cell>
          <cell r="N1004">
            <v>0</v>
          </cell>
          <cell r="O1004">
            <v>0</v>
          </cell>
          <cell r="P1004">
            <v>0</v>
          </cell>
          <cell r="Q1004">
            <v>0</v>
          </cell>
          <cell r="R1004">
            <v>0</v>
          </cell>
          <cell r="S1004">
            <v>0</v>
          </cell>
          <cell r="T1004">
            <v>0</v>
          </cell>
          <cell r="U1004">
            <v>0</v>
          </cell>
          <cell r="V1004">
            <v>-3700</v>
          </cell>
          <cell r="W1004">
            <v>0</v>
          </cell>
          <cell r="X1004">
            <v>0</v>
          </cell>
          <cell r="Y1004">
            <v>0</v>
          </cell>
          <cell r="Z1004">
            <v>0</v>
          </cell>
          <cell r="AA1004">
            <v>0</v>
          </cell>
          <cell r="AB1004">
            <v>3700</v>
          </cell>
          <cell r="AC1004">
            <v>0</v>
          </cell>
          <cell r="AD1004">
            <v>0</v>
          </cell>
          <cell r="AE1004">
            <v>0</v>
          </cell>
          <cell r="AF1004">
            <v>0</v>
          </cell>
        </row>
        <row r="1005">
          <cell r="A1005">
            <v>2200005</v>
          </cell>
          <cell r="H1005">
            <v>3700</v>
          </cell>
          <cell r="K1005">
            <v>0</v>
          </cell>
          <cell r="L1005">
            <v>0</v>
          </cell>
          <cell r="M1005">
            <v>-3700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row>
        <row r="1006">
          <cell r="A1006">
            <v>2200005</v>
          </cell>
          <cell r="H1006">
            <v>3700</v>
          </cell>
          <cell r="K1006">
            <v>0</v>
          </cell>
          <cell r="L1006">
            <v>0</v>
          </cell>
          <cell r="M1006">
            <v>-3700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row>
        <row r="1007">
          <cell r="A1007">
            <v>2200007</v>
          </cell>
          <cell r="B1007" t="str">
            <v>2200007</v>
          </cell>
          <cell r="G1007" t="str">
            <v>RADIO MODEM</v>
          </cell>
          <cell r="H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row>
        <row r="1008">
          <cell r="A1008">
            <v>2300000</v>
          </cell>
          <cell r="B1008" t="str">
            <v>2300000</v>
          </cell>
          <cell r="G1008" t="str">
            <v>SCANNER</v>
          </cell>
          <cell r="H1008">
            <v>3500</v>
          </cell>
          <cell r="K1008">
            <v>0</v>
          </cell>
          <cell r="L1008">
            <v>0</v>
          </cell>
          <cell r="M1008">
            <v>-3500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row>
        <row r="1009">
          <cell r="A1009">
            <v>2300000</v>
          </cell>
          <cell r="H1009">
            <v>3500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row>
        <row r="1010">
          <cell r="A1010">
            <v>2300000</v>
          </cell>
          <cell r="H1010">
            <v>3500</v>
          </cell>
          <cell r="K1010">
            <v>0</v>
          </cell>
          <cell r="L1010">
            <v>0</v>
          </cell>
          <cell r="M1010">
            <v>-3500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row>
        <row r="1011">
          <cell r="A1011">
            <v>2300000</v>
          </cell>
          <cell r="H1011">
            <v>3500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row>
        <row r="1012">
          <cell r="A1012">
            <v>2300001</v>
          </cell>
          <cell r="B1012" t="str">
            <v>2300001</v>
          </cell>
          <cell r="G1012" t="str">
            <v>CD WRITER</v>
          </cell>
          <cell r="H1012">
            <v>2150</v>
          </cell>
          <cell r="K1012">
            <v>0</v>
          </cell>
          <cell r="L1012">
            <v>0</v>
          </cell>
          <cell r="M1012">
            <v>-2150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row>
        <row r="1013">
          <cell r="A1013">
            <v>2300001</v>
          </cell>
          <cell r="H1013">
            <v>2150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row>
        <row r="1014">
          <cell r="A1014">
            <v>2300001</v>
          </cell>
          <cell r="H1014">
            <v>2150</v>
          </cell>
          <cell r="K1014">
            <v>0</v>
          </cell>
          <cell r="L1014">
            <v>0</v>
          </cell>
          <cell r="M1014">
            <v>-2150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row>
        <row r="1015">
          <cell r="A1015">
            <v>2300001</v>
          </cell>
          <cell r="H1015">
            <v>2150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row>
        <row r="1016">
          <cell r="A1016">
            <v>2300002</v>
          </cell>
          <cell r="B1016" t="str">
            <v>2300002</v>
          </cell>
          <cell r="G1016" t="str">
            <v>USB STORAGE DEVISE</v>
          </cell>
          <cell r="H1016">
            <v>4000</v>
          </cell>
          <cell r="K1016">
            <v>0</v>
          </cell>
          <cell r="L1016">
            <v>0</v>
          </cell>
          <cell r="M1016">
            <v>-4000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row>
        <row r="1017">
          <cell r="A1017">
            <v>2300002</v>
          </cell>
          <cell r="H1017">
            <v>4000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row>
        <row r="1018">
          <cell r="A1018">
            <v>2300002</v>
          </cell>
          <cell r="H1018">
            <v>4000</v>
          </cell>
          <cell r="K1018">
            <v>0</v>
          </cell>
          <cell r="L1018">
            <v>0</v>
          </cell>
          <cell r="M1018">
            <v>-4000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row>
        <row r="1019">
          <cell r="A1019">
            <v>2300002</v>
          </cell>
          <cell r="H1019">
            <v>4000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row>
        <row r="1020">
          <cell r="A1020">
            <v>2300003</v>
          </cell>
          <cell r="B1020" t="str">
            <v>2300003</v>
          </cell>
          <cell r="G1020" t="str">
            <v>SEGATE HDD</v>
          </cell>
          <cell r="H1020">
            <v>3350</v>
          </cell>
          <cell r="K1020">
            <v>0</v>
          </cell>
          <cell r="L1020">
            <v>0</v>
          </cell>
          <cell r="M1020">
            <v>-3350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row>
        <row r="1021">
          <cell r="A1021">
            <v>2300003</v>
          </cell>
          <cell r="H1021">
            <v>3350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row>
        <row r="1022">
          <cell r="A1022">
            <v>2300003</v>
          </cell>
          <cell r="H1022">
            <v>3350</v>
          </cell>
          <cell r="K1022">
            <v>0</v>
          </cell>
          <cell r="L1022">
            <v>0</v>
          </cell>
          <cell r="M1022">
            <v>-3350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row>
        <row r="1023">
          <cell r="A1023">
            <v>2300003</v>
          </cell>
          <cell r="H1023">
            <v>3350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row>
        <row r="1024">
          <cell r="A1024">
            <v>2300004</v>
          </cell>
          <cell r="B1024" t="str">
            <v>2300004</v>
          </cell>
          <cell r="G1024" t="str">
            <v>SD RAM</v>
          </cell>
          <cell r="H1024">
            <v>3900</v>
          </cell>
          <cell r="K1024">
            <v>0</v>
          </cell>
          <cell r="L1024">
            <v>0</v>
          </cell>
          <cell r="M1024">
            <v>-3900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row>
        <row r="1025">
          <cell r="A1025">
            <v>2300004</v>
          </cell>
          <cell r="H1025">
            <v>3900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row>
        <row r="1026">
          <cell r="A1026">
            <v>2300004</v>
          </cell>
          <cell r="H1026">
            <v>3900</v>
          </cell>
          <cell r="K1026">
            <v>0</v>
          </cell>
          <cell r="L1026">
            <v>0</v>
          </cell>
          <cell r="M1026">
            <v>-3900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row>
        <row r="1027">
          <cell r="A1027">
            <v>2300004</v>
          </cell>
          <cell r="H1027">
            <v>3900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row>
        <row r="1028">
          <cell r="A1028">
            <v>2300005</v>
          </cell>
          <cell r="B1028" t="str">
            <v>2300005</v>
          </cell>
          <cell r="G1028" t="str">
            <v>UPS</v>
          </cell>
          <cell r="H1028">
            <v>3150</v>
          </cell>
          <cell r="K1028">
            <v>0</v>
          </cell>
          <cell r="L1028">
            <v>0</v>
          </cell>
          <cell r="M1028">
            <v>-3150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row>
        <row r="1029">
          <cell r="A1029">
            <v>2300005</v>
          </cell>
          <cell r="H1029">
            <v>3150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row>
        <row r="1030">
          <cell r="A1030">
            <v>2300005</v>
          </cell>
          <cell r="H1030">
            <v>3150</v>
          </cell>
          <cell r="K1030">
            <v>0</v>
          </cell>
          <cell r="L1030">
            <v>0</v>
          </cell>
          <cell r="M1030">
            <v>-3150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row>
        <row r="1031">
          <cell r="A1031">
            <v>2300005</v>
          </cell>
          <cell r="H1031">
            <v>3150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row>
        <row r="1032">
          <cell r="A1032">
            <v>2300006</v>
          </cell>
          <cell r="B1032" t="str">
            <v>2300006</v>
          </cell>
          <cell r="G1032" t="str">
            <v>COOMPACT 500 EPCOS</v>
          </cell>
          <cell r="H1032">
            <v>2200</v>
          </cell>
          <cell r="K1032">
            <v>0</v>
          </cell>
          <cell r="L1032">
            <v>0</v>
          </cell>
          <cell r="M1032">
            <v>-2200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row>
        <row r="1033">
          <cell r="A1033">
            <v>2300006</v>
          </cell>
          <cell r="H1033">
            <v>2200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row>
        <row r="1034">
          <cell r="A1034">
            <v>2300006</v>
          </cell>
          <cell r="H1034">
            <v>2200</v>
          </cell>
          <cell r="K1034">
            <v>0</v>
          </cell>
          <cell r="L1034">
            <v>0</v>
          </cell>
          <cell r="M1034">
            <v>-2200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row>
        <row r="1035">
          <cell r="A1035">
            <v>2300006</v>
          </cell>
          <cell r="H1035">
            <v>2200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row>
        <row r="1036">
          <cell r="A1036">
            <v>2300007</v>
          </cell>
          <cell r="B1036" t="str">
            <v>2300007</v>
          </cell>
          <cell r="G1036" t="str">
            <v>SEGATE HDD</v>
          </cell>
          <cell r="H1036">
            <v>3475</v>
          </cell>
          <cell r="K1036">
            <v>0</v>
          </cell>
          <cell r="L1036">
            <v>0</v>
          </cell>
          <cell r="M1036">
            <v>-3475</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row>
        <row r="1037">
          <cell r="A1037">
            <v>2300007</v>
          </cell>
          <cell r="H1037">
            <v>3475</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row>
        <row r="1038">
          <cell r="A1038">
            <v>2300007</v>
          </cell>
          <cell r="H1038">
            <v>3475</v>
          </cell>
          <cell r="K1038">
            <v>0</v>
          </cell>
          <cell r="L1038">
            <v>0</v>
          </cell>
          <cell r="M1038">
            <v>-3475</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row>
        <row r="1039">
          <cell r="A1039">
            <v>2300007</v>
          </cell>
          <cell r="H1039">
            <v>3475</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row>
        <row r="1040">
          <cell r="A1040">
            <v>2300008</v>
          </cell>
          <cell r="B1040" t="str">
            <v>2300008</v>
          </cell>
          <cell r="G1040" t="str">
            <v>SD RAM</v>
          </cell>
          <cell r="H1040">
            <v>2900</v>
          </cell>
          <cell r="K1040">
            <v>0</v>
          </cell>
          <cell r="L1040">
            <v>0</v>
          </cell>
          <cell r="M1040">
            <v>-2900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row>
        <row r="1041">
          <cell r="A1041">
            <v>2300008</v>
          </cell>
          <cell r="H1041">
            <v>2900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row>
        <row r="1042">
          <cell r="A1042">
            <v>2300008</v>
          </cell>
          <cell r="H1042">
            <v>2900</v>
          </cell>
          <cell r="K1042">
            <v>0</v>
          </cell>
          <cell r="L1042">
            <v>0</v>
          </cell>
          <cell r="M1042">
            <v>-2900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row>
        <row r="1043">
          <cell r="A1043">
            <v>2300008</v>
          </cell>
          <cell r="H1043">
            <v>2900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row>
        <row r="1044">
          <cell r="A1044">
            <v>2300009</v>
          </cell>
          <cell r="B1044" t="str">
            <v>2300009</v>
          </cell>
          <cell r="G1044" t="str">
            <v>SEGATE HDD</v>
          </cell>
          <cell r="H1044">
            <v>2800</v>
          </cell>
          <cell r="K1044">
            <v>0</v>
          </cell>
          <cell r="L1044">
            <v>0</v>
          </cell>
          <cell r="M1044">
            <v>-2800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row>
        <row r="1045">
          <cell r="A1045">
            <v>2300009</v>
          </cell>
          <cell r="H1045">
            <v>2800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row>
        <row r="1046">
          <cell r="A1046">
            <v>2300009</v>
          </cell>
          <cell r="H1046">
            <v>2800</v>
          </cell>
          <cell r="K1046">
            <v>0</v>
          </cell>
          <cell r="L1046">
            <v>0</v>
          </cell>
          <cell r="M1046">
            <v>-2800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row>
        <row r="1047">
          <cell r="A1047">
            <v>2300009</v>
          </cell>
          <cell r="H1047">
            <v>2800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row>
        <row r="1048">
          <cell r="A1048">
            <v>2300010</v>
          </cell>
          <cell r="B1048" t="str">
            <v>2300010</v>
          </cell>
          <cell r="G1048" t="str">
            <v>SEGATE HDD</v>
          </cell>
          <cell r="H1048">
            <v>3450</v>
          </cell>
          <cell r="K1048">
            <v>0</v>
          </cell>
          <cell r="L1048">
            <v>0</v>
          </cell>
          <cell r="M1048">
            <v>-3450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row>
        <row r="1049">
          <cell r="A1049">
            <v>2300010</v>
          </cell>
          <cell r="H1049">
            <v>3450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row>
        <row r="1050">
          <cell r="A1050">
            <v>2300010</v>
          </cell>
          <cell r="H1050">
            <v>3450</v>
          </cell>
          <cell r="K1050">
            <v>0</v>
          </cell>
          <cell r="L1050">
            <v>0</v>
          </cell>
          <cell r="M1050">
            <v>-3450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row>
        <row r="1051">
          <cell r="A1051">
            <v>2300010</v>
          </cell>
          <cell r="H1051">
            <v>3450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row>
        <row r="1052">
          <cell r="A1052">
            <v>2300011</v>
          </cell>
          <cell r="B1052" t="str">
            <v>2300011</v>
          </cell>
          <cell r="G1052" t="str">
            <v>WEB CAMERAS</v>
          </cell>
          <cell r="H1052">
            <v>4100</v>
          </cell>
          <cell r="K1052">
            <v>0</v>
          </cell>
          <cell r="L1052">
            <v>0</v>
          </cell>
          <cell r="M1052">
            <v>-4100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row>
        <row r="1053">
          <cell r="A1053">
            <v>2300011</v>
          </cell>
          <cell r="H1053">
            <v>4100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row>
        <row r="1054">
          <cell r="A1054">
            <v>2300011</v>
          </cell>
          <cell r="H1054">
            <v>4100</v>
          </cell>
          <cell r="K1054">
            <v>0</v>
          </cell>
          <cell r="L1054">
            <v>0</v>
          </cell>
          <cell r="M1054">
            <v>-4100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row>
        <row r="1055">
          <cell r="A1055">
            <v>2300011</v>
          </cell>
          <cell r="H1055">
            <v>4100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row>
        <row r="1056">
          <cell r="A1056">
            <v>2300012</v>
          </cell>
          <cell r="B1056" t="str">
            <v>2300012</v>
          </cell>
          <cell r="G1056" t="str">
            <v>CD WRITER</v>
          </cell>
          <cell r="H1056">
            <v>3100</v>
          </cell>
          <cell r="K1056">
            <v>0</v>
          </cell>
          <cell r="L1056">
            <v>0</v>
          </cell>
          <cell r="M1056">
            <v>-3100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row>
        <row r="1057">
          <cell r="A1057">
            <v>2300012</v>
          </cell>
          <cell r="H1057">
            <v>3100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row>
        <row r="1058">
          <cell r="A1058">
            <v>2300012</v>
          </cell>
          <cell r="H1058">
            <v>3100</v>
          </cell>
          <cell r="K1058">
            <v>0</v>
          </cell>
          <cell r="L1058">
            <v>0</v>
          </cell>
          <cell r="M1058">
            <v>-3100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row>
        <row r="1059">
          <cell r="A1059">
            <v>2300012</v>
          </cell>
          <cell r="H1059">
            <v>3100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row>
        <row r="1060">
          <cell r="A1060">
            <v>2300013</v>
          </cell>
          <cell r="B1060" t="str">
            <v>2300013</v>
          </cell>
          <cell r="G1060" t="str">
            <v>CD WRITER</v>
          </cell>
          <cell r="H1060">
            <v>4000</v>
          </cell>
          <cell r="K1060">
            <v>0</v>
          </cell>
          <cell r="L1060">
            <v>0</v>
          </cell>
          <cell r="M1060">
            <v>-4000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row>
        <row r="1061">
          <cell r="A1061">
            <v>2300013</v>
          </cell>
          <cell r="H1061">
            <v>4000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row>
        <row r="1062">
          <cell r="A1062">
            <v>2300013</v>
          </cell>
          <cell r="H1062">
            <v>4000</v>
          </cell>
          <cell r="K1062">
            <v>0</v>
          </cell>
          <cell r="L1062">
            <v>0</v>
          </cell>
          <cell r="M1062">
            <v>-4000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row>
        <row r="1063">
          <cell r="A1063">
            <v>2300013</v>
          </cell>
          <cell r="H1063">
            <v>4000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row>
        <row r="1064">
          <cell r="A1064">
            <v>2300014</v>
          </cell>
          <cell r="B1064" t="str">
            <v>2300014</v>
          </cell>
          <cell r="G1064" t="str">
            <v>HARD DISK</v>
          </cell>
          <cell r="H1064">
            <v>5000</v>
          </cell>
          <cell r="K1064">
            <v>0</v>
          </cell>
          <cell r="L1064">
            <v>0</v>
          </cell>
          <cell r="M1064">
            <v>-5000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row>
        <row r="1065">
          <cell r="A1065">
            <v>2300014</v>
          </cell>
          <cell r="H1065">
            <v>5000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row>
        <row r="1066">
          <cell r="A1066">
            <v>2300014</v>
          </cell>
          <cell r="H1066">
            <v>5000</v>
          </cell>
          <cell r="K1066">
            <v>0</v>
          </cell>
          <cell r="L1066">
            <v>0</v>
          </cell>
          <cell r="M1066">
            <v>-5000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row>
        <row r="1067">
          <cell r="A1067">
            <v>2300014</v>
          </cell>
          <cell r="H1067">
            <v>5000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row>
        <row r="1068">
          <cell r="A1068">
            <v>2300015</v>
          </cell>
          <cell r="B1068" t="str">
            <v>2300015</v>
          </cell>
          <cell r="G1068" t="str">
            <v>UPS - AHMEDABAD</v>
          </cell>
          <cell r="H1068">
            <v>3150</v>
          </cell>
          <cell r="K1068">
            <v>0</v>
          </cell>
          <cell r="L1068">
            <v>0</v>
          </cell>
          <cell r="M1068">
            <v>-3150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row>
        <row r="1069">
          <cell r="A1069">
            <v>2300015</v>
          </cell>
          <cell r="H1069">
            <v>3150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row>
        <row r="1070">
          <cell r="A1070">
            <v>2300015</v>
          </cell>
          <cell r="H1070">
            <v>3150</v>
          </cell>
          <cell r="K1070">
            <v>0</v>
          </cell>
          <cell r="L1070">
            <v>0</v>
          </cell>
          <cell r="M1070">
            <v>-3150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row>
        <row r="1071">
          <cell r="A1071">
            <v>2300015</v>
          </cell>
          <cell r="H1071">
            <v>3150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row>
        <row r="1072">
          <cell r="A1072">
            <v>2300016</v>
          </cell>
          <cell r="B1072" t="str">
            <v>2300016</v>
          </cell>
          <cell r="G1072" t="str">
            <v>UPS - AHMEDABAD</v>
          </cell>
          <cell r="H1072">
            <v>3150</v>
          </cell>
          <cell r="K1072">
            <v>0</v>
          </cell>
          <cell r="L1072">
            <v>0</v>
          </cell>
          <cell r="M1072">
            <v>-3150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row>
        <row r="1073">
          <cell r="A1073">
            <v>2300016</v>
          </cell>
          <cell r="H1073">
            <v>3150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row>
        <row r="1074">
          <cell r="A1074">
            <v>2300016</v>
          </cell>
          <cell r="H1074">
            <v>3150</v>
          </cell>
          <cell r="K1074">
            <v>0</v>
          </cell>
          <cell r="L1074">
            <v>0</v>
          </cell>
          <cell r="M1074">
            <v>-3150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row>
        <row r="1075">
          <cell r="A1075">
            <v>2300016</v>
          </cell>
          <cell r="H1075">
            <v>3150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row>
        <row r="1076">
          <cell r="A1076">
            <v>2300017</v>
          </cell>
          <cell r="B1076" t="str">
            <v>2300017</v>
          </cell>
          <cell r="G1076" t="str">
            <v>UPS - RAJKOT</v>
          </cell>
          <cell r="H1076">
            <v>4500</v>
          </cell>
          <cell r="K1076">
            <v>0</v>
          </cell>
          <cell r="L1076">
            <v>0</v>
          </cell>
          <cell r="M1076">
            <v>-4500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row>
        <row r="1077">
          <cell r="A1077">
            <v>2300017</v>
          </cell>
          <cell r="H1077">
            <v>4500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row>
        <row r="1078">
          <cell r="A1078">
            <v>2300017</v>
          </cell>
          <cell r="H1078">
            <v>4500</v>
          </cell>
          <cell r="K1078">
            <v>0</v>
          </cell>
          <cell r="L1078">
            <v>0</v>
          </cell>
          <cell r="M1078">
            <v>-4500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row>
        <row r="1079">
          <cell r="A1079">
            <v>2300017</v>
          </cell>
          <cell r="H1079">
            <v>4500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row>
        <row r="1080">
          <cell r="A1080">
            <v>2300018</v>
          </cell>
          <cell r="B1080" t="str">
            <v>2300018</v>
          </cell>
          <cell r="G1080" t="str">
            <v>Glow Shine Boards</v>
          </cell>
          <cell r="H1080">
            <v>4050</v>
          </cell>
          <cell r="K1080">
            <v>0</v>
          </cell>
          <cell r="L1080">
            <v>0</v>
          </cell>
          <cell r="M1080">
            <v>-4050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row>
        <row r="1081">
          <cell r="A1081">
            <v>2300018</v>
          </cell>
          <cell r="H1081">
            <v>4050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row>
        <row r="1082">
          <cell r="A1082">
            <v>2300018</v>
          </cell>
          <cell r="H1082">
            <v>4050</v>
          </cell>
          <cell r="K1082">
            <v>0</v>
          </cell>
          <cell r="L1082">
            <v>0</v>
          </cell>
          <cell r="M1082">
            <v>-4050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row>
        <row r="1083">
          <cell r="A1083">
            <v>2300018</v>
          </cell>
          <cell r="H1083">
            <v>4050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row>
        <row r="1084">
          <cell r="A1084">
            <v>2300019</v>
          </cell>
          <cell r="B1084" t="str">
            <v>2300019</v>
          </cell>
          <cell r="G1084" t="str">
            <v>MEMORY CARD</v>
          </cell>
          <cell r="H1084">
            <v>3800</v>
          </cell>
          <cell r="K1084">
            <v>0</v>
          </cell>
          <cell r="L1084">
            <v>0</v>
          </cell>
          <cell r="M1084">
            <v>-3800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row>
        <row r="1085">
          <cell r="A1085">
            <v>2300019</v>
          </cell>
          <cell r="H1085">
            <v>3800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row>
        <row r="1086">
          <cell r="A1086">
            <v>2300019</v>
          </cell>
          <cell r="H1086">
            <v>3800</v>
          </cell>
          <cell r="K1086">
            <v>0</v>
          </cell>
          <cell r="L1086">
            <v>0</v>
          </cell>
          <cell r="M1086">
            <v>-3800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row>
        <row r="1087">
          <cell r="A1087">
            <v>2300019</v>
          </cell>
          <cell r="H1087">
            <v>3800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row>
        <row r="1088">
          <cell r="A1088">
            <v>2300020</v>
          </cell>
          <cell r="B1088" t="str">
            <v>2300020</v>
          </cell>
          <cell r="G1088" t="str">
            <v>SEGATE HDD</v>
          </cell>
          <cell r="H1088">
            <v>2450</v>
          </cell>
          <cell r="K1088">
            <v>0</v>
          </cell>
          <cell r="L1088">
            <v>0</v>
          </cell>
          <cell r="M1088">
            <v>-2450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row>
        <row r="1089">
          <cell r="A1089">
            <v>2300020</v>
          </cell>
          <cell r="H1089">
            <v>2450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row>
        <row r="1090">
          <cell r="A1090">
            <v>2300020</v>
          </cell>
          <cell r="H1090">
            <v>2450</v>
          </cell>
          <cell r="K1090">
            <v>0</v>
          </cell>
          <cell r="L1090">
            <v>0</v>
          </cell>
          <cell r="M1090">
            <v>-2450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row>
        <row r="1091">
          <cell r="A1091">
            <v>2300020</v>
          </cell>
          <cell r="H1091">
            <v>2450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row>
        <row r="1092">
          <cell r="A1092">
            <v>2300021</v>
          </cell>
          <cell r="B1092" t="str">
            <v>2300021</v>
          </cell>
          <cell r="G1092" t="str">
            <v>PEN - DRIVE</v>
          </cell>
          <cell r="H1092">
            <v>2900</v>
          </cell>
          <cell r="K1092">
            <v>0</v>
          </cell>
          <cell r="L1092">
            <v>0</v>
          </cell>
          <cell r="M1092">
            <v>-2900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row>
        <row r="1093">
          <cell r="A1093">
            <v>2300021</v>
          </cell>
          <cell r="H1093">
            <v>2900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row>
        <row r="1094">
          <cell r="A1094">
            <v>2300021</v>
          </cell>
          <cell r="H1094">
            <v>2900</v>
          </cell>
          <cell r="K1094">
            <v>0</v>
          </cell>
          <cell r="L1094">
            <v>0</v>
          </cell>
          <cell r="M1094">
            <v>-2900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row>
        <row r="1095">
          <cell r="A1095">
            <v>2300021</v>
          </cell>
          <cell r="H1095">
            <v>2900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row>
        <row r="1096">
          <cell r="A1096">
            <v>2300022</v>
          </cell>
          <cell r="B1096" t="str">
            <v>2300022</v>
          </cell>
          <cell r="G1096" t="str">
            <v>BLUE TOOTH</v>
          </cell>
          <cell r="H1096">
            <v>1300</v>
          </cell>
          <cell r="K1096">
            <v>0</v>
          </cell>
          <cell r="L1096">
            <v>0</v>
          </cell>
          <cell r="M1096">
            <v>-1300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row>
        <row r="1097">
          <cell r="A1097">
            <v>2300022</v>
          </cell>
          <cell r="H1097">
            <v>1300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row>
        <row r="1098">
          <cell r="A1098">
            <v>2300022</v>
          </cell>
          <cell r="H1098">
            <v>1300</v>
          </cell>
          <cell r="K1098">
            <v>0</v>
          </cell>
          <cell r="L1098">
            <v>0</v>
          </cell>
          <cell r="M1098">
            <v>-1300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row>
        <row r="1099">
          <cell r="A1099">
            <v>2300022</v>
          </cell>
          <cell r="H1099">
            <v>1300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row>
        <row r="1100">
          <cell r="A1100">
            <v>2300023</v>
          </cell>
          <cell r="B1100" t="str">
            <v>2300023</v>
          </cell>
          <cell r="G1100" t="str">
            <v>PEN - DRIVE</v>
          </cell>
          <cell r="H1100">
            <v>1350</v>
          </cell>
          <cell r="K1100">
            <v>0</v>
          </cell>
          <cell r="L1100">
            <v>0</v>
          </cell>
          <cell r="M1100">
            <v>-1350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row>
        <row r="1101">
          <cell r="A1101">
            <v>2300023</v>
          </cell>
          <cell r="H1101">
            <v>1350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row>
        <row r="1102">
          <cell r="A1102">
            <v>2300023</v>
          </cell>
          <cell r="H1102">
            <v>1350</v>
          </cell>
          <cell r="K1102">
            <v>0</v>
          </cell>
          <cell r="L1102">
            <v>0</v>
          </cell>
          <cell r="M1102">
            <v>-1350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row>
        <row r="1103">
          <cell r="A1103">
            <v>2300023</v>
          </cell>
          <cell r="H1103">
            <v>1350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row>
        <row r="1104">
          <cell r="A1104">
            <v>2300024</v>
          </cell>
          <cell r="B1104" t="str">
            <v>2300024</v>
          </cell>
          <cell r="G1104" t="str">
            <v>MMC CARD</v>
          </cell>
          <cell r="H1104">
            <v>1100</v>
          </cell>
          <cell r="K1104">
            <v>0</v>
          </cell>
          <cell r="L1104">
            <v>0</v>
          </cell>
          <cell r="M1104">
            <v>-1100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row>
        <row r="1105">
          <cell r="A1105">
            <v>2300024</v>
          </cell>
          <cell r="H1105">
            <v>1100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row>
        <row r="1106">
          <cell r="A1106">
            <v>2300024</v>
          </cell>
          <cell r="H1106">
            <v>1100</v>
          </cell>
          <cell r="K1106">
            <v>0</v>
          </cell>
          <cell r="L1106">
            <v>0</v>
          </cell>
          <cell r="M1106">
            <v>-1100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row>
        <row r="1107">
          <cell r="A1107">
            <v>2300024</v>
          </cell>
          <cell r="H1107">
            <v>1100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row>
        <row r="1108">
          <cell r="A1108">
            <v>2300025</v>
          </cell>
          <cell r="B1108" t="str">
            <v>2300025</v>
          </cell>
          <cell r="G1108" t="str">
            <v>TALLY TDS PACKAGE</v>
          </cell>
          <cell r="H1108">
            <v>3960</v>
          </cell>
          <cell r="K1108">
            <v>0</v>
          </cell>
          <cell r="L1108">
            <v>0</v>
          </cell>
          <cell r="M1108">
            <v>-3960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row>
        <row r="1109">
          <cell r="A1109">
            <v>2300025</v>
          </cell>
          <cell r="H1109">
            <v>3960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row>
        <row r="1110">
          <cell r="A1110">
            <v>2300025</v>
          </cell>
          <cell r="H1110">
            <v>3960</v>
          </cell>
          <cell r="K1110">
            <v>0</v>
          </cell>
          <cell r="L1110">
            <v>0</v>
          </cell>
          <cell r="M1110">
            <v>-3960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row>
        <row r="1111">
          <cell r="A1111">
            <v>2300025</v>
          </cell>
          <cell r="H1111">
            <v>3960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row>
        <row r="1112">
          <cell r="A1112">
            <v>2300026</v>
          </cell>
          <cell r="B1112" t="str">
            <v>2300026</v>
          </cell>
          <cell r="G1112" t="str">
            <v>MODEM</v>
          </cell>
          <cell r="H1112">
            <v>1500</v>
          </cell>
          <cell r="K1112">
            <v>0</v>
          </cell>
          <cell r="L1112">
            <v>0</v>
          </cell>
          <cell r="M1112">
            <v>-1500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row>
        <row r="1113">
          <cell r="A1113">
            <v>2300026</v>
          </cell>
          <cell r="H1113">
            <v>1500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row>
        <row r="1114">
          <cell r="A1114">
            <v>2300026</v>
          </cell>
          <cell r="H1114">
            <v>1500</v>
          </cell>
          <cell r="K1114">
            <v>0</v>
          </cell>
          <cell r="L1114">
            <v>0</v>
          </cell>
          <cell r="M1114">
            <v>-1500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row>
        <row r="1115">
          <cell r="A1115">
            <v>2300026</v>
          </cell>
          <cell r="H1115">
            <v>1500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row>
        <row r="1116">
          <cell r="A1116">
            <v>2300027</v>
          </cell>
          <cell r="B1116" t="str">
            <v>2300027</v>
          </cell>
          <cell r="G1116" t="str">
            <v>WRT54G WIRELESS G-BRODBAND ROUTER</v>
          </cell>
          <cell r="H1116">
            <v>0</v>
          </cell>
          <cell r="K1116">
            <v>0</v>
          </cell>
          <cell r="L1116">
            <v>0</v>
          </cell>
          <cell r="M1116">
            <v>0</v>
          </cell>
          <cell r="N1116">
            <v>0</v>
          </cell>
          <cell r="O1116">
            <v>0</v>
          </cell>
          <cell r="P1116">
            <v>0</v>
          </cell>
          <cell r="Q1116">
            <v>0</v>
          </cell>
          <cell r="R1116">
            <v>0</v>
          </cell>
          <cell r="S1116">
            <v>0</v>
          </cell>
          <cell r="T1116">
            <v>0</v>
          </cell>
          <cell r="U1116">
            <v>0</v>
          </cell>
          <cell r="V1116">
            <v>-3700</v>
          </cell>
          <cell r="W1116">
            <v>0</v>
          </cell>
          <cell r="X1116">
            <v>0</v>
          </cell>
          <cell r="Y1116">
            <v>0</v>
          </cell>
          <cell r="Z1116">
            <v>0</v>
          </cell>
          <cell r="AA1116">
            <v>0</v>
          </cell>
          <cell r="AB1116">
            <v>3700</v>
          </cell>
          <cell r="AC1116">
            <v>0</v>
          </cell>
          <cell r="AD1116">
            <v>0</v>
          </cell>
          <cell r="AE1116">
            <v>0</v>
          </cell>
          <cell r="AF1116">
            <v>0</v>
          </cell>
        </row>
        <row r="1117">
          <cell r="A1117">
            <v>2300027</v>
          </cell>
          <cell r="H1117">
            <v>0</v>
          </cell>
          <cell r="K1117">
            <v>0</v>
          </cell>
          <cell r="L1117">
            <v>0</v>
          </cell>
          <cell r="M1117">
            <v>0</v>
          </cell>
          <cell r="N1117">
            <v>0</v>
          </cell>
          <cell r="O1117">
            <v>0</v>
          </cell>
          <cell r="P1117">
            <v>0</v>
          </cell>
          <cell r="Q1117">
            <v>0</v>
          </cell>
          <cell r="R1117">
            <v>0</v>
          </cell>
          <cell r="S1117">
            <v>0</v>
          </cell>
          <cell r="T1117">
            <v>0</v>
          </cell>
          <cell r="U1117">
            <v>0</v>
          </cell>
          <cell r="V1117">
            <v>-1233.33</v>
          </cell>
          <cell r="W1117">
            <v>0</v>
          </cell>
          <cell r="X1117">
            <v>0</v>
          </cell>
          <cell r="Y1117">
            <v>0</v>
          </cell>
          <cell r="Z1117">
            <v>0</v>
          </cell>
          <cell r="AA1117">
            <v>0</v>
          </cell>
          <cell r="AB1117">
            <v>3700</v>
          </cell>
          <cell r="AC1117">
            <v>0</v>
          </cell>
          <cell r="AD1117">
            <v>0</v>
          </cell>
          <cell r="AE1117">
            <v>0</v>
          </cell>
          <cell r="AF1117">
            <v>0</v>
          </cell>
        </row>
        <row r="1118">
          <cell r="A1118">
            <v>2300027</v>
          </cell>
          <cell r="H1118">
            <v>3700</v>
          </cell>
          <cell r="K1118">
            <v>0</v>
          </cell>
          <cell r="L1118">
            <v>0</v>
          </cell>
          <cell r="M1118">
            <v>-3700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row>
        <row r="1119">
          <cell r="A1119">
            <v>2300027</v>
          </cell>
          <cell r="H1119">
            <v>3700</v>
          </cell>
          <cell r="K1119">
            <v>0</v>
          </cell>
          <cell r="L1119">
            <v>0</v>
          </cell>
          <cell r="M1119">
            <v>-1233.33</v>
          </cell>
          <cell r="N1119">
            <v>0</v>
          </cell>
          <cell r="O1119">
            <v>0</v>
          </cell>
          <cell r="P1119">
            <v>0</v>
          </cell>
          <cell r="Q1119">
            <v>0</v>
          </cell>
          <cell r="R1119">
            <v>0</v>
          </cell>
          <cell r="S1119">
            <v>0</v>
          </cell>
          <cell r="T1119">
            <v>0</v>
          </cell>
          <cell r="U1119">
            <v>0</v>
          </cell>
          <cell r="V1119">
            <v>-2466.67</v>
          </cell>
          <cell r="W1119">
            <v>0</v>
          </cell>
          <cell r="X1119">
            <v>0</v>
          </cell>
          <cell r="Y1119">
            <v>0</v>
          </cell>
          <cell r="Z1119">
            <v>0</v>
          </cell>
          <cell r="AA1119">
            <v>0</v>
          </cell>
          <cell r="AB1119">
            <v>0</v>
          </cell>
          <cell r="AC1119">
            <v>0</v>
          </cell>
          <cell r="AD1119">
            <v>0</v>
          </cell>
          <cell r="AE1119">
            <v>0</v>
          </cell>
          <cell r="AF1119">
            <v>0</v>
          </cell>
        </row>
        <row r="1120">
          <cell r="A1120">
            <v>2300028</v>
          </cell>
          <cell r="B1120" t="str">
            <v>2300028</v>
          </cell>
          <cell r="G1120" t="str">
            <v>WAP54G-EU WIRELESS ACESS POINT</v>
          </cell>
          <cell r="H1120">
            <v>0</v>
          </cell>
          <cell r="K1120">
            <v>0</v>
          </cell>
          <cell r="L1120">
            <v>0</v>
          </cell>
          <cell r="M1120">
            <v>0</v>
          </cell>
          <cell r="N1120">
            <v>0</v>
          </cell>
          <cell r="O1120">
            <v>0</v>
          </cell>
          <cell r="P1120">
            <v>0</v>
          </cell>
          <cell r="Q1120">
            <v>0</v>
          </cell>
          <cell r="R1120">
            <v>0</v>
          </cell>
          <cell r="S1120">
            <v>0</v>
          </cell>
          <cell r="T1120">
            <v>0</v>
          </cell>
          <cell r="U1120">
            <v>0</v>
          </cell>
          <cell r="V1120">
            <v>-4000</v>
          </cell>
          <cell r="W1120">
            <v>0</v>
          </cell>
          <cell r="X1120">
            <v>0</v>
          </cell>
          <cell r="Y1120">
            <v>0</v>
          </cell>
          <cell r="Z1120">
            <v>0</v>
          </cell>
          <cell r="AA1120">
            <v>0</v>
          </cell>
          <cell r="AB1120">
            <v>4000</v>
          </cell>
          <cell r="AC1120">
            <v>0</v>
          </cell>
          <cell r="AD1120">
            <v>0</v>
          </cell>
          <cell r="AE1120">
            <v>0</v>
          </cell>
          <cell r="AF1120">
            <v>0</v>
          </cell>
        </row>
        <row r="1121">
          <cell r="A1121">
            <v>2300028</v>
          </cell>
          <cell r="H1121">
            <v>0</v>
          </cell>
          <cell r="K1121">
            <v>0</v>
          </cell>
          <cell r="L1121">
            <v>0</v>
          </cell>
          <cell r="M1121">
            <v>0</v>
          </cell>
          <cell r="N1121">
            <v>0</v>
          </cell>
          <cell r="O1121">
            <v>0</v>
          </cell>
          <cell r="P1121">
            <v>0</v>
          </cell>
          <cell r="Q1121">
            <v>0</v>
          </cell>
          <cell r="R1121">
            <v>0</v>
          </cell>
          <cell r="S1121">
            <v>0</v>
          </cell>
          <cell r="T1121">
            <v>0</v>
          </cell>
          <cell r="U1121">
            <v>0</v>
          </cell>
          <cell r="V1121">
            <v>-1333.33</v>
          </cell>
          <cell r="W1121">
            <v>0</v>
          </cell>
          <cell r="X1121">
            <v>0</v>
          </cell>
          <cell r="Y1121">
            <v>0</v>
          </cell>
          <cell r="Z1121">
            <v>0</v>
          </cell>
          <cell r="AA1121">
            <v>0</v>
          </cell>
          <cell r="AB1121">
            <v>4000</v>
          </cell>
          <cell r="AC1121">
            <v>0</v>
          </cell>
          <cell r="AD1121">
            <v>0</v>
          </cell>
          <cell r="AE1121">
            <v>0</v>
          </cell>
          <cell r="AF1121">
            <v>0</v>
          </cell>
        </row>
        <row r="1122">
          <cell r="A1122">
            <v>2300028</v>
          </cell>
          <cell r="H1122">
            <v>4000</v>
          </cell>
          <cell r="K1122">
            <v>0</v>
          </cell>
          <cell r="L1122">
            <v>0</v>
          </cell>
          <cell r="M1122">
            <v>-4000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row>
        <row r="1123">
          <cell r="A1123">
            <v>2300028</v>
          </cell>
          <cell r="H1123">
            <v>4000</v>
          </cell>
          <cell r="K1123">
            <v>0</v>
          </cell>
          <cell r="L1123">
            <v>0</v>
          </cell>
          <cell r="M1123">
            <v>-1333.33</v>
          </cell>
          <cell r="N1123">
            <v>0</v>
          </cell>
          <cell r="O1123">
            <v>0</v>
          </cell>
          <cell r="P1123">
            <v>0</v>
          </cell>
          <cell r="Q1123">
            <v>0</v>
          </cell>
          <cell r="R1123">
            <v>0</v>
          </cell>
          <cell r="S1123">
            <v>0</v>
          </cell>
          <cell r="T1123">
            <v>0</v>
          </cell>
          <cell r="U1123">
            <v>0</v>
          </cell>
          <cell r="V1123">
            <v>-2666.67</v>
          </cell>
          <cell r="W1123">
            <v>0</v>
          </cell>
          <cell r="X1123">
            <v>0</v>
          </cell>
          <cell r="Y1123">
            <v>0</v>
          </cell>
          <cell r="Z1123">
            <v>0</v>
          </cell>
          <cell r="AA1123">
            <v>0</v>
          </cell>
          <cell r="AB1123">
            <v>0</v>
          </cell>
          <cell r="AC1123">
            <v>0</v>
          </cell>
          <cell r="AD1123">
            <v>0</v>
          </cell>
          <cell r="AE1123">
            <v>0</v>
          </cell>
          <cell r="AF1123">
            <v>0</v>
          </cell>
        </row>
        <row r="1124">
          <cell r="A1124">
            <v>2300029</v>
          </cell>
          <cell r="B1124" t="str">
            <v>2300029</v>
          </cell>
          <cell r="G1124" t="str">
            <v>Pen Drive Transcend 512 MB</v>
          </cell>
          <cell r="H1124">
            <v>0</v>
          </cell>
          <cell r="K1124">
            <v>0</v>
          </cell>
          <cell r="L1124">
            <v>0</v>
          </cell>
          <cell r="M1124">
            <v>0</v>
          </cell>
          <cell r="N1124">
            <v>0</v>
          </cell>
          <cell r="O1124">
            <v>0</v>
          </cell>
          <cell r="P1124">
            <v>0</v>
          </cell>
          <cell r="Q1124">
            <v>0</v>
          </cell>
          <cell r="R1124">
            <v>0</v>
          </cell>
          <cell r="S1124">
            <v>0</v>
          </cell>
          <cell r="T1124">
            <v>0</v>
          </cell>
          <cell r="U1124">
            <v>0</v>
          </cell>
          <cell r="V1124">
            <v>-2200</v>
          </cell>
          <cell r="W1124">
            <v>0</v>
          </cell>
          <cell r="X1124">
            <v>0</v>
          </cell>
          <cell r="Y1124">
            <v>0</v>
          </cell>
          <cell r="Z1124">
            <v>0</v>
          </cell>
          <cell r="AA1124">
            <v>0</v>
          </cell>
          <cell r="AB1124">
            <v>2200</v>
          </cell>
          <cell r="AC1124">
            <v>0</v>
          </cell>
          <cell r="AD1124">
            <v>0</v>
          </cell>
          <cell r="AE1124">
            <v>0</v>
          </cell>
          <cell r="AF1124">
            <v>0</v>
          </cell>
        </row>
        <row r="1125">
          <cell r="A1125">
            <v>2300029</v>
          </cell>
          <cell r="H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2200</v>
          </cell>
          <cell r="AC1125">
            <v>0</v>
          </cell>
          <cell r="AD1125">
            <v>0</v>
          </cell>
          <cell r="AE1125">
            <v>0</v>
          </cell>
          <cell r="AF1125">
            <v>0</v>
          </cell>
        </row>
        <row r="1126">
          <cell r="A1126">
            <v>2300029</v>
          </cell>
          <cell r="H1126">
            <v>2200</v>
          </cell>
          <cell r="K1126">
            <v>0</v>
          </cell>
          <cell r="L1126">
            <v>0</v>
          </cell>
          <cell r="M1126">
            <v>-2200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row>
        <row r="1127">
          <cell r="A1127">
            <v>2300029</v>
          </cell>
          <cell r="H1127">
            <v>2200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row>
        <row r="1128">
          <cell r="A1128">
            <v>2300030</v>
          </cell>
          <cell r="B1128" t="str">
            <v>2300030</v>
          </cell>
          <cell r="G1128" t="str">
            <v>L.G.D.V.D Writer</v>
          </cell>
          <cell r="H1128">
            <v>0</v>
          </cell>
          <cell r="K1128">
            <v>0</v>
          </cell>
          <cell r="L1128">
            <v>0</v>
          </cell>
          <cell r="M1128">
            <v>0</v>
          </cell>
          <cell r="N1128">
            <v>0</v>
          </cell>
          <cell r="O1128">
            <v>0</v>
          </cell>
          <cell r="P1128">
            <v>0</v>
          </cell>
          <cell r="Q1128">
            <v>0</v>
          </cell>
          <cell r="R1128">
            <v>0</v>
          </cell>
          <cell r="S1128">
            <v>0</v>
          </cell>
          <cell r="T1128">
            <v>0</v>
          </cell>
          <cell r="U1128">
            <v>0</v>
          </cell>
          <cell r="V1128">
            <v>-3300</v>
          </cell>
          <cell r="W1128">
            <v>0</v>
          </cell>
          <cell r="X1128">
            <v>0</v>
          </cell>
          <cell r="Y1128">
            <v>0</v>
          </cell>
          <cell r="Z1128">
            <v>0</v>
          </cell>
          <cell r="AA1128">
            <v>0</v>
          </cell>
          <cell r="AB1128">
            <v>3300</v>
          </cell>
          <cell r="AC1128">
            <v>0</v>
          </cell>
          <cell r="AD1128">
            <v>0</v>
          </cell>
          <cell r="AE1128">
            <v>0</v>
          </cell>
          <cell r="AF1128">
            <v>0</v>
          </cell>
        </row>
        <row r="1129">
          <cell r="A1129">
            <v>2300030</v>
          </cell>
          <cell r="H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3300</v>
          </cell>
          <cell r="AC1129">
            <v>0</v>
          </cell>
          <cell r="AD1129">
            <v>0</v>
          </cell>
          <cell r="AE1129">
            <v>0</v>
          </cell>
          <cell r="AF1129">
            <v>0</v>
          </cell>
        </row>
        <row r="1130">
          <cell r="A1130">
            <v>2300030</v>
          </cell>
          <cell r="H1130">
            <v>3300</v>
          </cell>
          <cell r="K1130">
            <v>0</v>
          </cell>
          <cell r="L1130">
            <v>0</v>
          </cell>
          <cell r="M1130">
            <v>-3300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row>
        <row r="1131">
          <cell r="A1131">
            <v>2300030</v>
          </cell>
          <cell r="H1131">
            <v>3300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row>
        <row r="1132">
          <cell r="A1132">
            <v>2300031</v>
          </cell>
          <cell r="B1132" t="str">
            <v>2300031</v>
          </cell>
          <cell r="G1132" t="str">
            <v>810E Chipset Motherboard % Atx cabinet</v>
          </cell>
        </row>
        <row r="1133">
          <cell r="A1133">
            <v>2300032</v>
          </cell>
          <cell r="B1133" t="str">
            <v>2300032</v>
          </cell>
          <cell r="G1133" t="str">
            <v>HDD 80GB Baracuda Seagate</v>
          </cell>
          <cell r="H1133">
            <v>0</v>
          </cell>
          <cell r="K1133">
            <v>0</v>
          </cell>
          <cell r="L1133">
            <v>0</v>
          </cell>
          <cell r="M1133">
            <v>0</v>
          </cell>
          <cell r="N1133">
            <v>0</v>
          </cell>
          <cell r="O1133">
            <v>0</v>
          </cell>
          <cell r="P1133">
            <v>0</v>
          </cell>
          <cell r="Q1133">
            <v>0</v>
          </cell>
          <cell r="R1133">
            <v>0</v>
          </cell>
          <cell r="S1133">
            <v>0</v>
          </cell>
          <cell r="T1133">
            <v>0</v>
          </cell>
          <cell r="U1133">
            <v>0</v>
          </cell>
          <cell r="V1133">
            <v>-2650</v>
          </cell>
          <cell r="W1133">
            <v>0</v>
          </cell>
          <cell r="X1133">
            <v>0</v>
          </cell>
          <cell r="Y1133">
            <v>0</v>
          </cell>
          <cell r="Z1133">
            <v>0</v>
          </cell>
          <cell r="AA1133">
            <v>0</v>
          </cell>
          <cell r="AB1133">
            <v>2650</v>
          </cell>
          <cell r="AC1133">
            <v>0</v>
          </cell>
          <cell r="AD1133">
            <v>0</v>
          </cell>
          <cell r="AE1133">
            <v>0</v>
          </cell>
          <cell r="AF1133">
            <v>0</v>
          </cell>
        </row>
        <row r="1134">
          <cell r="A1134">
            <v>2300032</v>
          </cell>
          <cell r="H1134">
            <v>0</v>
          </cell>
          <cell r="K1134">
            <v>0</v>
          </cell>
          <cell r="L1134">
            <v>0</v>
          </cell>
          <cell r="M1134">
            <v>0</v>
          </cell>
          <cell r="N1134">
            <v>0</v>
          </cell>
          <cell r="O1134">
            <v>0</v>
          </cell>
          <cell r="P1134">
            <v>0</v>
          </cell>
          <cell r="Q1134">
            <v>0</v>
          </cell>
          <cell r="R1134">
            <v>0</v>
          </cell>
          <cell r="S1134">
            <v>0</v>
          </cell>
          <cell r="T1134">
            <v>0</v>
          </cell>
          <cell r="U1134">
            <v>0</v>
          </cell>
          <cell r="V1134">
            <v>-662.5</v>
          </cell>
          <cell r="W1134">
            <v>0</v>
          </cell>
          <cell r="X1134">
            <v>0</v>
          </cell>
          <cell r="Y1134">
            <v>0</v>
          </cell>
          <cell r="Z1134">
            <v>0</v>
          </cell>
          <cell r="AA1134">
            <v>0</v>
          </cell>
          <cell r="AB1134">
            <v>2650</v>
          </cell>
          <cell r="AC1134">
            <v>0</v>
          </cell>
          <cell r="AD1134">
            <v>0</v>
          </cell>
          <cell r="AE1134">
            <v>0</v>
          </cell>
          <cell r="AF1134">
            <v>0</v>
          </cell>
        </row>
        <row r="1135">
          <cell r="A1135">
            <v>2300032</v>
          </cell>
          <cell r="H1135">
            <v>2650</v>
          </cell>
          <cell r="K1135">
            <v>0</v>
          </cell>
          <cell r="L1135">
            <v>0</v>
          </cell>
          <cell r="M1135">
            <v>-2650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row>
        <row r="1136">
          <cell r="A1136">
            <v>2300032</v>
          </cell>
          <cell r="H1136">
            <v>2650</v>
          </cell>
          <cell r="K1136">
            <v>0</v>
          </cell>
          <cell r="L1136">
            <v>0</v>
          </cell>
          <cell r="M1136">
            <v>-662.5</v>
          </cell>
          <cell r="N1136">
            <v>0</v>
          </cell>
          <cell r="O1136">
            <v>0</v>
          </cell>
          <cell r="P1136">
            <v>0</v>
          </cell>
          <cell r="Q1136">
            <v>0</v>
          </cell>
          <cell r="R1136">
            <v>0</v>
          </cell>
          <cell r="S1136">
            <v>0</v>
          </cell>
          <cell r="T1136">
            <v>0</v>
          </cell>
          <cell r="U1136">
            <v>0</v>
          </cell>
          <cell r="V1136">
            <v>-1987.5</v>
          </cell>
          <cell r="W1136">
            <v>0</v>
          </cell>
          <cell r="X1136">
            <v>0</v>
          </cell>
          <cell r="Y1136">
            <v>0</v>
          </cell>
          <cell r="Z1136">
            <v>0</v>
          </cell>
          <cell r="AA1136">
            <v>0</v>
          </cell>
          <cell r="AB1136">
            <v>0</v>
          </cell>
          <cell r="AC1136">
            <v>0</v>
          </cell>
          <cell r="AD1136">
            <v>0</v>
          </cell>
          <cell r="AE1136">
            <v>0</v>
          </cell>
          <cell r="AF1136">
            <v>0</v>
          </cell>
        </row>
        <row r="1137">
          <cell r="A1137">
            <v>2300033</v>
          </cell>
          <cell r="B1137" t="str">
            <v>2300033</v>
          </cell>
          <cell r="G1137" t="str">
            <v>HDD 80 GB BARACUDA SEAGATE</v>
          </cell>
        </row>
        <row r="1138">
          <cell r="A1138">
            <v>2300034</v>
          </cell>
          <cell r="B1138" t="str">
            <v>2300034</v>
          </cell>
          <cell r="G1138" t="str">
            <v>40GB HDD with Laptop Casing</v>
          </cell>
          <cell r="H1138">
            <v>0</v>
          </cell>
          <cell r="K1138">
            <v>0</v>
          </cell>
          <cell r="L1138">
            <v>0</v>
          </cell>
          <cell r="M1138">
            <v>0</v>
          </cell>
          <cell r="N1138">
            <v>0</v>
          </cell>
          <cell r="O1138">
            <v>0</v>
          </cell>
          <cell r="P1138">
            <v>0</v>
          </cell>
          <cell r="Q1138">
            <v>0</v>
          </cell>
          <cell r="R1138">
            <v>0</v>
          </cell>
          <cell r="S1138">
            <v>0</v>
          </cell>
          <cell r="T1138">
            <v>0</v>
          </cell>
          <cell r="U1138">
            <v>0</v>
          </cell>
          <cell r="V1138">
            <v>-4650</v>
          </cell>
          <cell r="W1138">
            <v>0</v>
          </cell>
          <cell r="X1138">
            <v>0</v>
          </cell>
          <cell r="Y1138">
            <v>0</v>
          </cell>
          <cell r="Z1138">
            <v>0</v>
          </cell>
          <cell r="AA1138">
            <v>0</v>
          </cell>
          <cell r="AB1138">
            <v>4650</v>
          </cell>
          <cell r="AC1138">
            <v>0</v>
          </cell>
          <cell r="AD1138">
            <v>0</v>
          </cell>
          <cell r="AE1138">
            <v>0</v>
          </cell>
          <cell r="AF1138">
            <v>0</v>
          </cell>
        </row>
        <row r="1139">
          <cell r="A1139">
            <v>2300034</v>
          </cell>
          <cell r="H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4650</v>
          </cell>
          <cell r="AC1139">
            <v>0</v>
          </cell>
          <cell r="AD1139">
            <v>0</v>
          </cell>
          <cell r="AE1139">
            <v>0</v>
          </cell>
          <cell r="AF1139">
            <v>0</v>
          </cell>
        </row>
        <row r="1140">
          <cell r="A1140">
            <v>2300034</v>
          </cell>
          <cell r="H1140">
            <v>4650</v>
          </cell>
          <cell r="K1140">
            <v>0</v>
          </cell>
          <cell r="L1140">
            <v>0</v>
          </cell>
          <cell r="M1140">
            <v>-4650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row>
        <row r="1141">
          <cell r="A1141">
            <v>2300034</v>
          </cell>
          <cell r="H1141">
            <v>4650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row>
        <row r="1142">
          <cell r="A1142">
            <v>2300035</v>
          </cell>
          <cell r="B1142" t="str">
            <v>2300035</v>
          </cell>
          <cell r="G1142" t="str">
            <v>HARD DISK DRIVE</v>
          </cell>
          <cell r="H1142">
            <v>0</v>
          </cell>
          <cell r="K1142">
            <v>0</v>
          </cell>
          <cell r="L1142">
            <v>0</v>
          </cell>
          <cell r="M1142">
            <v>0</v>
          </cell>
          <cell r="N1142">
            <v>0</v>
          </cell>
          <cell r="O1142">
            <v>0</v>
          </cell>
          <cell r="P1142">
            <v>0</v>
          </cell>
          <cell r="Q1142">
            <v>0</v>
          </cell>
          <cell r="R1142">
            <v>0</v>
          </cell>
          <cell r="S1142">
            <v>0</v>
          </cell>
          <cell r="T1142">
            <v>0</v>
          </cell>
          <cell r="U1142">
            <v>0</v>
          </cell>
          <cell r="V1142">
            <v>-2150</v>
          </cell>
          <cell r="W1142">
            <v>0</v>
          </cell>
          <cell r="X1142">
            <v>0</v>
          </cell>
          <cell r="Y1142">
            <v>0</v>
          </cell>
          <cell r="Z1142">
            <v>0</v>
          </cell>
          <cell r="AA1142">
            <v>0</v>
          </cell>
          <cell r="AB1142">
            <v>2150</v>
          </cell>
          <cell r="AC1142">
            <v>0</v>
          </cell>
          <cell r="AD1142">
            <v>0</v>
          </cell>
          <cell r="AE1142">
            <v>0</v>
          </cell>
          <cell r="AF1142">
            <v>0</v>
          </cell>
        </row>
        <row r="1143">
          <cell r="A1143">
            <v>2300035</v>
          </cell>
          <cell r="H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2150</v>
          </cell>
          <cell r="AC1143">
            <v>0</v>
          </cell>
          <cell r="AD1143">
            <v>0</v>
          </cell>
          <cell r="AE1143">
            <v>0</v>
          </cell>
          <cell r="AF1143">
            <v>0</v>
          </cell>
        </row>
        <row r="1144">
          <cell r="A1144">
            <v>2300035</v>
          </cell>
          <cell r="H1144">
            <v>2150</v>
          </cell>
          <cell r="K1144">
            <v>0</v>
          </cell>
          <cell r="L1144">
            <v>0</v>
          </cell>
          <cell r="M1144">
            <v>-2150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row>
        <row r="1145">
          <cell r="A1145">
            <v>2300035</v>
          </cell>
          <cell r="H1145">
            <v>2150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row>
        <row r="1146">
          <cell r="A1146">
            <v>2300036</v>
          </cell>
          <cell r="B1146" t="str">
            <v>2300036</v>
          </cell>
          <cell r="G1146" t="str">
            <v>HARD DISK DRIVE</v>
          </cell>
          <cell r="H1146">
            <v>0</v>
          </cell>
          <cell r="K1146">
            <v>0</v>
          </cell>
          <cell r="L1146">
            <v>0</v>
          </cell>
          <cell r="M1146">
            <v>0</v>
          </cell>
          <cell r="N1146">
            <v>0</v>
          </cell>
          <cell r="O1146">
            <v>0</v>
          </cell>
          <cell r="P1146">
            <v>0</v>
          </cell>
          <cell r="Q1146">
            <v>0</v>
          </cell>
          <cell r="R1146">
            <v>0</v>
          </cell>
          <cell r="S1146">
            <v>0</v>
          </cell>
          <cell r="T1146">
            <v>0</v>
          </cell>
          <cell r="U1146">
            <v>0</v>
          </cell>
          <cell r="V1146">
            <v>-2150</v>
          </cell>
          <cell r="W1146">
            <v>0</v>
          </cell>
          <cell r="X1146">
            <v>0</v>
          </cell>
          <cell r="Y1146">
            <v>0</v>
          </cell>
          <cell r="Z1146">
            <v>0</v>
          </cell>
          <cell r="AA1146">
            <v>0</v>
          </cell>
          <cell r="AB1146">
            <v>2150</v>
          </cell>
          <cell r="AC1146">
            <v>0</v>
          </cell>
          <cell r="AD1146">
            <v>0</v>
          </cell>
          <cell r="AE1146">
            <v>0</v>
          </cell>
          <cell r="AF1146">
            <v>0</v>
          </cell>
        </row>
        <row r="1147">
          <cell r="A1147">
            <v>2300036</v>
          </cell>
          <cell r="H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2150</v>
          </cell>
          <cell r="AC1147">
            <v>0</v>
          </cell>
          <cell r="AD1147">
            <v>0</v>
          </cell>
          <cell r="AE1147">
            <v>0</v>
          </cell>
          <cell r="AF1147">
            <v>0</v>
          </cell>
        </row>
        <row r="1148">
          <cell r="A1148">
            <v>2300036</v>
          </cell>
          <cell r="H1148">
            <v>2150</v>
          </cell>
          <cell r="K1148">
            <v>0</v>
          </cell>
          <cell r="L1148">
            <v>0</v>
          </cell>
          <cell r="M1148">
            <v>-2150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row>
        <row r="1149">
          <cell r="A1149">
            <v>2300036</v>
          </cell>
          <cell r="H1149">
            <v>2150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row>
        <row r="1150">
          <cell r="A1150">
            <v>2300037</v>
          </cell>
          <cell r="B1150" t="str">
            <v>2300037</v>
          </cell>
          <cell r="G1150" t="str">
            <v>HARD DISK DRIVE</v>
          </cell>
          <cell r="H1150">
            <v>0</v>
          </cell>
          <cell r="K1150">
            <v>0</v>
          </cell>
          <cell r="L1150">
            <v>0</v>
          </cell>
          <cell r="M1150">
            <v>0</v>
          </cell>
          <cell r="N1150">
            <v>0</v>
          </cell>
          <cell r="O1150">
            <v>0</v>
          </cell>
          <cell r="P1150">
            <v>0</v>
          </cell>
          <cell r="Q1150">
            <v>0</v>
          </cell>
          <cell r="R1150">
            <v>0</v>
          </cell>
          <cell r="S1150">
            <v>0</v>
          </cell>
          <cell r="T1150">
            <v>0</v>
          </cell>
          <cell r="U1150">
            <v>0</v>
          </cell>
          <cell r="V1150">
            <v>-2150</v>
          </cell>
          <cell r="W1150">
            <v>0</v>
          </cell>
          <cell r="X1150">
            <v>0</v>
          </cell>
          <cell r="Y1150">
            <v>0</v>
          </cell>
          <cell r="Z1150">
            <v>0</v>
          </cell>
          <cell r="AA1150">
            <v>0</v>
          </cell>
          <cell r="AB1150">
            <v>2150</v>
          </cell>
          <cell r="AC1150">
            <v>0</v>
          </cell>
          <cell r="AD1150">
            <v>0</v>
          </cell>
          <cell r="AE1150">
            <v>0</v>
          </cell>
          <cell r="AF1150">
            <v>0</v>
          </cell>
        </row>
        <row r="1151">
          <cell r="A1151">
            <v>2300037</v>
          </cell>
          <cell r="H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2150</v>
          </cell>
          <cell r="AC1151">
            <v>0</v>
          </cell>
          <cell r="AD1151">
            <v>0</v>
          </cell>
          <cell r="AE1151">
            <v>0</v>
          </cell>
          <cell r="AF1151">
            <v>0</v>
          </cell>
        </row>
        <row r="1152">
          <cell r="A1152">
            <v>2300037</v>
          </cell>
          <cell r="H1152">
            <v>2150</v>
          </cell>
          <cell r="K1152">
            <v>0</v>
          </cell>
          <cell r="L1152">
            <v>0</v>
          </cell>
          <cell r="M1152">
            <v>-2150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row>
        <row r="1153">
          <cell r="A1153">
            <v>2300037</v>
          </cell>
          <cell r="H1153">
            <v>2150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row>
        <row r="1154">
          <cell r="A1154">
            <v>2300038</v>
          </cell>
          <cell r="B1154" t="str">
            <v>2300038</v>
          </cell>
          <cell r="G1154" t="str">
            <v>HARD DISK DRIVE</v>
          </cell>
          <cell r="H1154">
            <v>0</v>
          </cell>
          <cell r="K1154">
            <v>0</v>
          </cell>
          <cell r="L1154">
            <v>0</v>
          </cell>
          <cell r="M1154">
            <v>0</v>
          </cell>
          <cell r="N1154">
            <v>0</v>
          </cell>
          <cell r="O1154">
            <v>0</v>
          </cell>
          <cell r="P1154">
            <v>0</v>
          </cell>
          <cell r="Q1154">
            <v>0</v>
          </cell>
          <cell r="R1154">
            <v>0</v>
          </cell>
          <cell r="S1154">
            <v>0</v>
          </cell>
          <cell r="T1154">
            <v>0</v>
          </cell>
          <cell r="U1154">
            <v>0</v>
          </cell>
          <cell r="V1154">
            <v>-2150</v>
          </cell>
          <cell r="W1154">
            <v>0</v>
          </cell>
          <cell r="X1154">
            <v>0</v>
          </cell>
          <cell r="Y1154">
            <v>0</v>
          </cell>
          <cell r="Z1154">
            <v>0</v>
          </cell>
          <cell r="AA1154">
            <v>0</v>
          </cell>
          <cell r="AB1154">
            <v>2150</v>
          </cell>
          <cell r="AC1154">
            <v>0</v>
          </cell>
          <cell r="AD1154">
            <v>0</v>
          </cell>
          <cell r="AE1154">
            <v>0</v>
          </cell>
          <cell r="AF1154">
            <v>0</v>
          </cell>
        </row>
        <row r="1155">
          <cell r="A1155">
            <v>2300038</v>
          </cell>
          <cell r="H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2150</v>
          </cell>
          <cell r="AC1155">
            <v>0</v>
          </cell>
          <cell r="AD1155">
            <v>0</v>
          </cell>
          <cell r="AE1155">
            <v>0</v>
          </cell>
          <cell r="AF1155">
            <v>0</v>
          </cell>
        </row>
        <row r="1156">
          <cell r="A1156">
            <v>2300038</v>
          </cell>
          <cell r="H1156">
            <v>2150</v>
          </cell>
          <cell r="K1156">
            <v>0</v>
          </cell>
          <cell r="L1156">
            <v>0</v>
          </cell>
          <cell r="M1156">
            <v>-2150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row>
        <row r="1157">
          <cell r="A1157">
            <v>2300038</v>
          </cell>
          <cell r="H1157">
            <v>2150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row>
        <row r="1158">
          <cell r="A1158">
            <v>2300039</v>
          </cell>
          <cell r="B1158" t="str">
            <v>2300039</v>
          </cell>
          <cell r="G1158" t="str">
            <v>HARD DISK DRIVE</v>
          </cell>
          <cell r="H1158">
            <v>0</v>
          </cell>
          <cell r="K1158">
            <v>0</v>
          </cell>
          <cell r="L1158">
            <v>0</v>
          </cell>
          <cell r="M1158">
            <v>0</v>
          </cell>
          <cell r="N1158">
            <v>0</v>
          </cell>
          <cell r="O1158">
            <v>0</v>
          </cell>
          <cell r="P1158">
            <v>0</v>
          </cell>
          <cell r="Q1158">
            <v>0</v>
          </cell>
          <cell r="R1158">
            <v>0</v>
          </cell>
          <cell r="S1158">
            <v>0</v>
          </cell>
          <cell r="T1158">
            <v>0</v>
          </cell>
          <cell r="U1158">
            <v>0</v>
          </cell>
          <cell r="V1158">
            <v>-2150</v>
          </cell>
          <cell r="W1158">
            <v>0</v>
          </cell>
          <cell r="X1158">
            <v>0</v>
          </cell>
          <cell r="Y1158">
            <v>0</v>
          </cell>
          <cell r="Z1158">
            <v>0</v>
          </cell>
          <cell r="AA1158">
            <v>0</v>
          </cell>
          <cell r="AB1158">
            <v>2150</v>
          </cell>
          <cell r="AC1158">
            <v>0</v>
          </cell>
          <cell r="AD1158">
            <v>0</v>
          </cell>
          <cell r="AE1158">
            <v>0</v>
          </cell>
          <cell r="AF1158">
            <v>0</v>
          </cell>
        </row>
        <row r="1159">
          <cell r="A1159">
            <v>2300039</v>
          </cell>
          <cell r="H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2150</v>
          </cell>
          <cell r="AC1159">
            <v>0</v>
          </cell>
          <cell r="AD1159">
            <v>0</v>
          </cell>
          <cell r="AE1159">
            <v>0</v>
          </cell>
          <cell r="AF1159">
            <v>0</v>
          </cell>
        </row>
        <row r="1160">
          <cell r="A1160">
            <v>2300039</v>
          </cell>
          <cell r="H1160">
            <v>2150</v>
          </cell>
          <cell r="K1160">
            <v>0</v>
          </cell>
          <cell r="L1160">
            <v>0</v>
          </cell>
          <cell r="M1160">
            <v>-2150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row>
        <row r="1161">
          <cell r="A1161">
            <v>2300039</v>
          </cell>
          <cell r="H1161">
            <v>2150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row>
        <row r="1162">
          <cell r="A1162">
            <v>2300040</v>
          </cell>
          <cell r="B1162" t="str">
            <v>2300040</v>
          </cell>
          <cell r="G1162" t="str">
            <v>HARD DISK DRIVE</v>
          </cell>
          <cell r="H1162">
            <v>0</v>
          </cell>
          <cell r="K1162">
            <v>0</v>
          </cell>
          <cell r="L1162">
            <v>0</v>
          </cell>
          <cell r="M1162">
            <v>0</v>
          </cell>
          <cell r="N1162">
            <v>0</v>
          </cell>
          <cell r="O1162">
            <v>0</v>
          </cell>
          <cell r="P1162">
            <v>0</v>
          </cell>
          <cell r="Q1162">
            <v>0</v>
          </cell>
          <cell r="R1162">
            <v>0</v>
          </cell>
          <cell r="S1162">
            <v>0</v>
          </cell>
          <cell r="T1162">
            <v>0</v>
          </cell>
          <cell r="U1162">
            <v>0</v>
          </cell>
          <cell r="V1162">
            <v>-2150</v>
          </cell>
          <cell r="W1162">
            <v>0</v>
          </cell>
          <cell r="X1162">
            <v>0</v>
          </cell>
          <cell r="Y1162">
            <v>0</v>
          </cell>
          <cell r="Z1162">
            <v>0</v>
          </cell>
          <cell r="AA1162">
            <v>0</v>
          </cell>
          <cell r="AB1162">
            <v>2150</v>
          </cell>
          <cell r="AC1162">
            <v>0</v>
          </cell>
          <cell r="AD1162">
            <v>0</v>
          </cell>
          <cell r="AE1162">
            <v>0</v>
          </cell>
          <cell r="AF1162">
            <v>0</v>
          </cell>
        </row>
        <row r="1163">
          <cell r="A1163">
            <v>2300040</v>
          </cell>
          <cell r="H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2150</v>
          </cell>
          <cell r="AC1163">
            <v>0</v>
          </cell>
          <cell r="AD1163">
            <v>0</v>
          </cell>
          <cell r="AE1163">
            <v>0</v>
          </cell>
          <cell r="AF1163">
            <v>0</v>
          </cell>
        </row>
        <row r="1164">
          <cell r="A1164">
            <v>2300040</v>
          </cell>
          <cell r="H1164">
            <v>2150</v>
          </cell>
          <cell r="K1164">
            <v>0</v>
          </cell>
          <cell r="L1164">
            <v>0</v>
          </cell>
          <cell r="M1164">
            <v>-2150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row>
        <row r="1165">
          <cell r="A1165">
            <v>2300040</v>
          </cell>
          <cell r="H1165">
            <v>2150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row>
        <row r="1166">
          <cell r="A1166">
            <v>2300041</v>
          </cell>
          <cell r="B1166" t="str">
            <v>2300041</v>
          </cell>
          <cell r="G1166" t="str">
            <v>HARD DISK DRIVE</v>
          </cell>
          <cell r="H1166">
            <v>0</v>
          </cell>
          <cell r="K1166">
            <v>0</v>
          </cell>
          <cell r="L1166">
            <v>0</v>
          </cell>
          <cell r="M1166">
            <v>0</v>
          </cell>
          <cell r="N1166">
            <v>0</v>
          </cell>
          <cell r="O1166">
            <v>0</v>
          </cell>
          <cell r="P1166">
            <v>0</v>
          </cell>
          <cell r="Q1166">
            <v>0</v>
          </cell>
          <cell r="R1166">
            <v>0</v>
          </cell>
          <cell r="S1166">
            <v>0</v>
          </cell>
          <cell r="T1166">
            <v>0</v>
          </cell>
          <cell r="U1166">
            <v>0</v>
          </cell>
          <cell r="V1166">
            <v>-2350</v>
          </cell>
          <cell r="W1166">
            <v>0</v>
          </cell>
          <cell r="X1166">
            <v>0</v>
          </cell>
          <cell r="Y1166">
            <v>0</v>
          </cell>
          <cell r="Z1166">
            <v>0</v>
          </cell>
          <cell r="AA1166">
            <v>0</v>
          </cell>
          <cell r="AB1166">
            <v>2350</v>
          </cell>
          <cell r="AC1166">
            <v>0</v>
          </cell>
          <cell r="AD1166">
            <v>0</v>
          </cell>
          <cell r="AE1166">
            <v>0</v>
          </cell>
          <cell r="AF1166">
            <v>0</v>
          </cell>
        </row>
        <row r="1167">
          <cell r="A1167">
            <v>2300041</v>
          </cell>
          <cell r="H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2350</v>
          </cell>
          <cell r="AC1167">
            <v>0</v>
          </cell>
          <cell r="AD1167">
            <v>0</v>
          </cell>
          <cell r="AE1167">
            <v>0</v>
          </cell>
          <cell r="AF1167">
            <v>0</v>
          </cell>
        </row>
        <row r="1168">
          <cell r="A1168">
            <v>2300041</v>
          </cell>
          <cell r="H1168">
            <v>2350</v>
          </cell>
          <cell r="K1168">
            <v>0</v>
          </cell>
          <cell r="L1168">
            <v>0</v>
          </cell>
          <cell r="M1168">
            <v>-2350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row>
        <row r="1169">
          <cell r="A1169">
            <v>2300041</v>
          </cell>
          <cell r="H1169">
            <v>2350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row>
        <row r="1170">
          <cell r="A1170">
            <v>2300042</v>
          </cell>
          <cell r="B1170" t="str">
            <v>2300042</v>
          </cell>
          <cell r="G1170" t="str">
            <v>HARD DISK DRIVE</v>
          </cell>
          <cell r="H1170">
            <v>0</v>
          </cell>
          <cell r="K1170">
            <v>0</v>
          </cell>
          <cell r="L1170">
            <v>0</v>
          </cell>
          <cell r="M1170">
            <v>0</v>
          </cell>
          <cell r="N1170">
            <v>0</v>
          </cell>
          <cell r="O1170">
            <v>0</v>
          </cell>
          <cell r="P1170">
            <v>0</v>
          </cell>
          <cell r="Q1170">
            <v>0</v>
          </cell>
          <cell r="R1170">
            <v>0</v>
          </cell>
          <cell r="S1170">
            <v>0</v>
          </cell>
          <cell r="T1170">
            <v>0</v>
          </cell>
          <cell r="U1170">
            <v>0</v>
          </cell>
          <cell r="V1170">
            <v>-2350</v>
          </cell>
          <cell r="W1170">
            <v>0</v>
          </cell>
          <cell r="X1170">
            <v>0</v>
          </cell>
          <cell r="Y1170">
            <v>0</v>
          </cell>
          <cell r="Z1170">
            <v>0</v>
          </cell>
          <cell r="AA1170">
            <v>0</v>
          </cell>
          <cell r="AB1170">
            <v>2350</v>
          </cell>
          <cell r="AC1170">
            <v>0</v>
          </cell>
          <cell r="AD1170">
            <v>0</v>
          </cell>
          <cell r="AE1170">
            <v>0</v>
          </cell>
          <cell r="AF1170">
            <v>0</v>
          </cell>
        </row>
        <row r="1171">
          <cell r="A1171">
            <v>2300042</v>
          </cell>
          <cell r="H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2350</v>
          </cell>
          <cell r="AC1171">
            <v>0</v>
          </cell>
          <cell r="AD1171">
            <v>0</v>
          </cell>
          <cell r="AE1171">
            <v>0</v>
          </cell>
          <cell r="AF1171">
            <v>0</v>
          </cell>
        </row>
        <row r="1172">
          <cell r="A1172">
            <v>2300042</v>
          </cell>
          <cell r="H1172">
            <v>2350</v>
          </cell>
          <cell r="K1172">
            <v>0</v>
          </cell>
          <cell r="L1172">
            <v>0</v>
          </cell>
          <cell r="M1172">
            <v>-2350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row>
        <row r="1173">
          <cell r="A1173">
            <v>2300042</v>
          </cell>
          <cell r="H1173">
            <v>2350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row>
        <row r="1174">
          <cell r="A1174">
            <v>2300043</v>
          </cell>
          <cell r="B1174" t="str">
            <v>2300043</v>
          </cell>
          <cell r="G1174" t="str">
            <v>HARD DISK DRIVE</v>
          </cell>
          <cell r="H1174">
            <v>0</v>
          </cell>
          <cell r="K1174">
            <v>0</v>
          </cell>
          <cell r="L1174">
            <v>0</v>
          </cell>
          <cell r="M1174">
            <v>0</v>
          </cell>
          <cell r="N1174">
            <v>0</v>
          </cell>
          <cell r="O1174">
            <v>0</v>
          </cell>
          <cell r="P1174">
            <v>0</v>
          </cell>
          <cell r="Q1174">
            <v>0</v>
          </cell>
          <cell r="R1174">
            <v>0</v>
          </cell>
          <cell r="S1174">
            <v>0</v>
          </cell>
          <cell r="T1174">
            <v>0</v>
          </cell>
          <cell r="U1174">
            <v>0</v>
          </cell>
          <cell r="V1174">
            <v>-2600</v>
          </cell>
          <cell r="W1174">
            <v>0</v>
          </cell>
          <cell r="X1174">
            <v>0</v>
          </cell>
          <cell r="Y1174">
            <v>0</v>
          </cell>
          <cell r="Z1174">
            <v>0</v>
          </cell>
          <cell r="AA1174">
            <v>0</v>
          </cell>
          <cell r="AB1174">
            <v>2600</v>
          </cell>
          <cell r="AC1174">
            <v>0</v>
          </cell>
          <cell r="AD1174">
            <v>0</v>
          </cell>
          <cell r="AE1174">
            <v>0</v>
          </cell>
          <cell r="AF1174">
            <v>0</v>
          </cell>
        </row>
        <row r="1175">
          <cell r="A1175">
            <v>2300043</v>
          </cell>
          <cell r="H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2600</v>
          </cell>
          <cell r="AC1175">
            <v>0</v>
          </cell>
          <cell r="AD1175">
            <v>0</v>
          </cell>
          <cell r="AE1175">
            <v>0</v>
          </cell>
          <cell r="AF1175">
            <v>0</v>
          </cell>
        </row>
        <row r="1176">
          <cell r="A1176">
            <v>2300043</v>
          </cell>
          <cell r="H1176">
            <v>2600</v>
          </cell>
          <cell r="K1176">
            <v>0</v>
          </cell>
          <cell r="L1176">
            <v>0</v>
          </cell>
          <cell r="M1176">
            <v>-2600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row>
        <row r="1177">
          <cell r="A1177">
            <v>2300043</v>
          </cell>
          <cell r="H1177">
            <v>2600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row>
        <row r="1178">
          <cell r="A1178">
            <v>2300044</v>
          </cell>
          <cell r="B1178" t="str">
            <v>2300044</v>
          </cell>
          <cell r="G1178" t="str">
            <v>HARD DISK DRIVE</v>
          </cell>
          <cell r="H1178">
            <v>0</v>
          </cell>
          <cell r="K1178">
            <v>0</v>
          </cell>
          <cell r="L1178">
            <v>0</v>
          </cell>
          <cell r="M1178">
            <v>0</v>
          </cell>
          <cell r="N1178">
            <v>0</v>
          </cell>
          <cell r="O1178">
            <v>0</v>
          </cell>
          <cell r="P1178">
            <v>0</v>
          </cell>
          <cell r="Q1178">
            <v>0</v>
          </cell>
          <cell r="R1178">
            <v>0</v>
          </cell>
          <cell r="S1178">
            <v>0</v>
          </cell>
          <cell r="T1178">
            <v>0</v>
          </cell>
          <cell r="U1178">
            <v>0</v>
          </cell>
          <cell r="V1178">
            <v>-2600</v>
          </cell>
          <cell r="W1178">
            <v>0</v>
          </cell>
          <cell r="X1178">
            <v>0</v>
          </cell>
          <cell r="Y1178">
            <v>0</v>
          </cell>
          <cell r="Z1178">
            <v>0</v>
          </cell>
          <cell r="AA1178">
            <v>0</v>
          </cell>
          <cell r="AB1178">
            <v>2600</v>
          </cell>
          <cell r="AC1178">
            <v>0</v>
          </cell>
          <cell r="AD1178">
            <v>0</v>
          </cell>
          <cell r="AE1178">
            <v>0</v>
          </cell>
          <cell r="AF1178">
            <v>0</v>
          </cell>
        </row>
        <row r="1179">
          <cell r="A1179">
            <v>2300044</v>
          </cell>
          <cell r="H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2600</v>
          </cell>
          <cell r="AC1179">
            <v>0</v>
          </cell>
          <cell r="AD1179">
            <v>0</v>
          </cell>
          <cell r="AE1179">
            <v>0</v>
          </cell>
          <cell r="AF1179">
            <v>0</v>
          </cell>
        </row>
        <row r="1180">
          <cell r="A1180">
            <v>2300044</v>
          </cell>
          <cell r="H1180">
            <v>2600</v>
          </cell>
          <cell r="K1180">
            <v>0</v>
          </cell>
          <cell r="L1180">
            <v>0</v>
          </cell>
          <cell r="M1180">
            <v>-2600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row>
        <row r="1181">
          <cell r="A1181">
            <v>2300044</v>
          </cell>
          <cell r="H1181">
            <v>2600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row>
        <row r="1182">
          <cell r="A1182">
            <v>2300045</v>
          </cell>
          <cell r="B1182" t="str">
            <v>2300045</v>
          </cell>
          <cell r="G1182" t="str">
            <v>USB WI-FI</v>
          </cell>
          <cell r="H1182">
            <v>0</v>
          </cell>
          <cell r="K1182">
            <v>0</v>
          </cell>
          <cell r="L1182">
            <v>0</v>
          </cell>
          <cell r="M1182">
            <v>0</v>
          </cell>
          <cell r="N1182">
            <v>0</v>
          </cell>
          <cell r="O1182">
            <v>0</v>
          </cell>
          <cell r="P1182">
            <v>0</v>
          </cell>
          <cell r="Q1182">
            <v>0</v>
          </cell>
          <cell r="R1182">
            <v>0</v>
          </cell>
          <cell r="S1182">
            <v>0</v>
          </cell>
          <cell r="T1182">
            <v>0</v>
          </cell>
          <cell r="U1182">
            <v>0</v>
          </cell>
          <cell r="V1182">
            <v>-2548</v>
          </cell>
          <cell r="W1182">
            <v>0</v>
          </cell>
          <cell r="X1182">
            <v>0</v>
          </cell>
          <cell r="Y1182">
            <v>0</v>
          </cell>
          <cell r="Z1182">
            <v>0</v>
          </cell>
          <cell r="AA1182">
            <v>0</v>
          </cell>
          <cell r="AB1182">
            <v>2548</v>
          </cell>
          <cell r="AC1182">
            <v>0</v>
          </cell>
          <cell r="AD1182">
            <v>0</v>
          </cell>
          <cell r="AE1182">
            <v>0</v>
          </cell>
          <cell r="AF1182">
            <v>0</v>
          </cell>
        </row>
        <row r="1183">
          <cell r="A1183">
            <v>2300045</v>
          </cell>
          <cell r="H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2548</v>
          </cell>
          <cell r="AC1183">
            <v>0</v>
          </cell>
          <cell r="AD1183">
            <v>0</v>
          </cell>
          <cell r="AE1183">
            <v>0</v>
          </cell>
          <cell r="AF1183">
            <v>0</v>
          </cell>
        </row>
        <row r="1184">
          <cell r="A1184">
            <v>2300046</v>
          </cell>
          <cell r="B1184" t="str">
            <v>2300046</v>
          </cell>
          <cell r="G1184" t="str">
            <v>PEN - DRIVE(t.sonic 610)</v>
          </cell>
          <cell r="H1184">
            <v>0</v>
          </cell>
          <cell r="K1184">
            <v>0</v>
          </cell>
          <cell r="L1184">
            <v>0</v>
          </cell>
          <cell r="M1184">
            <v>0</v>
          </cell>
          <cell r="N1184">
            <v>0</v>
          </cell>
          <cell r="O1184">
            <v>0</v>
          </cell>
          <cell r="P1184">
            <v>0</v>
          </cell>
          <cell r="Q1184">
            <v>0</v>
          </cell>
          <cell r="R1184">
            <v>0</v>
          </cell>
          <cell r="S1184">
            <v>0</v>
          </cell>
          <cell r="T1184">
            <v>0</v>
          </cell>
          <cell r="U1184">
            <v>0</v>
          </cell>
          <cell r="V1184">
            <v>-3509</v>
          </cell>
          <cell r="W1184">
            <v>0</v>
          </cell>
          <cell r="X1184">
            <v>0</v>
          </cell>
          <cell r="Y1184">
            <v>0</v>
          </cell>
          <cell r="Z1184">
            <v>0</v>
          </cell>
          <cell r="AA1184">
            <v>0</v>
          </cell>
          <cell r="AB1184">
            <v>3509</v>
          </cell>
          <cell r="AC1184">
            <v>0</v>
          </cell>
          <cell r="AD1184">
            <v>0</v>
          </cell>
          <cell r="AE1184">
            <v>0</v>
          </cell>
          <cell r="AF1184">
            <v>0</v>
          </cell>
        </row>
        <row r="1185">
          <cell r="A1185">
            <v>2300046</v>
          </cell>
          <cell r="H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3509</v>
          </cell>
          <cell r="AC1185">
            <v>0</v>
          </cell>
          <cell r="AD1185">
            <v>0</v>
          </cell>
          <cell r="AE1185">
            <v>0</v>
          </cell>
          <cell r="AF1185">
            <v>0</v>
          </cell>
        </row>
        <row r="1186">
          <cell r="A1186">
            <v>2300047</v>
          </cell>
          <cell r="B1186" t="str">
            <v>2300047</v>
          </cell>
          <cell r="G1186" t="str">
            <v>Pen Drive( CTO)</v>
          </cell>
          <cell r="H1186">
            <v>0</v>
          </cell>
          <cell r="K1186">
            <v>0</v>
          </cell>
          <cell r="L1186">
            <v>0</v>
          </cell>
          <cell r="M1186">
            <v>0</v>
          </cell>
          <cell r="N1186">
            <v>0</v>
          </cell>
          <cell r="O1186">
            <v>0</v>
          </cell>
          <cell r="P1186">
            <v>0</v>
          </cell>
          <cell r="Q1186">
            <v>0</v>
          </cell>
          <cell r="R1186">
            <v>0</v>
          </cell>
          <cell r="S1186">
            <v>0</v>
          </cell>
          <cell r="T1186">
            <v>0</v>
          </cell>
          <cell r="U1186">
            <v>0</v>
          </cell>
          <cell r="V1186">
            <v>-2450</v>
          </cell>
          <cell r="W1186">
            <v>0</v>
          </cell>
          <cell r="X1186">
            <v>0</v>
          </cell>
          <cell r="Y1186">
            <v>0</v>
          </cell>
          <cell r="Z1186">
            <v>0</v>
          </cell>
          <cell r="AA1186">
            <v>0</v>
          </cell>
          <cell r="AB1186">
            <v>2450</v>
          </cell>
          <cell r="AC1186">
            <v>0</v>
          </cell>
          <cell r="AD1186">
            <v>0</v>
          </cell>
          <cell r="AE1186">
            <v>0</v>
          </cell>
          <cell r="AF1186">
            <v>0</v>
          </cell>
        </row>
        <row r="1187">
          <cell r="A1187">
            <v>2300047</v>
          </cell>
          <cell r="H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2450</v>
          </cell>
          <cell r="AC1187">
            <v>0</v>
          </cell>
          <cell r="AD1187">
            <v>0</v>
          </cell>
          <cell r="AE1187">
            <v>0</v>
          </cell>
          <cell r="AF1187">
            <v>0</v>
          </cell>
        </row>
        <row r="1188">
          <cell r="A1188">
            <v>2300047</v>
          </cell>
          <cell r="H1188">
            <v>2450</v>
          </cell>
          <cell r="K1188">
            <v>0</v>
          </cell>
          <cell r="L1188">
            <v>0</v>
          </cell>
          <cell r="M1188">
            <v>-2450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row>
        <row r="1189">
          <cell r="A1189">
            <v>2300047</v>
          </cell>
          <cell r="H1189">
            <v>2450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row>
        <row r="1190">
          <cell r="A1190">
            <v>2300048</v>
          </cell>
          <cell r="B1190" t="str">
            <v>2300048</v>
          </cell>
          <cell r="G1190" t="str">
            <v>PEN DRIVE</v>
          </cell>
          <cell r="H1190">
            <v>0</v>
          </cell>
          <cell r="K1190">
            <v>0</v>
          </cell>
          <cell r="L1190">
            <v>0</v>
          </cell>
          <cell r="M1190">
            <v>0</v>
          </cell>
          <cell r="N1190">
            <v>0</v>
          </cell>
          <cell r="O1190">
            <v>0</v>
          </cell>
          <cell r="P1190">
            <v>0</v>
          </cell>
          <cell r="Q1190">
            <v>0</v>
          </cell>
          <cell r="R1190">
            <v>0</v>
          </cell>
          <cell r="S1190">
            <v>0</v>
          </cell>
          <cell r="T1190">
            <v>0</v>
          </cell>
          <cell r="U1190">
            <v>0</v>
          </cell>
          <cell r="V1190">
            <v>-4100</v>
          </cell>
          <cell r="W1190">
            <v>0</v>
          </cell>
          <cell r="X1190">
            <v>0</v>
          </cell>
          <cell r="Y1190">
            <v>0</v>
          </cell>
          <cell r="Z1190">
            <v>0</v>
          </cell>
          <cell r="AA1190">
            <v>0</v>
          </cell>
          <cell r="AB1190">
            <v>4100</v>
          </cell>
          <cell r="AC1190">
            <v>0</v>
          </cell>
          <cell r="AD1190">
            <v>0</v>
          </cell>
          <cell r="AE1190">
            <v>0</v>
          </cell>
          <cell r="AF1190">
            <v>0</v>
          </cell>
        </row>
        <row r="1191">
          <cell r="A1191">
            <v>2300048</v>
          </cell>
          <cell r="H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4100</v>
          </cell>
          <cell r="AC1191">
            <v>0</v>
          </cell>
          <cell r="AD1191">
            <v>0</v>
          </cell>
          <cell r="AE1191">
            <v>0</v>
          </cell>
          <cell r="AF1191">
            <v>0</v>
          </cell>
        </row>
        <row r="1192">
          <cell r="A1192">
            <v>2300048</v>
          </cell>
          <cell r="H1192">
            <v>4100</v>
          </cell>
          <cell r="K1192">
            <v>0</v>
          </cell>
          <cell r="L1192">
            <v>0</v>
          </cell>
          <cell r="M1192">
            <v>-4100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row>
        <row r="1193">
          <cell r="A1193">
            <v>2300048</v>
          </cell>
          <cell r="H1193">
            <v>4100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row>
        <row r="1194">
          <cell r="A1194">
            <v>2300049</v>
          </cell>
          <cell r="B1194" t="str">
            <v>2300049</v>
          </cell>
          <cell r="G1194" t="str">
            <v>PEN DRIVE</v>
          </cell>
          <cell r="H1194">
            <v>0</v>
          </cell>
          <cell r="K1194">
            <v>0</v>
          </cell>
          <cell r="L1194">
            <v>0</v>
          </cell>
          <cell r="M1194">
            <v>0</v>
          </cell>
          <cell r="N1194">
            <v>0</v>
          </cell>
          <cell r="O1194">
            <v>0</v>
          </cell>
          <cell r="P1194">
            <v>0</v>
          </cell>
          <cell r="Q1194">
            <v>0</v>
          </cell>
          <cell r="R1194">
            <v>0</v>
          </cell>
          <cell r="S1194">
            <v>0</v>
          </cell>
          <cell r="T1194">
            <v>0</v>
          </cell>
          <cell r="U1194">
            <v>0</v>
          </cell>
          <cell r="V1194">
            <v>-3300</v>
          </cell>
          <cell r="W1194">
            <v>0</v>
          </cell>
          <cell r="X1194">
            <v>0</v>
          </cell>
          <cell r="Y1194">
            <v>0</v>
          </cell>
          <cell r="Z1194">
            <v>0</v>
          </cell>
          <cell r="AA1194">
            <v>0</v>
          </cell>
          <cell r="AB1194">
            <v>3300</v>
          </cell>
          <cell r="AC1194">
            <v>0</v>
          </cell>
          <cell r="AD1194">
            <v>0</v>
          </cell>
          <cell r="AE1194">
            <v>0</v>
          </cell>
          <cell r="AF1194">
            <v>0</v>
          </cell>
        </row>
        <row r="1195">
          <cell r="A1195">
            <v>2300049</v>
          </cell>
          <cell r="H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3300</v>
          </cell>
          <cell r="AC1195">
            <v>0</v>
          </cell>
          <cell r="AD1195">
            <v>0</v>
          </cell>
          <cell r="AE1195">
            <v>0</v>
          </cell>
          <cell r="AF1195">
            <v>0</v>
          </cell>
        </row>
        <row r="1196">
          <cell r="A1196">
            <v>2300050</v>
          </cell>
          <cell r="B1196" t="str">
            <v>2300050</v>
          </cell>
          <cell r="G1196" t="str">
            <v>Pen Drive -1Gb</v>
          </cell>
        </row>
        <row r="1197">
          <cell r="A1197">
            <v>2300051</v>
          </cell>
          <cell r="B1197" t="str">
            <v>2300051</v>
          </cell>
          <cell r="G1197" t="str">
            <v>hard Disk - 80Gb</v>
          </cell>
        </row>
        <row r="1198">
          <cell r="A1198">
            <v>2300052</v>
          </cell>
          <cell r="B1198" t="str">
            <v>2300052</v>
          </cell>
          <cell r="G1198" t="str">
            <v>hard Disk - 80Gb</v>
          </cell>
        </row>
        <row r="1199">
          <cell r="A1199">
            <v>2400000</v>
          </cell>
          <cell r="B1199" t="str">
            <v>2400000</v>
          </cell>
          <cell r="G1199" t="str">
            <v>ELECTRIC FEETINGS</v>
          </cell>
          <cell r="H1199">
            <v>2400</v>
          </cell>
          <cell r="K1199">
            <v>0</v>
          </cell>
          <cell r="L1199">
            <v>0</v>
          </cell>
          <cell r="M1199">
            <v>-2400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row>
        <row r="1200">
          <cell r="A1200">
            <v>2400000</v>
          </cell>
          <cell r="H1200">
            <v>2400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row>
        <row r="1201">
          <cell r="A1201">
            <v>2400000</v>
          </cell>
          <cell r="H1201">
            <v>2400</v>
          </cell>
          <cell r="K1201">
            <v>0</v>
          </cell>
          <cell r="L1201">
            <v>0</v>
          </cell>
          <cell r="M1201">
            <v>-2400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row>
        <row r="1202">
          <cell r="A1202">
            <v>2400000</v>
          </cell>
          <cell r="H1202">
            <v>2400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row>
        <row r="1203">
          <cell r="A1203">
            <v>2400001</v>
          </cell>
          <cell r="B1203" t="str">
            <v>2400001</v>
          </cell>
          <cell r="G1203" t="str">
            <v>CORDLESS PHONE</v>
          </cell>
          <cell r="H1203">
            <v>2250</v>
          </cell>
          <cell r="K1203">
            <v>0</v>
          </cell>
          <cell r="L1203">
            <v>0</v>
          </cell>
          <cell r="M1203">
            <v>-2250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row>
        <row r="1204">
          <cell r="A1204">
            <v>2400001</v>
          </cell>
          <cell r="H1204">
            <v>2250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row>
        <row r="1205">
          <cell r="A1205">
            <v>2400001</v>
          </cell>
          <cell r="H1205">
            <v>2250</v>
          </cell>
          <cell r="K1205">
            <v>0</v>
          </cell>
          <cell r="L1205">
            <v>0</v>
          </cell>
          <cell r="M1205">
            <v>-2250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row>
        <row r="1206">
          <cell r="A1206">
            <v>2400001</v>
          </cell>
          <cell r="H1206">
            <v>2250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row>
        <row r="1207">
          <cell r="A1207">
            <v>2400002</v>
          </cell>
          <cell r="B1207" t="str">
            <v>2400002</v>
          </cell>
          <cell r="G1207" t="str">
            <v>Y@ P PHONE</v>
          </cell>
          <cell r="H1207">
            <v>1430</v>
          </cell>
          <cell r="K1207">
            <v>0</v>
          </cell>
          <cell r="L1207">
            <v>0</v>
          </cell>
          <cell r="M1207">
            <v>-1430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row>
        <row r="1208">
          <cell r="A1208">
            <v>2400002</v>
          </cell>
          <cell r="H1208">
            <v>1430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row>
        <row r="1209">
          <cell r="A1209">
            <v>2400002</v>
          </cell>
          <cell r="H1209">
            <v>1430</v>
          </cell>
          <cell r="K1209">
            <v>0</v>
          </cell>
          <cell r="L1209">
            <v>0</v>
          </cell>
          <cell r="M1209">
            <v>-1430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row>
        <row r="1210">
          <cell r="A1210">
            <v>2400002</v>
          </cell>
          <cell r="H1210">
            <v>1430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row>
        <row r="1211">
          <cell r="A1211">
            <v>2400003</v>
          </cell>
          <cell r="B1211" t="str">
            <v>2400003</v>
          </cell>
          <cell r="G1211" t="str">
            <v>TELEPHONE</v>
          </cell>
          <cell r="H1211">
            <v>1140</v>
          </cell>
          <cell r="K1211">
            <v>0</v>
          </cell>
          <cell r="L1211">
            <v>0</v>
          </cell>
          <cell r="M1211">
            <v>-1140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row>
        <row r="1212">
          <cell r="A1212">
            <v>2400003</v>
          </cell>
          <cell r="H1212">
            <v>1140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row>
        <row r="1213">
          <cell r="A1213">
            <v>2400003</v>
          </cell>
          <cell r="H1213">
            <v>1140</v>
          </cell>
          <cell r="K1213">
            <v>0</v>
          </cell>
          <cell r="L1213">
            <v>0</v>
          </cell>
          <cell r="M1213">
            <v>-1140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row>
        <row r="1214">
          <cell r="A1214">
            <v>2400003</v>
          </cell>
          <cell r="H1214">
            <v>1140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row>
        <row r="1215">
          <cell r="A1215">
            <v>2400004</v>
          </cell>
          <cell r="B1215" t="str">
            <v>2400004</v>
          </cell>
          <cell r="G1215" t="str">
            <v>MOBILE BATTERY</v>
          </cell>
          <cell r="H1215">
            <v>2700</v>
          </cell>
          <cell r="K1215">
            <v>0</v>
          </cell>
          <cell r="L1215">
            <v>0</v>
          </cell>
          <cell r="M1215">
            <v>-2700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row>
        <row r="1216">
          <cell r="A1216">
            <v>2400004</v>
          </cell>
          <cell r="H1216">
            <v>2700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row>
        <row r="1217">
          <cell r="A1217">
            <v>2400004</v>
          </cell>
          <cell r="H1217">
            <v>2700</v>
          </cell>
          <cell r="K1217">
            <v>0</v>
          </cell>
          <cell r="L1217">
            <v>0</v>
          </cell>
          <cell r="M1217">
            <v>-2700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row>
        <row r="1218">
          <cell r="A1218">
            <v>2400004</v>
          </cell>
          <cell r="H1218">
            <v>2700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row>
        <row r="1219">
          <cell r="A1219">
            <v>2400005</v>
          </cell>
          <cell r="B1219" t="str">
            <v>2400005</v>
          </cell>
          <cell r="G1219" t="str">
            <v>MOBILE PHONE -Gulshan</v>
          </cell>
          <cell r="H1219">
            <v>5000</v>
          </cell>
          <cell r="K1219">
            <v>0</v>
          </cell>
          <cell r="L1219">
            <v>0</v>
          </cell>
          <cell r="M1219">
            <v>-5000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row>
        <row r="1220">
          <cell r="A1220">
            <v>2400005</v>
          </cell>
          <cell r="H1220">
            <v>5000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row>
        <row r="1221">
          <cell r="A1221">
            <v>2400005</v>
          </cell>
          <cell r="H1221">
            <v>5000</v>
          </cell>
          <cell r="K1221">
            <v>0</v>
          </cell>
          <cell r="L1221">
            <v>0</v>
          </cell>
          <cell r="M1221">
            <v>-5000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row>
        <row r="1222">
          <cell r="A1222">
            <v>2400005</v>
          </cell>
          <cell r="H1222">
            <v>5000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row>
        <row r="1223">
          <cell r="A1223">
            <v>2400006</v>
          </cell>
          <cell r="B1223" t="str">
            <v>2400006</v>
          </cell>
          <cell r="G1223" t="str">
            <v>MOBILE PHONE -Saurabh</v>
          </cell>
          <cell r="H1223">
            <v>2900</v>
          </cell>
          <cell r="K1223">
            <v>0</v>
          </cell>
          <cell r="L1223">
            <v>0</v>
          </cell>
          <cell r="M1223">
            <v>-2900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row>
        <row r="1224">
          <cell r="A1224">
            <v>2400006</v>
          </cell>
          <cell r="H1224">
            <v>2900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row>
        <row r="1225">
          <cell r="A1225">
            <v>2400006</v>
          </cell>
          <cell r="H1225">
            <v>2900</v>
          </cell>
          <cell r="K1225">
            <v>0</v>
          </cell>
          <cell r="L1225">
            <v>0</v>
          </cell>
          <cell r="M1225">
            <v>-2900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row>
        <row r="1226">
          <cell r="A1226">
            <v>2400006</v>
          </cell>
          <cell r="H1226">
            <v>2900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row>
        <row r="1227">
          <cell r="A1227">
            <v>2400007</v>
          </cell>
          <cell r="B1227" t="str">
            <v>2400007</v>
          </cell>
          <cell r="G1227" t="str">
            <v>Panasonic -</v>
          </cell>
          <cell r="H1227">
            <v>3800</v>
          </cell>
          <cell r="K1227">
            <v>0</v>
          </cell>
          <cell r="L1227">
            <v>0</v>
          </cell>
          <cell r="M1227">
            <v>-3800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row>
        <row r="1228">
          <cell r="A1228">
            <v>2400007</v>
          </cell>
          <cell r="H1228">
            <v>3800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row>
        <row r="1229">
          <cell r="A1229">
            <v>2400007</v>
          </cell>
          <cell r="H1229">
            <v>3800</v>
          </cell>
          <cell r="K1229">
            <v>0</v>
          </cell>
          <cell r="L1229">
            <v>0</v>
          </cell>
          <cell r="M1229">
            <v>-3800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row>
        <row r="1230">
          <cell r="A1230">
            <v>2400007</v>
          </cell>
          <cell r="H1230">
            <v>3800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row>
        <row r="1231">
          <cell r="A1231">
            <v>2400008</v>
          </cell>
          <cell r="B1231" t="str">
            <v>2400008</v>
          </cell>
          <cell r="G1231" t="str">
            <v>MOBILE PHONE -Vikram</v>
          </cell>
          <cell r="H1231">
            <v>5000</v>
          </cell>
          <cell r="K1231">
            <v>0</v>
          </cell>
          <cell r="L1231">
            <v>0</v>
          </cell>
          <cell r="M1231">
            <v>-5000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row>
        <row r="1232">
          <cell r="A1232">
            <v>2400008</v>
          </cell>
          <cell r="H1232">
            <v>5000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row>
        <row r="1233">
          <cell r="A1233">
            <v>2400008</v>
          </cell>
          <cell r="H1233">
            <v>5000</v>
          </cell>
          <cell r="K1233">
            <v>0</v>
          </cell>
          <cell r="L1233">
            <v>0</v>
          </cell>
          <cell r="M1233">
            <v>-5000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row>
        <row r="1234">
          <cell r="A1234">
            <v>2400008</v>
          </cell>
          <cell r="H1234">
            <v>5000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row>
        <row r="1235">
          <cell r="A1235">
            <v>2400009</v>
          </cell>
          <cell r="B1235" t="str">
            <v>2400009</v>
          </cell>
          <cell r="G1235" t="str">
            <v>NOTICE BOARD</v>
          </cell>
          <cell r="H1235">
            <v>2340</v>
          </cell>
          <cell r="K1235">
            <v>0</v>
          </cell>
          <cell r="L1235">
            <v>0</v>
          </cell>
          <cell r="M1235">
            <v>-2340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row>
        <row r="1236">
          <cell r="A1236">
            <v>2400009</v>
          </cell>
          <cell r="H1236">
            <v>2340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row>
        <row r="1237">
          <cell r="A1237">
            <v>2400009</v>
          </cell>
          <cell r="H1237">
            <v>2340</v>
          </cell>
          <cell r="K1237">
            <v>0</v>
          </cell>
          <cell r="L1237">
            <v>0</v>
          </cell>
          <cell r="M1237">
            <v>-2340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row>
        <row r="1238">
          <cell r="A1238">
            <v>2400009</v>
          </cell>
          <cell r="H1238">
            <v>2340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row>
        <row r="1239">
          <cell r="A1239">
            <v>2400010</v>
          </cell>
          <cell r="B1239" t="str">
            <v>2400010</v>
          </cell>
          <cell r="G1239" t="str">
            <v>MICROBURST DISPENSER</v>
          </cell>
          <cell r="H1239">
            <v>4099</v>
          </cell>
          <cell r="K1239">
            <v>0</v>
          </cell>
          <cell r="L1239">
            <v>0</v>
          </cell>
          <cell r="M1239">
            <v>-4099</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row>
        <row r="1240">
          <cell r="A1240">
            <v>2400010</v>
          </cell>
          <cell r="H1240">
            <v>4099</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row>
        <row r="1241">
          <cell r="A1241">
            <v>2400010</v>
          </cell>
          <cell r="H1241">
            <v>4099</v>
          </cell>
          <cell r="K1241">
            <v>0</v>
          </cell>
          <cell r="L1241">
            <v>0</v>
          </cell>
          <cell r="M1241">
            <v>-4099</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row>
        <row r="1242">
          <cell r="A1242">
            <v>2400010</v>
          </cell>
          <cell r="H1242">
            <v>4099</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row>
        <row r="1243">
          <cell r="A1243">
            <v>2400011</v>
          </cell>
          <cell r="B1243" t="str">
            <v>2400011</v>
          </cell>
          <cell r="G1243" t="str">
            <v>COMMUNICATION EQUIP.</v>
          </cell>
          <cell r="H1243">
            <v>4600</v>
          </cell>
          <cell r="K1243">
            <v>0</v>
          </cell>
          <cell r="L1243">
            <v>0</v>
          </cell>
          <cell r="M1243">
            <v>-4600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row>
        <row r="1244">
          <cell r="A1244">
            <v>2400011</v>
          </cell>
          <cell r="H1244">
            <v>4600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row>
        <row r="1245">
          <cell r="A1245">
            <v>2400011</v>
          </cell>
          <cell r="H1245">
            <v>4600</v>
          </cell>
          <cell r="K1245">
            <v>0</v>
          </cell>
          <cell r="L1245">
            <v>0</v>
          </cell>
          <cell r="M1245">
            <v>-4600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row>
        <row r="1246">
          <cell r="A1246">
            <v>2400011</v>
          </cell>
          <cell r="H1246">
            <v>4600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row>
        <row r="1247">
          <cell r="A1247">
            <v>2400012</v>
          </cell>
          <cell r="B1247" t="str">
            <v>2400012</v>
          </cell>
          <cell r="G1247" t="str">
            <v>COMMUNICATION EQUIP.</v>
          </cell>
          <cell r="H1247">
            <v>3000</v>
          </cell>
          <cell r="K1247">
            <v>0</v>
          </cell>
          <cell r="L1247">
            <v>0</v>
          </cell>
          <cell r="M1247">
            <v>-3000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row>
        <row r="1248">
          <cell r="A1248">
            <v>2400012</v>
          </cell>
          <cell r="H1248">
            <v>3000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row>
        <row r="1249">
          <cell r="A1249">
            <v>2400012</v>
          </cell>
          <cell r="H1249">
            <v>3000</v>
          </cell>
          <cell r="K1249">
            <v>0</v>
          </cell>
          <cell r="L1249">
            <v>0</v>
          </cell>
          <cell r="M1249">
            <v>-3000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row>
        <row r="1250">
          <cell r="A1250">
            <v>2400012</v>
          </cell>
          <cell r="H1250">
            <v>3000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row>
        <row r="1251">
          <cell r="A1251">
            <v>2400013</v>
          </cell>
          <cell r="B1251" t="str">
            <v>2400013</v>
          </cell>
          <cell r="G1251" t="str">
            <v>COMMUNICATION EQUIP.</v>
          </cell>
          <cell r="H1251">
            <v>1417</v>
          </cell>
          <cell r="K1251">
            <v>0</v>
          </cell>
          <cell r="L1251">
            <v>0</v>
          </cell>
          <cell r="M1251">
            <v>-1417</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row>
        <row r="1252">
          <cell r="A1252">
            <v>2400013</v>
          </cell>
          <cell r="H1252">
            <v>1417</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row>
        <row r="1253">
          <cell r="A1253">
            <v>2400013</v>
          </cell>
          <cell r="H1253">
            <v>1417</v>
          </cell>
          <cell r="K1253">
            <v>0</v>
          </cell>
          <cell r="L1253">
            <v>0</v>
          </cell>
          <cell r="M1253">
            <v>-1417</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row>
        <row r="1254">
          <cell r="A1254">
            <v>2400013</v>
          </cell>
          <cell r="H1254">
            <v>1417</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row>
        <row r="1255">
          <cell r="A1255">
            <v>2400014</v>
          </cell>
          <cell r="B1255" t="str">
            <v>2400014</v>
          </cell>
          <cell r="G1255" t="str">
            <v>Epabx 206 Premier</v>
          </cell>
          <cell r="H1255">
            <v>0</v>
          </cell>
          <cell r="K1255">
            <v>0</v>
          </cell>
          <cell r="L1255">
            <v>0</v>
          </cell>
          <cell r="M1255">
            <v>0</v>
          </cell>
          <cell r="N1255">
            <v>0</v>
          </cell>
          <cell r="O1255">
            <v>0</v>
          </cell>
          <cell r="P1255">
            <v>0</v>
          </cell>
          <cell r="Q1255">
            <v>0</v>
          </cell>
          <cell r="R1255">
            <v>0</v>
          </cell>
          <cell r="S1255">
            <v>0</v>
          </cell>
          <cell r="T1255">
            <v>0</v>
          </cell>
          <cell r="U1255">
            <v>0</v>
          </cell>
          <cell r="V1255">
            <v>-4600</v>
          </cell>
          <cell r="W1255">
            <v>0</v>
          </cell>
          <cell r="X1255">
            <v>0</v>
          </cell>
          <cell r="Y1255">
            <v>0</v>
          </cell>
          <cell r="Z1255">
            <v>0</v>
          </cell>
          <cell r="AA1255">
            <v>0</v>
          </cell>
          <cell r="AB1255">
            <v>4600</v>
          </cell>
          <cell r="AC1255">
            <v>0</v>
          </cell>
          <cell r="AD1255">
            <v>0</v>
          </cell>
          <cell r="AE1255">
            <v>0</v>
          </cell>
          <cell r="AF1255">
            <v>0</v>
          </cell>
        </row>
        <row r="1256">
          <cell r="A1256">
            <v>2400014</v>
          </cell>
          <cell r="H1256">
            <v>0</v>
          </cell>
          <cell r="K1256">
            <v>0</v>
          </cell>
          <cell r="L1256">
            <v>0</v>
          </cell>
          <cell r="M1256">
            <v>0</v>
          </cell>
          <cell r="N1256">
            <v>0</v>
          </cell>
          <cell r="O1256">
            <v>0</v>
          </cell>
          <cell r="P1256">
            <v>0</v>
          </cell>
          <cell r="Q1256">
            <v>0</v>
          </cell>
          <cell r="R1256">
            <v>0</v>
          </cell>
          <cell r="S1256">
            <v>0</v>
          </cell>
          <cell r="T1256">
            <v>0</v>
          </cell>
          <cell r="U1256">
            <v>0</v>
          </cell>
          <cell r="V1256">
            <v>-1150</v>
          </cell>
          <cell r="W1256">
            <v>0</v>
          </cell>
          <cell r="X1256">
            <v>0</v>
          </cell>
          <cell r="Y1256">
            <v>0</v>
          </cell>
          <cell r="Z1256">
            <v>0</v>
          </cell>
          <cell r="AA1256">
            <v>0</v>
          </cell>
          <cell r="AB1256">
            <v>4600</v>
          </cell>
          <cell r="AC1256">
            <v>0</v>
          </cell>
          <cell r="AD1256">
            <v>0</v>
          </cell>
          <cell r="AE1256">
            <v>0</v>
          </cell>
          <cell r="AF1256">
            <v>0</v>
          </cell>
        </row>
        <row r="1257">
          <cell r="A1257">
            <v>2400014</v>
          </cell>
          <cell r="H1257">
            <v>4600</v>
          </cell>
          <cell r="K1257">
            <v>0</v>
          </cell>
          <cell r="L1257">
            <v>0</v>
          </cell>
          <cell r="M1257">
            <v>-4600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row>
        <row r="1258">
          <cell r="A1258">
            <v>2400014</v>
          </cell>
          <cell r="H1258">
            <v>4600</v>
          </cell>
          <cell r="K1258">
            <v>0</v>
          </cell>
          <cell r="L1258">
            <v>0</v>
          </cell>
          <cell r="M1258">
            <v>-1150</v>
          </cell>
          <cell r="N1258">
            <v>0</v>
          </cell>
          <cell r="O1258">
            <v>0</v>
          </cell>
          <cell r="P1258">
            <v>0</v>
          </cell>
          <cell r="Q1258">
            <v>0</v>
          </cell>
          <cell r="R1258">
            <v>0</v>
          </cell>
          <cell r="S1258">
            <v>0</v>
          </cell>
          <cell r="T1258">
            <v>0</v>
          </cell>
          <cell r="U1258">
            <v>0</v>
          </cell>
          <cell r="V1258">
            <v>-3450</v>
          </cell>
          <cell r="W1258">
            <v>0</v>
          </cell>
          <cell r="X1258">
            <v>0</v>
          </cell>
          <cell r="Y1258">
            <v>0</v>
          </cell>
          <cell r="Z1258">
            <v>0</v>
          </cell>
          <cell r="AA1258">
            <v>0</v>
          </cell>
          <cell r="AB1258">
            <v>0</v>
          </cell>
          <cell r="AC1258">
            <v>0</v>
          </cell>
          <cell r="AD1258">
            <v>0</v>
          </cell>
          <cell r="AE1258">
            <v>0</v>
          </cell>
          <cell r="AF1258">
            <v>0</v>
          </cell>
        </row>
        <row r="1259">
          <cell r="A1259">
            <v>2400015</v>
          </cell>
          <cell r="B1259" t="str">
            <v>2400015</v>
          </cell>
          <cell r="G1259" t="str">
            <v>NOKIA-6020 -BIREN</v>
          </cell>
        </row>
        <row r="1260">
          <cell r="A1260">
            <v>2400016</v>
          </cell>
          <cell r="B1260" t="str">
            <v>2400016</v>
          </cell>
          <cell r="G1260" t="str">
            <v>MOTOROLA -C-168</v>
          </cell>
          <cell r="H1260">
            <v>0</v>
          </cell>
          <cell r="K1260">
            <v>0</v>
          </cell>
          <cell r="L1260">
            <v>0</v>
          </cell>
          <cell r="M1260">
            <v>0</v>
          </cell>
          <cell r="N1260">
            <v>0</v>
          </cell>
          <cell r="O1260">
            <v>0</v>
          </cell>
          <cell r="P1260">
            <v>0</v>
          </cell>
          <cell r="Q1260">
            <v>0</v>
          </cell>
          <cell r="R1260">
            <v>0</v>
          </cell>
          <cell r="S1260">
            <v>0</v>
          </cell>
          <cell r="T1260">
            <v>0</v>
          </cell>
          <cell r="U1260">
            <v>0</v>
          </cell>
          <cell r="V1260">
            <v>-2850</v>
          </cell>
          <cell r="W1260">
            <v>0</v>
          </cell>
          <cell r="X1260">
            <v>0</v>
          </cell>
          <cell r="Y1260">
            <v>0</v>
          </cell>
          <cell r="Z1260">
            <v>0</v>
          </cell>
          <cell r="AA1260">
            <v>0</v>
          </cell>
          <cell r="AB1260">
            <v>2850</v>
          </cell>
          <cell r="AC1260">
            <v>0</v>
          </cell>
          <cell r="AD1260">
            <v>0</v>
          </cell>
          <cell r="AE1260">
            <v>0</v>
          </cell>
          <cell r="AF1260">
            <v>0</v>
          </cell>
        </row>
        <row r="1261">
          <cell r="A1261">
            <v>2400016</v>
          </cell>
          <cell r="H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2850</v>
          </cell>
          <cell r="AC1261">
            <v>0</v>
          </cell>
          <cell r="AD1261">
            <v>0</v>
          </cell>
          <cell r="AE1261">
            <v>0</v>
          </cell>
          <cell r="AF1261">
            <v>0</v>
          </cell>
        </row>
        <row r="1262">
          <cell r="A1262">
            <v>2400017</v>
          </cell>
          <cell r="B1262" t="str">
            <v>2400017</v>
          </cell>
          <cell r="G1262" t="str">
            <v>MOTOROLA -C-168</v>
          </cell>
          <cell r="H1262">
            <v>0</v>
          </cell>
          <cell r="K1262">
            <v>0</v>
          </cell>
          <cell r="L1262">
            <v>0</v>
          </cell>
          <cell r="M1262">
            <v>0</v>
          </cell>
          <cell r="N1262">
            <v>0</v>
          </cell>
          <cell r="O1262">
            <v>0</v>
          </cell>
          <cell r="P1262">
            <v>0</v>
          </cell>
          <cell r="Q1262">
            <v>0</v>
          </cell>
          <cell r="R1262">
            <v>0</v>
          </cell>
          <cell r="S1262">
            <v>0</v>
          </cell>
          <cell r="T1262">
            <v>0</v>
          </cell>
          <cell r="U1262">
            <v>0</v>
          </cell>
          <cell r="V1262">
            <v>-2850</v>
          </cell>
          <cell r="W1262">
            <v>0</v>
          </cell>
          <cell r="X1262">
            <v>0</v>
          </cell>
          <cell r="Y1262">
            <v>0</v>
          </cell>
          <cell r="Z1262">
            <v>0</v>
          </cell>
          <cell r="AA1262">
            <v>0</v>
          </cell>
          <cell r="AB1262">
            <v>2850</v>
          </cell>
          <cell r="AC1262">
            <v>0</v>
          </cell>
          <cell r="AD1262">
            <v>0</v>
          </cell>
          <cell r="AE1262">
            <v>0</v>
          </cell>
          <cell r="AF1262">
            <v>0</v>
          </cell>
        </row>
        <row r="1263">
          <cell r="A1263">
            <v>2400017</v>
          </cell>
          <cell r="H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2850</v>
          </cell>
          <cell r="AC1263">
            <v>0</v>
          </cell>
          <cell r="AD1263">
            <v>0</v>
          </cell>
          <cell r="AE1263">
            <v>0</v>
          </cell>
          <cell r="AF1263">
            <v>0</v>
          </cell>
        </row>
        <row r="1264">
          <cell r="A1264">
            <v>2400018</v>
          </cell>
          <cell r="B1264" t="str">
            <v>2400018</v>
          </cell>
          <cell r="G1264" t="str">
            <v>MOTOROLA -C-168</v>
          </cell>
          <cell r="H1264">
            <v>0</v>
          </cell>
          <cell r="K1264">
            <v>0</v>
          </cell>
          <cell r="L1264">
            <v>0</v>
          </cell>
          <cell r="M1264">
            <v>0</v>
          </cell>
          <cell r="N1264">
            <v>0</v>
          </cell>
          <cell r="O1264">
            <v>0</v>
          </cell>
          <cell r="P1264">
            <v>0</v>
          </cell>
          <cell r="Q1264">
            <v>0</v>
          </cell>
          <cell r="R1264">
            <v>0</v>
          </cell>
          <cell r="S1264">
            <v>0</v>
          </cell>
          <cell r="T1264">
            <v>0</v>
          </cell>
          <cell r="U1264">
            <v>0</v>
          </cell>
          <cell r="V1264">
            <v>-2850</v>
          </cell>
          <cell r="W1264">
            <v>0</v>
          </cell>
          <cell r="X1264">
            <v>0</v>
          </cell>
          <cell r="Y1264">
            <v>0</v>
          </cell>
          <cell r="Z1264">
            <v>0</v>
          </cell>
          <cell r="AA1264">
            <v>0</v>
          </cell>
          <cell r="AB1264">
            <v>2850</v>
          </cell>
          <cell r="AC1264">
            <v>0</v>
          </cell>
          <cell r="AD1264">
            <v>0</v>
          </cell>
          <cell r="AE1264">
            <v>0</v>
          </cell>
          <cell r="AF1264">
            <v>0</v>
          </cell>
        </row>
        <row r="1265">
          <cell r="A1265">
            <v>2400018</v>
          </cell>
          <cell r="H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2850</v>
          </cell>
          <cell r="AC1265">
            <v>0</v>
          </cell>
          <cell r="AD1265">
            <v>0</v>
          </cell>
          <cell r="AE1265">
            <v>0</v>
          </cell>
          <cell r="AF1265">
            <v>0</v>
          </cell>
        </row>
        <row r="1266">
          <cell r="A1266">
            <v>2400019</v>
          </cell>
          <cell r="B1266" t="str">
            <v>2400019</v>
          </cell>
          <cell r="G1266" t="str">
            <v>MOTOROLA C-168</v>
          </cell>
          <cell r="H1266">
            <v>0</v>
          </cell>
          <cell r="K1266">
            <v>0</v>
          </cell>
          <cell r="L1266">
            <v>0</v>
          </cell>
          <cell r="M1266">
            <v>0</v>
          </cell>
          <cell r="N1266">
            <v>0</v>
          </cell>
          <cell r="O1266">
            <v>0</v>
          </cell>
          <cell r="P1266">
            <v>0</v>
          </cell>
          <cell r="Q1266">
            <v>0</v>
          </cell>
          <cell r="R1266">
            <v>0</v>
          </cell>
          <cell r="S1266">
            <v>0</v>
          </cell>
          <cell r="T1266">
            <v>0</v>
          </cell>
          <cell r="U1266">
            <v>0</v>
          </cell>
          <cell r="V1266">
            <v>-2850</v>
          </cell>
          <cell r="W1266">
            <v>0</v>
          </cell>
          <cell r="X1266">
            <v>0</v>
          </cell>
          <cell r="Y1266">
            <v>0</v>
          </cell>
          <cell r="Z1266">
            <v>0</v>
          </cell>
          <cell r="AA1266">
            <v>0</v>
          </cell>
          <cell r="AB1266">
            <v>2850</v>
          </cell>
          <cell r="AC1266">
            <v>0</v>
          </cell>
          <cell r="AD1266">
            <v>0</v>
          </cell>
          <cell r="AE1266">
            <v>0</v>
          </cell>
          <cell r="AF1266">
            <v>0</v>
          </cell>
        </row>
        <row r="1267">
          <cell r="A1267">
            <v>2400019</v>
          </cell>
          <cell r="H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2850</v>
          </cell>
          <cell r="AC1267">
            <v>0</v>
          </cell>
          <cell r="AD1267">
            <v>0</v>
          </cell>
          <cell r="AE1267">
            <v>0</v>
          </cell>
          <cell r="AF1267">
            <v>0</v>
          </cell>
        </row>
        <row r="1268">
          <cell r="A1268">
            <v>2400020</v>
          </cell>
          <cell r="B1268" t="str">
            <v>2400020</v>
          </cell>
          <cell r="G1268" t="str">
            <v>Nokia 1600( viral)</v>
          </cell>
          <cell r="H1268">
            <v>0</v>
          </cell>
          <cell r="K1268">
            <v>0</v>
          </cell>
          <cell r="L1268">
            <v>0</v>
          </cell>
          <cell r="M1268">
            <v>0</v>
          </cell>
          <cell r="N1268">
            <v>0</v>
          </cell>
          <cell r="O1268">
            <v>0</v>
          </cell>
          <cell r="P1268">
            <v>0</v>
          </cell>
          <cell r="Q1268">
            <v>0</v>
          </cell>
          <cell r="R1268">
            <v>0</v>
          </cell>
          <cell r="S1268">
            <v>0</v>
          </cell>
          <cell r="T1268">
            <v>0</v>
          </cell>
          <cell r="U1268">
            <v>0</v>
          </cell>
          <cell r="V1268">
            <v>-2700</v>
          </cell>
          <cell r="W1268">
            <v>0</v>
          </cell>
          <cell r="X1268">
            <v>0</v>
          </cell>
          <cell r="Y1268">
            <v>0</v>
          </cell>
          <cell r="Z1268">
            <v>0</v>
          </cell>
          <cell r="AA1268">
            <v>0</v>
          </cell>
          <cell r="AB1268">
            <v>2700</v>
          </cell>
          <cell r="AC1268">
            <v>0</v>
          </cell>
          <cell r="AD1268">
            <v>0</v>
          </cell>
          <cell r="AE1268">
            <v>0</v>
          </cell>
          <cell r="AF1268">
            <v>0</v>
          </cell>
        </row>
        <row r="1269">
          <cell r="A1269">
            <v>2400020</v>
          </cell>
          <cell r="H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2700</v>
          </cell>
          <cell r="AC1269">
            <v>0</v>
          </cell>
          <cell r="AD1269">
            <v>0</v>
          </cell>
          <cell r="AE1269">
            <v>0</v>
          </cell>
          <cell r="AF1269">
            <v>0</v>
          </cell>
        </row>
        <row r="1270">
          <cell r="A1270">
            <v>2400021</v>
          </cell>
          <cell r="B1270" t="str">
            <v>2400021</v>
          </cell>
          <cell r="G1270" t="str">
            <v>Nokia 1600( Niraj Vyas )</v>
          </cell>
          <cell r="H1270">
            <v>0</v>
          </cell>
          <cell r="K1270">
            <v>0</v>
          </cell>
          <cell r="L1270">
            <v>0</v>
          </cell>
          <cell r="M1270">
            <v>0</v>
          </cell>
          <cell r="N1270">
            <v>0</v>
          </cell>
          <cell r="O1270">
            <v>0</v>
          </cell>
          <cell r="P1270">
            <v>0</v>
          </cell>
          <cell r="Q1270">
            <v>0</v>
          </cell>
          <cell r="R1270">
            <v>0</v>
          </cell>
          <cell r="S1270">
            <v>0</v>
          </cell>
          <cell r="T1270">
            <v>0</v>
          </cell>
          <cell r="U1270">
            <v>0</v>
          </cell>
          <cell r="V1270">
            <v>-2550</v>
          </cell>
          <cell r="W1270">
            <v>0</v>
          </cell>
          <cell r="X1270">
            <v>0</v>
          </cell>
          <cell r="Y1270">
            <v>0</v>
          </cell>
          <cell r="Z1270">
            <v>0</v>
          </cell>
          <cell r="AA1270">
            <v>0</v>
          </cell>
          <cell r="AB1270">
            <v>2550</v>
          </cell>
          <cell r="AC1270">
            <v>0</v>
          </cell>
          <cell r="AD1270">
            <v>0</v>
          </cell>
          <cell r="AE1270">
            <v>0</v>
          </cell>
          <cell r="AF1270">
            <v>0</v>
          </cell>
        </row>
        <row r="1271">
          <cell r="A1271">
            <v>2400021</v>
          </cell>
          <cell r="H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2550</v>
          </cell>
          <cell r="AC1271">
            <v>0</v>
          </cell>
          <cell r="AD1271">
            <v>0</v>
          </cell>
          <cell r="AE1271">
            <v>0</v>
          </cell>
          <cell r="AF1271">
            <v>0</v>
          </cell>
        </row>
        <row r="1272">
          <cell r="A1272">
            <v>3000000</v>
          </cell>
          <cell r="B1272" t="str">
            <v>3000000</v>
          </cell>
          <cell r="G1272" t="str">
            <v>Group Asset Furnitures &amp; Fixtures</v>
          </cell>
          <cell r="H1272">
            <v>1055099</v>
          </cell>
          <cell r="K1272">
            <v>0</v>
          </cell>
          <cell r="L1272">
            <v>0</v>
          </cell>
          <cell r="M1272">
            <v>0</v>
          </cell>
          <cell r="N1272">
            <v>0</v>
          </cell>
          <cell r="O1272">
            <v>0</v>
          </cell>
          <cell r="P1272">
            <v>0</v>
          </cell>
          <cell r="Q1272">
            <v>0</v>
          </cell>
          <cell r="R1272">
            <v>0</v>
          </cell>
          <cell r="S1272">
            <v>0</v>
          </cell>
          <cell r="T1272">
            <v>0</v>
          </cell>
          <cell r="U1272">
            <v>0</v>
          </cell>
          <cell r="V1272">
            <v>-713103.05</v>
          </cell>
          <cell r="W1272">
            <v>0</v>
          </cell>
          <cell r="X1272">
            <v>0</v>
          </cell>
          <cell r="Y1272">
            <v>0</v>
          </cell>
          <cell r="Z1272">
            <v>0</v>
          </cell>
          <cell r="AA1272">
            <v>0</v>
          </cell>
          <cell r="AB1272">
            <v>3698921.35</v>
          </cell>
          <cell r="AC1272">
            <v>0</v>
          </cell>
          <cell r="AD1272">
            <v>0</v>
          </cell>
          <cell r="AE1272">
            <v>0</v>
          </cell>
          <cell r="AF1272">
            <v>0</v>
          </cell>
        </row>
        <row r="1273">
          <cell r="A1273">
            <v>3000000</v>
          </cell>
          <cell r="H1273">
            <v>4754020.3499999996</v>
          </cell>
          <cell r="K1273">
            <v>0</v>
          </cell>
          <cell r="L1273">
            <v>0</v>
          </cell>
          <cell r="M1273">
            <v>-713103.05</v>
          </cell>
          <cell r="N1273">
            <v>0</v>
          </cell>
          <cell r="O1273">
            <v>0</v>
          </cell>
          <cell r="P1273">
            <v>0</v>
          </cell>
          <cell r="Q1273">
            <v>0</v>
          </cell>
          <cell r="R1273">
            <v>0</v>
          </cell>
          <cell r="S1273">
            <v>0</v>
          </cell>
          <cell r="T1273">
            <v>0</v>
          </cell>
          <cell r="U1273">
            <v>0</v>
          </cell>
          <cell r="V1273">
            <v>-608889.5</v>
          </cell>
          <cell r="W1273">
            <v>0</v>
          </cell>
          <cell r="X1273">
            <v>0</v>
          </cell>
          <cell r="Y1273">
            <v>0</v>
          </cell>
          <cell r="Z1273">
            <v>0</v>
          </cell>
          <cell r="AA1273">
            <v>0</v>
          </cell>
          <cell r="AB1273">
            <v>27466</v>
          </cell>
          <cell r="AC1273">
            <v>0</v>
          </cell>
          <cell r="AD1273">
            <v>0</v>
          </cell>
          <cell r="AE1273">
            <v>0</v>
          </cell>
          <cell r="AF1273">
            <v>0</v>
          </cell>
        </row>
        <row r="1274">
          <cell r="A1274">
            <v>3100000</v>
          </cell>
          <cell r="B1274" t="str">
            <v>3100000</v>
          </cell>
          <cell r="G1274" t="str">
            <v>Group Asset Computers</v>
          </cell>
          <cell r="H1274">
            <v>353394</v>
          </cell>
          <cell r="K1274">
            <v>0</v>
          </cell>
          <cell r="L1274">
            <v>0</v>
          </cell>
          <cell r="M1274">
            <v>0</v>
          </cell>
          <cell r="N1274">
            <v>0</v>
          </cell>
          <cell r="O1274">
            <v>0</v>
          </cell>
          <cell r="P1274">
            <v>0</v>
          </cell>
          <cell r="Q1274">
            <v>0</v>
          </cell>
          <cell r="R1274">
            <v>0</v>
          </cell>
          <cell r="S1274">
            <v>0</v>
          </cell>
          <cell r="T1274">
            <v>0</v>
          </cell>
          <cell r="U1274">
            <v>0</v>
          </cell>
          <cell r="V1274">
            <v>-846558.6</v>
          </cell>
          <cell r="W1274">
            <v>0</v>
          </cell>
          <cell r="X1274">
            <v>0</v>
          </cell>
          <cell r="Y1274">
            <v>0</v>
          </cell>
          <cell r="Z1274">
            <v>0</v>
          </cell>
          <cell r="AA1274">
            <v>0</v>
          </cell>
          <cell r="AB1274">
            <v>1194224</v>
          </cell>
          <cell r="AC1274">
            <v>0</v>
          </cell>
          <cell r="AD1274">
            <v>0</v>
          </cell>
          <cell r="AE1274">
            <v>0</v>
          </cell>
          <cell r="AF1274">
            <v>0</v>
          </cell>
        </row>
        <row r="1275">
          <cell r="A1275">
            <v>3100000</v>
          </cell>
          <cell r="H1275">
            <v>1547618</v>
          </cell>
          <cell r="K1275">
            <v>0</v>
          </cell>
          <cell r="L1275">
            <v>0</v>
          </cell>
          <cell r="M1275">
            <v>-846558.6</v>
          </cell>
          <cell r="N1275">
            <v>0</v>
          </cell>
          <cell r="O1275">
            <v>0</v>
          </cell>
          <cell r="P1275">
            <v>0</v>
          </cell>
          <cell r="Q1275">
            <v>0</v>
          </cell>
          <cell r="R1275">
            <v>0</v>
          </cell>
          <cell r="S1275">
            <v>0</v>
          </cell>
          <cell r="T1275">
            <v>0</v>
          </cell>
          <cell r="U1275">
            <v>0</v>
          </cell>
          <cell r="V1275">
            <v>-614193.84</v>
          </cell>
          <cell r="W1275">
            <v>0</v>
          </cell>
          <cell r="X1275">
            <v>0</v>
          </cell>
          <cell r="Y1275">
            <v>0</v>
          </cell>
          <cell r="Z1275">
            <v>0</v>
          </cell>
          <cell r="AA1275">
            <v>0</v>
          </cell>
          <cell r="AB1275">
            <v>461015</v>
          </cell>
          <cell r="AC1275">
            <v>0</v>
          </cell>
          <cell r="AD1275">
            <v>0</v>
          </cell>
          <cell r="AE1275">
            <v>0</v>
          </cell>
          <cell r="AF1275">
            <v>0</v>
          </cell>
        </row>
        <row r="1276">
          <cell r="A1276">
            <v>3200000</v>
          </cell>
          <cell r="B1276" t="str">
            <v>3200000</v>
          </cell>
          <cell r="G1276" t="str">
            <v>Group Asset  Plant &amp; Machinery</v>
          </cell>
          <cell r="H1276">
            <v>1307781</v>
          </cell>
          <cell r="K1276">
            <v>0</v>
          </cell>
          <cell r="L1276">
            <v>0</v>
          </cell>
          <cell r="M1276">
            <v>0</v>
          </cell>
          <cell r="N1276">
            <v>0</v>
          </cell>
          <cell r="O1276">
            <v>0</v>
          </cell>
          <cell r="P1276">
            <v>0</v>
          </cell>
          <cell r="Q1276">
            <v>0</v>
          </cell>
          <cell r="R1276">
            <v>0</v>
          </cell>
          <cell r="S1276">
            <v>0</v>
          </cell>
          <cell r="T1276">
            <v>0</v>
          </cell>
          <cell r="U1276">
            <v>0</v>
          </cell>
          <cell r="V1276">
            <v>-562582</v>
          </cell>
          <cell r="W1276">
            <v>0</v>
          </cell>
          <cell r="X1276">
            <v>0</v>
          </cell>
          <cell r="Y1276">
            <v>0</v>
          </cell>
          <cell r="Z1276">
            <v>0</v>
          </cell>
          <cell r="AA1276">
            <v>0</v>
          </cell>
          <cell r="AB1276">
            <v>1163799</v>
          </cell>
          <cell r="AC1276">
            <v>0</v>
          </cell>
          <cell r="AD1276">
            <v>0</v>
          </cell>
          <cell r="AE1276">
            <v>0</v>
          </cell>
          <cell r="AF1276">
            <v>0</v>
          </cell>
        </row>
        <row r="1277">
          <cell r="A1277">
            <v>3200000</v>
          </cell>
          <cell r="H1277">
            <v>2471580</v>
          </cell>
          <cell r="K1277">
            <v>0</v>
          </cell>
          <cell r="L1277">
            <v>0</v>
          </cell>
          <cell r="M1277">
            <v>-562582</v>
          </cell>
          <cell r="N1277">
            <v>0</v>
          </cell>
          <cell r="O1277">
            <v>0</v>
          </cell>
          <cell r="P1277">
            <v>0</v>
          </cell>
          <cell r="Q1277">
            <v>0</v>
          </cell>
          <cell r="R1277">
            <v>0</v>
          </cell>
          <cell r="S1277">
            <v>0</v>
          </cell>
          <cell r="T1277">
            <v>0</v>
          </cell>
          <cell r="U1277">
            <v>0</v>
          </cell>
          <cell r="V1277">
            <v>-836661.16</v>
          </cell>
          <cell r="W1277">
            <v>0</v>
          </cell>
          <cell r="X1277">
            <v>0</v>
          </cell>
          <cell r="Y1277">
            <v>0</v>
          </cell>
          <cell r="Z1277">
            <v>0</v>
          </cell>
          <cell r="AA1277">
            <v>0</v>
          </cell>
          <cell r="AB1277">
            <v>1847556.21</v>
          </cell>
          <cell r="AC1277">
            <v>0</v>
          </cell>
          <cell r="AD1277">
            <v>0</v>
          </cell>
          <cell r="AE1277">
            <v>0</v>
          </cell>
          <cell r="AF1277">
            <v>0</v>
          </cell>
        </row>
        <row r="1278">
          <cell r="A1278">
            <v>3200001</v>
          </cell>
          <cell r="B1278" t="str">
            <v>3200001</v>
          </cell>
          <cell r="G1278" t="str">
            <v>COMMUNICATION EQUIP.</v>
          </cell>
          <cell r="H1278">
            <v>5670</v>
          </cell>
          <cell r="K1278">
            <v>0</v>
          </cell>
          <cell r="L1278">
            <v>0</v>
          </cell>
          <cell r="M1278">
            <v>-1847.24</v>
          </cell>
          <cell r="N1278">
            <v>0</v>
          </cell>
          <cell r="O1278">
            <v>0</v>
          </cell>
          <cell r="P1278">
            <v>0</v>
          </cell>
          <cell r="Q1278">
            <v>0</v>
          </cell>
          <cell r="R1278">
            <v>0</v>
          </cell>
          <cell r="S1278">
            <v>0</v>
          </cell>
          <cell r="T1278">
            <v>0</v>
          </cell>
          <cell r="U1278">
            <v>0</v>
          </cell>
          <cell r="V1278">
            <v>-531.75</v>
          </cell>
          <cell r="W1278">
            <v>0</v>
          </cell>
          <cell r="X1278">
            <v>0</v>
          </cell>
          <cell r="Y1278">
            <v>0</v>
          </cell>
          <cell r="Z1278">
            <v>0</v>
          </cell>
          <cell r="AA1278">
            <v>0</v>
          </cell>
          <cell r="AB1278">
            <v>0</v>
          </cell>
          <cell r="AC1278">
            <v>0</v>
          </cell>
          <cell r="AD1278">
            <v>0</v>
          </cell>
          <cell r="AE1278">
            <v>0</v>
          </cell>
          <cell r="AF1278">
            <v>0</v>
          </cell>
        </row>
        <row r="1279">
          <cell r="A1279">
            <v>3200001</v>
          </cell>
          <cell r="H1279">
            <v>5670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row>
        <row r="1280">
          <cell r="A1280">
            <v>3200001</v>
          </cell>
          <cell r="H1280">
            <v>5670</v>
          </cell>
          <cell r="K1280">
            <v>0</v>
          </cell>
          <cell r="L1280">
            <v>0</v>
          </cell>
          <cell r="M1280">
            <v>-2378.9899999999998</v>
          </cell>
          <cell r="N1280">
            <v>0</v>
          </cell>
          <cell r="O1280">
            <v>0</v>
          </cell>
          <cell r="P1280">
            <v>0</v>
          </cell>
          <cell r="Q1280">
            <v>0</v>
          </cell>
          <cell r="R1280">
            <v>0</v>
          </cell>
          <cell r="S1280">
            <v>0</v>
          </cell>
          <cell r="T1280">
            <v>0</v>
          </cell>
          <cell r="U1280">
            <v>0</v>
          </cell>
          <cell r="V1280">
            <v>-457.78</v>
          </cell>
          <cell r="W1280">
            <v>0</v>
          </cell>
          <cell r="X1280">
            <v>0</v>
          </cell>
          <cell r="Y1280">
            <v>0</v>
          </cell>
          <cell r="Z1280">
            <v>0</v>
          </cell>
          <cell r="AA1280">
            <v>0</v>
          </cell>
          <cell r="AB1280">
            <v>0</v>
          </cell>
          <cell r="AC1280">
            <v>0</v>
          </cell>
          <cell r="AD1280">
            <v>0</v>
          </cell>
          <cell r="AE1280">
            <v>0</v>
          </cell>
          <cell r="AF1280">
            <v>0</v>
          </cell>
        </row>
        <row r="1281">
          <cell r="A1281">
            <v>3200001</v>
          </cell>
          <cell r="H1281">
            <v>5670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row>
        <row r="1282">
          <cell r="A1282">
            <v>3200002</v>
          </cell>
          <cell r="B1282" t="str">
            <v>3200002</v>
          </cell>
          <cell r="G1282" t="str">
            <v>MOBILE PHONE</v>
          </cell>
          <cell r="H1282">
            <v>8900</v>
          </cell>
          <cell r="K1282">
            <v>0</v>
          </cell>
          <cell r="L1282">
            <v>0</v>
          </cell>
          <cell r="M1282">
            <v>-2801.51</v>
          </cell>
          <cell r="N1282">
            <v>0</v>
          </cell>
          <cell r="O1282">
            <v>0</v>
          </cell>
          <cell r="P1282">
            <v>0</v>
          </cell>
          <cell r="Q1282">
            <v>0</v>
          </cell>
          <cell r="R1282">
            <v>0</v>
          </cell>
          <cell r="S1282">
            <v>0</v>
          </cell>
          <cell r="T1282">
            <v>0</v>
          </cell>
          <cell r="U1282">
            <v>0</v>
          </cell>
          <cell r="V1282">
            <v>-848.3</v>
          </cell>
          <cell r="W1282">
            <v>0</v>
          </cell>
          <cell r="X1282">
            <v>0</v>
          </cell>
          <cell r="Y1282">
            <v>0</v>
          </cell>
          <cell r="Z1282">
            <v>0</v>
          </cell>
          <cell r="AA1282">
            <v>0</v>
          </cell>
          <cell r="AB1282">
            <v>0</v>
          </cell>
          <cell r="AC1282">
            <v>0</v>
          </cell>
          <cell r="AD1282">
            <v>0</v>
          </cell>
          <cell r="AE1282">
            <v>0</v>
          </cell>
          <cell r="AF1282">
            <v>0</v>
          </cell>
        </row>
        <row r="1283">
          <cell r="A1283">
            <v>3200002</v>
          </cell>
          <cell r="H1283">
            <v>8900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row>
        <row r="1284">
          <cell r="A1284">
            <v>3200002</v>
          </cell>
          <cell r="H1284">
            <v>8900</v>
          </cell>
          <cell r="K1284">
            <v>0</v>
          </cell>
          <cell r="L1284">
            <v>0</v>
          </cell>
          <cell r="M1284">
            <v>-3649.81</v>
          </cell>
          <cell r="N1284">
            <v>0</v>
          </cell>
          <cell r="O1284">
            <v>0</v>
          </cell>
          <cell r="P1284">
            <v>0</v>
          </cell>
          <cell r="Q1284">
            <v>0</v>
          </cell>
          <cell r="R1284">
            <v>0</v>
          </cell>
          <cell r="S1284">
            <v>0</v>
          </cell>
          <cell r="T1284">
            <v>0</v>
          </cell>
          <cell r="U1284">
            <v>0</v>
          </cell>
          <cell r="V1284">
            <v>-730.3</v>
          </cell>
          <cell r="W1284">
            <v>0</v>
          </cell>
          <cell r="X1284">
            <v>0</v>
          </cell>
          <cell r="Y1284">
            <v>0</v>
          </cell>
          <cell r="Z1284">
            <v>0</v>
          </cell>
          <cell r="AA1284">
            <v>0</v>
          </cell>
          <cell r="AB1284">
            <v>0</v>
          </cell>
          <cell r="AC1284">
            <v>0</v>
          </cell>
          <cell r="AD1284">
            <v>0</v>
          </cell>
          <cell r="AE1284">
            <v>0</v>
          </cell>
          <cell r="AF1284">
            <v>0</v>
          </cell>
        </row>
        <row r="1285">
          <cell r="A1285">
            <v>3200002</v>
          </cell>
          <cell r="H1285">
            <v>8900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row>
        <row r="1286">
          <cell r="A1286">
            <v>3200003</v>
          </cell>
          <cell r="B1286" t="str">
            <v>3200003</v>
          </cell>
          <cell r="G1286" t="str">
            <v>MOBILE PHONE -Sr.Mgr. IT</v>
          </cell>
          <cell r="H1286">
            <v>15000</v>
          </cell>
          <cell r="K1286">
            <v>0</v>
          </cell>
          <cell r="L1286">
            <v>0</v>
          </cell>
          <cell r="M1286">
            <v>-4103.08</v>
          </cell>
          <cell r="N1286">
            <v>0</v>
          </cell>
          <cell r="O1286">
            <v>0</v>
          </cell>
          <cell r="P1286">
            <v>0</v>
          </cell>
          <cell r="Q1286">
            <v>0</v>
          </cell>
          <cell r="R1286">
            <v>0</v>
          </cell>
          <cell r="S1286">
            <v>0</v>
          </cell>
          <cell r="T1286">
            <v>0</v>
          </cell>
          <cell r="U1286">
            <v>0</v>
          </cell>
          <cell r="V1286">
            <v>-1515.76</v>
          </cell>
          <cell r="W1286">
            <v>0</v>
          </cell>
          <cell r="X1286">
            <v>0</v>
          </cell>
          <cell r="Y1286">
            <v>0</v>
          </cell>
          <cell r="Z1286">
            <v>0</v>
          </cell>
          <cell r="AA1286">
            <v>0</v>
          </cell>
          <cell r="AB1286">
            <v>0</v>
          </cell>
          <cell r="AC1286">
            <v>0</v>
          </cell>
          <cell r="AD1286">
            <v>0</v>
          </cell>
          <cell r="AE1286">
            <v>0</v>
          </cell>
          <cell r="AF1286">
            <v>0</v>
          </cell>
        </row>
        <row r="1287">
          <cell r="A1287">
            <v>3200003</v>
          </cell>
          <cell r="H1287">
            <v>15000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row>
        <row r="1288">
          <cell r="A1288">
            <v>3200003</v>
          </cell>
          <cell r="H1288">
            <v>15000</v>
          </cell>
          <cell r="K1288">
            <v>0</v>
          </cell>
          <cell r="L1288">
            <v>0</v>
          </cell>
          <cell r="M1288">
            <v>-5618.84</v>
          </cell>
          <cell r="N1288">
            <v>0</v>
          </cell>
          <cell r="O1288">
            <v>0</v>
          </cell>
          <cell r="P1288">
            <v>0</v>
          </cell>
          <cell r="Q1288">
            <v>0</v>
          </cell>
          <cell r="R1288">
            <v>0</v>
          </cell>
          <cell r="S1288">
            <v>0</v>
          </cell>
          <cell r="T1288">
            <v>0</v>
          </cell>
          <cell r="U1288">
            <v>0</v>
          </cell>
          <cell r="V1288">
            <v>-1304.92</v>
          </cell>
          <cell r="W1288">
            <v>0</v>
          </cell>
          <cell r="X1288">
            <v>0</v>
          </cell>
          <cell r="Y1288">
            <v>0</v>
          </cell>
          <cell r="Z1288">
            <v>0</v>
          </cell>
          <cell r="AA1288">
            <v>0</v>
          </cell>
          <cell r="AB1288">
            <v>0</v>
          </cell>
          <cell r="AC1288">
            <v>0</v>
          </cell>
          <cell r="AD1288">
            <v>0</v>
          </cell>
          <cell r="AE1288">
            <v>0</v>
          </cell>
          <cell r="AF1288">
            <v>0</v>
          </cell>
        </row>
        <row r="1289">
          <cell r="A1289">
            <v>3200003</v>
          </cell>
          <cell r="H1289">
            <v>15000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row>
        <row r="1290">
          <cell r="A1290">
            <v>3200004</v>
          </cell>
          <cell r="B1290" t="str">
            <v>3200004</v>
          </cell>
          <cell r="G1290" t="str">
            <v>EPBX - GNFC</v>
          </cell>
          <cell r="H1290">
            <v>71900</v>
          </cell>
          <cell r="K1290">
            <v>0</v>
          </cell>
          <cell r="L1290">
            <v>0</v>
          </cell>
          <cell r="M1290">
            <v>-29450.84</v>
          </cell>
          <cell r="N1290">
            <v>0</v>
          </cell>
          <cell r="O1290">
            <v>0</v>
          </cell>
          <cell r="P1290">
            <v>0</v>
          </cell>
          <cell r="Q1290">
            <v>0</v>
          </cell>
          <cell r="R1290">
            <v>0</v>
          </cell>
          <cell r="S1290">
            <v>0</v>
          </cell>
          <cell r="T1290">
            <v>0</v>
          </cell>
          <cell r="U1290">
            <v>0</v>
          </cell>
          <cell r="V1290">
            <v>-5904.68</v>
          </cell>
          <cell r="W1290">
            <v>0</v>
          </cell>
          <cell r="X1290">
            <v>0</v>
          </cell>
          <cell r="Y1290">
            <v>0</v>
          </cell>
          <cell r="Z1290">
            <v>0</v>
          </cell>
          <cell r="AA1290">
            <v>0</v>
          </cell>
          <cell r="AB1290">
            <v>0</v>
          </cell>
          <cell r="AC1290">
            <v>0</v>
          </cell>
          <cell r="AD1290">
            <v>0</v>
          </cell>
          <cell r="AE1290">
            <v>0</v>
          </cell>
          <cell r="AF1290">
            <v>0</v>
          </cell>
        </row>
        <row r="1291">
          <cell r="A1291">
            <v>3200004</v>
          </cell>
          <cell r="H1291">
            <v>71900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row>
        <row r="1292">
          <cell r="A1292">
            <v>3200004</v>
          </cell>
          <cell r="H1292">
            <v>71900</v>
          </cell>
          <cell r="K1292">
            <v>0</v>
          </cell>
          <cell r="L1292">
            <v>0</v>
          </cell>
          <cell r="M1292">
            <v>-35355.519999999997</v>
          </cell>
          <cell r="N1292">
            <v>0</v>
          </cell>
          <cell r="O1292">
            <v>0</v>
          </cell>
          <cell r="P1292">
            <v>0</v>
          </cell>
          <cell r="Q1292">
            <v>0</v>
          </cell>
          <cell r="R1292">
            <v>0</v>
          </cell>
          <cell r="S1292">
            <v>0</v>
          </cell>
          <cell r="T1292">
            <v>0</v>
          </cell>
          <cell r="U1292">
            <v>0</v>
          </cell>
          <cell r="V1292">
            <v>-5083.34</v>
          </cell>
          <cell r="W1292">
            <v>0</v>
          </cell>
          <cell r="X1292">
            <v>0</v>
          </cell>
          <cell r="Y1292">
            <v>0</v>
          </cell>
          <cell r="Z1292">
            <v>0</v>
          </cell>
          <cell r="AA1292">
            <v>0</v>
          </cell>
          <cell r="AB1292">
            <v>0</v>
          </cell>
          <cell r="AC1292">
            <v>0</v>
          </cell>
          <cell r="AD1292">
            <v>0</v>
          </cell>
          <cell r="AE1292">
            <v>0</v>
          </cell>
          <cell r="AF1292">
            <v>0</v>
          </cell>
        </row>
        <row r="1293">
          <cell r="A1293">
            <v>3200004</v>
          </cell>
          <cell r="H1293">
            <v>71900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row>
        <row r="1294">
          <cell r="A1294">
            <v>3200005</v>
          </cell>
          <cell r="B1294" t="str">
            <v>3200005</v>
          </cell>
          <cell r="G1294" t="str">
            <v>FAX MACHINE</v>
          </cell>
          <cell r="H1294">
            <v>16625</v>
          </cell>
          <cell r="K1294">
            <v>0</v>
          </cell>
          <cell r="L1294">
            <v>0</v>
          </cell>
          <cell r="M1294">
            <v>-6777.26</v>
          </cell>
          <cell r="N1294">
            <v>0</v>
          </cell>
          <cell r="O1294">
            <v>0</v>
          </cell>
          <cell r="P1294">
            <v>0</v>
          </cell>
          <cell r="Q1294">
            <v>0</v>
          </cell>
          <cell r="R1294">
            <v>0</v>
          </cell>
          <cell r="S1294">
            <v>0</v>
          </cell>
          <cell r="T1294">
            <v>0</v>
          </cell>
          <cell r="U1294">
            <v>0</v>
          </cell>
          <cell r="V1294">
            <v>-1369.82</v>
          </cell>
          <cell r="W1294">
            <v>0</v>
          </cell>
          <cell r="X1294">
            <v>0</v>
          </cell>
          <cell r="Y1294">
            <v>0</v>
          </cell>
          <cell r="Z1294">
            <v>0</v>
          </cell>
          <cell r="AA1294">
            <v>0</v>
          </cell>
          <cell r="AB1294">
            <v>0</v>
          </cell>
          <cell r="AC1294">
            <v>0</v>
          </cell>
          <cell r="AD1294">
            <v>0</v>
          </cell>
          <cell r="AE1294">
            <v>0</v>
          </cell>
          <cell r="AF1294">
            <v>0</v>
          </cell>
        </row>
        <row r="1295">
          <cell r="A1295">
            <v>3200005</v>
          </cell>
          <cell r="H1295">
            <v>16625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row>
        <row r="1296">
          <cell r="A1296">
            <v>3200005</v>
          </cell>
          <cell r="H1296">
            <v>16625</v>
          </cell>
          <cell r="K1296">
            <v>0</v>
          </cell>
          <cell r="L1296">
            <v>0</v>
          </cell>
          <cell r="M1296">
            <v>-8147.08</v>
          </cell>
          <cell r="N1296">
            <v>0</v>
          </cell>
          <cell r="O1296">
            <v>0</v>
          </cell>
          <cell r="P1296">
            <v>0</v>
          </cell>
          <cell r="Q1296">
            <v>0</v>
          </cell>
          <cell r="R1296">
            <v>0</v>
          </cell>
          <cell r="S1296">
            <v>0</v>
          </cell>
          <cell r="T1296">
            <v>0</v>
          </cell>
          <cell r="U1296">
            <v>0</v>
          </cell>
          <cell r="V1296">
            <v>-1179.28</v>
          </cell>
          <cell r="W1296">
            <v>0</v>
          </cell>
          <cell r="X1296">
            <v>0</v>
          </cell>
          <cell r="Y1296">
            <v>0</v>
          </cell>
          <cell r="Z1296">
            <v>0</v>
          </cell>
          <cell r="AA1296">
            <v>0</v>
          </cell>
          <cell r="AB1296">
            <v>0</v>
          </cell>
          <cell r="AC1296">
            <v>0</v>
          </cell>
          <cell r="AD1296">
            <v>0</v>
          </cell>
          <cell r="AE1296">
            <v>0</v>
          </cell>
          <cell r="AF1296">
            <v>0</v>
          </cell>
        </row>
        <row r="1297">
          <cell r="A1297">
            <v>3200005</v>
          </cell>
          <cell r="H1297">
            <v>16625</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row>
        <row r="1298">
          <cell r="A1298">
            <v>3200006</v>
          </cell>
          <cell r="B1298" t="str">
            <v>3200006</v>
          </cell>
          <cell r="G1298" t="str">
            <v>RELIENCE MOBILE (5)</v>
          </cell>
          <cell r="H1298">
            <v>110000</v>
          </cell>
          <cell r="K1298">
            <v>0</v>
          </cell>
          <cell r="L1298">
            <v>0</v>
          </cell>
          <cell r="M1298">
            <v>-25046.14</v>
          </cell>
          <cell r="N1298">
            <v>0</v>
          </cell>
          <cell r="O1298">
            <v>0</v>
          </cell>
          <cell r="P1298">
            <v>0</v>
          </cell>
          <cell r="Q1298">
            <v>0</v>
          </cell>
          <cell r="R1298">
            <v>0</v>
          </cell>
          <cell r="S1298">
            <v>0</v>
          </cell>
          <cell r="T1298">
            <v>0</v>
          </cell>
          <cell r="U1298">
            <v>0</v>
          </cell>
          <cell r="V1298">
            <v>-11817.08</v>
          </cell>
          <cell r="W1298">
            <v>0</v>
          </cell>
          <cell r="X1298">
            <v>0</v>
          </cell>
          <cell r="Y1298">
            <v>0</v>
          </cell>
          <cell r="Z1298">
            <v>0</v>
          </cell>
          <cell r="AA1298">
            <v>0</v>
          </cell>
          <cell r="AB1298">
            <v>0</v>
          </cell>
          <cell r="AC1298">
            <v>0</v>
          </cell>
          <cell r="AD1298">
            <v>0</v>
          </cell>
          <cell r="AE1298">
            <v>0</v>
          </cell>
          <cell r="AF1298">
            <v>0</v>
          </cell>
        </row>
        <row r="1299">
          <cell r="A1299">
            <v>3200006</v>
          </cell>
          <cell r="H1299">
            <v>110000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row>
        <row r="1300">
          <cell r="A1300">
            <v>3200006</v>
          </cell>
          <cell r="H1300">
            <v>110000</v>
          </cell>
          <cell r="K1300">
            <v>0</v>
          </cell>
          <cell r="L1300">
            <v>0</v>
          </cell>
          <cell r="M1300">
            <v>-36863.22</v>
          </cell>
          <cell r="N1300">
            <v>0</v>
          </cell>
          <cell r="O1300">
            <v>0</v>
          </cell>
          <cell r="P1300">
            <v>0</v>
          </cell>
          <cell r="Q1300">
            <v>0</v>
          </cell>
          <cell r="R1300">
            <v>0</v>
          </cell>
          <cell r="S1300">
            <v>0</v>
          </cell>
          <cell r="T1300">
            <v>0</v>
          </cell>
          <cell r="U1300">
            <v>0</v>
          </cell>
          <cell r="V1300">
            <v>-10173.33</v>
          </cell>
          <cell r="W1300">
            <v>0</v>
          </cell>
          <cell r="X1300">
            <v>0</v>
          </cell>
          <cell r="Y1300">
            <v>0</v>
          </cell>
          <cell r="Z1300">
            <v>0</v>
          </cell>
          <cell r="AA1300">
            <v>0</v>
          </cell>
          <cell r="AB1300">
            <v>0</v>
          </cell>
          <cell r="AC1300">
            <v>0</v>
          </cell>
          <cell r="AD1300">
            <v>0</v>
          </cell>
          <cell r="AE1300">
            <v>0</v>
          </cell>
          <cell r="AF1300">
            <v>0</v>
          </cell>
        </row>
        <row r="1301">
          <cell r="A1301">
            <v>3200006</v>
          </cell>
          <cell r="H1301">
            <v>110000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row>
        <row r="1302">
          <cell r="A1302">
            <v>3200007</v>
          </cell>
          <cell r="B1302" t="str">
            <v>3200007</v>
          </cell>
          <cell r="G1302" t="str">
            <v>RELIENCE MOBILE (3)</v>
          </cell>
          <cell r="H1302">
            <v>63000</v>
          </cell>
          <cell r="K1302">
            <v>0</v>
          </cell>
          <cell r="L1302">
            <v>0</v>
          </cell>
          <cell r="M1302">
            <v>-12401.11</v>
          </cell>
          <cell r="N1302">
            <v>0</v>
          </cell>
          <cell r="O1302">
            <v>0</v>
          </cell>
          <cell r="P1302">
            <v>0</v>
          </cell>
          <cell r="Q1302">
            <v>0</v>
          </cell>
          <cell r="R1302">
            <v>0</v>
          </cell>
          <cell r="S1302">
            <v>0</v>
          </cell>
          <cell r="T1302">
            <v>0</v>
          </cell>
          <cell r="U1302">
            <v>0</v>
          </cell>
          <cell r="V1302">
            <v>-7038.31</v>
          </cell>
          <cell r="W1302">
            <v>0</v>
          </cell>
          <cell r="X1302">
            <v>0</v>
          </cell>
          <cell r="Y1302">
            <v>0</v>
          </cell>
          <cell r="Z1302">
            <v>0</v>
          </cell>
          <cell r="AA1302">
            <v>0</v>
          </cell>
          <cell r="AB1302">
            <v>0</v>
          </cell>
          <cell r="AC1302">
            <v>0</v>
          </cell>
          <cell r="AD1302">
            <v>0</v>
          </cell>
          <cell r="AE1302">
            <v>0</v>
          </cell>
          <cell r="AF1302">
            <v>0</v>
          </cell>
        </row>
        <row r="1303">
          <cell r="A1303">
            <v>3200007</v>
          </cell>
          <cell r="H1303">
            <v>63000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row>
        <row r="1304">
          <cell r="A1304">
            <v>3200007</v>
          </cell>
          <cell r="H1304">
            <v>63000</v>
          </cell>
          <cell r="K1304">
            <v>0</v>
          </cell>
          <cell r="L1304">
            <v>0</v>
          </cell>
          <cell r="M1304">
            <v>-19439.419999999998</v>
          </cell>
          <cell r="N1304">
            <v>0</v>
          </cell>
          <cell r="O1304">
            <v>0</v>
          </cell>
          <cell r="P1304">
            <v>0</v>
          </cell>
          <cell r="Q1304">
            <v>0</v>
          </cell>
          <cell r="R1304">
            <v>0</v>
          </cell>
          <cell r="S1304">
            <v>0</v>
          </cell>
          <cell r="T1304">
            <v>0</v>
          </cell>
          <cell r="U1304">
            <v>0</v>
          </cell>
          <cell r="V1304">
            <v>-6059.28</v>
          </cell>
          <cell r="W1304">
            <v>0</v>
          </cell>
          <cell r="X1304">
            <v>0</v>
          </cell>
          <cell r="Y1304">
            <v>0</v>
          </cell>
          <cell r="Z1304">
            <v>0</v>
          </cell>
          <cell r="AA1304">
            <v>0</v>
          </cell>
          <cell r="AB1304">
            <v>0</v>
          </cell>
          <cell r="AC1304">
            <v>0</v>
          </cell>
          <cell r="AD1304">
            <v>0</v>
          </cell>
          <cell r="AE1304">
            <v>0</v>
          </cell>
          <cell r="AF1304">
            <v>0</v>
          </cell>
        </row>
        <row r="1305">
          <cell r="A1305">
            <v>3200007</v>
          </cell>
          <cell r="H1305">
            <v>63000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row>
        <row r="1306">
          <cell r="A1306">
            <v>3200008</v>
          </cell>
          <cell r="B1306" t="str">
            <v>3200008</v>
          </cell>
          <cell r="G1306" t="str">
            <v>RELIENCE MOBILE (5)</v>
          </cell>
          <cell r="H1306">
            <v>7005</v>
          </cell>
          <cell r="K1306">
            <v>0</v>
          </cell>
          <cell r="L1306">
            <v>0</v>
          </cell>
          <cell r="M1306">
            <v>-7005</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row>
        <row r="1307">
          <cell r="A1307">
            <v>3200008</v>
          </cell>
          <cell r="H1307">
            <v>7005</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row>
        <row r="1308">
          <cell r="A1308">
            <v>3200008</v>
          </cell>
          <cell r="H1308">
            <v>7005</v>
          </cell>
          <cell r="K1308">
            <v>0</v>
          </cell>
          <cell r="L1308">
            <v>0</v>
          </cell>
          <cell r="M1308">
            <v>-7005</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row>
        <row r="1309">
          <cell r="A1309">
            <v>3200008</v>
          </cell>
          <cell r="H1309">
            <v>7005</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row>
        <row r="1310">
          <cell r="A1310">
            <v>3200009</v>
          </cell>
          <cell r="B1310" t="str">
            <v>3200009</v>
          </cell>
          <cell r="G1310" t="str">
            <v>MOBILE PHONE -Jigar</v>
          </cell>
          <cell r="H1310">
            <v>10000</v>
          </cell>
          <cell r="K1310">
            <v>0</v>
          </cell>
          <cell r="L1310">
            <v>0</v>
          </cell>
          <cell r="M1310">
            <v>-1326.21</v>
          </cell>
          <cell r="N1310">
            <v>0</v>
          </cell>
          <cell r="O1310">
            <v>0</v>
          </cell>
          <cell r="P1310">
            <v>0</v>
          </cell>
          <cell r="Q1310">
            <v>0</v>
          </cell>
          <cell r="R1310">
            <v>0</v>
          </cell>
          <cell r="S1310">
            <v>0</v>
          </cell>
          <cell r="T1310">
            <v>0</v>
          </cell>
          <cell r="U1310">
            <v>0</v>
          </cell>
          <cell r="V1310">
            <v>-1206.52</v>
          </cell>
          <cell r="W1310">
            <v>0</v>
          </cell>
          <cell r="X1310">
            <v>0</v>
          </cell>
          <cell r="Y1310">
            <v>0</v>
          </cell>
          <cell r="Z1310">
            <v>0</v>
          </cell>
          <cell r="AA1310">
            <v>0</v>
          </cell>
          <cell r="AB1310">
            <v>0</v>
          </cell>
          <cell r="AC1310">
            <v>0</v>
          </cell>
          <cell r="AD1310">
            <v>0</v>
          </cell>
          <cell r="AE1310">
            <v>0</v>
          </cell>
          <cell r="AF1310">
            <v>0</v>
          </cell>
        </row>
        <row r="1311">
          <cell r="A1311">
            <v>3200009</v>
          </cell>
          <cell r="H1311">
            <v>10000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row>
        <row r="1312">
          <cell r="A1312">
            <v>3200009</v>
          </cell>
          <cell r="H1312">
            <v>10000</v>
          </cell>
          <cell r="K1312">
            <v>0</v>
          </cell>
          <cell r="L1312">
            <v>0</v>
          </cell>
          <cell r="M1312">
            <v>-2532.73</v>
          </cell>
          <cell r="N1312">
            <v>0</v>
          </cell>
          <cell r="O1312">
            <v>0</v>
          </cell>
          <cell r="P1312">
            <v>0</v>
          </cell>
          <cell r="Q1312">
            <v>0</v>
          </cell>
          <cell r="R1312">
            <v>0</v>
          </cell>
          <cell r="S1312">
            <v>0</v>
          </cell>
          <cell r="T1312">
            <v>0</v>
          </cell>
          <cell r="U1312">
            <v>0</v>
          </cell>
          <cell r="V1312">
            <v>-1038.7</v>
          </cell>
          <cell r="W1312">
            <v>0</v>
          </cell>
          <cell r="X1312">
            <v>0</v>
          </cell>
          <cell r="Y1312">
            <v>0</v>
          </cell>
          <cell r="Z1312">
            <v>0</v>
          </cell>
          <cell r="AA1312">
            <v>0</v>
          </cell>
          <cell r="AB1312">
            <v>0</v>
          </cell>
          <cell r="AC1312">
            <v>0</v>
          </cell>
          <cell r="AD1312">
            <v>0</v>
          </cell>
          <cell r="AE1312">
            <v>0</v>
          </cell>
          <cell r="AF1312">
            <v>0</v>
          </cell>
        </row>
        <row r="1313">
          <cell r="A1313">
            <v>3200009</v>
          </cell>
          <cell r="H1313">
            <v>10000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row>
        <row r="1314">
          <cell r="A1314">
            <v>3200010</v>
          </cell>
          <cell r="B1314" t="str">
            <v>3200010</v>
          </cell>
          <cell r="G1314" t="str">
            <v>MOBILE PHONE -Poussin</v>
          </cell>
          <cell r="H1314">
            <v>8700</v>
          </cell>
          <cell r="K1314">
            <v>0</v>
          </cell>
          <cell r="L1314">
            <v>0</v>
          </cell>
          <cell r="M1314">
            <v>-537.12</v>
          </cell>
          <cell r="N1314">
            <v>0</v>
          </cell>
          <cell r="O1314">
            <v>0</v>
          </cell>
          <cell r="P1314">
            <v>0</v>
          </cell>
          <cell r="Q1314">
            <v>0</v>
          </cell>
          <cell r="R1314">
            <v>0</v>
          </cell>
          <cell r="S1314">
            <v>0</v>
          </cell>
          <cell r="T1314">
            <v>0</v>
          </cell>
          <cell r="U1314">
            <v>0</v>
          </cell>
          <cell r="V1314">
            <v>-1135.46</v>
          </cell>
          <cell r="W1314">
            <v>0</v>
          </cell>
          <cell r="X1314">
            <v>0</v>
          </cell>
          <cell r="Y1314">
            <v>0</v>
          </cell>
          <cell r="Z1314">
            <v>0</v>
          </cell>
          <cell r="AA1314">
            <v>0</v>
          </cell>
          <cell r="AB1314">
            <v>0</v>
          </cell>
          <cell r="AC1314">
            <v>0</v>
          </cell>
          <cell r="AD1314">
            <v>0</v>
          </cell>
          <cell r="AE1314">
            <v>0</v>
          </cell>
          <cell r="AF1314">
            <v>0</v>
          </cell>
        </row>
        <row r="1315">
          <cell r="A1315">
            <v>3200010</v>
          </cell>
          <cell r="H1315">
            <v>8700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row>
        <row r="1316">
          <cell r="A1316">
            <v>3200010</v>
          </cell>
          <cell r="H1316">
            <v>8700</v>
          </cell>
          <cell r="K1316">
            <v>0</v>
          </cell>
          <cell r="L1316">
            <v>0</v>
          </cell>
          <cell r="M1316">
            <v>-1672.58</v>
          </cell>
          <cell r="N1316">
            <v>0</v>
          </cell>
          <cell r="O1316">
            <v>0</v>
          </cell>
          <cell r="P1316">
            <v>0</v>
          </cell>
          <cell r="Q1316">
            <v>0</v>
          </cell>
          <cell r="R1316">
            <v>0</v>
          </cell>
          <cell r="S1316">
            <v>0</v>
          </cell>
          <cell r="T1316">
            <v>0</v>
          </cell>
          <cell r="U1316">
            <v>0</v>
          </cell>
          <cell r="V1316">
            <v>-977.51</v>
          </cell>
          <cell r="W1316">
            <v>0</v>
          </cell>
          <cell r="X1316">
            <v>0</v>
          </cell>
          <cell r="Y1316">
            <v>0</v>
          </cell>
          <cell r="Z1316">
            <v>0</v>
          </cell>
          <cell r="AA1316">
            <v>0</v>
          </cell>
          <cell r="AB1316">
            <v>0</v>
          </cell>
          <cell r="AC1316">
            <v>0</v>
          </cell>
          <cell r="AD1316">
            <v>0</v>
          </cell>
          <cell r="AE1316">
            <v>0</v>
          </cell>
          <cell r="AF1316">
            <v>0</v>
          </cell>
        </row>
        <row r="1317">
          <cell r="A1317">
            <v>3200010</v>
          </cell>
          <cell r="H1317">
            <v>8700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row>
        <row r="1318">
          <cell r="A1318">
            <v>3200011</v>
          </cell>
          <cell r="B1318" t="str">
            <v>3200011</v>
          </cell>
          <cell r="G1318" t="str">
            <v>MOBILE PHONE -Palak</v>
          </cell>
          <cell r="H1318">
            <v>9000</v>
          </cell>
          <cell r="K1318">
            <v>0</v>
          </cell>
          <cell r="L1318">
            <v>0</v>
          </cell>
          <cell r="M1318">
            <v>-363.57</v>
          </cell>
          <cell r="N1318">
            <v>0</v>
          </cell>
          <cell r="O1318">
            <v>0</v>
          </cell>
          <cell r="P1318">
            <v>0</v>
          </cell>
          <cell r="Q1318">
            <v>0</v>
          </cell>
          <cell r="R1318">
            <v>0</v>
          </cell>
          <cell r="S1318">
            <v>0</v>
          </cell>
          <cell r="T1318">
            <v>0</v>
          </cell>
          <cell r="U1318">
            <v>0</v>
          </cell>
          <cell r="V1318">
            <v>-1201.33</v>
          </cell>
          <cell r="W1318">
            <v>0</v>
          </cell>
          <cell r="X1318">
            <v>0</v>
          </cell>
          <cell r="Y1318">
            <v>0</v>
          </cell>
          <cell r="Z1318">
            <v>0</v>
          </cell>
          <cell r="AA1318">
            <v>0</v>
          </cell>
          <cell r="AB1318">
            <v>0</v>
          </cell>
          <cell r="AC1318">
            <v>0</v>
          </cell>
          <cell r="AD1318">
            <v>0</v>
          </cell>
          <cell r="AE1318">
            <v>0</v>
          </cell>
          <cell r="AF1318">
            <v>0</v>
          </cell>
        </row>
        <row r="1319">
          <cell r="A1319">
            <v>3200011</v>
          </cell>
          <cell r="H1319">
            <v>9000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row>
        <row r="1320">
          <cell r="A1320">
            <v>3200011</v>
          </cell>
          <cell r="H1320">
            <v>9000</v>
          </cell>
          <cell r="K1320">
            <v>0</v>
          </cell>
          <cell r="L1320">
            <v>0</v>
          </cell>
          <cell r="M1320">
            <v>-1564.9</v>
          </cell>
          <cell r="N1320">
            <v>0</v>
          </cell>
          <cell r="O1320">
            <v>0</v>
          </cell>
          <cell r="P1320">
            <v>0</v>
          </cell>
          <cell r="Q1320">
            <v>0</v>
          </cell>
          <cell r="R1320">
            <v>0</v>
          </cell>
          <cell r="S1320">
            <v>0</v>
          </cell>
          <cell r="T1320">
            <v>0</v>
          </cell>
          <cell r="U1320">
            <v>0</v>
          </cell>
          <cell r="V1320">
            <v>-1034.22</v>
          </cell>
          <cell r="W1320">
            <v>0</v>
          </cell>
          <cell r="X1320">
            <v>0</v>
          </cell>
          <cell r="Y1320">
            <v>0</v>
          </cell>
          <cell r="Z1320">
            <v>0</v>
          </cell>
          <cell r="AA1320">
            <v>0</v>
          </cell>
          <cell r="AB1320">
            <v>0</v>
          </cell>
          <cell r="AC1320">
            <v>0</v>
          </cell>
          <cell r="AD1320">
            <v>0</v>
          </cell>
          <cell r="AE1320">
            <v>0</v>
          </cell>
          <cell r="AF1320">
            <v>0</v>
          </cell>
        </row>
        <row r="1321">
          <cell r="A1321">
            <v>3200011</v>
          </cell>
          <cell r="H1321">
            <v>9000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row>
        <row r="1322">
          <cell r="A1322">
            <v>3200012</v>
          </cell>
          <cell r="B1322" t="str">
            <v>3200012</v>
          </cell>
          <cell r="G1322" t="str">
            <v>MOBILE PHONE -Pinkal /Bhavin</v>
          </cell>
          <cell r="H1322">
            <v>10000</v>
          </cell>
          <cell r="K1322">
            <v>0</v>
          </cell>
          <cell r="L1322">
            <v>0</v>
          </cell>
          <cell r="M1322">
            <v>-11.43</v>
          </cell>
          <cell r="N1322">
            <v>0</v>
          </cell>
          <cell r="O1322">
            <v>0</v>
          </cell>
          <cell r="P1322">
            <v>0</v>
          </cell>
          <cell r="Q1322">
            <v>0</v>
          </cell>
          <cell r="R1322">
            <v>0</v>
          </cell>
          <cell r="S1322">
            <v>0</v>
          </cell>
          <cell r="T1322">
            <v>0</v>
          </cell>
          <cell r="U1322">
            <v>0</v>
          </cell>
          <cell r="V1322">
            <v>-1389.41</v>
          </cell>
          <cell r="W1322">
            <v>0</v>
          </cell>
          <cell r="X1322">
            <v>0</v>
          </cell>
          <cell r="Y1322">
            <v>0</v>
          </cell>
          <cell r="Z1322">
            <v>0</v>
          </cell>
          <cell r="AA1322">
            <v>0</v>
          </cell>
          <cell r="AB1322">
            <v>0</v>
          </cell>
          <cell r="AC1322">
            <v>0</v>
          </cell>
          <cell r="AD1322">
            <v>0</v>
          </cell>
          <cell r="AE1322">
            <v>0</v>
          </cell>
          <cell r="AF1322">
            <v>0</v>
          </cell>
        </row>
        <row r="1323">
          <cell r="A1323">
            <v>3200012</v>
          </cell>
          <cell r="H1323">
            <v>10000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row>
        <row r="1324">
          <cell r="A1324">
            <v>3200012</v>
          </cell>
          <cell r="H1324">
            <v>10000</v>
          </cell>
          <cell r="K1324">
            <v>0</v>
          </cell>
          <cell r="L1324">
            <v>0</v>
          </cell>
          <cell r="M1324">
            <v>-1400.84</v>
          </cell>
          <cell r="N1324">
            <v>0</v>
          </cell>
          <cell r="O1324">
            <v>0</v>
          </cell>
          <cell r="P1324">
            <v>0</v>
          </cell>
          <cell r="Q1324">
            <v>0</v>
          </cell>
          <cell r="R1324">
            <v>0</v>
          </cell>
          <cell r="S1324">
            <v>0</v>
          </cell>
          <cell r="T1324">
            <v>0</v>
          </cell>
          <cell r="U1324">
            <v>0</v>
          </cell>
          <cell r="V1324">
            <v>-1196.1400000000001</v>
          </cell>
          <cell r="W1324">
            <v>0</v>
          </cell>
          <cell r="X1324">
            <v>0</v>
          </cell>
          <cell r="Y1324">
            <v>0</v>
          </cell>
          <cell r="Z1324">
            <v>0</v>
          </cell>
          <cell r="AA1324">
            <v>0</v>
          </cell>
          <cell r="AB1324">
            <v>0</v>
          </cell>
          <cell r="AC1324">
            <v>0</v>
          </cell>
          <cell r="AD1324">
            <v>0</v>
          </cell>
          <cell r="AE1324">
            <v>0</v>
          </cell>
          <cell r="AF1324">
            <v>0</v>
          </cell>
        </row>
        <row r="1325">
          <cell r="A1325">
            <v>3200012</v>
          </cell>
          <cell r="H1325">
            <v>10000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row>
        <row r="1326">
          <cell r="A1326">
            <v>3200013</v>
          </cell>
          <cell r="B1326" t="str">
            <v>3200013</v>
          </cell>
          <cell r="G1326" t="str">
            <v>COMMUNICATION EQUIP.</v>
          </cell>
          <cell r="H1326">
            <v>63500</v>
          </cell>
          <cell r="K1326">
            <v>0</v>
          </cell>
          <cell r="L1326">
            <v>0</v>
          </cell>
          <cell r="M1326">
            <v>-28851</v>
          </cell>
          <cell r="N1326">
            <v>0</v>
          </cell>
          <cell r="O1326">
            <v>0</v>
          </cell>
          <cell r="P1326">
            <v>0</v>
          </cell>
          <cell r="Q1326">
            <v>0</v>
          </cell>
          <cell r="R1326">
            <v>0</v>
          </cell>
          <cell r="S1326">
            <v>0</v>
          </cell>
          <cell r="T1326">
            <v>0</v>
          </cell>
          <cell r="U1326">
            <v>0</v>
          </cell>
          <cell r="V1326">
            <v>-4819.68</v>
          </cell>
          <cell r="W1326">
            <v>0</v>
          </cell>
          <cell r="X1326">
            <v>0</v>
          </cell>
          <cell r="Y1326">
            <v>0</v>
          </cell>
          <cell r="Z1326">
            <v>0</v>
          </cell>
          <cell r="AA1326">
            <v>0</v>
          </cell>
          <cell r="AB1326">
            <v>0</v>
          </cell>
          <cell r="AC1326">
            <v>0</v>
          </cell>
          <cell r="AD1326">
            <v>0</v>
          </cell>
          <cell r="AE1326">
            <v>0</v>
          </cell>
          <cell r="AF1326">
            <v>0</v>
          </cell>
        </row>
        <row r="1327">
          <cell r="A1327">
            <v>3200013</v>
          </cell>
          <cell r="H1327">
            <v>63500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row>
        <row r="1328">
          <cell r="A1328">
            <v>3200013</v>
          </cell>
          <cell r="H1328">
            <v>63500</v>
          </cell>
          <cell r="K1328">
            <v>0</v>
          </cell>
          <cell r="L1328">
            <v>0</v>
          </cell>
          <cell r="M1328">
            <v>-33670.68</v>
          </cell>
          <cell r="N1328">
            <v>0</v>
          </cell>
          <cell r="O1328">
            <v>0</v>
          </cell>
          <cell r="P1328">
            <v>0</v>
          </cell>
          <cell r="Q1328">
            <v>0</v>
          </cell>
          <cell r="R1328">
            <v>0</v>
          </cell>
          <cell r="S1328">
            <v>0</v>
          </cell>
          <cell r="T1328">
            <v>0</v>
          </cell>
          <cell r="U1328">
            <v>0</v>
          </cell>
          <cell r="V1328">
            <v>-4149.26</v>
          </cell>
          <cell r="W1328">
            <v>0</v>
          </cell>
          <cell r="X1328">
            <v>0</v>
          </cell>
          <cell r="Y1328">
            <v>0</v>
          </cell>
          <cell r="Z1328">
            <v>0</v>
          </cell>
          <cell r="AA1328">
            <v>0</v>
          </cell>
          <cell r="AB1328">
            <v>0</v>
          </cell>
          <cell r="AC1328">
            <v>0</v>
          </cell>
          <cell r="AD1328">
            <v>0</v>
          </cell>
          <cell r="AE1328">
            <v>0</v>
          </cell>
          <cell r="AF1328">
            <v>0</v>
          </cell>
        </row>
        <row r="1329">
          <cell r="A1329">
            <v>3200013</v>
          </cell>
          <cell r="H1329">
            <v>63500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row>
        <row r="1330">
          <cell r="A1330">
            <v>3200014</v>
          </cell>
          <cell r="B1330" t="str">
            <v>3200014</v>
          </cell>
          <cell r="G1330" t="str">
            <v>COMMUNICATION EQUIP.</v>
          </cell>
          <cell r="H1330">
            <v>10000</v>
          </cell>
          <cell r="K1330">
            <v>0</v>
          </cell>
          <cell r="L1330">
            <v>0</v>
          </cell>
          <cell r="M1330">
            <v>-4420</v>
          </cell>
          <cell r="N1330">
            <v>0</v>
          </cell>
          <cell r="O1330">
            <v>0</v>
          </cell>
          <cell r="P1330">
            <v>0</v>
          </cell>
          <cell r="Q1330">
            <v>0</v>
          </cell>
          <cell r="R1330">
            <v>0</v>
          </cell>
          <cell r="S1330">
            <v>0</v>
          </cell>
          <cell r="T1330">
            <v>0</v>
          </cell>
          <cell r="U1330">
            <v>0</v>
          </cell>
          <cell r="V1330">
            <v>-776.18</v>
          </cell>
          <cell r="W1330">
            <v>0</v>
          </cell>
          <cell r="X1330">
            <v>0</v>
          </cell>
          <cell r="Y1330">
            <v>0</v>
          </cell>
          <cell r="Z1330">
            <v>0</v>
          </cell>
          <cell r="AA1330">
            <v>0</v>
          </cell>
          <cell r="AB1330">
            <v>0</v>
          </cell>
          <cell r="AC1330">
            <v>0</v>
          </cell>
          <cell r="AD1330">
            <v>0</v>
          </cell>
          <cell r="AE1330">
            <v>0</v>
          </cell>
          <cell r="AF1330">
            <v>0</v>
          </cell>
        </row>
        <row r="1331">
          <cell r="A1331">
            <v>3200014</v>
          </cell>
          <cell r="H1331">
            <v>10000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row>
        <row r="1332">
          <cell r="A1332">
            <v>3200014</v>
          </cell>
          <cell r="H1332">
            <v>10000</v>
          </cell>
          <cell r="K1332">
            <v>0</v>
          </cell>
          <cell r="L1332">
            <v>0</v>
          </cell>
          <cell r="M1332">
            <v>-5196.18</v>
          </cell>
          <cell r="N1332">
            <v>0</v>
          </cell>
          <cell r="O1332">
            <v>0</v>
          </cell>
          <cell r="P1332">
            <v>0</v>
          </cell>
          <cell r="Q1332">
            <v>0</v>
          </cell>
          <cell r="R1332">
            <v>0</v>
          </cell>
          <cell r="S1332">
            <v>0</v>
          </cell>
          <cell r="T1332">
            <v>0</v>
          </cell>
          <cell r="U1332">
            <v>0</v>
          </cell>
          <cell r="V1332">
            <v>-668.21</v>
          </cell>
          <cell r="W1332">
            <v>0</v>
          </cell>
          <cell r="X1332">
            <v>0</v>
          </cell>
          <cell r="Y1332">
            <v>0</v>
          </cell>
          <cell r="Z1332">
            <v>0</v>
          </cell>
          <cell r="AA1332">
            <v>0</v>
          </cell>
          <cell r="AB1332">
            <v>0</v>
          </cell>
          <cell r="AC1332">
            <v>0</v>
          </cell>
          <cell r="AD1332">
            <v>0</v>
          </cell>
          <cell r="AE1332">
            <v>0</v>
          </cell>
          <cell r="AF1332">
            <v>0</v>
          </cell>
        </row>
        <row r="1333">
          <cell r="A1333">
            <v>3200014</v>
          </cell>
          <cell r="H1333">
            <v>10000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row>
        <row r="1334">
          <cell r="A1334">
            <v>3200015</v>
          </cell>
          <cell r="B1334" t="str">
            <v>3200015</v>
          </cell>
          <cell r="G1334" t="str">
            <v>COMMUNICATION EQUIP.</v>
          </cell>
          <cell r="H1334">
            <v>10000</v>
          </cell>
          <cell r="K1334">
            <v>0</v>
          </cell>
          <cell r="L1334">
            <v>0</v>
          </cell>
          <cell r="M1334">
            <v>-4247</v>
          </cell>
          <cell r="N1334">
            <v>0</v>
          </cell>
          <cell r="O1334">
            <v>0</v>
          </cell>
          <cell r="P1334">
            <v>0</v>
          </cell>
          <cell r="Q1334">
            <v>0</v>
          </cell>
          <cell r="R1334">
            <v>0</v>
          </cell>
          <cell r="S1334">
            <v>0</v>
          </cell>
          <cell r="T1334">
            <v>0</v>
          </cell>
          <cell r="U1334">
            <v>0</v>
          </cell>
          <cell r="V1334">
            <v>-800.24</v>
          </cell>
          <cell r="W1334">
            <v>0</v>
          </cell>
          <cell r="X1334">
            <v>0</v>
          </cell>
          <cell r="Y1334">
            <v>0</v>
          </cell>
          <cell r="Z1334">
            <v>0</v>
          </cell>
          <cell r="AA1334">
            <v>0</v>
          </cell>
          <cell r="AB1334">
            <v>0</v>
          </cell>
          <cell r="AC1334">
            <v>0</v>
          </cell>
          <cell r="AD1334">
            <v>0</v>
          </cell>
          <cell r="AE1334">
            <v>0</v>
          </cell>
          <cell r="AF1334">
            <v>0</v>
          </cell>
        </row>
        <row r="1335">
          <cell r="A1335">
            <v>3200015</v>
          </cell>
          <cell r="H1335">
            <v>10000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row>
        <row r="1336">
          <cell r="A1336">
            <v>3200015</v>
          </cell>
          <cell r="H1336">
            <v>10000</v>
          </cell>
          <cell r="K1336">
            <v>0</v>
          </cell>
          <cell r="L1336">
            <v>0</v>
          </cell>
          <cell r="M1336">
            <v>-5047.24</v>
          </cell>
          <cell r="N1336">
            <v>0</v>
          </cell>
          <cell r="O1336">
            <v>0</v>
          </cell>
          <cell r="P1336">
            <v>0</v>
          </cell>
          <cell r="Q1336">
            <v>0</v>
          </cell>
          <cell r="R1336">
            <v>0</v>
          </cell>
          <cell r="S1336">
            <v>0</v>
          </cell>
          <cell r="T1336">
            <v>0</v>
          </cell>
          <cell r="U1336">
            <v>0</v>
          </cell>
          <cell r="V1336">
            <v>-688.93</v>
          </cell>
          <cell r="W1336">
            <v>0</v>
          </cell>
          <cell r="X1336">
            <v>0</v>
          </cell>
          <cell r="Y1336">
            <v>0</v>
          </cell>
          <cell r="Z1336">
            <v>0</v>
          </cell>
          <cell r="AA1336">
            <v>0</v>
          </cell>
          <cell r="AB1336">
            <v>0</v>
          </cell>
          <cell r="AC1336">
            <v>0</v>
          </cell>
          <cell r="AD1336">
            <v>0</v>
          </cell>
          <cell r="AE1336">
            <v>0</v>
          </cell>
          <cell r="AF1336">
            <v>0</v>
          </cell>
        </row>
        <row r="1337">
          <cell r="A1337">
            <v>3200015</v>
          </cell>
          <cell r="H1337">
            <v>10000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row>
        <row r="1338">
          <cell r="A1338">
            <v>3200016</v>
          </cell>
          <cell r="B1338" t="str">
            <v>3200016</v>
          </cell>
          <cell r="G1338" t="str">
            <v>COMMUNICATION EQUIP.</v>
          </cell>
          <cell r="H1338">
            <v>16800</v>
          </cell>
          <cell r="K1338">
            <v>0</v>
          </cell>
          <cell r="L1338">
            <v>0</v>
          </cell>
          <cell r="M1338">
            <v>-6689</v>
          </cell>
          <cell r="N1338">
            <v>0</v>
          </cell>
          <cell r="O1338">
            <v>0</v>
          </cell>
          <cell r="P1338">
            <v>0</v>
          </cell>
          <cell r="Q1338">
            <v>0</v>
          </cell>
          <cell r="R1338">
            <v>0</v>
          </cell>
          <cell r="S1338">
            <v>0</v>
          </cell>
          <cell r="T1338">
            <v>0</v>
          </cell>
          <cell r="U1338">
            <v>0</v>
          </cell>
          <cell r="V1338">
            <v>-1406.44</v>
          </cell>
          <cell r="W1338">
            <v>0</v>
          </cell>
          <cell r="X1338">
            <v>0</v>
          </cell>
          <cell r="Y1338">
            <v>0</v>
          </cell>
          <cell r="Z1338">
            <v>0</v>
          </cell>
          <cell r="AA1338">
            <v>0</v>
          </cell>
          <cell r="AB1338">
            <v>0</v>
          </cell>
          <cell r="AC1338">
            <v>0</v>
          </cell>
          <cell r="AD1338">
            <v>0</v>
          </cell>
          <cell r="AE1338">
            <v>0</v>
          </cell>
          <cell r="AF1338">
            <v>0</v>
          </cell>
        </row>
        <row r="1339">
          <cell r="A1339">
            <v>3200016</v>
          </cell>
          <cell r="H1339">
            <v>16800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row>
        <row r="1340">
          <cell r="A1340">
            <v>3200016</v>
          </cell>
          <cell r="H1340">
            <v>16800</v>
          </cell>
          <cell r="K1340">
            <v>0</v>
          </cell>
          <cell r="L1340">
            <v>0</v>
          </cell>
          <cell r="M1340">
            <v>-8095.44</v>
          </cell>
          <cell r="N1340">
            <v>0</v>
          </cell>
          <cell r="O1340">
            <v>0</v>
          </cell>
          <cell r="P1340">
            <v>0</v>
          </cell>
          <cell r="Q1340">
            <v>0</v>
          </cell>
          <cell r="R1340">
            <v>0</v>
          </cell>
          <cell r="S1340">
            <v>0</v>
          </cell>
          <cell r="T1340">
            <v>0</v>
          </cell>
          <cell r="U1340">
            <v>0</v>
          </cell>
          <cell r="V1340">
            <v>-1210.8</v>
          </cell>
          <cell r="W1340">
            <v>0</v>
          </cell>
          <cell r="X1340">
            <v>0</v>
          </cell>
          <cell r="Y1340">
            <v>0</v>
          </cell>
          <cell r="Z1340">
            <v>0</v>
          </cell>
          <cell r="AA1340">
            <v>0</v>
          </cell>
          <cell r="AB1340">
            <v>0</v>
          </cell>
          <cell r="AC1340">
            <v>0</v>
          </cell>
          <cell r="AD1340">
            <v>0</v>
          </cell>
          <cell r="AE1340">
            <v>0</v>
          </cell>
          <cell r="AF1340">
            <v>0</v>
          </cell>
        </row>
        <row r="1341">
          <cell r="A1341">
            <v>3200016</v>
          </cell>
          <cell r="H1341">
            <v>16800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row>
        <row r="1342">
          <cell r="A1342">
            <v>3200017</v>
          </cell>
          <cell r="B1342" t="str">
            <v>3200017</v>
          </cell>
          <cell r="G1342" t="str">
            <v>COMMUNICATION EQUIP.</v>
          </cell>
          <cell r="H1342">
            <v>30240</v>
          </cell>
          <cell r="K1342">
            <v>0</v>
          </cell>
          <cell r="L1342">
            <v>0</v>
          </cell>
          <cell r="M1342">
            <v>-9834.85</v>
          </cell>
          <cell r="N1342">
            <v>0</v>
          </cell>
          <cell r="O1342">
            <v>0</v>
          </cell>
          <cell r="P1342">
            <v>0</v>
          </cell>
          <cell r="Q1342">
            <v>0</v>
          </cell>
          <cell r="R1342">
            <v>0</v>
          </cell>
          <cell r="S1342">
            <v>0</v>
          </cell>
          <cell r="T1342">
            <v>0</v>
          </cell>
          <cell r="U1342">
            <v>0</v>
          </cell>
          <cell r="V1342">
            <v>-2838.36</v>
          </cell>
          <cell r="W1342">
            <v>0</v>
          </cell>
          <cell r="X1342">
            <v>0</v>
          </cell>
          <cell r="Y1342">
            <v>0</v>
          </cell>
          <cell r="Z1342">
            <v>0</v>
          </cell>
          <cell r="AA1342">
            <v>0</v>
          </cell>
          <cell r="AB1342">
            <v>0</v>
          </cell>
          <cell r="AC1342">
            <v>0</v>
          </cell>
          <cell r="AD1342">
            <v>0</v>
          </cell>
          <cell r="AE1342">
            <v>0</v>
          </cell>
          <cell r="AF1342">
            <v>0</v>
          </cell>
        </row>
        <row r="1343">
          <cell r="A1343">
            <v>3200017</v>
          </cell>
          <cell r="H1343">
            <v>30240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row>
        <row r="1344">
          <cell r="A1344">
            <v>3200017</v>
          </cell>
          <cell r="H1344">
            <v>30240</v>
          </cell>
          <cell r="K1344">
            <v>0</v>
          </cell>
          <cell r="L1344">
            <v>0</v>
          </cell>
          <cell r="M1344">
            <v>-12673.21</v>
          </cell>
          <cell r="N1344">
            <v>0</v>
          </cell>
          <cell r="O1344">
            <v>0</v>
          </cell>
          <cell r="P1344">
            <v>0</v>
          </cell>
          <cell r="Q1344">
            <v>0</v>
          </cell>
          <cell r="R1344">
            <v>0</v>
          </cell>
          <cell r="S1344">
            <v>0</v>
          </cell>
          <cell r="T1344">
            <v>0</v>
          </cell>
          <cell r="U1344">
            <v>0</v>
          </cell>
          <cell r="V1344">
            <v>-2443.54</v>
          </cell>
          <cell r="W1344">
            <v>0</v>
          </cell>
          <cell r="X1344">
            <v>0</v>
          </cell>
          <cell r="Y1344">
            <v>0</v>
          </cell>
          <cell r="Z1344">
            <v>0</v>
          </cell>
          <cell r="AA1344">
            <v>0</v>
          </cell>
          <cell r="AB1344">
            <v>0</v>
          </cell>
          <cell r="AC1344">
            <v>0</v>
          </cell>
          <cell r="AD1344">
            <v>0</v>
          </cell>
          <cell r="AE1344">
            <v>0</v>
          </cell>
          <cell r="AF1344">
            <v>0</v>
          </cell>
        </row>
        <row r="1345">
          <cell r="A1345">
            <v>3200017</v>
          </cell>
          <cell r="H1345">
            <v>30240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row>
        <row r="1346">
          <cell r="A1346">
            <v>3200018</v>
          </cell>
          <cell r="B1346" t="str">
            <v>3200018</v>
          </cell>
          <cell r="G1346" t="str">
            <v>COMMUNICATION EQUIPMENT</v>
          </cell>
          <cell r="H1346">
            <v>0</v>
          </cell>
          <cell r="K1346">
            <v>0</v>
          </cell>
          <cell r="L1346">
            <v>0</v>
          </cell>
          <cell r="M1346">
            <v>0</v>
          </cell>
          <cell r="N1346">
            <v>0</v>
          </cell>
          <cell r="O1346">
            <v>0</v>
          </cell>
          <cell r="P1346">
            <v>0</v>
          </cell>
          <cell r="Q1346">
            <v>0</v>
          </cell>
          <cell r="R1346">
            <v>0</v>
          </cell>
          <cell r="S1346">
            <v>0</v>
          </cell>
          <cell r="T1346">
            <v>0</v>
          </cell>
          <cell r="U1346">
            <v>0</v>
          </cell>
          <cell r="V1346">
            <v>-1640.62</v>
          </cell>
          <cell r="W1346">
            <v>0</v>
          </cell>
          <cell r="X1346">
            <v>0</v>
          </cell>
          <cell r="Y1346">
            <v>0</v>
          </cell>
          <cell r="Z1346">
            <v>0</v>
          </cell>
          <cell r="AA1346">
            <v>0</v>
          </cell>
          <cell r="AB1346">
            <v>15000</v>
          </cell>
          <cell r="AC1346">
            <v>0</v>
          </cell>
          <cell r="AD1346">
            <v>0</v>
          </cell>
          <cell r="AE1346">
            <v>0</v>
          </cell>
          <cell r="AF1346">
            <v>0</v>
          </cell>
        </row>
        <row r="1347">
          <cell r="A1347">
            <v>3200018</v>
          </cell>
          <cell r="H1347">
            <v>0</v>
          </cell>
          <cell r="K1347">
            <v>0</v>
          </cell>
          <cell r="L1347">
            <v>0</v>
          </cell>
          <cell r="M1347">
            <v>0</v>
          </cell>
          <cell r="N1347">
            <v>0</v>
          </cell>
          <cell r="O1347">
            <v>0</v>
          </cell>
          <cell r="P1347">
            <v>0</v>
          </cell>
          <cell r="Q1347">
            <v>0</v>
          </cell>
          <cell r="R1347">
            <v>0</v>
          </cell>
          <cell r="S1347">
            <v>0</v>
          </cell>
          <cell r="T1347">
            <v>0</v>
          </cell>
          <cell r="U1347">
            <v>0</v>
          </cell>
          <cell r="V1347">
            <v>-3125</v>
          </cell>
          <cell r="W1347">
            <v>0</v>
          </cell>
          <cell r="X1347">
            <v>0</v>
          </cell>
          <cell r="Y1347">
            <v>0</v>
          </cell>
          <cell r="Z1347">
            <v>0</v>
          </cell>
          <cell r="AA1347">
            <v>0</v>
          </cell>
          <cell r="AB1347">
            <v>15000</v>
          </cell>
          <cell r="AC1347">
            <v>0</v>
          </cell>
          <cell r="AD1347">
            <v>0</v>
          </cell>
          <cell r="AE1347">
            <v>0</v>
          </cell>
          <cell r="AF1347">
            <v>0</v>
          </cell>
        </row>
        <row r="1348">
          <cell r="A1348">
            <v>3200018</v>
          </cell>
          <cell r="H1348">
            <v>15000</v>
          </cell>
          <cell r="K1348">
            <v>0</v>
          </cell>
          <cell r="L1348">
            <v>0</v>
          </cell>
          <cell r="M1348">
            <v>-1640.62</v>
          </cell>
          <cell r="N1348">
            <v>0</v>
          </cell>
          <cell r="O1348">
            <v>0</v>
          </cell>
          <cell r="P1348">
            <v>0</v>
          </cell>
          <cell r="Q1348">
            <v>0</v>
          </cell>
          <cell r="R1348">
            <v>0</v>
          </cell>
          <cell r="S1348">
            <v>0</v>
          </cell>
          <cell r="T1348">
            <v>0</v>
          </cell>
          <cell r="U1348">
            <v>0</v>
          </cell>
          <cell r="V1348">
            <v>-1858.29</v>
          </cell>
          <cell r="W1348">
            <v>0</v>
          </cell>
          <cell r="X1348">
            <v>0</v>
          </cell>
          <cell r="Y1348">
            <v>0</v>
          </cell>
          <cell r="Z1348">
            <v>0</v>
          </cell>
          <cell r="AA1348">
            <v>0</v>
          </cell>
          <cell r="AB1348">
            <v>0</v>
          </cell>
          <cell r="AC1348">
            <v>0</v>
          </cell>
          <cell r="AD1348">
            <v>0</v>
          </cell>
          <cell r="AE1348">
            <v>0</v>
          </cell>
          <cell r="AF1348">
            <v>0</v>
          </cell>
        </row>
        <row r="1349">
          <cell r="A1349">
            <v>3200018</v>
          </cell>
          <cell r="H1349">
            <v>15000</v>
          </cell>
          <cell r="K1349">
            <v>0</v>
          </cell>
          <cell r="L1349">
            <v>0</v>
          </cell>
          <cell r="M1349">
            <v>-3125</v>
          </cell>
          <cell r="N1349">
            <v>0</v>
          </cell>
          <cell r="O1349">
            <v>0</v>
          </cell>
          <cell r="P1349">
            <v>0</v>
          </cell>
          <cell r="Q1349">
            <v>0</v>
          </cell>
          <cell r="R1349">
            <v>0</v>
          </cell>
          <cell r="S1349">
            <v>0</v>
          </cell>
          <cell r="T1349">
            <v>0</v>
          </cell>
          <cell r="U1349">
            <v>0</v>
          </cell>
          <cell r="V1349">
            <v>-2968.75</v>
          </cell>
          <cell r="W1349">
            <v>0</v>
          </cell>
          <cell r="X1349">
            <v>0</v>
          </cell>
          <cell r="Y1349">
            <v>0</v>
          </cell>
          <cell r="Z1349">
            <v>0</v>
          </cell>
          <cell r="AA1349">
            <v>0</v>
          </cell>
          <cell r="AB1349">
            <v>0</v>
          </cell>
          <cell r="AC1349">
            <v>0</v>
          </cell>
          <cell r="AD1349">
            <v>0</v>
          </cell>
          <cell r="AE1349">
            <v>0</v>
          </cell>
          <cell r="AF1349">
            <v>0</v>
          </cell>
        </row>
        <row r="1350">
          <cell r="A1350">
            <v>3200019</v>
          </cell>
          <cell r="B1350" t="str">
            <v>3200019</v>
          </cell>
          <cell r="G1350" t="str">
            <v>MOBILE PHONE-BRIJESH PATEL (NOKIA 6020)</v>
          </cell>
        </row>
        <row r="1351">
          <cell r="A1351">
            <v>3200020</v>
          </cell>
          <cell r="B1351" t="str">
            <v>3200020</v>
          </cell>
          <cell r="G1351" t="str">
            <v>Nokia Mobile 1100 (Biren)</v>
          </cell>
          <cell r="H1351">
            <v>0</v>
          </cell>
          <cell r="K1351">
            <v>0</v>
          </cell>
          <cell r="L1351">
            <v>0</v>
          </cell>
          <cell r="M1351">
            <v>0</v>
          </cell>
          <cell r="N1351">
            <v>0</v>
          </cell>
          <cell r="O1351">
            <v>0</v>
          </cell>
          <cell r="P1351">
            <v>0</v>
          </cell>
          <cell r="Q1351">
            <v>0</v>
          </cell>
          <cell r="R1351">
            <v>0</v>
          </cell>
          <cell r="S1351">
            <v>0</v>
          </cell>
          <cell r="T1351">
            <v>0</v>
          </cell>
          <cell r="U1351">
            <v>0</v>
          </cell>
          <cell r="V1351">
            <v>-163.49</v>
          </cell>
          <cell r="W1351">
            <v>0</v>
          </cell>
          <cell r="X1351">
            <v>0</v>
          </cell>
          <cell r="Y1351">
            <v>0</v>
          </cell>
          <cell r="Z1351">
            <v>0</v>
          </cell>
          <cell r="AA1351">
            <v>0</v>
          </cell>
          <cell r="AB1351">
            <v>2600</v>
          </cell>
          <cell r="AC1351">
            <v>0</v>
          </cell>
          <cell r="AD1351">
            <v>0</v>
          </cell>
          <cell r="AE1351">
            <v>0</v>
          </cell>
          <cell r="AF1351">
            <v>0</v>
          </cell>
        </row>
        <row r="1352">
          <cell r="A1352">
            <v>3200020</v>
          </cell>
          <cell r="H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2600</v>
          </cell>
          <cell r="AC1352">
            <v>0</v>
          </cell>
          <cell r="AD1352">
            <v>0</v>
          </cell>
          <cell r="AE1352">
            <v>0</v>
          </cell>
          <cell r="AF1352">
            <v>0</v>
          </cell>
        </row>
        <row r="1353">
          <cell r="A1353">
            <v>3200020</v>
          </cell>
          <cell r="H1353">
            <v>2600</v>
          </cell>
          <cell r="K1353">
            <v>0</v>
          </cell>
          <cell r="L1353">
            <v>0</v>
          </cell>
          <cell r="M1353">
            <v>-163.49</v>
          </cell>
          <cell r="N1353">
            <v>0</v>
          </cell>
          <cell r="O1353">
            <v>0</v>
          </cell>
          <cell r="P1353">
            <v>0</v>
          </cell>
          <cell r="Q1353">
            <v>0</v>
          </cell>
          <cell r="R1353">
            <v>0</v>
          </cell>
          <cell r="S1353">
            <v>0</v>
          </cell>
          <cell r="T1353">
            <v>0</v>
          </cell>
          <cell r="U1353">
            <v>0</v>
          </cell>
          <cell r="V1353">
            <v>-338.92</v>
          </cell>
          <cell r="W1353">
            <v>0</v>
          </cell>
          <cell r="X1353">
            <v>0</v>
          </cell>
          <cell r="Y1353">
            <v>0</v>
          </cell>
          <cell r="Z1353">
            <v>0</v>
          </cell>
          <cell r="AA1353">
            <v>0</v>
          </cell>
          <cell r="AB1353">
            <v>0</v>
          </cell>
          <cell r="AC1353">
            <v>0</v>
          </cell>
          <cell r="AD1353">
            <v>0</v>
          </cell>
          <cell r="AE1353">
            <v>0</v>
          </cell>
          <cell r="AF1353">
            <v>0</v>
          </cell>
        </row>
        <row r="1354">
          <cell r="A1354">
            <v>3200020</v>
          </cell>
          <cell r="H1354">
            <v>2600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row>
        <row r="1355">
          <cell r="A1355">
            <v>3200021</v>
          </cell>
          <cell r="B1355" t="str">
            <v>3200021</v>
          </cell>
          <cell r="G1355" t="str">
            <v>NOKIA MOBILE PHONE(2600)</v>
          </cell>
          <cell r="H1355">
            <v>0</v>
          </cell>
          <cell r="K1355">
            <v>0</v>
          </cell>
          <cell r="L1355">
            <v>0</v>
          </cell>
          <cell r="M1355">
            <v>0</v>
          </cell>
          <cell r="N1355">
            <v>0</v>
          </cell>
          <cell r="O1355">
            <v>0</v>
          </cell>
          <cell r="P1355">
            <v>0</v>
          </cell>
          <cell r="Q1355">
            <v>0</v>
          </cell>
          <cell r="R1355">
            <v>0</v>
          </cell>
          <cell r="S1355">
            <v>0</v>
          </cell>
          <cell r="T1355">
            <v>0</v>
          </cell>
          <cell r="U1355">
            <v>0</v>
          </cell>
          <cell r="V1355">
            <v>-3300</v>
          </cell>
          <cell r="W1355">
            <v>0</v>
          </cell>
          <cell r="X1355">
            <v>0</v>
          </cell>
          <cell r="Y1355">
            <v>0</v>
          </cell>
          <cell r="Z1355">
            <v>0</v>
          </cell>
          <cell r="AA1355">
            <v>0</v>
          </cell>
          <cell r="AB1355">
            <v>3300</v>
          </cell>
          <cell r="AC1355">
            <v>0</v>
          </cell>
          <cell r="AD1355">
            <v>0</v>
          </cell>
          <cell r="AE1355">
            <v>0</v>
          </cell>
          <cell r="AF1355">
            <v>0</v>
          </cell>
        </row>
        <row r="1356">
          <cell r="A1356">
            <v>3200021</v>
          </cell>
          <cell r="H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3300</v>
          </cell>
          <cell r="AC1356">
            <v>0</v>
          </cell>
          <cell r="AD1356">
            <v>0</v>
          </cell>
          <cell r="AE1356">
            <v>0</v>
          </cell>
          <cell r="AF1356">
            <v>0</v>
          </cell>
        </row>
        <row r="1357">
          <cell r="A1357">
            <v>3200021</v>
          </cell>
          <cell r="H1357">
            <v>3300</v>
          </cell>
          <cell r="K1357">
            <v>0</v>
          </cell>
          <cell r="L1357">
            <v>0</v>
          </cell>
          <cell r="M1357">
            <v>-3300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row>
        <row r="1358">
          <cell r="A1358">
            <v>3200021</v>
          </cell>
          <cell r="H1358">
            <v>3300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row>
        <row r="1359">
          <cell r="A1359">
            <v>3200022</v>
          </cell>
          <cell r="B1359" t="str">
            <v>3200022</v>
          </cell>
          <cell r="G1359" t="str">
            <v>Panasonic Cordless Phone</v>
          </cell>
          <cell r="H1359">
            <v>0</v>
          </cell>
          <cell r="K1359">
            <v>0</v>
          </cell>
          <cell r="L1359">
            <v>0</v>
          </cell>
          <cell r="M1359">
            <v>0</v>
          </cell>
          <cell r="N1359">
            <v>0</v>
          </cell>
          <cell r="O1359">
            <v>0</v>
          </cell>
          <cell r="P1359">
            <v>0</v>
          </cell>
          <cell r="Q1359">
            <v>0</v>
          </cell>
          <cell r="R1359">
            <v>0</v>
          </cell>
          <cell r="S1359">
            <v>0</v>
          </cell>
          <cell r="T1359">
            <v>0</v>
          </cell>
          <cell r="U1359">
            <v>0</v>
          </cell>
          <cell r="V1359">
            <v>-433.47</v>
          </cell>
          <cell r="W1359">
            <v>0</v>
          </cell>
          <cell r="X1359">
            <v>0</v>
          </cell>
          <cell r="Y1359">
            <v>0</v>
          </cell>
          <cell r="Z1359">
            <v>0</v>
          </cell>
          <cell r="AA1359">
            <v>0</v>
          </cell>
          <cell r="AB1359">
            <v>3599.44</v>
          </cell>
          <cell r="AC1359">
            <v>0</v>
          </cell>
          <cell r="AD1359">
            <v>0</v>
          </cell>
          <cell r="AE1359">
            <v>0</v>
          </cell>
          <cell r="AF1359">
            <v>0</v>
          </cell>
        </row>
        <row r="1360">
          <cell r="A1360">
            <v>3200022</v>
          </cell>
          <cell r="H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3599.44</v>
          </cell>
          <cell r="AC1360">
            <v>0</v>
          </cell>
          <cell r="AD1360">
            <v>0</v>
          </cell>
          <cell r="AE1360">
            <v>0</v>
          </cell>
          <cell r="AF1360">
            <v>0</v>
          </cell>
        </row>
        <row r="1361">
          <cell r="A1361">
            <v>3200023</v>
          </cell>
          <cell r="B1361" t="str">
            <v>3200023</v>
          </cell>
          <cell r="G1361" t="str">
            <v>NOKIA PHONE 3230</v>
          </cell>
          <cell r="H1361">
            <v>0</v>
          </cell>
          <cell r="K1361">
            <v>0</v>
          </cell>
          <cell r="L1361">
            <v>0</v>
          </cell>
          <cell r="M1361">
            <v>0</v>
          </cell>
          <cell r="N1361">
            <v>0</v>
          </cell>
          <cell r="O1361">
            <v>0</v>
          </cell>
          <cell r="P1361">
            <v>0</v>
          </cell>
          <cell r="Q1361">
            <v>0</v>
          </cell>
          <cell r="R1361">
            <v>0</v>
          </cell>
          <cell r="S1361">
            <v>0</v>
          </cell>
          <cell r="T1361">
            <v>0</v>
          </cell>
          <cell r="U1361">
            <v>0</v>
          </cell>
          <cell r="V1361">
            <v>-1308.8399999999999</v>
          </cell>
          <cell r="W1361">
            <v>0</v>
          </cell>
          <cell r="X1361">
            <v>0</v>
          </cell>
          <cell r="Y1361">
            <v>0</v>
          </cell>
          <cell r="Z1361">
            <v>0</v>
          </cell>
          <cell r="AA1361">
            <v>0</v>
          </cell>
          <cell r="AB1361">
            <v>10800</v>
          </cell>
          <cell r="AC1361">
            <v>0</v>
          </cell>
          <cell r="AD1361">
            <v>0</v>
          </cell>
          <cell r="AE1361">
            <v>0</v>
          </cell>
          <cell r="AF1361">
            <v>0</v>
          </cell>
        </row>
        <row r="1362">
          <cell r="A1362">
            <v>3200023</v>
          </cell>
          <cell r="H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10800</v>
          </cell>
          <cell r="AC1362">
            <v>0</v>
          </cell>
          <cell r="AD1362">
            <v>0</v>
          </cell>
          <cell r="AE1362">
            <v>0</v>
          </cell>
          <cell r="AF1362">
            <v>0</v>
          </cell>
        </row>
        <row r="1363">
          <cell r="A1363">
            <v>3200024</v>
          </cell>
          <cell r="B1363" t="str">
            <v>3200024</v>
          </cell>
          <cell r="G1363" t="str">
            <v>Mobile phone</v>
          </cell>
          <cell r="H1363">
            <v>0</v>
          </cell>
          <cell r="K1363">
            <v>0</v>
          </cell>
          <cell r="L1363">
            <v>0</v>
          </cell>
          <cell r="M1363">
            <v>0</v>
          </cell>
          <cell r="N1363">
            <v>0</v>
          </cell>
          <cell r="O1363">
            <v>0</v>
          </cell>
          <cell r="P1363">
            <v>0</v>
          </cell>
          <cell r="Q1363">
            <v>0</v>
          </cell>
          <cell r="R1363">
            <v>0</v>
          </cell>
          <cell r="S1363">
            <v>0</v>
          </cell>
          <cell r="T1363">
            <v>0</v>
          </cell>
          <cell r="U1363">
            <v>0</v>
          </cell>
          <cell r="V1363">
            <v>-282.97000000000003</v>
          </cell>
          <cell r="W1363">
            <v>0</v>
          </cell>
          <cell r="X1363">
            <v>0</v>
          </cell>
          <cell r="Y1363">
            <v>0</v>
          </cell>
          <cell r="Z1363">
            <v>0</v>
          </cell>
          <cell r="AA1363">
            <v>0</v>
          </cell>
          <cell r="AB1363">
            <v>2750</v>
          </cell>
          <cell r="AC1363">
            <v>0</v>
          </cell>
          <cell r="AD1363">
            <v>0</v>
          </cell>
          <cell r="AE1363">
            <v>0</v>
          </cell>
          <cell r="AF1363">
            <v>0</v>
          </cell>
        </row>
        <row r="1364">
          <cell r="A1364">
            <v>3200024</v>
          </cell>
          <cell r="H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2750</v>
          </cell>
          <cell r="AC1364">
            <v>0</v>
          </cell>
          <cell r="AD1364">
            <v>0</v>
          </cell>
          <cell r="AE1364">
            <v>0</v>
          </cell>
          <cell r="AF1364">
            <v>0</v>
          </cell>
        </row>
        <row r="1365">
          <cell r="A1365">
            <v>3200024</v>
          </cell>
          <cell r="H1365">
            <v>2750</v>
          </cell>
          <cell r="K1365">
            <v>0</v>
          </cell>
          <cell r="L1365">
            <v>0</v>
          </cell>
          <cell r="M1365">
            <v>-282.97000000000003</v>
          </cell>
          <cell r="N1365">
            <v>0</v>
          </cell>
          <cell r="O1365">
            <v>0</v>
          </cell>
          <cell r="P1365">
            <v>0</v>
          </cell>
          <cell r="Q1365">
            <v>0</v>
          </cell>
          <cell r="R1365">
            <v>0</v>
          </cell>
          <cell r="S1365">
            <v>0</v>
          </cell>
          <cell r="T1365">
            <v>0</v>
          </cell>
          <cell r="U1365">
            <v>0</v>
          </cell>
          <cell r="V1365">
            <v>-343.16</v>
          </cell>
          <cell r="W1365">
            <v>0</v>
          </cell>
          <cell r="X1365">
            <v>0</v>
          </cell>
          <cell r="Y1365">
            <v>0</v>
          </cell>
          <cell r="Z1365">
            <v>0</v>
          </cell>
          <cell r="AA1365">
            <v>0</v>
          </cell>
          <cell r="AB1365">
            <v>0</v>
          </cell>
          <cell r="AC1365">
            <v>0</v>
          </cell>
          <cell r="AD1365">
            <v>0</v>
          </cell>
          <cell r="AE1365">
            <v>0</v>
          </cell>
          <cell r="AF1365">
            <v>0</v>
          </cell>
        </row>
        <row r="1366">
          <cell r="A1366">
            <v>3200024</v>
          </cell>
          <cell r="H1366">
            <v>2750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row>
        <row r="1367">
          <cell r="A1367">
            <v>3200025</v>
          </cell>
          <cell r="B1367" t="str">
            <v>3200025</v>
          </cell>
          <cell r="G1367" t="str">
            <v>Nokia Phone (6600)</v>
          </cell>
          <cell r="H1367">
            <v>0</v>
          </cell>
          <cell r="K1367">
            <v>0</v>
          </cell>
          <cell r="L1367">
            <v>0</v>
          </cell>
          <cell r="M1367">
            <v>0</v>
          </cell>
          <cell r="N1367">
            <v>0</v>
          </cell>
          <cell r="O1367">
            <v>0</v>
          </cell>
          <cell r="P1367">
            <v>0</v>
          </cell>
          <cell r="Q1367">
            <v>0</v>
          </cell>
          <cell r="R1367">
            <v>0</v>
          </cell>
          <cell r="S1367">
            <v>0</v>
          </cell>
          <cell r="T1367">
            <v>0</v>
          </cell>
          <cell r="U1367">
            <v>0</v>
          </cell>
          <cell r="V1367">
            <v>-1181.4000000000001</v>
          </cell>
          <cell r="W1367">
            <v>0</v>
          </cell>
          <cell r="X1367">
            <v>0</v>
          </cell>
          <cell r="Y1367">
            <v>0</v>
          </cell>
          <cell r="Z1367">
            <v>0</v>
          </cell>
          <cell r="AA1367">
            <v>0</v>
          </cell>
          <cell r="AB1367">
            <v>10000</v>
          </cell>
          <cell r="AC1367">
            <v>0</v>
          </cell>
          <cell r="AD1367">
            <v>0</v>
          </cell>
          <cell r="AE1367">
            <v>0</v>
          </cell>
          <cell r="AF1367">
            <v>0</v>
          </cell>
        </row>
        <row r="1368">
          <cell r="A1368">
            <v>3200025</v>
          </cell>
          <cell r="H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10000</v>
          </cell>
          <cell r="AC1368">
            <v>0</v>
          </cell>
          <cell r="AD1368">
            <v>0</v>
          </cell>
          <cell r="AE1368">
            <v>0</v>
          </cell>
          <cell r="AF1368">
            <v>0</v>
          </cell>
        </row>
        <row r="1369">
          <cell r="A1369">
            <v>3200026</v>
          </cell>
          <cell r="H1369">
            <v>0</v>
          </cell>
          <cell r="K1369">
            <v>0</v>
          </cell>
          <cell r="L1369">
            <v>0</v>
          </cell>
          <cell r="M1369">
            <v>0</v>
          </cell>
          <cell r="N1369">
            <v>0</v>
          </cell>
          <cell r="O1369">
            <v>0</v>
          </cell>
          <cell r="P1369">
            <v>0</v>
          </cell>
          <cell r="Q1369">
            <v>0</v>
          </cell>
          <cell r="R1369">
            <v>0</v>
          </cell>
          <cell r="S1369">
            <v>0</v>
          </cell>
          <cell r="T1369">
            <v>0</v>
          </cell>
          <cell r="U1369">
            <v>0</v>
          </cell>
          <cell r="V1369">
            <v>-692.6</v>
          </cell>
          <cell r="W1369">
            <v>0</v>
          </cell>
          <cell r="X1369">
            <v>0</v>
          </cell>
          <cell r="Y1369">
            <v>0</v>
          </cell>
          <cell r="Z1369">
            <v>0</v>
          </cell>
          <cell r="AA1369">
            <v>0</v>
          </cell>
          <cell r="AB1369">
            <v>7800</v>
          </cell>
          <cell r="AC1369">
            <v>0</v>
          </cell>
          <cell r="AD1369">
            <v>0</v>
          </cell>
          <cell r="AE1369">
            <v>0</v>
          </cell>
          <cell r="AF1369">
            <v>0</v>
          </cell>
        </row>
        <row r="1370">
          <cell r="A1370">
            <v>3200026</v>
          </cell>
          <cell r="H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7800</v>
          </cell>
          <cell r="AC1370">
            <v>0</v>
          </cell>
          <cell r="AD1370">
            <v>0</v>
          </cell>
          <cell r="AE1370">
            <v>0</v>
          </cell>
          <cell r="AF1370">
            <v>0</v>
          </cell>
        </row>
        <row r="1371">
          <cell r="A1371">
            <v>3200026</v>
          </cell>
          <cell r="B1371" t="str">
            <v>3200026</v>
          </cell>
          <cell r="G1371" t="str">
            <v>Mobile Phone</v>
          </cell>
          <cell r="H1371">
            <v>7800</v>
          </cell>
          <cell r="K1371">
            <v>0</v>
          </cell>
          <cell r="L1371">
            <v>0</v>
          </cell>
          <cell r="M1371">
            <v>-692.6</v>
          </cell>
          <cell r="N1371">
            <v>0</v>
          </cell>
          <cell r="O1371">
            <v>0</v>
          </cell>
          <cell r="P1371">
            <v>0</v>
          </cell>
          <cell r="Q1371">
            <v>0</v>
          </cell>
          <cell r="R1371">
            <v>0</v>
          </cell>
          <cell r="S1371">
            <v>0</v>
          </cell>
          <cell r="T1371">
            <v>0</v>
          </cell>
          <cell r="U1371">
            <v>0</v>
          </cell>
          <cell r="V1371">
            <v>-988.64</v>
          </cell>
          <cell r="W1371">
            <v>0</v>
          </cell>
          <cell r="X1371">
            <v>0</v>
          </cell>
          <cell r="Y1371">
            <v>0</v>
          </cell>
          <cell r="Z1371">
            <v>0</v>
          </cell>
          <cell r="AA1371">
            <v>0</v>
          </cell>
          <cell r="AB1371">
            <v>0</v>
          </cell>
          <cell r="AC1371">
            <v>0</v>
          </cell>
          <cell r="AD1371">
            <v>0</v>
          </cell>
          <cell r="AE1371">
            <v>0</v>
          </cell>
          <cell r="AF1371">
            <v>0</v>
          </cell>
        </row>
        <row r="1372">
          <cell r="A1372">
            <v>3200026</v>
          </cell>
          <cell r="H1372">
            <v>7800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row>
        <row r="1373">
          <cell r="A1373">
            <v>3200027</v>
          </cell>
          <cell r="B1373" t="str">
            <v>3200027</v>
          </cell>
          <cell r="G1373" t="str">
            <v>NOKIA-6020 -BIREN</v>
          </cell>
          <cell r="H1373">
            <v>0</v>
          </cell>
          <cell r="K1373">
            <v>0</v>
          </cell>
          <cell r="L1373">
            <v>0</v>
          </cell>
          <cell r="M1373">
            <v>0</v>
          </cell>
          <cell r="N1373">
            <v>0</v>
          </cell>
          <cell r="O1373">
            <v>0</v>
          </cell>
          <cell r="P1373">
            <v>0</v>
          </cell>
          <cell r="Q1373">
            <v>0</v>
          </cell>
          <cell r="R1373">
            <v>0</v>
          </cell>
          <cell r="S1373">
            <v>0</v>
          </cell>
          <cell r="T1373">
            <v>0</v>
          </cell>
          <cell r="U1373">
            <v>0</v>
          </cell>
          <cell r="V1373">
            <v>-547.05999999999995</v>
          </cell>
          <cell r="W1373">
            <v>0</v>
          </cell>
          <cell r="X1373">
            <v>0</v>
          </cell>
          <cell r="Y1373">
            <v>0</v>
          </cell>
          <cell r="Z1373">
            <v>0</v>
          </cell>
          <cell r="AA1373">
            <v>0</v>
          </cell>
          <cell r="AB1373">
            <v>5500</v>
          </cell>
          <cell r="AC1373">
            <v>0</v>
          </cell>
          <cell r="AD1373">
            <v>0</v>
          </cell>
          <cell r="AE1373">
            <v>0</v>
          </cell>
          <cell r="AF1373">
            <v>0</v>
          </cell>
        </row>
        <row r="1374">
          <cell r="A1374">
            <v>3200027</v>
          </cell>
          <cell r="H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5500</v>
          </cell>
          <cell r="AC1374">
            <v>0</v>
          </cell>
          <cell r="AD1374">
            <v>0</v>
          </cell>
          <cell r="AE1374">
            <v>0</v>
          </cell>
          <cell r="AF1374">
            <v>0</v>
          </cell>
        </row>
        <row r="1375">
          <cell r="A1375">
            <v>3200028</v>
          </cell>
          <cell r="B1375" t="str">
            <v>3200028</v>
          </cell>
          <cell r="G1375" t="str">
            <v>MOBILE PHONE-Gulshan</v>
          </cell>
        </row>
        <row r="1376">
          <cell r="A1376">
            <v>3200029</v>
          </cell>
          <cell r="B1376" t="str">
            <v>3200029</v>
          </cell>
          <cell r="G1376" t="str">
            <v>MOTOROLA -L7</v>
          </cell>
          <cell r="H1376">
            <v>0</v>
          </cell>
          <cell r="K1376">
            <v>0</v>
          </cell>
          <cell r="L1376">
            <v>0</v>
          </cell>
          <cell r="M1376">
            <v>0</v>
          </cell>
          <cell r="N1376">
            <v>0</v>
          </cell>
          <cell r="O1376">
            <v>0</v>
          </cell>
          <cell r="P1376">
            <v>0</v>
          </cell>
          <cell r="Q1376">
            <v>0</v>
          </cell>
          <cell r="R1376">
            <v>0</v>
          </cell>
          <cell r="S1376">
            <v>0</v>
          </cell>
          <cell r="T1376">
            <v>0</v>
          </cell>
          <cell r="U1376">
            <v>0</v>
          </cell>
          <cell r="V1376">
            <v>-747.02</v>
          </cell>
          <cell r="W1376">
            <v>0</v>
          </cell>
          <cell r="X1376">
            <v>0</v>
          </cell>
          <cell r="Y1376">
            <v>0</v>
          </cell>
          <cell r="Z1376">
            <v>0</v>
          </cell>
          <cell r="AA1376">
            <v>0</v>
          </cell>
          <cell r="AB1376">
            <v>8100</v>
          </cell>
          <cell r="AC1376">
            <v>0</v>
          </cell>
          <cell r="AD1376">
            <v>0</v>
          </cell>
          <cell r="AE1376">
            <v>0</v>
          </cell>
          <cell r="AF1376">
            <v>0</v>
          </cell>
        </row>
        <row r="1377">
          <cell r="A1377">
            <v>3200029</v>
          </cell>
          <cell r="H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8100</v>
          </cell>
          <cell r="AC1377">
            <v>0</v>
          </cell>
          <cell r="AD1377">
            <v>0</v>
          </cell>
          <cell r="AE1377">
            <v>0</v>
          </cell>
          <cell r="AF1377">
            <v>0</v>
          </cell>
        </row>
        <row r="1378">
          <cell r="A1378">
            <v>3200030</v>
          </cell>
          <cell r="B1378" t="str">
            <v>3200030</v>
          </cell>
          <cell r="G1378" t="str">
            <v>MOTOROLA -L7</v>
          </cell>
          <cell r="H1378">
            <v>0</v>
          </cell>
          <cell r="K1378">
            <v>0</v>
          </cell>
          <cell r="L1378">
            <v>0</v>
          </cell>
          <cell r="M1378">
            <v>0</v>
          </cell>
          <cell r="N1378">
            <v>0</v>
          </cell>
          <cell r="O1378">
            <v>0</v>
          </cell>
          <cell r="P1378">
            <v>0</v>
          </cell>
          <cell r="Q1378">
            <v>0</v>
          </cell>
          <cell r="R1378">
            <v>0</v>
          </cell>
          <cell r="S1378">
            <v>0</v>
          </cell>
          <cell r="T1378">
            <v>0</v>
          </cell>
          <cell r="U1378">
            <v>0</v>
          </cell>
          <cell r="V1378">
            <v>-728.5</v>
          </cell>
          <cell r="W1378">
            <v>0</v>
          </cell>
          <cell r="X1378">
            <v>0</v>
          </cell>
          <cell r="Y1378">
            <v>0</v>
          </cell>
          <cell r="Z1378">
            <v>0</v>
          </cell>
          <cell r="AA1378">
            <v>0</v>
          </cell>
          <cell r="AB1378">
            <v>8100</v>
          </cell>
          <cell r="AC1378">
            <v>0</v>
          </cell>
          <cell r="AD1378">
            <v>0</v>
          </cell>
          <cell r="AE1378">
            <v>0</v>
          </cell>
          <cell r="AF1378">
            <v>0</v>
          </cell>
        </row>
        <row r="1379">
          <cell r="A1379">
            <v>3200030</v>
          </cell>
          <cell r="H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8100</v>
          </cell>
          <cell r="AC1379">
            <v>0</v>
          </cell>
          <cell r="AD1379">
            <v>0</v>
          </cell>
          <cell r="AE1379">
            <v>0</v>
          </cell>
          <cell r="AF1379">
            <v>0</v>
          </cell>
        </row>
        <row r="1380">
          <cell r="A1380">
            <v>3200031</v>
          </cell>
          <cell r="B1380" t="str">
            <v>3200031</v>
          </cell>
          <cell r="G1380" t="str">
            <v>NOKIA-6020 - Jaydeep</v>
          </cell>
          <cell r="H1380">
            <v>0</v>
          </cell>
          <cell r="K1380">
            <v>0</v>
          </cell>
          <cell r="L1380">
            <v>0</v>
          </cell>
          <cell r="M1380">
            <v>0</v>
          </cell>
          <cell r="N1380">
            <v>0</v>
          </cell>
          <cell r="O1380">
            <v>0</v>
          </cell>
          <cell r="P1380">
            <v>0</v>
          </cell>
          <cell r="Q1380">
            <v>0</v>
          </cell>
          <cell r="R1380">
            <v>0</v>
          </cell>
          <cell r="S1380">
            <v>0</v>
          </cell>
          <cell r="T1380">
            <v>0</v>
          </cell>
          <cell r="U1380">
            <v>0</v>
          </cell>
          <cell r="V1380">
            <v>-402.44</v>
          </cell>
          <cell r="W1380">
            <v>0</v>
          </cell>
          <cell r="X1380">
            <v>0</v>
          </cell>
          <cell r="Y1380">
            <v>0</v>
          </cell>
          <cell r="Z1380">
            <v>0</v>
          </cell>
          <cell r="AA1380">
            <v>0</v>
          </cell>
          <cell r="AB1380">
            <v>5500</v>
          </cell>
          <cell r="AC1380">
            <v>0</v>
          </cell>
          <cell r="AD1380">
            <v>0</v>
          </cell>
          <cell r="AE1380">
            <v>0</v>
          </cell>
          <cell r="AF1380">
            <v>0</v>
          </cell>
        </row>
        <row r="1381">
          <cell r="A1381">
            <v>3200031</v>
          </cell>
          <cell r="H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5500</v>
          </cell>
          <cell r="AC1381">
            <v>0</v>
          </cell>
          <cell r="AD1381">
            <v>0</v>
          </cell>
          <cell r="AE1381">
            <v>0</v>
          </cell>
          <cell r="AF1381">
            <v>0</v>
          </cell>
        </row>
        <row r="1382">
          <cell r="A1382">
            <v>3200032</v>
          </cell>
          <cell r="B1382" t="str">
            <v>3200032</v>
          </cell>
          <cell r="G1382" t="str">
            <v>NOKIA PHONE 3230(Ayan das)</v>
          </cell>
          <cell r="H1382">
            <v>0</v>
          </cell>
          <cell r="K1382">
            <v>0</v>
          </cell>
          <cell r="L1382">
            <v>0</v>
          </cell>
          <cell r="M1382">
            <v>0</v>
          </cell>
          <cell r="N1382">
            <v>0</v>
          </cell>
          <cell r="O1382">
            <v>0</v>
          </cell>
          <cell r="P1382">
            <v>0</v>
          </cell>
          <cell r="Q1382">
            <v>0</v>
          </cell>
          <cell r="R1382">
            <v>0</v>
          </cell>
          <cell r="S1382">
            <v>0</v>
          </cell>
          <cell r="T1382">
            <v>0</v>
          </cell>
          <cell r="U1382">
            <v>0</v>
          </cell>
          <cell r="V1382">
            <v>-610.97</v>
          </cell>
          <cell r="W1382">
            <v>0</v>
          </cell>
          <cell r="X1382">
            <v>0</v>
          </cell>
          <cell r="Y1382">
            <v>0</v>
          </cell>
          <cell r="Z1382">
            <v>0</v>
          </cell>
          <cell r="AA1382">
            <v>0</v>
          </cell>
          <cell r="AB1382">
            <v>9600</v>
          </cell>
          <cell r="AC1382">
            <v>0</v>
          </cell>
          <cell r="AD1382">
            <v>0</v>
          </cell>
          <cell r="AE1382">
            <v>0</v>
          </cell>
          <cell r="AF1382">
            <v>0</v>
          </cell>
        </row>
        <row r="1383">
          <cell r="A1383">
            <v>3200032</v>
          </cell>
          <cell r="H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9600</v>
          </cell>
          <cell r="AC1383">
            <v>0</v>
          </cell>
          <cell r="AD1383">
            <v>0</v>
          </cell>
          <cell r="AE1383">
            <v>0</v>
          </cell>
          <cell r="AF1383">
            <v>0</v>
          </cell>
        </row>
        <row r="1384">
          <cell r="A1384">
            <v>3200033</v>
          </cell>
          <cell r="B1384" t="str">
            <v>3200033</v>
          </cell>
          <cell r="G1384" t="str">
            <v>Nokia Phone (6600)</v>
          </cell>
          <cell r="H1384">
            <v>0</v>
          </cell>
          <cell r="K1384">
            <v>0</v>
          </cell>
          <cell r="L1384">
            <v>0</v>
          </cell>
          <cell r="M1384">
            <v>0</v>
          </cell>
          <cell r="N1384">
            <v>0</v>
          </cell>
          <cell r="O1384">
            <v>0</v>
          </cell>
          <cell r="P1384">
            <v>0</v>
          </cell>
          <cell r="Q1384">
            <v>0</v>
          </cell>
          <cell r="R1384">
            <v>0</v>
          </cell>
          <cell r="S1384">
            <v>0</v>
          </cell>
          <cell r="T1384">
            <v>0</v>
          </cell>
          <cell r="U1384">
            <v>0</v>
          </cell>
          <cell r="V1384">
            <v>-351.56</v>
          </cell>
          <cell r="W1384">
            <v>0</v>
          </cell>
          <cell r="X1384">
            <v>0</v>
          </cell>
          <cell r="Y1384">
            <v>0</v>
          </cell>
          <cell r="Z1384">
            <v>0</v>
          </cell>
          <cell r="AA1384">
            <v>0</v>
          </cell>
          <cell r="AB1384">
            <v>7500</v>
          </cell>
          <cell r="AC1384">
            <v>0</v>
          </cell>
          <cell r="AD1384">
            <v>0</v>
          </cell>
          <cell r="AE1384">
            <v>0</v>
          </cell>
          <cell r="AF1384">
            <v>0</v>
          </cell>
        </row>
        <row r="1385">
          <cell r="A1385">
            <v>3200033</v>
          </cell>
          <cell r="H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7500</v>
          </cell>
          <cell r="AC1385">
            <v>0</v>
          </cell>
          <cell r="AD1385">
            <v>0</v>
          </cell>
          <cell r="AE1385">
            <v>0</v>
          </cell>
          <cell r="AF1385">
            <v>0</v>
          </cell>
        </row>
        <row r="1386">
          <cell r="A1386">
            <v>3300000</v>
          </cell>
          <cell r="B1386" t="str">
            <v>3300000</v>
          </cell>
          <cell r="G1386" t="str">
            <v>Group Asset Vehicles - Cars</v>
          </cell>
          <cell r="H1386">
            <v>154525</v>
          </cell>
          <cell r="K1386">
            <v>0</v>
          </cell>
          <cell r="L1386">
            <v>0</v>
          </cell>
          <cell r="M1386">
            <v>0</v>
          </cell>
          <cell r="N1386">
            <v>0</v>
          </cell>
          <cell r="O1386">
            <v>0</v>
          </cell>
          <cell r="P1386">
            <v>0</v>
          </cell>
          <cell r="Q1386">
            <v>0</v>
          </cell>
          <cell r="R1386">
            <v>0</v>
          </cell>
          <cell r="S1386">
            <v>0</v>
          </cell>
          <cell r="T1386">
            <v>0</v>
          </cell>
          <cell r="U1386">
            <v>0</v>
          </cell>
          <cell r="V1386">
            <v>-30905</v>
          </cell>
          <cell r="W1386">
            <v>0</v>
          </cell>
          <cell r="X1386">
            <v>0</v>
          </cell>
          <cell r="Y1386">
            <v>0</v>
          </cell>
          <cell r="Z1386">
            <v>0</v>
          </cell>
          <cell r="AA1386">
            <v>0</v>
          </cell>
          <cell r="AB1386">
            <v>0</v>
          </cell>
          <cell r="AC1386">
            <v>0</v>
          </cell>
          <cell r="AD1386">
            <v>0</v>
          </cell>
          <cell r="AE1386">
            <v>0</v>
          </cell>
          <cell r="AF1386">
            <v>0</v>
          </cell>
        </row>
        <row r="1387">
          <cell r="A1387">
            <v>3300000</v>
          </cell>
          <cell r="H1387">
            <v>154525</v>
          </cell>
          <cell r="K1387">
            <v>0</v>
          </cell>
          <cell r="L1387">
            <v>0</v>
          </cell>
          <cell r="M1387">
            <v>-30905</v>
          </cell>
          <cell r="N1387">
            <v>0</v>
          </cell>
          <cell r="O1387">
            <v>0</v>
          </cell>
          <cell r="P1387">
            <v>0</v>
          </cell>
          <cell r="Q1387">
            <v>0</v>
          </cell>
          <cell r="R1387">
            <v>0</v>
          </cell>
          <cell r="S1387">
            <v>0</v>
          </cell>
          <cell r="T1387">
            <v>0</v>
          </cell>
          <cell r="U1387">
            <v>0</v>
          </cell>
          <cell r="V1387">
            <v>-24724</v>
          </cell>
          <cell r="W1387">
            <v>0</v>
          </cell>
          <cell r="X1387">
            <v>0</v>
          </cell>
          <cell r="Y1387">
            <v>0</v>
          </cell>
          <cell r="Z1387">
            <v>0</v>
          </cell>
          <cell r="AA1387">
            <v>0</v>
          </cell>
          <cell r="AB1387">
            <v>0</v>
          </cell>
          <cell r="AC1387">
            <v>0</v>
          </cell>
          <cell r="AD1387">
            <v>0</v>
          </cell>
          <cell r="AE1387">
            <v>0</v>
          </cell>
          <cell r="AF1387">
            <v>0</v>
          </cell>
        </row>
        <row r="1388">
          <cell r="A1388">
            <v>3300001</v>
          </cell>
          <cell r="B1388" t="str">
            <v>3300001</v>
          </cell>
          <cell r="G1388" t="str">
            <v>Group Asset Vehicles - Scooters</v>
          </cell>
          <cell r="H1388">
            <v>48727</v>
          </cell>
          <cell r="K1388">
            <v>0</v>
          </cell>
          <cell r="L1388">
            <v>0</v>
          </cell>
          <cell r="M1388">
            <v>0</v>
          </cell>
          <cell r="N1388">
            <v>0</v>
          </cell>
          <cell r="O1388">
            <v>0</v>
          </cell>
          <cell r="P1388">
            <v>0</v>
          </cell>
          <cell r="Q1388">
            <v>0</v>
          </cell>
          <cell r="R1388">
            <v>0</v>
          </cell>
          <cell r="S1388">
            <v>0</v>
          </cell>
          <cell r="T1388">
            <v>0</v>
          </cell>
          <cell r="U1388">
            <v>0</v>
          </cell>
          <cell r="V1388">
            <v>-13321.75</v>
          </cell>
          <cell r="W1388">
            <v>0</v>
          </cell>
          <cell r="X1388">
            <v>0</v>
          </cell>
          <cell r="Y1388">
            <v>0</v>
          </cell>
          <cell r="Z1388">
            <v>0</v>
          </cell>
          <cell r="AA1388">
            <v>0</v>
          </cell>
          <cell r="AB1388">
            <v>4560</v>
          </cell>
          <cell r="AC1388">
            <v>0</v>
          </cell>
          <cell r="AD1388">
            <v>0</v>
          </cell>
          <cell r="AE1388">
            <v>0</v>
          </cell>
          <cell r="AF1388">
            <v>0</v>
          </cell>
        </row>
        <row r="1389">
          <cell r="A1389">
            <v>3300001</v>
          </cell>
          <cell r="H1389">
            <v>53287</v>
          </cell>
          <cell r="K1389">
            <v>0</v>
          </cell>
          <cell r="L1389">
            <v>0</v>
          </cell>
          <cell r="M1389">
            <v>-13321.75</v>
          </cell>
          <cell r="N1389">
            <v>0</v>
          </cell>
          <cell r="O1389">
            <v>0</v>
          </cell>
          <cell r="P1389">
            <v>0</v>
          </cell>
          <cell r="Q1389">
            <v>0</v>
          </cell>
          <cell r="R1389">
            <v>0</v>
          </cell>
          <cell r="S1389">
            <v>0</v>
          </cell>
          <cell r="T1389">
            <v>0</v>
          </cell>
          <cell r="U1389">
            <v>0</v>
          </cell>
          <cell r="V1389">
            <v>-20500.07</v>
          </cell>
          <cell r="W1389">
            <v>0</v>
          </cell>
          <cell r="X1389">
            <v>0</v>
          </cell>
          <cell r="Y1389">
            <v>0</v>
          </cell>
          <cell r="Z1389">
            <v>0</v>
          </cell>
          <cell r="AA1389">
            <v>0</v>
          </cell>
          <cell r="AB1389">
            <v>84070</v>
          </cell>
          <cell r="AC1389">
            <v>0</v>
          </cell>
          <cell r="AD1389">
            <v>0</v>
          </cell>
          <cell r="AE1389">
            <v>0</v>
          </cell>
          <cell r="AF1389">
            <v>0</v>
          </cell>
        </row>
        <row r="1390">
          <cell r="A1390">
            <v>4300000</v>
          </cell>
          <cell r="B1390" t="str">
            <v>4300000</v>
          </cell>
          <cell r="G1390" t="str">
            <v>MOBILE PHONE</v>
          </cell>
          <cell r="H1390">
            <v>0</v>
          </cell>
          <cell r="K1390">
            <v>0</v>
          </cell>
          <cell r="L1390">
            <v>0</v>
          </cell>
          <cell r="M1390">
            <v>0</v>
          </cell>
          <cell r="N1390">
            <v>0</v>
          </cell>
          <cell r="O1390">
            <v>0</v>
          </cell>
          <cell r="P1390">
            <v>0</v>
          </cell>
          <cell r="Q1390">
            <v>0</v>
          </cell>
          <cell r="R1390">
            <v>0</v>
          </cell>
          <cell r="S1390">
            <v>0</v>
          </cell>
          <cell r="T1390">
            <v>0</v>
          </cell>
          <cell r="U1390">
            <v>0</v>
          </cell>
          <cell r="V1390">
            <v>-1200</v>
          </cell>
          <cell r="W1390">
            <v>0</v>
          </cell>
          <cell r="X1390">
            <v>0</v>
          </cell>
          <cell r="Y1390">
            <v>0</v>
          </cell>
          <cell r="Z1390">
            <v>0</v>
          </cell>
          <cell r="AA1390">
            <v>0</v>
          </cell>
          <cell r="AB1390">
            <v>1200</v>
          </cell>
          <cell r="AC1390">
            <v>0</v>
          </cell>
          <cell r="AD1390">
            <v>0</v>
          </cell>
          <cell r="AE1390">
            <v>0</v>
          </cell>
          <cell r="AF1390">
            <v>0</v>
          </cell>
        </row>
        <row r="1391">
          <cell r="A1391">
            <v>4300000</v>
          </cell>
          <cell r="H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1200</v>
          </cell>
          <cell r="AC1391">
            <v>0</v>
          </cell>
          <cell r="AD1391">
            <v>0</v>
          </cell>
          <cell r="AE1391">
            <v>0</v>
          </cell>
          <cell r="AF1391">
            <v>0</v>
          </cell>
        </row>
        <row r="1392">
          <cell r="A1392">
            <v>4300000</v>
          </cell>
          <cell r="H1392">
            <v>1200</v>
          </cell>
          <cell r="K1392">
            <v>0</v>
          </cell>
          <cell r="L1392">
            <v>0</v>
          </cell>
          <cell r="M1392">
            <v>-1200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row>
        <row r="1393">
          <cell r="A1393">
            <v>4300000</v>
          </cell>
          <cell r="H1393">
            <v>1200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row>
        <row r="1394">
          <cell r="A1394">
            <v>4300001</v>
          </cell>
          <cell r="B1394" t="str">
            <v>4300001</v>
          </cell>
          <cell r="G1394" t="str">
            <v>NOKIA PHONE</v>
          </cell>
          <cell r="H1394">
            <v>0</v>
          </cell>
          <cell r="K1394">
            <v>0</v>
          </cell>
          <cell r="L1394">
            <v>0</v>
          </cell>
          <cell r="M1394">
            <v>0</v>
          </cell>
          <cell r="N1394">
            <v>0</v>
          </cell>
          <cell r="O1394">
            <v>0</v>
          </cell>
          <cell r="P1394">
            <v>0</v>
          </cell>
          <cell r="Q1394">
            <v>0</v>
          </cell>
          <cell r="R1394">
            <v>0</v>
          </cell>
          <cell r="S1394">
            <v>0</v>
          </cell>
          <cell r="T1394">
            <v>0</v>
          </cell>
          <cell r="U1394">
            <v>0</v>
          </cell>
          <cell r="V1394">
            <v>-30000</v>
          </cell>
          <cell r="W1394">
            <v>0</v>
          </cell>
          <cell r="X1394">
            <v>0</v>
          </cell>
          <cell r="Y1394">
            <v>0</v>
          </cell>
          <cell r="Z1394">
            <v>0</v>
          </cell>
          <cell r="AA1394">
            <v>0</v>
          </cell>
          <cell r="AB1394">
            <v>30000</v>
          </cell>
          <cell r="AC1394">
            <v>0</v>
          </cell>
          <cell r="AD1394">
            <v>0</v>
          </cell>
          <cell r="AE1394">
            <v>0</v>
          </cell>
          <cell r="AF1394">
            <v>0</v>
          </cell>
        </row>
        <row r="1395">
          <cell r="A1395">
            <v>4300001</v>
          </cell>
          <cell r="H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30000</v>
          </cell>
          <cell r="AC1395">
            <v>0</v>
          </cell>
          <cell r="AD1395">
            <v>0</v>
          </cell>
          <cell r="AE1395">
            <v>0</v>
          </cell>
          <cell r="AF1395">
            <v>0</v>
          </cell>
        </row>
        <row r="1396">
          <cell r="A1396">
            <v>4300001</v>
          </cell>
          <cell r="H1396">
            <v>30000</v>
          </cell>
          <cell r="K1396">
            <v>0</v>
          </cell>
          <cell r="L1396">
            <v>0</v>
          </cell>
          <cell r="M1396">
            <v>-30000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row>
        <row r="1397">
          <cell r="A1397">
            <v>4300001</v>
          </cell>
          <cell r="H1397">
            <v>30000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row>
        <row r="1398">
          <cell r="A1398">
            <v>4300002</v>
          </cell>
          <cell r="B1398" t="str">
            <v>4300002</v>
          </cell>
          <cell r="G1398" t="str">
            <v>NOKIA PHONE</v>
          </cell>
          <cell r="H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row>
        <row r="1399">
          <cell r="A1399">
            <v>4300003</v>
          </cell>
          <cell r="B1399" t="str">
            <v>4300003</v>
          </cell>
          <cell r="G1399" t="str">
            <v>NOKIA PHONE</v>
          </cell>
          <cell r="H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row>
        <row r="1400">
          <cell r="A1400">
            <v>4300004</v>
          </cell>
          <cell r="B1400" t="str">
            <v>4300004</v>
          </cell>
          <cell r="G1400" t="str">
            <v>NOKIA PHONE</v>
          </cell>
          <cell r="H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row>
        <row r="1401">
          <cell r="A1401">
            <v>4300005</v>
          </cell>
          <cell r="B1401" t="str">
            <v>4300005</v>
          </cell>
          <cell r="G1401" t="str">
            <v>NOKIA PHONE</v>
          </cell>
          <cell r="H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row>
        <row r="1402">
          <cell r="A1402">
            <v>4300006</v>
          </cell>
          <cell r="B1402" t="str">
            <v>4300006</v>
          </cell>
          <cell r="G1402" t="str">
            <v>NOKIA PHONE</v>
          </cell>
          <cell r="H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row>
        <row r="1403">
          <cell r="A1403">
            <v>4300007</v>
          </cell>
          <cell r="B1403" t="str">
            <v>4300007</v>
          </cell>
          <cell r="G1403" t="str">
            <v>NOKIA PHONE</v>
          </cell>
          <cell r="H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row>
        <row r="1404">
          <cell r="A1404">
            <v>4300008</v>
          </cell>
          <cell r="B1404" t="str">
            <v>4300008</v>
          </cell>
          <cell r="G1404" t="str">
            <v>NOKIA PHONE</v>
          </cell>
          <cell r="H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row>
        <row r="1405">
          <cell r="A1405">
            <v>4300009</v>
          </cell>
          <cell r="B1405" t="str">
            <v>4300009</v>
          </cell>
          <cell r="G1405" t="str">
            <v>NOKIA PHONE</v>
          </cell>
          <cell r="H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row>
        <row r="1406">
          <cell r="A1406">
            <v>4300010</v>
          </cell>
          <cell r="B1406" t="str">
            <v>4300010</v>
          </cell>
          <cell r="G1406" t="str">
            <v>NOKIA PHONE</v>
          </cell>
          <cell r="H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row>
        <row r="1407">
          <cell r="A1407">
            <v>4300011</v>
          </cell>
          <cell r="B1407" t="str">
            <v>4300011</v>
          </cell>
          <cell r="G1407" t="str">
            <v>MObile Nokia -1600</v>
          </cell>
          <cell r="H1407">
            <v>0</v>
          </cell>
          <cell r="K1407">
            <v>0</v>
          </cell>
          <cell r="L1407">
            <v>0</v>
          </cell>
          <cell r="M1407">
            <v>0</v>
          </cell>
          <cell r="N1407">
            <v>0</v>
          </cell>
          <cell r="O1407">
            <v>0</v>
          </cell>
          <cell r="P1407">
            <v>0</v>
          </cell>
          <cell r="Q1407">
            <v>0</v>
          </cell>
          <cell r="R1407">
            <v>0</v>
          </cell>
          <cell r="S1407">
            <v>0</v>
          </cell>
          <cell r="T1407">
            <v>0</v>
          </cell>
          <cell r="U1407">
            <v>0</v>
          </cell>
          <cell r="V1407">
            <v>-2380</v>
          </cell>
          <cell r="W1407">
            <v>0</v>
          </cell>
          <cell r="X1407">
            <v>0</v>
          </cell>
          <cell r="Y1407">
            <v>0</v>
          </cell>
          <cell r="Z1407">
            <v>0</v>
          </cell>
          <cell r="AA1407">
            <v>0</v>
          </cell>
          <cell r="AB1407">
            <v>2380</v>
          </cell>
          <cell r="AC1407">
            <v>0</v>
          </cell>
          <cell r="AD1407">
            <v>0</v>
          </cell>
          <cell r="AE1407">
            <v>0</v>
          </cell>
          <cell r="AF1407">
            <v>0</v>
          </cell>
        </row>
        <row r="1408">
          <cell r="A1408">
            <v>4300011</v>
          </cell>
          <cell r="H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2380</v>
          </cell>
          <cell r="AC1408">
            <v>0</v>
          </cell>
          <cell r="AD1408">
            <v>0</v>
          </cell>
          <cell r="AE1408">
            <v>0</v>
          </cell>
          <cell r="AF1408">
            <v>0</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 val="Details"/>
      <sheetName val="REFNCOMPARE"/>
      <sheetName val="Ref"/>
      <sheetName val="Operating and Capital Scenarios"/>
      <sheetName val="deferred taxes"/>
      <sheetName val="AV"/>
      <sheetName val="Storage"/>
      <sheetName val="RelR"/>
      <sheetName val="Sheet2"/>
      <sheetName val="Allahabad Bank"/>
      <sheetName val="Bank of Baroda"/>
      <sheetName val="BOI"/>
      <sheetName val="Canara"/>
      <sheetName val="Indian"/>
      <sheetName val="IDBI"/>
      <sheetName val="IOB"/>
      <sheetName val="PNB"/>
      <sheetName val="Punjab &amp; Sind"/>
      <sheetName val="SBHyderabad"/>
      <sheetName val="SBI"/>
      <sheetName val="SBMysore"/>
      <sheetName val="SBPatiala"/>
      <sheetName val="SBSaurashtra"/>
      <sheetName val="Union Bank"/>
      <sheetName val="3CD-Ratios-Anx_1"/>
      <sheetName val="Operating_and_Capital_Scenario1"/>
      <sheetName val="deferred_taxes1"/>
      <sheetName val="3CD-Ratios-Anx_"/>
      <sheetName val="Operating_and_Capital_Scenarios"/>
      <sheetName val="deferred_taxes"/>
      <sheetName val="Admin"/>
      <sheetName val="CRUDE UPDATE"/>
      <sheetName val="Input"/>
      <sheetName val="Valuation"/>
      <sheetName val="IRR"/>
      <sheetName val="Assumptions"/>
      <sheetName val="Q4FY02"/>
      <sheetName val="b"/>
      <sheetName val="EXCH"/>
      <sheetName val="Sheet1"/>
      <sheetName val="old_serial no."/>
      <sheetName val="tot_ass_9697"/>
      <sheetName val="B S-31-3-2006"/>
      <sheetName val="Data"/>
      <sheetName val="Elect."/>
      <sheetName val="Revenue-Invoicewise"/>
      <sheetName val="a-4"/>
      <sheetName val="Input Sheet"/>
      <sheetName val="FAR co Tangible"/>
      <sheetName val="Sheet3"/>
      <sheetName val="SALE&amp;COST"/>
      <sheetName val="Allocate"/>
      <sheetName val="Variables"/>
      <sheetName val="TB Mar 09"/>
      <sheetName val="«"/>
      <sheetName val="»"/>
      <sheetName val="Assets"/>
      <sheetName val="Cash Flow"/>
      <sheetName val="Profit&amp;Loss"/>
      <sheetName val="Debt"/>
      <sheetName val="Balance Sheet Grouping"/>
      <sheetName val="Settings"/>
      <sheetName val="Inv - Revenue registry for PoC"/>
      <sheetName val="AFFI内訳"/>
      <sheetName val="PP_Master Template"/>
      <sheetName val="15"/>
      <sheetName val="NN"/>
      <sheetName val="API"/>
      <sheetName val="NCE"/>
      <sheetName val="EU"/>
      <sheetName val="Latam"/>
      <sheetName val="ROW"/>
      <sheetName val="Inputs"/>
      <sheetName val="Database"/>
      <sheetName val="F&amp;B"/>
      <sheetName val="#REF"/>
      <sheetName val="Maint"/>
      <sheetName val="Kitchen"/>
      <sheetName val="Housek"/>
      <sheetName val="GuestProfile"/>
      <sheetName val="CG_OS"/>
      <sheetName val="CMA_Calculations"/>
      <sheetName val="os gl ac"/>
      <sheetName val="Ratio"/>
      <sheetName val="P&amp;L"/>
      <sheetName val="Master Sheet"/>
      <sheetName val="Approved MTD Proj #'s"/>
      <sheetName val="Links"/>
      <sheetName val="Basement Budget"/>
      <sheetName val="WORKRES"/>
      <sheetName val="Invoice"/>
      <sheetName val="Position Class"/>
      <sheetName val="party name"/>
      <sheetName val="Details BS"/>
      <sheetName val="CRUDE"/>
      <sheetName val="Cash and Bank - Schedule 7"/>
      <sheetName val="VIKAR"/>
      <sheetName val="P&amp;L, BS, CF, DCF"/>
      <sheetName val="new_main_20K"/>
      <sheetName val="Title"/>
      <sheetName val="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Portalplayer (India) Private Limited</v>
          </cell>
        </row>
        <row r="4">
          <cell r="C4" t="str">
            <v>Plot No:249, Prashasan Nagar,Road No:72, Jubilee Hills,Hyderabad-500 034.</v>
          </cell>
        </row>
        <row r="7">
          <cell r="C7" t="str">
            <v>Private Limited Company</v>
          </cell>
        </row>
        <row r="16">
          <cell r="C16" t="str">
            <v>Partner</v>
          </cell>
        </row>
        <row r="19">
          <cell r="C19" t="str">
            <v>Deloitte Haskins &amp; Sells</v>
          </cell>
        </row>
        <row r="20">
          <cell r="C20" t="str">
            <v>P.R. Ramesh</v>
          </cell>
        </row>
        <row r="23">
          <cell r="C23" t="str">
            <v>M.No: 70928</v>
          </cell>
        </row>
        <row r="24">
          <cell r="C24" t="str">
            <v>Chartered Accountants,7th Floor, Amrutha Estates,Lingapur House,Himayathnagar,Hyderabad-500 029.</v>
          </cell>
        </row>
        <row r="28">
          <cell r="C28" t="str">
            <v>31-03-2006</v>
          </cell>
        </row>
        <row r="34">
          <cell r="C34" t="str">
            <v>2006-07</v>
          </cell>
        </row>
        <row r="40">
          <cell r="C40" t="str">
            <v>August 5, 2006</v>
          </cell>
        </row>
        <row r="43">
          <cell r="C43" t="str">
            <v>Hyderabad</v>
          </cell>
        </row>
        <row r="45">
          <cell r="C45" t="str">
            <v>Software Development</v>
          </cell>
        </row>
        <row r="46">
          <cell r="C46" t="str">
            <v>Mercantile</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Fm 3CD"/>
      <sheetName val="Annexure A"/>
      <sheetName val="Annexure B(o)"/>
      <sheetName val="Annexure B"/>
      <sheetName val="Annexure "/>
      <sheetName val="Annexure C"/>
      <sheetName val="Annexure D"/>
      <sheetName val="Annexure D1"/>
      <sheetName val="Annexure Dold"/>
      <sheetName val="Annexure E"/>
      <sheetName val="14(i)"/>
      <sheetName val="Annexure F "/>
      <sheetName val="Annexure G"/>
      <sheetName val="17(e)"/>
      <sheetName val="Annexure H"/>
      <sheetName val="Annexure I"/>
      <sheetName val="Annexure J"/>
      <sheetName val="Annexure K"/>
      <sheetName val="Annexure L"/>
      <sheetName val="Annexure M"/>
      <sheetName val="22(a) "/>
      <sheetName val="Annexure N"/>
      <sheetName val="Annexure O"/>
      <sheetName val="22(b)"/>
      <sheetName val="Annexure P"/>
      <sheetName val="Annexure Q"/>
      <sheetName val="Annexure R"/>
      <sheetName val="Annexure S"/>
      <sheetName val="Annexure T"/>
      <sheetName val="Annexure U"/>
      <sheetName val="Annexure V"/>
      <sheetName val="SALESTAX"/>
      <sheetName val="Ratio Analysis"/>
      <sheetName val="excise trans summary"/>
      <sheetName val="Annex."/>
      <sheetName val="Annexure X"/>
      <sheetName val="22A &amp;Leave Enc"/>
      <sheetName val="Assumption_PwC"/>
      <sheetName val="Assumptions"/>
      <sheetName val="Sheet3"/>
    </sheetNames>
    <sheetDataSet>
      <sheetData sheetId="0" refreshError="1">
        <row r="4">
          <cell r="B4" t="str">
            <v>Assessment Year 2003-04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Graph"/>
      <sheetName val="Table (2)"/>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4|71"/>
      <sheetName val="03-04|72"/>
      <sheetName val="03-04|74"/>
      <sheetName val="03-04|75"/>
      <sheetName val="03-04|76"/>
      <sheetName val="03-04|77"/>
      <sheetName val="03-04|79"/>
      <sheetName val="03-04|83"/>
      <sheetName val="03-04|Master"/>
      <sheetName val="04REL"/>
      <sheetName val="A 3.7"/>
      <sheetName val="CE"/>
      <sheetName val="201-04REL-Final"/>
      <sheetName val="A_3_7"/>
      <sheetName val="Metro consind updation sheet"/>
      <sheetName val="Dom"/>
      <sheetName val="po-log - curr. rate"/>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Table (2)"/>
      <sheetName val="Final"/>
      <sheetName val="Graph"/>
    </sheetNames>
    <sheetDataSet>
      <sheetData sheetId="0" refreshError="1"/>
      <sheetData sheetId="1" refreshError="1">
        <row r="1">
          <cell r="E1" t="str">
            <v>2- Mum Supply Divisional WBS Capex (01/04/2009 - 31/03/2010)</v>
          </cell>
        </row>
        <row r="2">
          <cell r="G2" t="str">
            <v>Current User</v>
          </cell>
          <cell r="H2" t="str">
            <v>BI41004018</v>
          </cell>
          <cell r="J2" t="str">
            <v>Status of Data</v>
          </cell>
          <cell r="K2" t="str">
            <v>10/10/2011 01:10:28</v>
          </cell>
        </row>
        <row r="6">
          <cell r="F6" t="str">
            <v>Author</v>
          </cell>
          <cell r="G6" t="str">
            <v>TMTEJAST</v>
          </cell>
          <cell r="I6" t="str">
            <v>Last Refreshed</v>
          </cell>
          <cell r="J6" t="str">
            <v>10/10/2011 12:06:17</v>
          </cell>
        </row>
        <row r="7">
          <cell r="F7" t="str">
            <v>Current User</v>
          </cell>
          <cell r="G7" t="str">
            <v>BI41004018</v>
          </cell>
        </row>
        <row r="8">
          <cell r="F8" t="str">
            <v>Last Changed By</v>
          </cell>
          <cell r="G8" t="str">
            <v>TMGURPREET</v>
          </cell>
          <cell r="I8" t="str">
            <v>Changed At</v>
          </cell>
          <cell r="J8" t="str">
            <v>03/01/2011 20:23:43</v>
          </cell>
        </row>
        <row r="9">
          <cell r="F9" t="str">
            <v>InfoProvider</v>
          </cell>
          <cell r="G9" t="str">
            <v>ZPS_MP05</v>
          </cell>
          <cell r="I9" t="str">
            <v>Status of Data</v>
          </cell>
          <cell r="J9" t="str">
            <v>10/10/2011 01:10:28</v>
          </cell>
        </row>
        <row r="10">
          <cell r="F10" t="str">
            <v>Query Technical Name</v>
          </cell>
          <cell r="G10" t="str">
            <v>ZPS_MP05_Q0002</v>
          </cell>
          <cell r="I10" t="str">
            <v>Relevance of Data (Date)</v>
          </cell>
          <cell r="J10" t="str">
            <v>10/10/2011</v>
          </cell>
        </row>
        <row r="11">
          <cell r="F11" t="str">
            <v>Query Description</v>
          </cell>
          <cell r="G11" t="str">
            <v>2- Mum Supply Divisional WBS Capex (01/04/2009 - 31/03/2010)</v>
          </cell>
          <cell r="I11" t="str">
            <v>Relevance of Data (Time)</v>
          </cell>
          <cell r="J11" t="str">
            <v>01:10:28</v>
          </cell>
        </row>
        <row r="15">
          <cell r="C15" t="str">
            <v>Budget Head Descript</v>
          </cell>
          <cell r="D15">
            <v>0</v>
          </cell>
          <cell r="F15" t="str">
            <v>Zone</v>
          </cell>
          <cell r="G15" t="str">
            <v>RENL-Supply-East Zone</v>
          </cell>
          <cell r="J15" t="str">
            <v>RENL-Supply-North Zone</v>
          </cell>
          <cell r="M15" t="str">
            <v>RENL-Supply-Central Zone</v>
          </cell>
          <cell r="P15" t="str">
            <v>RENL-Supply-South Central</v>
          </cell>
          <cell r="S15" t="str">
            <v>RENL-Supply-South Zone</v>
          </cell>
          <cell r="V15" t="str">
            <v>RENL-Real Estate -1</v>
          </cell>
          <cell r="Y15" t="str">
            <v>RENL-Real Estate -2</v>
          </cell>
          <cell r="AB15" t="str">
            <v>Overall Result</v>
          </cell>
        </row>
        <row r="16">
          <cell r="C16" t="str">
            <v>Budget Head Revised Structure</v>
          </cell>
          <cell r="D16">
            <v>0</v>
          </cell>
          <cell r="G16" t="str">
            <v>Budget Values (INR)</v>
          </cell>
          <cell r="H16" t="str">
            <v>Capex Values (INR)</v>
          </cell>
          <cell r="I16" t="str">
            <v>Balance Available (INR)</v>
          </cell>
          <cell r="J16" t="str">
            <v>Budget Values (INR)</v>
          </cell>
          <cell r="K16" t="str">
            <v>Capex Values (INR)</v>
          </cell>
          <cell r="L16" t="str">
            <v>Balance Available (INR)</v>
          </cell>
          <cell r="M16" t="str">
            <v>Budget Values (INR)</v>
          </cell>
          <cell r="N16" t="str">
            <v>Capex Values (INR)</v>
          </cell>
          <cell r="O16" t="str">
            <v>Balance Available (INR)</v>
          </cell>
          <cell r="P16" t="str">
            <v>Budget Values (INR)</v>
          </cell>
          <cell r="Q16" t="str">
            <v>Capex Values (INR)</v>
          </cell>
          <cell r="R16" t="str">
            <v>Balance Available (INR)</v>
          </cell>
          <cell r="S16" t="str">
            <v>Budget Values (INR)</v>
          </cell>
          <cell r="T16" t="str">
            <v>Capex Values (INR)</v>
          </cell>
          <cell r="U16" t="str">
            <v>Balance Available (INR)</v>
          </cell>
          <cell r="V16" t="str">
            <v>Budget Values (INR)</v>
          </cell>
          <cell r="W16" t="str">
            <v>Capex Values (INR)</v>
          </cell>
          <cell r="X16" t="str">
            <v>Balance Available (INR)</v>
          </cell>
          <cell r="Y16" t="str">
            <v>Budget Values (INR)</v>
          </cell>
          <cell r="Z16" t="str">
            <v>Capex Values (INR)</v>
          </cell>
          <cell r="AA16" t="str">
            <v>Balance Available (INR)</v>
          </cell>
          <cell r="AB16" t="str">
            <v>Budget Values (INR)</v>
          </cell>
          <cell r="AC16" t="str">
            <v>Capex Values (INR)</v>
          </cell>
          <cell r="AD16" t="str">
            <v>Balance Available (INR)</v>
          </cell>
        </row>
        <row r="17">
          <cell r="C17" t="str">
            <v>Budget Head</v>
          </cell>
          <cell r="D17">
            <v>0</v>
          </cell>
          <cell r="F17" t="str">
            <v>1  Receiving Station (RST)</v>
          </cell>
          <cell r="G17">
            <v>370049000</v>
          </cell>
          <cell r="H17">
            <v>274434161.63</v>
          </cell>
          <cell r="I17">
            <v>95614838.370000005</v>
          </cell>
          <cell r="J17">
            <v>226893000</v>
          </cell>
          <cell r="K17">
            <v>92711696.359999999</v>
          </cell>
          <cell r="L17">
            <v>134181303.64</v>
          </cell>
          <cell r="M17">
            <v>233323000</v>
          </cell>
          <cell r="N17">
            <v>223442046.69999999</v>
          </cell>
          <cell r="O17">
            <v>9880953.2999999505</v>
          </cell>
          <cell r="P17">
            <v>315449000</v>
          </cell>
          <cell r="Q17">
            <v>209221572.13999999</v>
          </cell>
          <cell r="R17">
            <v>106227427.86</v>
          </cell>
          <cell r="S17">
            <v>112386000</v>
          </cell>
          <cell r="T17">
            <v>24984960.800000001</v>
          </cell>
          <cell r="U17">
            <v>87401039.200000003</v>
          </cell>
          <cell r="AB17">
            <v>1258100000</v>
          </cell>
          <cell r="AC17">
            <v>824794437.63</v>
          </cell>
          <cell r="AD17">
            <v>433305562.37</v>
          </cell>
        </row>
        <row r="18">
          <cell r="C18" t="str">
            <v>Company code</v>
          </cell>
          <cell r="D18" t="str">
            <v>RENL Rel Infrastructure Ltd</v>
          </cell>
          <cell r="F18">
            <v>0</v>
          </cell>
        </row>
        <row r="19">
          <cell r="C19" t="str">
            <v>Key Figures</v>
          </cell>
          <cell r="D19" t="str">
            <v>,Budget Values (INR),Capex Values (INR),Balance Available (INR)</v>
          </cell>
          <cell r="F19" t="str">
            <v>O&amp;M Depts. - 1</v>
          </cell>
        </row>
        <row r="20">
          <cell r="C20" t="str">
            <v>MERC Code</v>
          </cell>
          <cell r="D20">
            <v>0</v>
          </cell>
          <cell r="F20" t="str">
            <v>2  11kv Mains (HTM)</v>
          </cell>
          <cell r="G20">
            <v>161079000</v>
          </cell>
          <cell r="H20">
            <v>155580860.11000001</v>
          </cell>
          <cell r="I20">
            <v>5498139.8899999904</v>
          </cell>
          <cell r="J20">
            <v>162699000</v>
          </cell>
          <cell r="K20">
            <v>121922026.79000001</v>
          </cell>
          <cell r="L20">
            <v>40776973.210000098</v>
          </cell>
          <cell r="M20">
            <v>142007000</v>
          </cell>
          <cell r="N20">
            <v>181718522.13</v>
          </cell>
          <cell r="O20">
            <v>-39711522.1300001</v>
          </cell>
          <cell r="P20">
            <v>126842000</v>
          </cell>
          <cell r="Q20">
            <v>114567398.34999999</v>
          </cell>
          <cell r="R20">
            <v>12274601.6499999</v>
          </cell>
          <cell r="S20">
            <v>119471000</v>
          </cell>
          <cell r="T20">
            <v>98429835.069999903</v>
          </cell>
          <cell r="U20">
            <v>21041164.9300001</v>
          </cell>
          <cell r="AB20">
            <v>712098000</v>
          </cell>
          <cell r="AC20">
            <v>672218642.45000005</v>
          </cell>
          <cell r="AD20">
            <v>39879357.550000101</v>
          </cell>
        </row>
        <row r="21">
          <cell r="C21" t="str">
            <v>Posting date</v>
          </cell>
          <cell r="D21">
            <v>0</v>
          </cell>
          <cell r="F21" t="str">
            <v>3  LT Mains (LTM)</v>
          </cell>
          <cell r="G21">
            <v>150260000</v>
          </cell>
          <cell r="H21">
            <v>152885954.46000001</v>
          </cell>
          <cell r="I21">
            <v>-2625954.4599999799</v>
          </cell>
          <cell r="J21">
            <v>132804000</v>
          </cell>
          <cell r="K21">
            <v>91027275.989999995</v>
          </cell>
          <cell r="L21">
            <v>41776724.009999998</v>
          </cell>
          <cell r="M21">
            <v>133394000</v>
          </cell>
          <cell r="N21">
            <v>93871098.040000007</v>
          </cell>
          <cell r="O21">
            <v>39522901.960000001</v>
          </cell>
          <cell r="P21">
            <v>134217000</v>
          </cell>
          <cell r="Q21">
            <v>90603966.659999996</v>
          </cell>
          <cell r="R21">
            <v>43613033.340000004</v>
          </cell>
          <cell r="S21">
            <v>99997000</v>
          </cell>
          <cell r="T21">
            <v>79875381.420000002</v>
          </cell>
          <cell r="U21">
            <v>20121618.579999998</v>
          </cell>
          <cell r="AB21">
            <v>650672000</v>
          </cell>
          <cell r="AC21">
            <v>508263676.56999999</v>
          </cell>
          <cell r="AD21">
            <v>142408323.43000001</v>
          </cell>
        </row>
        <row r="22">
          <cell r="C22" t="str">
            <v>Profit center</v>
          </cell>
          <cell r="D22" t="str">
            <v>30001 ..30001 , 30004 ..30004 , ]# ..# [</v>
          </cell>
          <cell r="F22" t="str">
            <v>4  Distribution Transformers (DTR)</v>
          </cell>
          <cell r="G22">
            <v>97504000</v>
          </cell>
          <cell r="H22">
            <v>75652697.200000003</v>
          </cell>
          <cell r="I22">
            <v>21851302.800000001</v>
          </cell>
          <cell r="J22">
            <v>102025000</v>
          </cell>
          <cell r="K22">
            <v>65459085.200000003</v>
          </cell>
          <cell r="L22">
            <v>36565914.799999997</v>
          </cell>
          <cell r="M22">
            <v>90407000</v>
          </cell>
          <cell r="N22">
            <v>71069324.030000001</v>
          </cell>
          <cell r="O22">
            <v>19337675.969999999</v>
          </cell>
          <cell r="P22">
            <v>89915000</v>
          </cell>
          <cell r="Q22">
            <v>65904846.990000002</v>
          </cell>
          <cell r="R22">
            <v>24010153.010000002</v>
          </cell>
          <cell r="S22">
            <v>85034000</v>
          </cell>
          <cell r="T22">
            <v>59484004.719999999</v>
          </cell>
          <cell r="U22">
            <v>25549995.280000001</v>
          </cell>
          <cell r="AB22">
            <v>464885000</v>
          </cell>
          <cell r="AC22">
            <v>337569958.13999999</v>
          </cell>
          <cell r="AD22">
            <v>127315041.86</v>
          </cell>
        </row>
        <row r="23">
          <cell r="C23" t="str">
            <v>WBS Element</v>
          </cell>
          <cell r="D23">
            <v>0</v>
          </cell>
          <cell r="F23" t="str">
            <v>5  11kv Switchgears (HTS)</v>
          </cell>
          <cell r="G23">
            <v>35790000</v>
          </cell>
          <cell r="H23">
            <v>41663564.509999998</v>
          </cell>
          <cell r="I23">
            <v>-5873564.5099999802</v>
          </cell>
          <cell r="J23">
            <v>37707000</v>
          </cell>
          <cell r="K23">
            <v>49228800.07</v>
          </cell>
          <cell r="L23">
            <v>-11521800.07</v>
          </cell>
          <cell r="M23">
            <v>31200000</v>
          </cell>
          <cell r="N23">
            <v>53762891.340000004</v>
          </cell>
          <cell r="O23">
            <v>-22562891.34</v>
          </cell>
          <cell r="P23">
            <v>30848000</v>
          </cell>
          <cell r="Q23">
            <v>32801287.760000002</v>
          </cell>
          <cell r="R23">
            <v>-1953287.76</v>
          </cell>
          <cell r="S23">
            <v>29955000</v>
          </cell>
          <cell r="T23">
            <v>16489947.460000001</v>
          </cell>
          <cell r="U23">
            <v>13465052.539999999</v>
          </cell>
          <cell r="AB23">
            <v>165500000</v>
          </cell>
          <cell r="AC23">
            <v>193946491.13999999</v>
          </cell>
          <cell r="AD23">
            <v>-28446491.140000001</v>
          </cell>
        </row>
        <row r="24">
          <cell r="C24" t="str">
            <v>Zone</v>
          </cell>
          <cell r="D24" t="str">
            <v>RENL-Supply-East Zone, RENL-Supply-North Zone, RENL-Supply-Central Zone, RENL-Supply-South Central...</v>
          </cell>
          <cell r="F24" t="str">
            <v>6  LT Switchgears (LTS)</v>
          </cell>
          <cell r="G24">
            <v>33587000</v>
          </cell>
          <cell r="H24">
            <v>18317853.719999999</v>
          </cell>
          <cell r="I24">
            <v>15269146.279999999</v>
          </cell>
          <cell r="J24">
            <v>28836000</v>
          </cell>
          <cell r="K24">
            <v>12545324.810000001</v>
          </cell>
          <cell r="L24">
            <v>16290675.189999999</v>
          </cell>
          <cell r="M24">
            <v>23410000</v>
          </cell>
          <cell r="N24">
            <v>10147314.789999999</v>
          </cell>
          <cell r="O24">
            <v>13262685.210000001</v>
          </cell>
          <cell r="P24">
            <v>20541000</v>
          </cell>
          <cell r="Q24">
            <v>15118390.77</v>
          </cell>
          <cell r="R24">
            <v>5422609.2300000004</v>
          </cell>
          <cell r="S24">
            <v>20187000</v>
          </cell>
          <cell r="T24">
            <v>12994644.84</v>
          </cell>
          <cell r="U24">
            <v>7192355.1600000001</v>
          </cell>
          <cell r="AB24">
            <v>126561000</v>
          </cell>
          <cell r="AC24">
            <v>69123528.930000007</v>
          </cell>
          <cell r="AD24">
            <v>57437471.07</v>
          </cell>
        </row>
        <row r="25">
          <cell r="F25" t="str">
            <v>O&amp;M Depts. - 1 Total</v>
          </cell>
          <cell r="G25">
            <v>478220000</v>
          </cell>
          <cell r="H25">
            <v>444100930</v>
          </cell>
          <cell r="I25">
            <v>34119070</v>
          </cell>
          <cell r="J25">
            <v>464071000</v>
          </cell>
          <cell r="K25">
            <v>340182512.86000001</v>
          </cell>
          <cell r="L25">
            <v>123888487.14</v>
          </cell>
          <cell r="M25">
            <v>420418000</v>
          </cell>
          <cell r="N25">
            <v>410569150.32999998</v>
          </cell>
          <cell r="O25">
            <v>9848849.6699998993</v>
          </cell>
          <cell r="P25">
            <v>402363000</v>
          </cell>
          <cell r="Q25">
            <v>318995890.52999997</v>
          </cell>
          <cell r="R25">
            <v>83367109.469999999</v>
          </cell>
          <cell r="S25">
            <v>354644000</v>
          </cell>
          <cell r="T25">
            <v>267273813.50999999</v>
          </cell>
          <cell r="U25">
            <v>87370186.490000099</v>
          </cell>
          <cell r="AB25">
            <v>2119716000</v>
          </cell>
          <cell r="AC25">
            <v>1781122297.23</v>
          </cell>
          <cell r="AD25">
            <v>338593702.76999998</v>
          </cell>
        </row>
        <row r="26">
          <cell r="F26">
            <v>0</v>
          </cell>
        </row>
        <row r="27">
          <cell r="F27" t="str">
            <v>O&amp;M Depts. - 2</v>
          </cell>
        </row>
        <row r="28">
          <cell r="F28" t="str">
            <v>7  Capacitors (LTC , HTC)</v>
          </cell>
          <cell r="G28">
            <v>7740000</v>
          </cell>
          <cell r="H28">
            <v>2861850.59</v>
          </cell>
          <cell r="I28">
            <v>4878149.41</v>
          </cell>
          <cell r="J28">
            <v>7740000</v>
          </cell>
          <cell r="K28">
            <v>4835181.6500000004</v>
          </cell>
          <cell r="L28">
            <v>2904818.35</v>
          </cell>
          <cell r="M28">
            <v>7740000</v>
          </cell>
          <cell r="N28">
            <v>11192583.99</v>
          </cell>
          <cell r="O28">
            <v>-3452583.99</v>
          </cell>
          <cell r="P28">
            <v>7740000</v>
          </cell>
          <cell r="Q28">
            <v>7107795.3600000003</v>
          </cell>
          <cell r="R28">
            <v>632204.64000000095</v>
          </cell>
          <cell r="S28">
            <v>7740000</v>
          </cell>
          <cell r="T28">
            <v>6549148.3300000001</v>
          </cell>
          <cell r="U28">
            <v>1190851.67</v>
          </cell>
          <cell r="AB28">
            <v>38700000</v>
          </cell>
          <cell r="AC28">
            <v>32546559.920000002</v>
          </cell>
          <cell r="AD28">
            <v>6153440.0800000001</v>
          </cell>
        </row>
        <row r="29">
          <cell r="F29" t="str">
            <v>8  Street Light (STL)</v>
          </cell>
          <cell r="G29">
            <v>44360000</v>
          </cell>
          <cell r="H29">
            <v>37506586.130000003</v>
          </cell>
          <cell r="I29">
            <v>6853413.8700000299</v>
          </cell>
          <cell r="J29">
            <v>44360000</v>
          </cell>
          <cell r="K29">
            <v>41910955.859999999</v>
          </cell>
          <cell r="L29">
            <v>2449044.14</v>
          </cell>
          <cell r="M29">
            <v>44360000</v>
          </cell>
          <cell r="N29">
            <v>18507792.149999999</v>
          </cell>
          <cell r="O29">
            <v>25852207.850000001</v>
          </cell>
          <cell r="P29">
            <v>44360000</v>
          </cell>
          <cell r="Q29">
            <v>36334611.090000004</v>
          </cell>
          <cell r="R29">
            <v>8025388.9099999797</v>
          </cell>
          <cell r="S29">
            <v>44360000</v>
          </cell>
          <cell r="T29">
            <v>19585832.27</v>
          </cell>
          <cell r="U29">
            <v>24774167.73</v>
          </cell>
          <cell r="AB29">
            <v>221800000</v>
          </cell>
          <cell r="AC29">
            <v>153845777.5</v>
          </cell>
          <cell r="AD29">
            <v>67954222.5</v>
          </cell>
        </row>
        <row r="30">
          <cell r="F30" t="str">
            <v>9  Building (BDG)</v>
          </cell>
          <cell r="G30">
            <v>31160000</v>
          </cell>
          <cell r="H30">
            <v>42034653.409999996</v>
          </cell>
          <cell r="I30">
            <v>-10874653.41</v>
          </cell>
          <cell r="J30">
            <v>31160000</v>
          </cell>
          <cell r="K30">
            <v>71688710.540000007</v>
          </cell>
          <cell r="L30">
            <v>-40528710.539999999</v>
          </cell>
          <cell r="M30">
            <v>31160000</v>
          </cell>
          <cell r="N30">
            <v>21577815.190000001</v>
          </cell>
          <cell r="O30">
            <v>9582184.8100000005</v>
          </cell>
          <cell r="P30">
            <v>31160000</v>
          </cell>
          <cell r="Q30">
            <v>22669734.5</v>
          </cell>
          <cell r="R30">
            <v>8490265.5</v>
          </cell>
          <cell r="S30">
            <v>31160000</v>
          </cell>
          <cell r="T30">
            <v>10076769.949999999</v>
          </cell>
          <cell r="U30">
            <v>21083230.050000001</v>
          </cell>
          <cell r="W30">
            <v>5760048.96</v>
          </cell>
          <cell r="X30">
            <v>-5760048.96</v>
          </cell>
          <cell r="Z30">
            <v>1909457.5</v>
          </cell>
          <cell r="AA30">
            <v>-1909457.5</v>
          </cell>
          <cell r="AB30">
            <v>155800000</v>
          </cell>
          <cell r="AC30">
            <v>175717190.05000001</v>
          </cell>
          <cell r="AD30">
            <v>-19917190.050000001</v>
          </cell>
        </row>
        <row r="31">
          <cell r="F31" t="str">
            <v>10  Disaster Management (DMP)</v>
          </cell>
          <cell r="H31">
            <v>-464967.19</v>
          </cell>
          <cell r="I31">
            <v>464967.19</v>
          </cell>
          <cell r="K31">
            <v>-338684.45</v>
          </cell>
          <cell r="L31">
            <v>338684.45</v>
          </cell>
          <cell r="N31">
            <v>1088956.6200000001</v>
          </cell>
          <cell r="O31">
            <v>-1088956.6200000001</v>
          </cell>
          <cell r="Q31">
            <v>145769.57999999999</v>
          </cell>
          <cell r="R31">
            <v>-145769.57999999999</v>
          </cell>
          <cell r="T31">
            <v>868548.87</v>
          </cell>
          <cell r="U31">
            <v>-868548.87</v>
          </cell>
          <cell r="AC31">
            <v>1299623.43</v>
          </cell>
          <cell r="AD31">
            <v>-1299623.43</v>
          </cell>
        </row>
        <row r="32">
          <cell r="F32" t="str">
            <v>O&amp;M Depts. - 2 Total</v>
          </cell>
          <cell r="G32">
            <v>83260000</v>
          </cell>
          <cell r="H32">
            <v>81938122.939999998</v>
          </cell>
          <cell r="I32">
            <v>1321877.0600000301</v>
          </cell>
          <cell r="J32">
            <v>83260000</v>
          </cell>
          <cell r="K32">
            <v>118096163.59999999</v>
          </cell>
          <cell r="L32">
            <v>-34836163.600000001</v>
          </cell>
          <cell r="M32">
            <v>83260000</v>
          </cell>
          <cell r="N32">
            <v>52367147.950000003</v>
          </cell>
          <cell r="O32">
            <v>30892852.050000001</v>
          </cell>
          <cell r="P32">
            <v>83260000</v>
          </cell>
          <cell r="Q32">
            <v>66257910.530000001</v>
          </cell>
          <cell r="R32">
            <v>17002089.469999999</v>
          </cell>
          <cell r="S32">
            <v>83260000</v>
          </cell>
          <cell r="T32">
            <v>37080299.420000002</v>
          </cell>
          <cell r="U32">
            <v>46179700.579999998</v>
          </cell>
          <cell r="W32">
            <v>5760048.96</v>
          </cell>
          <cell r="X32">
            <v>-5760048.96</v>
          </cell>
          <cell r="Z32">
            <v>1909457.5</v>
          </cell>
          <cell r="AA32">
            <v>-1909457.5</v>
          </cell>
          <cell r="AB32">
            <v>416300000</v>
          </cell>
          <cell r="AC32">
            <v>363409150.89999998</v>
          </cell>
          <cell r="AD32">
            <v>52890849.100000001</v>
          </cell>
        </row>
        <row r="33">
          <cell r="F33">
            <v>0</v>
          </cell>
        </row>
        <row r="34">
          <cell r="F34" t="str">
            <v>Business Depts.</v>
          </cell>
        </row>
        <row r="35">
          <cell r="F35" t="str">
            <v>11  Services (SER)</v>
          </cell>
          <cell r="G35">
            <v>122443000</v>
          </cell>
          <cell r="H35">
            <v>81509424.310000002</v>
          </cell>
          <cell r="I35">
            <v>40933575.689999998</v>
          </cell>
          <cell r="J35">
            <v>106078000</v>
          </cell>
          <cell r="K35">
            <v>74197583.959999993</v>
          </cell>
          <cell r="L35">
            <v>31880416.039999999</v>
          </cell>
          <cell r="M35">
            <v>116174000</v>
          </cell>
          <cell r="N35">
            <v>147741895.38</v>
          </cell>
          <cell r="O35">
            <v>-31567895.379999898</v>
          </cell>
          <cell r="P35">
            <v>92399000</v>
          </cell>
          <cell r="Q35">
            <v>57827259.5</v>
          </cell>
          <cell r="R35">
            <v>34571740.5</v>
          </cell>
          <cell r="S35">
            <v>59106000</v>
          </cell>
          <cell r="T35">
            <v>50845161.439999998</v>
          </cell>
          <cell r="U35">
            <v>8260838.5599999698</v>
          </cell>
          <cell r="AB35">
            <v>496200000</v>
          </cell>
          <cell r="AC35">
            <v>412121324.58999997</v>
          </cell>
          <cell r="AD35">
            <v>84078675.409999996</v>
          </cell>
        </row>
        <row r="36">
          <cell r="F36" t="str">
            <v>12  Meters (MAI)</v>
          </cell>
          <cell r="G36">
            <v>150737000</v>
          </cell>
          <cell r="I36">
            <v>150737000</v>
          </cell>
          <cell r="J36">
            <v>163906000</v>
          </cell>
          <cell r="L36">
            <v>163906000</v>
          </cell>
          <cell r="M36">
            <v>212610000</v>
          </cell>
          <cell r="O36">
            <v>212610000</v>
          </cell>
          <cell r="P36">
            <v>132580000</v>
          </cell>
          <cell r="R36">
            <v>132580000</v>
          </cell>
          <cell r="S36">
            <v>96759000</v>
          </cell>
          <cell r="U36">
            <v>96759000</v>
          </cell>
          <cell r="AB36">
            <v>756592000</v>
          </cell>
          <cell r="AD36">
            <v>756592000</v>
          </cell>
        </row>
        <row r="37">
          <cell r="F37" t="str">
            <v>Business Depts. Total</v>
          </cell>
          <cell r="G37">
            <v>273180000</v>
          </cell>
          <cell r="H37">
            <v>81509424.310000002</v>
          </cell>
          <cell r="I37">
            <v>191670575.69</v>
          </cell>
          <cell r="J37">
            <v>269984000</v>
          </cell>
          <cell r="K37">
            <v>74197583.959999993</v>
          </cell>
          <cell r="L37">
            <v>195786416.03999999</v>
          </cell>
          <cell r="M37">
            <v>328784000</v>
          </cell>
          <cell r="N37">
            <v>147741895.38</v>
          </cell>
          <cell r="O37">
            <v>181042104.62</v>
          </cell>
          <cell r="P37">
            <v>224979000</v>
          </cell>
          <cell r="Q37">
            <v>57827259.5</v>
          </cell>
          <cell r="R37">
            <v>167151740.5</v>
          </cell>
          <cell r="S37">
            <v>155865000</v>
          </cell>
          <cell r="T37">
            <v>50845161.439999998</v>
          </cell>
          <cell r="U37">
            <v>105019838.56</v>
          </cell>
          <cell r="AB37">
            <v>1252792000</v>
          </cell>
          <cell r="AC37">
            <v>412121324.58999997</v>
          </cell>
          <cell r="AD37">
            <v>840670675.40999997</v>
          </cell>
        </row>
        <row r="38">
          <cell r="F38">
            <v>0</v>
          </cell>
        </row>
        <row r="39">
          <cell r="F39" t="str">
            <v>Centralised Depts. - 1</v>
          </cell>
        </row>
        <row r="40">
          <cell r="F40" t="str">
            <v>13  Instruments (INS)</v>
          </cell>
          <cell r="G40">
            <v>8200000</v>
          </cell>
          <cell r="I40">
            <v>8200000</v>
          </cell>
          <cell r="J40">
            <v>8200000</v>
          </cell>
          <cell r="L40">
            <v>8200000</v>
          </cell>
          <cell r="M40">
            <v>8200000</v>
          </cell>
          <cell r="O40">
            <v>8200000</v>
          </cell>
          <cell r="P40">
            <v>8200000</v>
          </cell>
          <cell r="R40">
            <v>8200000</v>
          </cell>
          <cell r="S40">
            <v>8200000</v>
          </cell>
          <cell r="U40">
            <v>8200000</v>
          </cell>
          <cell r="AB40">
            <v>41000000</v>
          </cell>
          <cell r="AD40">
            <v>41000000</v>
          </cell>
        </row>
        <row r="41">
          <cell r="F41" t="str">
            <v>14  System Modernization (SYM)</v>
          </cell>
          <cell r="G41">
            <v>12935000</v>
          </cell>
          <cell r="H41">
            <v>126824179.54000001</v>
          </cell>
          <cell r="I41">
            <v>-113889179.54000001</v>
          </cell>
          <cell r="J41">
            <v>53033000</v>
          </cell>
          <cell r="K41">
            <v>14854462.99</v>
          </cell>
          <cell r="L41">
            <v>38178537.009999998</v>
          </cell>
          <cell r="M41">
            <v>90506000</v>
          </cell>
          <cell r="N41">
            <v>40436166.979999997</v>
          </cell>
          <cell r="O41">
            <v>50069833.020000003</v>
          </cell>
          <cell r="P41">
            <v>153130000</v>
          </cell>
          <cell r="Q41">
            <v>42307396.729999997</v>
          </cell>
          <cell r="R41">
            <v>110822603.27</v>
          </cell>
          <cell r="S41">
            <v>162414000</v>
          </cell>
          <cell r="T41">
            <v>65009775.850000001</v>
          </cell>
          <cell r="U41">
            <v>97404224.150000006</v>
          </cell>
          <cell r="AB41">
            <v>472018000</v>
          </cell>
          <cell r="AC41">
            <v>289431982.08999997</v>
          </cell>
          <cell r="AD41">
            <v>182586017.91</v>
          </cell>
        </row>
        <row r="42">
          <cell r="F42" t="str">
            <v>15  R&amp;D, Demand Side Mgt. &amp; Safety (R&amp;D)</v>
          </cell>
          <cell r="G42">
            <v>11500000</v>
          </cell>
          <cell r="H42">
            <v>33906.76</v>
          </cell>
          <cell r="I42">
            <v>11466093.24</v>
          </cell>
          <cell r="J42">
            <v>11500000</v>
          </cell>
          <cell r="K42">
            <v>12988.04</v>
          </cell>
          <cell r="L42">
            <v>11487011.960000001</v>
          </cell>
          <cell r="M42">
            <v>11500000</v>
          </cell>
          <cell r="N42">
            <v>122901.62</v>
          </cell>
          <cell r="O42">
            <v>11377098.380000001</v>
          </cell>
          <cell r="P42">
            <v>11500000</v>
          </cell>
          <cell r="Q42">
            <v>141106.37</v>
          </cell>
          <cell r="R42">
            <v>11358893.630000001</v>
          </cell>
          <cell r="S42">
            <v>11500000</v>
          </cell>
          <cell r="T42">
            <v>254302.36</v>
          </cell>
          <cell r="U42">
            <v>11245697.640000001</v>
          </cell>
          <cell r="AB42">
            <v>57500000</v>
          </cell>
          <cell r="AC42">
            <v>565205.15</v>
          </cell>
          <cell r="AD42">
            <v>56934794.850000001</v>
          </cell>
        </row>
        <row r="43">
          <cell r="F43" t="str">
            <v>Centralised Depts. - 1 Total</v>
          </cell>
          <cell r="G43">
            <v>32635000</v>
          </cell>
          <cell r="H43">
            <v>126858086.3</v>
          </cell>
          <cell r="I43">
            <v>-94223086.299999893</v>
          </cell>
          <cell r="J43">
            <v>72733000</v>
          </cell>
          <cell r="K43">
            <v>14867451.029999999</v>
          </cell>
          <cell r="L43">
            <v>57865548.969999999</v>
          </cell>
          <cell r="M43">
            <v>110206000</v>
          </cell>
          <cell r="N43">
            <v>40559068.600000001</v>
          </cell>
          <cell r="O43">
            <v>69646931.400000006</v>
          </cell>
          <cell r="P43">
            <v>172830000</v>
          </cell>
          <cell r="Q43">
            <v>42448503.100000001</v>
          </cell>
          <cell r="R43">
            <v>130381496.90000001</v>
          </cell>
          <cell r="S43">
            <v>182114000</v>
          </cell>
          <cell r="T43">
            <v>65264078.210000001</v>
          </cell>
          <cell r="U43">
            <v>116849921.79000001</v>
          </cell>
          <cell r="AB43">
            <v>570518000</v>
          </cell>
          <cell r="AC43">
            <v>289997187.24000001</v>
          </cell>
          <cell r="AD43">
            <v>280520812.75999999</v>
          </cell>
        </row>
        <row r="44">
          <cell r="F44">
            <v>0</v>
          </cell>
        </row>
        <row r="45">
          <cell r="F45" t="str">
            <v>Centralised Depts. - 2</v>
          </cell>
        </row>
        <row r="46">
          <cell r="F46" t="str">
            <v>16  Vehicles, Tools &amp; Admin. (VEH,TOL,OTH)</v>
          </cell>
          <cell r="G46">
            <v>13040000</v>
          </cell>
          <cell r="I46">
            <v>13040000</v>
          </cell>
          <cell r="J46">
            <v>13040000</v>
          </cell>
          <cell r="L46">
            <v>13040000</v>
          </cell>
          <cell r="M46">
            <v>13040000</v>
          </cell>
          <cell r="O46">
            <v>13040000</v>
          </cell>
          <cell r="P46">
            <v>13040000</v>
          </cell>
          <cell r="R46">
            <v>13040000</v>
          </cell>
          <cell r="S46">
            <v>13040000</v>
          </cell>
          <cell r="U46">
            <v>13040000</v>
          </cell>
          <cell r="AB46">
            <v>65200000</v>
          </cell>
          <cell r="AD46">
            <v>65200000</v>
          </cell>
        </row>
        <row r="47">
          <cell r="F47" t="str">
            <v>17  Information Technology (ITL)</v>
          </cell>
          <cell r="G47">
            <v>14640000</v>
          </cell>
          <cell r="I47">
            <v>14640000</v>
          </cell>
          <cell r="J47">
            <v>14640000</v>
          </cell>
          <cell r="L47">
            <v>14640000</v>
          </cell>
          <cell r="M47">
            <v>14640000</v>
          </cell>
          <cell r="O47">
            <v>14640000</v>
          </cell>
          <cell r="P47">
            <v>14640000</v>
          </cell>
          <cell r="R47">
            <v>14640000</v>
          </cell>
          <cell r="S47">
            <v>14640000</v>
          </cell>
          <cell r="U47">
            <v>14640000</v>
          </cell>
          <cell r="AB47">
            <v>73200000</v>
          </cell>
          <cell r="AD47">
            <v>73200000</v>
          </cell>
        </row>
        <row r="48">
          <cell r="F48" t="str">
            <v>18  Land Leashold (EST)</v>
          </cell>
          <cell r="V48">
            <v>50000000</v>
          </cell>
          <cell r="W48">
            <v>2030801.36</v>
          </cell>
          <cell r="X48">
            <v>47969198.640000001</v>
          </cell>
          <cell r="Y48">
            <v>50000000</v>
          </cell>
          <cell r="AA48">
            <v>50000000</v>
          </cell>
          <cell r="AB48">
            <v>100000000</v>
          </cell>
          <cell r="AC48">
            <v>2030801.36</v>
          </cell>
          <cell r="AD48">
            <v>97969198.640000001</v>
          </cell>
        </row>
        <row r="49">
          <cell r="F49" t="str">
            <v>Centralised Depts. - 2 Total</v>
          </cell>
          <cell r="G49">
            <v>27680000</v>
          </cell>
          <cell r="I49">
            <v>27680000</v>
          </cell>
          <cell r="J49">
            <v>27680000</v>
          </cell>
          <cell r="L49">
            <v>27680000</v>
          </cell>
          <cell r="M49">
            <v>27680000</v>
          </cell>
          <cell r="O49">
            <v>27680000</v>
          </cell>
          <cell r="P49">
            <v>27680000</v>
          </cell>
          <cell r="R49">
            <v>27680000</v>
          </cell>
          <cell r="S49">
            <v>27680000</v>
          </cell>
          <cell r="U49">
            <v>27680000</v>
          </cell>
          <cell r="V49">
            <v>50000000</v>
          </cell>
          <cell r="W49">
            <v>2030801.36</v>
          </cell>
          <cell r="X49">
            <v>47969198.640000001</v>
          </cell>
          <cell r="Y49">
            <v>50000000</v>
          </cell>
          <cell r="AA49">
            <v>50000000</v>
          </cell>
          <cell r="AB49">
            <v>238400000</v>
          </cell>
          <cell r="AC49">
            <v>2030801.36</v>
          </cell>
          <cell r="AD49">
            <v>236369198.63999999</v>
          </cell>
        </row>
        <row r="50">
          <cell r="F50">
            <v>0</v>
          </cell>
        </row>
        <row r="51">
          <cell r="F51" t="str">
            <v>19  Slum Electrification (SLR)</v>
          </cell>
          <cell r="G51">
            <v>181600000</v>
          </cell>
          <cell r="H51">
            <v>34198222.68</v>
          </cell>
          <cell r="I51">
            <v>147401777.31999999</v>
          </cell>
          <cell r="AB51">
            <v>181600000</v>
          </cell>
          <cell r="AC51">
            <v>34198222.68</v>
          </cell>
          <cell r="AD51">
            <v>147401777.31999999</v>
          </cell>
        </row>
        <row r="52">
          <cell r="F52">
            <v>0</v>
          </cell>
        </row>
        <row r="53">
          <cell r="F53" t="str">
            <v>Grand Total</v>
          </cell>
          <cell r="G53">
            <v>1446624000</v>
          </cell>
          <cell r="H53">
            <v>1043038947.86</v>
          </cell>
          <cell r="I53">
            <v>403585052.13999999</v>
          </cell>
          <cell r="J53">
            <v>1144621000</v>
          </cell>
          <cell r="K53">
            <v>640055407.80999994</v>
          </cell>
          <cell r="L53">
            <v>504565592.19</v>
          </cell>
          <cell r="M53">
            <v>1203671000</v>
          </cell>
          <cell r="N53">
            <v>874679308.96000004</v>
          </cell>
          <cell r="O53">
            <v>328991691.04000002</v>
          </cell>
          <cell r="P53">
            <v>1226561000</v>
          </cell>
          <cell r="Q53">
            <v>694751135.79999995</v>
          </cell>
          <cell r="R53">
            <v>531809864.19999999</v>
          </cell>
          <cell r="S53">
            <v>915949000</v>
          </cell>
          <cell r="T53">
            <v>445448313.38</v>
          </cell>
          <cell r="U53">
            <v>470500686.62</v>
          </cell>
          <cell r="V53">
            <v>50000000</v>
          </cell>
          <cell r="W53">
            <v>7790850.3200000003</v>
          </cell>
          <cell r="X53">
            <v>42209149.68</v>
          </cell>
          <cell r="Y53">
            <v>50000000</v>
          </cell>
          <cell r="Z53">
            <v>1909457.5</v>
          </cell>
          <cell r="AA53">
            <v>48090542.5</v>
          </cell>
          <cell r="AB53">
            <v>6037426000</v>
          </cell>
          <cell r="AC53">
            <v>3707673421.6300001</v>
          </cell>
          <cell r="AD53">
            <v>2329752578.3699999</v>
          </cell>
        </row>
      </sheetData>
      <sheetData sheetId="2" refreshError="1"/>
      <sheetData sheetId="3" refreshError="1"/>
      <sheetData sheetId="4" refreshError="1">
        <row r="6">
          <cell r="F6" t="str">
            <v>Author</v>
          </cell>
          <cell r="G6" t="str">
            <v>TMTEJAST</v>
          </cell>
          <cell r="I6" t="str">
            <v>Last Refreshed</v>
          </cell>
          <cell r="J6" t="str">
            <v>10/10/2011 12:06:17</v>
          </cell>
        </row>
        <row r="7">
          <cell r="F7" t="str">
            <v>Current User</v>
          </cell>
          <cell r="G7" t="str">
            <v>BI41004018</v>
          </cell>
          <cell r="I7" t="str">
            <v>Key Date</v>
          </cell>
          <cell r="J7" t="str">
            <v>10/10/2011</v>
          </cell>
        </row>
        <row r="8">
          <cell r="F8" t="str">
            <v>Last Changed By</v>
          </cell>
          <cell r="G8" t="str">
            <v>TMGURPREET</v>
          </cell>
          <cell r="I8" t="str">
            <v>Changed At</v>
          </cell>
          <cell r="J8" t="str">
            <v>03/01/2011 20:23:43</v>
          </cell>
        </row>
        <row r="9">
          <cell r="F9" t="str">
            <v>InfoProvider</v>
          </cell>
          <cell r="G9" t="str">
            <v>ZPS_MP05</v>
          </cell>
          <cell r="I9" t="str">
            <v>Status of Data</v>
          </cell>
          <cell r="J9" t="str">
            <v>10/10/2011 01:10:28</v>
          </cell>
        </row>
        <row r="10">
          <cell r="F10" t="str">
            <v>Query Technical Name</v>
          </cell>
          <cell r="G10" t="str">
            <v>ZPS_MP05_Q0002</v>
          </cell>
          <cell r="I10" t="str">
            <v>Relevance of Data (Date)</v>
          </cell>
          <cell r="J10" t="str">
            <v>10/10/2011</v>
          </cell>
        </row>
        <row r="11">
          <cell r="F11" t="str">
            <v>Query Description</v>
          </cell>
          <cell r="G11" t="str">
            <v>2- Mum Supply Divisional WBS Capex (01/04/2009 - 31/03/2010)</v>
          </cell>
          <cell r="I11" t="str">
            <v>Relevance of Data (Time)</v>
          </cell>
          <cell r="J11" t="str">
            <v>01:10:28</v>
          </cell>
        </row>
        <row r="15">
          <cell r="C15" t="str">
            <v>Budget Head Descript</v>
          </cell>
          <cell r="D15">
            <v>0</v>
          </cell>
        </row>
        <row r="16">
          <cell r="C16" t="str">
            <v>Budget Head Revised Structure</v>
          </cell>
          <cell r="D16">
            <v>0</v>
          </cell>
        </row>
        <row r="17">
          <cell r="C17" t="str">
            <v>Budget Head</v>
          </cell>
          <cell r="D17">
            <v>0</v>
          </cell>
        </row>
        <row r="18">
          <cell r="C18" t="str">
            <v>Company code</v>
          </cell>
          <cell r="D18" t="str">
            <v>RENL Rel Infrastructure Ltd</v>
          </cell>
        </row>
        <row r="19">
          <cell r="C19" t="str">
            <v>Key Figures</v>
          </cell>
          <cell r="D19" t="str">
            <v>,Budget Values (INR),Capex Values (INR),Balance Available (INR)</v>
          </cell>
        </row>
        <row r="20">
          <cell r="C20" t="str">
            <v>MERC Code</v>
          </cell>
          <cell r="D20">
            <v>0</v>
          </cell>
        </row>
        <row r="21">
          <cell r="C21" t="str">
            <v>Posting date</v>
          </cell>
          <cell r="D21">
            <v>0</v>
          </cell>
        </row>
        <row r="22">
          <cell r="C22" t="str">
            <v>Profit center</v>
          </cell>
          <cell r="D22" t="str">
            <v>30001 ..30001 , 30004 ..30004 , ]# ..# [</v>
          </cell>
        </row>
        <row r="23">
          <cell r="C23" t="str">
            <v>WBS Element</v>
          </cell>
          <cell r="D23">
            <v>0</v>
          </cell>
        </row>
        <row r="24">
          <cell r="C24" t="str">
            <v>Zone</v>
          </cell>
          <cell r="D24" t="str">
            <v>RENL-Supply-East Zone, RENL-Supply-North Zone, RENL-Supply-Central Zone, RENL-Supply-South Central...</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les for Petition"/>
      <sheetName val="Assumptions"/>
      <sheetName val="Allocation Matrix"/>
      <sheetName val="Rev Proj FY 15-16"/>
      <sheetName val="Input Sheet for MYT"/>
      <sheetName val="Normative O&amp;M"/>
      <sheetName val="O&amp;M for MYT Data"/>
      <sheetName val="Normative Fuel(14-15)"/>
      <sheetName val="Normative Fuel (15-16)"/>
      <sheetName val="Idle Capacity Charges"/>
      <sheetName val="Fuel Cost on Normative Basis"/>
      <sheetName val="O&amp;M inputs"/>
      <sheetName val="Index"/>
      <sheetName val="Bhusawal True up Summary"/>
      <sheetName val="F1 Bhusawal"/>
      <sheetName val="F1.1 Bhusawal"/>
      <sheetName val="F2.1 Bhusawal"/>
      <sheetName val="F2.2 Bhusawal"/>
      <sheetName val="F2.3 Bhusawal"/>
      <sheetName val="F2.4 Bhusawal"/>
      <sheetName val="Bhusawal Actual IOWC"/>
      <sheetName val="F2.8 Bhusawal"/>
      <sheetName val="F3 Bhusawal"/>
      <sheetName val="F3.1 Bhusawal"/>
      <sheetName val="F3.2 Bhusawal"/>
      <sheetName val="F3.2 Bhusawal No. of Employees "/>
      <sheetName val="F3.3 Bhusawal"/>
      <sheetName val="F3.4 Bhusawal"/>
      <sheetName val="F4 Bhusawal"/>
      <sheetName val="F4.1 Bhusawal"/>
      <sheetName val="F4.2 Bhusawal"/>
      <sheetName val="F4.3 Bhusawal"/>
      <sheetName val="F5 Bhusawal 13-14"/>
      <sheetName val="F5 Bhusawal"/>
      <sheetName val="F6 Bhusawal"/>
      <sheetName val="F6 Bhu Other Finance charges"/>
      <sheetName val="F7 Bhusawal"/>
      <sheetName val="F11 Bhusawal"/>
      <sheetName val="F12 Bhusawal"/>
      <sheetName val="Chandrapur True up Summary"/>
      <sheetName val="F1 Chandrapur"/>
      <sheetName val="F1.1 Chandrapur"/>
      <sheetName val="F2.1 Chandrapur"/>
      <sheetName val="F2.2 Chandrapur"/>
      <sheetName val="F2.3 Chandrapur"/>
      <sheetName val="F2.4 Chandrapur"/>
      <sheetName val="ChandrapurActual IOWC"/>
      <sheetName val="F2.8 Chandrapur"/>
      <sheetName val="F3 Chandrapur"/>
      <sheetName val="F3.1 Chandrapur"/>
      <sheetName val="F3.2 Chandrapur"/>
      <sheetName val="F3.2 Chandrapur No. of Employee"/>
      <sheetName val="F3.3 Chandrapur"/>
      <sheetName val="F3.4 Chandrapur"/>
      <sheetName val="F4 Chandrapur"/>
      <sheetName val="F4.1 Chandrapur"/>
      <sheetName val="F4.2 Chandrapur"/>
      <sheetName val="F4.3 Chandrapur"/>
      <sheetName val="F5 Chadrapur"/>
      <sheetName val="F6 Chandrapur"/>
      <sheetName val="F6 Chandr Other finance Charges"/>
      <sheetName val="F7 Chandrapur"/>
      <sheetName val="F11 Chandrapur"/>
      <sheetName val="F12 Chandrapur"/>
      <sheetName val="Parli true up Summary"/>
      <sheetName val=" F1 Parli"/>
      <sheetName val="F1.1 Parli"/>
      <sheetName val="F2.1 Parli"/>
      <sheetName val="F2.2 Parli"/>
      <sheetName val="F2.3 Parli"/>
      <sheetName val="F2.4 Parli"/>
      <sheetName val="Parli Actual IOWC"/>
      <sheetName val="F2.8 Parli"/>
      <sheetName val="F3 Parli"/>
      <sheetName val="F3.1 Parli"/>
      <sheetName val="F3.2 Parli"/>
      <sheetName val="F3.2 Parli No. of Employees"/>
      <sheetName val="F3.3 Parli"/>
      <sheetName val="F3.4 Parli"/>
      <sheetName val="F4 Parli"/>
      <sheetName val="F4.1 Parli"/>
      <sheetName val="F4.2 Parli"/>
      <sheetName val="F4.3 Parli"/>
      <sheetName val="F5 Parli"/>
      <sheetName val="F6 Parli"/>
      <sheetName val="F6 Parli Other finance Charges"/>
      <sheetName val="F7 Parli"/>
      <sheetName val="F11 Parli"/>
      <sheetName val="F12 Parli"/>
      <sheetName val="Khaperkheda True up summary"/>
      <sheetName val="F1 Khaperkheda"/>
      <sheetName val="F1.1 Khaperkheda"/>
      <sheetName val="F2.1 Khaperkheda"/>
      <sheetName val="F2.2 Khaperkheda"/>
      <sheetName val="F2.3 Khaperkheda"/>
      <sheetName val="F2.4 Khaperkheda"/>
      <sheetName val="Khaperkheda Actual IOWC"/>
      <sheetName val="F2.8 Khaperkheda"/>
      <sheetName val="F3 Khaperkheda"/>
      <sheetName val="F3.1 Khapedkheda"/>
      <sheetName val="F3.2 Khaperkheda"/>
      <sheetName val="F3.2 Khaperkheda No of Employee"/>
      <sheetName val="F3.3 Khaperkheda"/>
      <sheetName val="F3.4 Khaperkheda"/>
      <sheetName val="F4 Khaperkheda"/>
      <sheetName val="F4.1 Khaperkheda"/>
      <sheetName val="F4.2 Khaperkheda"/>
      <sheetName val="F4.3 Khaperkheda"/>
      <sheetName val="F5 Khaperkheda"/>
      <sheetName val="F6 Khaperkheda"/>
      <sheetName val="F6 Kha Other Finance Charges"/>
      <sheetName val="F7 Khaperkheda"/>
      <sheetName val="F11 Khaperkheda"/>
      <sheetName val="F12 Khaperkheda"/>
      <sheetName val="Koradi True up summary"/>
      <sheetName val="F1 Koradi"/>
      <sheetName val="F1.1 Koradi"/>
      <sheetName val="F2.1 Koradi"/>
      <sheetName val="F2.2 Koradi "/>
      <sheetName val="F2.3 Koradi"/>
      <sheetName val="F2.4 Koradi"/>
      <sheetName val="Koradi Actual IOWC"/>
      <sheetName val="F2.8 Koradi"/>
      <sheetName val="F3 Koradi"/>
      <sheetName val="F3.1 Koradi"/>
      <sheetName val="F3.2 Koradi"/>
      <sheetName val="F3.2 Koradi No of Employee"/>
      <sheetName val="F3.3 Koradi"/>
      <sheetName val="F3.4 Koradi"/>
      <sheetName val="F4 Koradi "/>
      <sheetName val="F4.1 Koradi "/>
      <sheetName val="F4.2 Koradi "/>
      <sheetName val="F4.3 Koradi"/>
      <sheetName val="F5 Koradi"/>
      <sheetName val="F6 Koradi"/>
      <sheetName val="F6 Koradi Other Finance charges"/>
      <sheetName val="F7 Koradi"/>
      <sheetName val="F11 Koradi"/>
      <sheetName val="F12 Koradi"/>
      <sheetName val="Nashik True up Summary"/>
      <sheetName val="F1 Nashik"/>
      <sheetName val="F1.1 Nashik"/>
      <sheetName val="F2.1 Nashik"/>
      <sheetName val="F2.2 Nashik"/>
      <sheetName val="F2.3 Nashik"/>
      <sheetName val="F2.4 Nashik"/>
      <sheetName val="Nashik Actual IOWC"/>
      <sheetName val="F2.8 Nashik"/>
      <sheetName val="F3 Nashik"/>
      <sheetName val="F3.1 Nashik"/>
      <sheetName val="F3.2 Nashik"/>
      <sheetName val="F3.2 Nashik No. of Employees"/>
      <sheetName val="F3.3 Nashik"/>
      <sheetName val="F3.4 Nashik"/>
      <sheetName val="F4 Nashik"/>
      <sheetName val="F4.1 Nashik"/>
      <sheetName val="F4.2 Nashik"/>
      <sheetName val="F4.3 Nashik"/>
      <sheetName val="F5 Nahik"/>
      <sheetName val="F6 Nashik"/>
      <sheetName val="F6 Nashik Other Finance charges"/>
      <sheetName val="F7 Nashik"/>
      <sheetName val="F11 Nashik"/>
      <sheetName val="F12 Nashik"/>
      <sheetName val="Uran True up Summary"/>
      <sheetName val="F1 Uran"/>
      <sheetName val="F1.1 Uran"/>
      <sheetName val="F2.1 Uran"/>
      <sheetName val="F2.2 Uran"/>
      <sheetName val="F2.3 Uran"/>
      <sheetName val="F2.4 Uran"/>
      <sheetName val="Uran Actual IOWC"/>
      <sheetName val="F2.8 Uran"/>
      <sheetName val="F3 Uran"/>
      <sheetName val="F3.1 Uran"/>
      <sheetName val="F3.2 Uran No. of Employees"/>
      <sheetName val="F3.2 Uran"/>
      <sheetName val="F3.3 Uran"/>
      <sheetName val="F3.4 Uran"/>
      <sheetName val="F4 Uran"/>
      <sheetName val="F4.1 Uran"/>
      <sheetName val="F4.2 Uran"/>
      <sheetName val="F4.3 Uran"/>
      <sheetName val="F5 Uran"/>
      <sheetName val="F6 Uran"/>
      <sheetName val="F6 Uran Other Finance charges"/>
      <sheetName val="F7 Uran"/>
      <sheetName val="F11 Uran"/>
      <sheetName val="F12 Uran"/>
      <sheetName val="Hydro True up Summary"/>
      <sheetName val="F1 Hydro"/>
      <sheetName val="F1.1 Hydro"/>
      <sheetName val="F2.2 Koyna"/>
      <sheetName val="F2.2 Tillari"/>
      <sheetName val="F2.2 Bhira"/>
      <sheetName val="F2.2 Small Hydro"/>
      <sheetName val="F2.2 Ghatghar"/>
      <sheetName val="F2.5 Koyna"/>
      <sheetName val="F2.5 Bhira"/>
      <sheetName val="F2.5 Tillari"/>
      <sheetName val="F2.5 Small Hydro"/>
      <sheetName val="F2.6 Hydro"/>
      <sheetName val="F2.7 Hydro"/>
      <sheetName val="F2.8 Koyna Hydro"/>
      <sheetName val="F2.8 Pune Mini Hydro"/>
      <sheetName val="F2.8 Nashik Mini hydro"/>
      <sheetName val="F3 Hydro"/>
      <sheetName val="F3.1 Hydro"/>
      <sheetName val="F3.2 Koyna"/>
      <sheetName val="F3.2 Tillari"/>
      <sheetName val="F3.2 Bhira"/>
      <sheetName val="F3.2 Small Hydro"/>
      <sheetName val="F3.2 Hydro No. of Employees"/>
      <sheetName val="F3.3 Koyna"/>
      <sheetName val="F3.3 Tillari"/>
      <sheetName val="F3.3 Bhira"/>
      <sheetName val="F3.3 Small Hydro"/>
      <sheetName val="F3.4 Koyna"/>
      <sheetName val="F3.4 Bhira"/>
      <sheetName val="F3.4 Tillari"/>
      <sheetName val="F3.4 Small Hydro"/>
      <sheetName val="F4 Koyna"/>
      <sheetName val="F4.1 Koyna"/>
      <sheetName val="F4.2 Koyna"/>
      <sheetName val="F4.3 Koyna"/>
      <sheetName val="F4 Bhira"/>
      <sheetName val="F4.1 Bhira"/>
      <sheetName val="F4.2 Bhira"/>
      <sheetName val="F4.3 Bhira"/>
      <sheetName val="F4 Tillari"/>
      <sheetName val="F4.1 Tillari"/>
      <sheetName val="F4.2 Tillari"/>
      <sheetName val="F4.3 Tillari"/>
      <sheetName val="F4 Small Hydro(Pune)"/>
      <sheetName val="F4.1 Small Hydro(Pune)"/>
      <sheetName val="F4.2 Small Hydro(Pune)"/>
      <sheetName val="F4.3 Small Hydro(Pune)"/>
      <sheetName val="F4 Small Hydro(Nashik)"/>
      <sheetName val="F4.1 Small Hydro(Nashik)"/>
      <sheetName val="F4.2 Small Hydro(Nashik)"/>
      <sheetName val="F4.3 Small Hydro(Nashik)"/>
      <sheetName val="F5 Koyna"/>
      <sheetName val="F5 Bhira"/>
      <sheetName val="F5 Tillari"/>
      <sheetName val="F5 small hydro"/>
      <sheetName val="GFA weights"/>
      <sheetName val="F6 Koyna"/>
      <sheetName val="F6 Tillari"/>
      <sheetName val="F6 SHP"/>
      <sheetName val="F6 Hydro Other Finance charges"/>
      <sheetName val="F7 Hydro"/>
      <sheetName val="F11 Hydro"/>
      <sheetName val="F12 Hydro"/>
      <sheetName val="Paras 3-4 True up Summary"/>
      <sheetName val="F1 Paras 3-4"/>
      <sheetName val="F1.1 Paras 3-4"/>
      <sheetName val="F2.1 Paras 3-4"/>
      <sheetName val="F2.2 Paeas 3-4"/>
      <sheetName val="F2.3 Paras 3-4"/>
      <sheetName val="F2.4 Paras 3-4"/>
      <sheetName val="Paras 3-4 Actual IOWC"/>
      <sheetName val="F2.8 Paras 3-4"/>
      <sheetName val="F3 Paras 3-4"/>
      <sheetName val="F3.1 Paras 3-4"/>
      <sheetName val="F3.2 Paras 3-4"/>
      <sheetName val="F3.2 Paras 3,4 No .of Employee"/>
      <sheetName val="F3.3 Paras 3-4"/>
      <sheetName val="F3.4 Paras 3-4"/>
      <sheetName val="F4 Paras 3-4"/>
      <sheetName val="F4.1 Paras 3-4"/>
      <sheetName val="F4.2 Paras 3-4"/>
      <sheetName val="F4.3 Paras 3-4"/>
      <sheetName val="F5 Paras 3-4"/>
      <sheetName val="F6 Paras 3-4"/>
      <sheetName val="F6 Paras34Other Finance charges"/>
      <sheetName val="F7 Paras 3-4"/>
      <sheetName val="F11 Paras 3-4"/>
      <sheetName val="F12 Paras 3-4"/>
      <sheetName val="Parli 6-7 True up Summary"/>
      <sheetName val="F1 Parli 6-7"/>
      <sheetName val="F1.1 Parli 6-7"/>
      <sheetName val="F2.1 Parli 6-7"/>
      <sheetName val="F2.2 Parli 6-7"/>
      <sheetName val="F2.3 Parli 6-7"/>
      <sheetName val="F2.4 Parli 6-7"/>
      <sheetName val="Parli 6-7 Actual IOWC"/>
      <sheetName val="F2.8 Parli 6-7"/>
      <sheetName val="F3 Parli 6-7"/>
      <sheetName val="F3.1 Parli 6-7"/>
      <sheetName val="F3.2 Parli 6-7"/>
      <sheetName val="F3.2 Parli 6,7 No. of Employees"/>
      <sheetName val="F3.3 Parli 6-7"/>
      <sheetName val="F3.4 Parli 6-7"/>
      <sheetName val="F4 Parli 6-7"/>
      <sheetName val="F4.1 Parli 6-7"/>
      <sheetName val="F4.2 Parli 6-7"/>
      <sheetName val="F4.3 Parli 6-7"/>
      <sheetName val="F5 Parli 6-7"/>
      <sheetName val="F6 Parli 6-7"/>
      <sheetName val="F6 Parli67OtherFinance charges"/>
      <sheetName val="F7 Parli 6-7"/>
      <sheetName val="F11 Parli 6-7"/>
      <sheetName val="F12 Parli 6-7"/>
      <sheetName val="Kha 5 True up Summary"/>
      <sheetName val="F1 Kha 5 "/>
      <sheetName val="F1.1 Kha 5"/>
      <sheetName val="F2.1 Kha 5"/>
      <sheetName val="F2.2 Kha 5"/>
      <sheetName val="F2.3 Kha 5"/>
      <sheetName val="F2.4 Kha 5"/>
      <sheetName val="Kha 5 Actual IOWC"/>
      <sheetName val="F2.8 kha 5"/>
      <sheetName val="F3 Kha 5"/>
      <sheetName val="F3.1 Kha 5"/>
      <sheetName val="F3.2 Kha 5"/>
      <sheetName val="F3.2 Kha 5 No. of Employees"/>
      <sheetName val="F3.3 Kha 5"/>
      <sheetName val="F3.4 Kha 5"/>
      <sheetName val="F4 Kha 5"/>
      <sheetName val="F4.1 Kha 5"/>
      <sheetName val="F4.2 Kha 5"/>
      <sheetName val="F4.3 Kha 5"/>
      <sheetName val="F5 Kha 5"/>
      <sheetName val="F6 Kha 5"/>
      <sheetName val="F6 Kha 5 Finance charges"/>
      <sheetName val="F7 Kha 5"/>
      <sheetName val="F11 Kha 5"/>
      <sheetName val="F12 Kha 5"/>
      <sheetName val="Bhusawal 4-5 True up Summary"/>
      <sheetName val="F1 Bhusawal 4-5"/>
      <sheetName val="F1.1 Bhusawal 4-5"/>
      <sheetName val="F2.1 Bhusawal 4-5"/>
      <sheetName val="F2.2 Bhusawal 4-5"/>
      <sheetName val="F2.3 Bhusawal 4-5"/>
      <sheetName val="F2.4 Bhusawal 4-5"/>
      <sheetName val="Bhusawal 4-5 Actual IOWC"/>
      <sheetName val="F2.8 Bhusawal 4-5"/>
      <sheetName val="F3 Bhusawal 4-5"/>
      <sheetName val="F3.1 Bhusawal 4-5"/>
      <sheetName val="F3.2 Bhusawal 4-5"/>
      <sheetName val="F3.2Bhusawal 4,5 No.ofEmployees"/>
      <sheetName val="F3.3 Bhusawal 4-5"/>
      <sheetName val="F3.4 Bhusawal 4-5"/>
      <sheetName val="F4 Bhusawal 4-5"/>
      <sheetName val="F4.1 Bhusawal 4-5"/>
      <sheetName val="F4.2 Bhusawal 4-5"/>
      <sheetName val="F4.3 Bhusawal 4-5"/>
      <sheetName val="F5 Bhusawal 4-5"/>
      <sheetName val="F6 Busawal 4-5"/>
      <sheetName val="F6 Bhu45 Other Finance charges"/>
      <sheetName val="F7 Bhusawal 4-5"/>
      <sheetName val="F11 Bhusawal 4-5"/>
      <sheetName val="F12 Bhusawal 4-5"/>
      <sheetName val="F5 Chandrapur 13-14"/>
      <sheetName val="F5 Parli 13-14"/>
      <sheetName val="F5 Khaperkheda 13-14"/>
      <sheetName val="F5 Koradi 13-14"/>
      <sheetName val="F5 Nashik 13-14"/>
      <sheetName val="F5 Uran 13-14"/>
      <sheetName val="F5 Paras 3-4 13-14"/>
      <sheetName val="F5 Parli 6-7 13-14"/>
      <sheetName val="F5 Kha 5 13-14"/>
      <sheetName val="F5 Bhusawal 4-5 13-14"/>
      <sheetName val="Notes"/>
      <sheetName val="Variables"/>
      <sheetName val="a-4"/>
    </sheetNames>
    <sheetDataSet>
      <sheetData sheetId="0"/>
      <sheetData sheetId="1"/>
      <sheetData sheetId="2"/>
      <sheetData sheetId="3">
        <row r="1">
          <cell r="B1">
            <v>0.14050000000000001</v>
          </cell>
        </row>
        <row r="2">
          <cell r="B2">
            <v>0.14050000000000001</v>
          </cell>
        </row>
        <row r="25">
          <cell r="B25">
            <v>0.11199999999999999</v>
          </cell>
        </row>
        <row r="26">
          <cell r="B26">
            <v>0.11199999999999999</v>
          </cell>
        </row>
        <row r="27">
          <cell r="B27">
            <v>0.11199999999999999</v>
          </cell>
        </row>
        <row r="28">
          <cell r="B28">
            <v>0.11199999999999999</v>
          </cell>
        </row>
        <row r="35">
          <cell r="B35">
            <v>5</v>
          </cell>
        </row>
        <row r="36">
          <cell r="B36">
            <v>6</v>
          </cell>
        </row>
        <row r="37">
          <cell r="B37">
            <v>5</v>
          </cell>
        </row>
        <row r="38">
          <cell r="B38">
            <v>19</v>
          </cell>
        </row>
        <row r="39">
          <cell r="B39">
            <v>10</v>
          </cell>
        </row>
        <row r="40">
          <cell r="B40">
            <v>10</v>
          </cell>
        </row>
        <row r="41">
          <cell r="B41">
            <v>5</v>
          </cell>
        </row>
        <row r="42">
          <cell r="B42">
            <v>20</v>
          </cell>
        </row>
        <row r="43">
          <cell r="B43">
            <v>9</v>
          </cell>
        </row>
        <row r="44">
          <cell r="B44">
            <v>9</v>
          </cell>
        </row>
        <row r="45">
          <cell r="B45">
            <v>23</v>
          </cell>
        </row>
        <row r="46">
          <cell r="B46">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25">
          <cell r="E25">
            <v>5.8710474000000001</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Inputs &amp; Assumptions"/>
      <sheetName val="TP15-16"/>
      <sheetName val="TP16-17"/>
      <sheetName val="TP17-18"/>
      <sheetName val="TP 18-19 19-20"/>
      <sheetName val="Fuel Cost Normative 15-16"/>
      <sheetName val="Fuel Cost Normative 16-17"/>
      <sheetName val="Fuel Cost Normative 17-18"/>
      <sheetName val="F12 MSPGCL"/>
      <sheetName val="Bhusawal"/>
      <sheetName val="Bhusawal True up Summary"/>
      <sheetName val="F1(Bhusawal)"/>
      <sheetName val="F1.1(Bhusawal)"/>
      <sheetName val="F2.1(Bhusawal)"/>
      <sheetName val="F2.2(Bhusawal)"/>
      <sheetName val="F2.3(Bhusawal)"/>
      <sheetName val="F2.4(Bhusawal)"/>
      <sheetName val="F2.8(Bhusawal)"/>
      <sheetName val="F3(Bhusawal)"/>
      <sheetName val="F3.1(Bhusawal)"/>
      <sheetName val="F3.2(Bhusawal)"/>
      <sheetName val="F3.3(Bhusawal)"/>
      <sheetName val="F3.4(Bhusawal)"/>
      <sheetName val="F4(Bhusawal)"/>
      <sheetName val="F4.1(Bhusawal)"/>
      <sheetName val="F4.2(Bhusawal)"/>
      <sheetName val="F4.3(Bhusawal)"/>
      <sheetName val="F5(Bhusawal)"/>
      <sheetName val="F6 (Bhusawal)"/>
      <sheetName val="F6 Other Finance charges"/>
      <sheetName val="F7(Bhusawal)"/>
      <sheetName val="F8(Bhusawal)"/>
      <sheetName val="F9(Bhusawal)"/>
      <sheetName val="9.1(Bhusawal)"/>
      <sheetName val="F9.2(Bhusawal)"/>
      <sheetName val="F9.3(Bhusawal)"/>
      <sheetName val="F10(Bhusawal)"/>
      <sheetName val="F11(Bhusawal)"/>
      <sheetName val="F12(Bhusawal)"/>
      <sheetName val="F13(Bhusawal)"/>
      <sheetName val="Bhusawal 4-5"/>
      <sheetName val="Bhusawal 4-5 True up Summary"/>
      <sheetName val="F1(Bhusawal 4-5)"/>
      <sheetName val="F1.1(Bhusawal 4-5)"/>
      <sheetName val="F2.1(Bhusawal 4-5)"/>
      <sheetName val="F2.2(Bhusawal 4-5)"/>
      <sheetName val="F2.3(Bhusawal 4-5)"/>
      <sheetName val="F2.4(Bhusawal 4-5)"/>
      <sheetName val="F2.8(Bhusawal 4-5)"/>
      <sheetName val="F3(Bhusawal 4-5)"/>
      <sheetName val="F3.1(Bhusawal 4-5)"/>
      <sheetName val="F3.2(Bhusawal 4-5)"/>
      <sheetName val="F3.3(Bhusawal 4-5)"/>
      <sheetName val="F3.4(Bhusawal 4-5)"/>
      <sheetName val="F4(Bhusawal 4-5)"/>
      <sheetName val="F4.1(Bhusawal 4-5)"/>
      <sheetName val="F4.2(Bhusawal 4-5)"/>
      <sheetName val="F4.3(Bhusawal 4-5)"/>
      <sheetName val="F5(Bhusawal 4-5)"/>
      <sheetName val="F6 (Bhusawal 4-5)"/>
      <sheetName val="F6 Other Finance char(Bhu 4-5)"/>
      <sheetName val="F7(Bhusawal 4-5)"/>
      <sheetName val="F8(Bhusawal 4-5)"/>
      <sheetName val="F9(Bhusawal 4-5)"/>
      <sheetName val="9.1(Bhusawal 4-5)"/>
      <sheetName val="F9.2(Bhusawal 4-5)"/>
      <sheetName val="F9.3 (Bhusawal 4-5)"/>
      <sheetName val="F10(Bhusawal 4-5)"/>
      <sheetName val="F11(Bhusawal 4-5)"/>
      <sheetName val="F12(Bhusawal 4-5)"/>
      <sheetName val="F13(Bhusawal 4-5)"/>
      <sheetName val="Chandrapur"/>
      <sheetName val="Chandrapur True up Summary"/>
      <sheetName val="F1(Chandrapur)"/>
      <sheetName val="F1.1(Chandrapur)"/>
      <sheetName val="F2.1(Chandrapur)"/>
      <sheetName val="F2.2(Chandrapur)"/>
      <sheetName val="F2.3(Chandrapur)"/>
      <sheetName val="F2.4(Chandrapur)"/>
      <sheetName val="F2.8(Chandrapur)"/>
      <sheetName val="F3(Chandrapur)"/>
      <sheetName val="F3.1(Chandrapur)"/>
      <sheetName val="F3.2(Chandrapur)"/>
      <sheetName val="F3.3(Chandrapur)"/>
      <sheetName val="F3.4(Chandrapur)"/>
      <sheetName val="F4(Chandrapur)"/>
      <sheetName val="F4.1(Chandrapur)"/>
      <sheetName val="F4.3 (Chandrapur)"/>
      <sheetName val="F5(Chandrapur)"/>
      <sheetName val="F6 (Chandrapur)"/>
      <sheetName val="F6 Other Finance charges (Chan)"/>
      <sheetName val="F7(Chandrapur)"/>
      <sheetName val="F8(Chandrapur)"/>
      <sheetName val="F9(Chandrapur)"/>
      <sheetName val="9.1(Chandrapur)"/>
      <sheetName val="F9.2(Chandrapur)"/>
      <sheetName val="F9.3(Chandrapur)"/>
      <sheetName val="F10(Chandrapur)"/>
      <sheetName val="F11(Chandrapur)"/>
      <sheetName val="F12(Chandrapur)"/>
      <sheetName val="F13(Chandrapur)"/>
      <sheetName val="Chandrapur 8-9"/>
      <sheetName val="Chandrapur89 True up Summary "/>
      <sheetName val="F1(Chandrapur 8-9)"/>
      <sheetName val="F1.1(Chandrapur 8-9)"/>
      <sheetName val="F2.1(Chandrapur 8-9)"/>
      <sheetName val="F2.2(Chandrapur 8-9)"/>
      <sheetName val="F2.3(Chandrapur 8-9)"/>
      <sheetName val="F2.4(Chandrapur 8-9)"/>
      <sheetName val="F2.8(Chandrapur 8-9)"/>
      <sheetName val="F3(Chandrapur 8-9)"/>
      <sheetName val="F3.1(Chandrapur 8-9)"/>
      <sheetName val="F3.2(Chandrapur 8-9)"/>
      <sheetName val="F3.3(Chandrapur 8-9)"/>
      <sheetName val="F3.4(Chandrapur 8-9)"/>
      <sheetName val="F4(Chandrapur 8-9)"/>
      <sheetName val="F4.1(Chandrapur 8-9)"/>
      <sheetName val="F4.2(Chandrapur 8-9)"/>
      <sheetName val="F4.3(Chandrapur 8-9)"/>
      <sheetName val="F5 (Chandrapur 8-9)"/>
      <sheetName val="F6 (Chandrapur8 &amp;9)"/>
      <sheetName val="F6 Other Financechar(CSTPS 8-9)"/>
      <sheetName val="F7(Chandrapur 8-9)"/>
      <sheetName val="F8(Chandrapur 8-9)"/>
      <sheetName val="F9(Chandrapur 8-9)"/>
      <sheetName val="9.1(Chandrapur 8-9)"/>
      <sheetName val="F9.2(Chandrapur 8-9)"/>
      <sheetName val="F9.3(Chandrapur 8-9)"/>
      <sheetName val="F10(Chandrapur 8-9)"/>
      <sheetName val="F11(Chandrapur 8-9)"/>
      <sheetName val="F12(Chandrapur 8-9) "/>
      <sheetName val="F13(Chandrapur 8-9)"/>
      <sheetName val="KPKD"/>
      <sheetName val="Khaperkheda True up summary "/>
      <sheetName val="F1(KPKD)"/>
      <sheetName val="F1.1(KPKD)"/>
      <sheetName val="F2.1(KPKD)"/>
      <sheetName val="F2.2(KPKD)"/>
      <sheetName val="F2.3(KPKD)"/>
      <sheetName val="F2.4(KPKD)"/>
      <sheetName val="F2.8(KPKD)"/>
      <sheetName val="F3(KPKD)"/>
      <sheetName val="F3.1(KPKD)"/>
      <sheetName val="F3.2(KPKD)"/>
      <sheetName val="F3.3(KPKD)"/>
      <sheetName val="F3.4(KPKD)"/>
      <sheetName val="F4(KPKD)"/>
      <sheetName val="F4.1 (KPKD)"/>
      <sheetName val="F4.2 (KPKD)"/>
      <sheetName val="F4.3 (KPKD)"/>
      <sheetName val="F5(KPKD)"/>
      <sheetName val="F6 (KPKD)"/>
      <sheetName val="F6 Other Finance charges (KPKD)"/>
      <sheetName val="F7(KPKD)"/>
      <sheetName val="F8(KPKD)"/>
      <sheetName val="F9(KPKD)"/>
      <sheetName val="9.1(KPKD)"/>
      <sheetName val="F9.2(KPKD)"/>
      <sheetName val="F9.3(KPKD)"/>
      <sheetName val="F10(KPKD)"/>
      <sheetName val="F11(KPKD)"/>
      <sheetName val="F12(KPKD)"/>
      <sheetName val="F13(KPKD)"/>
      <sheetName val="KPKD 5"/>
      <sheetName val="Khaperkheda 5 True up summary"/>
      <sheetName val="F1(KPKD 5)"/>
      <sheetName val="F1.1(KPKD 5)"/>
      <sheetName val="F2.1(KPKD 5)"/>
      <sheetName val="F2.2(KPKD 5)"/>
      <sheetName val="F2.3(KPKD 5)"/>
      <sheetName val="F2.4(KPKD 5)"/>
      <sheetName val="F2.8(KPKD 5)"/>
      <sheetName val="F3(KPKD 5)"/>
      <sheetName val="F3.1(KPKD 5)"/>
      <sheetName val="F3.2(KPKD 5)"/>
      <sheetName val="F3.3(KPKD 5)"/>
      <sheetName val="F3.4(KPKD 5)"/>
      <sheetName val="F4(KPKD 5)"/>
      <sheetName val="F4.1 (KPKD 5)"/>
      <sheetName val="F4.2 (KPKD 5)"/>
      <sheetName val="F4.3 (KPKD 5)"/>
      <sheetName val="F5(KPKD 5)"/>
      <sheetName val="F6 (KPKD 5)"/>
      <sheetName val="F6 Other Finance charges(KPKD5)"/>
      <sheetName val="F7(KPKD 5)"/>
      <sheetName val="F8(KPKD 5)"/>
      <sheetName val="F9(KPKD 5)"/>
      <sheetName val="9.1(KPKD 5)"/>
      <sheetName val="F9.2(KPKD 5)"/>
      <sheetName val="F9.3(KPKD 5)"/>
      <sheetName val="F10(KPKD 5)"/>
      <sheetName val="F11(KPKD 5)"/>
      <sheetName val="F12(KPKD 5)"/>
      <sheetName val="F13(KPKD 5)"/>
      <sheetName val="Koradi"/>
      <sheetName val="Koradi True up summary"/>
      <sheetName val="F1(Koradi)"/>
      <sheetName val="F1.1(Koradi)"/>
      <sheetName val="F2.1(Koradi)"/>
      <sheetName val="F2.2(Koradi)"/>
      <sheetName val="F2.3(Koradi)"/>
      <sheetName val="F2.4(Koradi)"/>
      <sheetName val="F2.8(Koradi)"/>
      <sheetName val="F3(Koradi)"/>
      <sheetName val="F3.1(Koradi)"/>
      <sheetName val="F3.2(Koradi)"/>
      <sheetName val="F3.3(Koradi)"/>
      <sheetName val="F3.4(Koradi)"/>
      <sheetName val="F4(Koradi)"/>
      <sheetName val="F4.1(Koradi)"/>
      <sheetName val="F4.2(Koradi)"/>
      <sheetName val="F4.3(Koradi)"/>
      <sheetName val="F5(Koradi)"/>
      <sheetName val="F6 (Koradi)"/>
      <sheetName val="F6 Other Finance charges  "/>
      <sheetName val="F7(Koradi))"/>
      <sheetName val="F8 (Koradi)"/>
      <sheetName val="F9(Koradi)"/>
      <sheetName val="9.1(Koradi)"/>
      <sheetName val="F9.2(Koradi)"/>
      <sheetName val="F9.3(Koradi)"/>
      <sheetName val="F10(Koradi)"/>
      <sheetName val="F11(Koradi)"/>
      <sheetName val="F12(Koradi)"/>
      <sheetName val="F13(Koradi)"/>
      <sheetName val="Koradi 8,9 10"/>
      <sheetName val="Koradi 8,9,10True up summary"/>
      <sheetName val="F1(Koradi 8,9 10)"/>
      <sheetName val="F1.1(Koradi 8,9 10)"/>
      <sheetName val="F2.1(Koradi 8,9 10)"/>
      <sheetName val="F2.2(Koradi 8,9 10)"/>
      <sheetName val="F2.3(Koradi 8,9 10)"/>
      <sheetName val="F2.4(Koradi 8,9 10)"/>
      <sheetName val="F2.8(Koradi 8,9 10)"/>
      <sheetName val="F3(Koradi 8,9 10)"/>
      <sheetName val="F3.1(Koradi 8,9 10)"/>
      <sheetName val="F3.2(Koradi 8,9 10)"/>
      <sheetName val="F3.3(Koradi 8,9 10"/>
      <sheetName val="F3.4(Koradi 8,9 10)"/>
      <sheetName val="F4(Koradi 8,9 10)"/>
      <sheetName val="F4.1(Koradi 8,9,10)"/>
      <sheetName val="F4.2(Koradi 8,9 10)"/>
      <sheetName val="F4.3(Koradi 8,9 10)"/>
      <sheetName val="F5 (Koradi 8,9,10)"/>
      <sheetName val="F6 (Koradi 8,9 10)"/>
      <sheetName val="F6 Othe Financechar(K8,9,10)"/>
      <sheetName val="F7(Koradi 8,9 10)"/>
      <sheetName val="F8(Koradi 8,9 10)"/>
      <sheetName val="F9(Koradi 8,9 10)"/>
      <sheetName val="9.1(Koradi 8,9 10)"/>
      <sheetName val="F9.2(Koradi 8,9 10)"/>
      <sheetName val="F9.3(Koradi 8,9 10)"/>
      <sheetName val="F10(Koradi 8,9 10)"/>
      <sheetName val="F11(Koradi 8,9 10)"/>
      <sheetName val="F12(Koradi 8,9 10)"/>
      <sheetName val="F13(Koradi 8,9 10)"/>
      <sheetName val="Nashik"/>
      <sheetName val="Nashik True up Summary"/>
      <sheetName val="F1(Nashik)"/>
      <sheetName val="F1.1(Nashik)"/>
      <sheetName val="F2.1(Nashik)"/>
      <sheetName val="F2.2(Nashik)"/>
      <sheetName val="F2.3(Nashik)"/>
      <sheetName val="F2.4(Nashik)"/>
      <sheetName val="F2.8(Nashik)"/>
      <sheetName val="F3(Nashik)"/>
      <sheetName val="F3.1(Nashik)"/>
      <sheetName val="F3.2(Nashik)"/>
      <sheetName val="F3.3(Nashik)"/>
      <sheetName val="F3.4(Nashik)"/>
      <sheetName val="F4(Nashik)"/>
      <sheetName val="F4.1(Nashik)"/>
      <sheetName val="F4.2(Nashik)"/>
      <sheetName val="F4.3(Nashik)"/>
      <sheetName val="F5(Nashik)"/>
      <sheetName val="F6(Nashik)"/>
      <sheetName val="F6 Other Financecharges (Nashi)"/>
      <sheetName val="F7(Nashik)"/>
      <sheetName val="F8(Nashik)"/>
      <sheetName val="F9(Nashik)"/>
      <sheetName val="9.1(Nashik)"/>
      <sheetName val="F9.2(Nashik)"/>
      <sheetName val="F9.3(Nashik)"/>
      <sheetName val="F10(Nashik)"/>
      <sheetName val="F11(Nashik)"/>
      <sheetName val="F12(Nashik)"/>
      <sheetName val="F13(Nashik)"/>
      <sheetName val="PRS 3-4"/>
      <sheetName val="PRS 3-4 TRUE UP SUMMARY"/>
      <sheetName val="F1(PRS 3-4)"/>
      <sheetName val="F1.1(PRS 3-4)"/>
      <sheetName val="F2.1(PRS 3-4)"/>
      <sheetName val="F2.2(PRS 3-4)"/>
      <sheetName val="F2.3(PRS 3-4)"/>
      <sheetName val="F2.4(PRS 3-4)"/>
      <sheetName val="F2.8(PRS 3-4)"/>
      <sheetName val="F3(PRS 3-4)"/>
      <sheetName val="F3.1(PRS 3-4)"/>
      <sheetName val="F3.2(PRS 3-4)"/>
      <sheetName val="F3.3(PRS 3-4)"/>
      <sheetName val="F3.4(PRS 3-4)"/>
      <sheetName val="F4(PRS 3-4)"/>
      <sheetName val="F4.1(PRS 3-4)"/>
      <sheetName val="F4.2(PRS 3-4)"/>
      <sheetName val="F4.3(PRS 3-4)"/>
      <sheetName val="F5(PRS 3-4)"/>
      <sheetName val="F6 (Paras)"/>
      <sheetName val="F6 Other Financ charges(prs3-4)"/>
      <sheetName val="F7(PRS 3-4)"/>
      <sheetName val="F8(PRS 3-4)"/>
      <sheetName val="F9(PRS 3-4)"/>
      <sheetName val="9.1(PRS 3-4)"/>
      <sheetName val="F9.2(PRS 3-4)"/>
      <sheetName val="F9.3(PRS 3-4)"/>
      <sheetName val="F10(PRS 3-4)"/>
      <sheetName val="F11(PRS 3-4)"/>
      <sheetName val="F12(PRS 3-4)"/>
      <sheetName val="F13(PRS 3-4)"/>
      <sheetName val="Parli"/>
      <sheetName val="Parli true up Summary"/>
      <sheetName val="F1(Parli)"/>
      <sheetName val="F1.1(Parli)"/>
      <sheetName val="F2.1(Parli)"/>
      <sheetName val="F2.2(Parli)"/>
      <sheetName val="F2.3(Parli)"/>
      <sheetName val="F2.4(Parli)"/>
      <sheetName val="F2.8(Parli)"/>
      <sheetName val="F3(Parli)"/>
      <sheetName val="F3.1(Parli)"/>
      <sheetName val="F3.2(Parli)"/>
      <sheetName val="F3.3(Parli)"/>
      <sheetName val="F3.4(Parli)"/>
      <sheetName val="F4(Parli)"/>
      <sheetName val="F4.1(Parli)"/>
      <sheetName val="F4.2(Parli)"/>
      <sheetName val="F4.3(Parli)"/>
      <sheetName val="F5(Parli)"/>
      <sheetName val="F6 (Parli)"/>
      <sheetName val="F6 Other Finance charges "/>
      <sheetName val="F7(Parli)"/>
      <sheetName val="F8(Parli)"/>
      <sheetName val="F9(Parli)"/>
      <sheetName val="9.1(Parli)"/>
      <sheetName val="F9.2(Parli)"/>
      <sheetName val="F9.3(Parli)"/>
      <sheetName val="F11(Parli)"/>
      <sheetName val="F12(Parli)"/>
      <sheetName val="F13(Parli)"/>
      <sheetName val="Parli 6-7"/>
      <sheetName val="Parli 6-7 true up Summary"/>
      <sheetName val="F1(Parli 6-7)"/>
      <sheetName val="F1.1(Parli 6-7)"/>
      <sheetName val="F2.1(Parli 6-7)"/>
      <sheetName val="F2.2(Parli 6-7)"/>
      <sheetName val="F2.3(Parli 6-7)"/>
      <sheetName val="F2.4(Parli 6-7)"/>
      <sheetName val="F2.8(Parli 6-7)"/>
      <sheetName val="F3(Parli 6-7)"/>
      <sheetName val="F3.1(Parli 6-7)"/>
      <sheetName val="F3.2(Parli 6-7)"/>
      <sheetName val="F3.3(Parli 6-7)"/>
      <sheetName val="F3.4(Parli 6-7)"/>
      <sheetName val="F4(Parli 6-7)"/>
      <sheetName val="F4.1(Parli 6-7)"/>
      <sheetName val="F4.2(Parli 6-7)"/>
      <sheetName val="F4.3(Parli 6-7)"/>
      <sheetName val="F5(Parli 6-7)"/>
      <sheetName val="F6 (Parli 6-7)"/>
      <sheetName val="F6 Other Financ char(Parli6-7)"/>
      <sheetName val="F7(Parli 6-7)"/>
      <sheetName val="F8(Parli 6-7)"/>
      <sheetName val="F9(Parli 6-7)"/>
      <sheetName val="9.1(Parli 6-7)"/>
      <sheetName val="F9.2(Parli 6-7)"/>
      <sheetName val="F9.3(Parli 6-7)"/>
      <sheetName val="F10(Parli 6-7)"/>
      <sheetName val="F11(Parli 6-7)"/>
      <sheetName val="F12(Parli 6-7)"/>
      <sheetName val="F13(Parli 6-7)"/>
      <sheetName val="Parli 8"/>
      <sheetName val="Parli 8 True up Summary "/>
      <sheetName val="F1(Parli 8)"/>
      <sheetName val="F1.1(Parli 8)"/>
      <sheetName val="F2.1(Parli 8)"/>
      <sheetName val="F2.2(Parli 8)"/>
      <sheetName val="F2.3(Parli 8)"/>
      <sheetName val="F2.4(Parli 8)"/>
      <sheetName val="F2.8(Parli 8)"/>
      <sheetName val="F3(Parli 8)"/>
      <sheetName val="F3.1(Parli 8)"/>
      <sheetName val="F3.2(Parli 8)"/>
      <sheetName val="F3.3(Parli 8)"/>
      <sheetName val="F3.4(Parli 8)"/>
      <sheetName val="F4(Parli 8)"/>
      <sheetName val="F4.1(Parli 8)"/>
      <sheetName val="F4.2(Parli 8)"/>
      <sheetName val="F4.3(Parli 8)"/>
      <sheetName val="F5 (Parli 8)"/>
      <sheetName val="F6 (Parli 8)"/>
      <sheetName val="F6 Other Financechar(Parli 8)"/>
      <sheetName val="F7(Parli 8)"/>
      <sheetName val="F8(Parli 8)"/>
      <sheetName val="F9(Parli 8)"/>
      <sheetName val="9.1(Parli 8)"/>
      <sheetName val="F9.2(Parli 8)"/>
      <sheetName val="F9.3(Parli 8)"/>
      <sheetName val="F10(Parli 8)"/>
      <sheetName val="F11(Parli 8)"/>
      <sheetName val="F12(Parli 8)"/>
      <sheetName val="F13(Parli 8)"/>
      <sheetName val="Uran"/>
      <sheetName val="Uran True up Summary"/>
      <sheetName val="F1(Uran)"/>
      <sheetName val="F1.1(Uran)"/>
      <sheetName val="F2.1(Uran)"/>
      <sheetName val="F2.2(Uran)"/>
      <sheetName val="F2.3(Uran)"/>
      <sheetName val="F2.4(Uran)"/>
      <sheetName val="F2.8(Uran)"/>
      <sheetName val="F3(Uran)"/>
      <sheetName val="F3.1(Uran)"/>
      <sheetName val="F3.2(Uran)"/>
      <sheetName val="F3.3(Uran)"/>
      <sheetName val="F3.4(Uran)"/>
      <sheetName val="F4(Uran)"/>
      <sheetName val="F4.1(Uran)"/>
      <sheetName val="F4.2(Uran)"/>
      <sheetName val="F4.3(Uran)"/>
      <sheetName val="F5(Uran)"/>
      <sheetName val="F6(Uran)"/>
      <sheetName val="F6 Other Finance charges (Uran)"/>
      <sheetName val="F7 Uran"/>
      <sheetName val="F8(Uran)"/>
      <sheetName val="F9(Uran)"/>
      <sheetName val="9.1(Uran)"/>
      <sheetName val="F9.2(Uran)"/>
      <sheetName val="F9.3(Uran)"/>
      <sheetName val="F10(Uran)"/>
      <sheetName val="F11(Uran)"/>
      <sheetName val="F12(Uran)"/>
      <sheetName val="F13(Uran)"/>
      <sheetName val="Hydro"/>
      <sheetName val="Hydro True up Summary"/>
      <sheetName val="F1(Hydro)"/>
      <sheetName val="F1(Koyna)"/>
      <sheetName val="F1(Bhira)"/>
      <sheetName val="F1(Tillari)"/>
      <sheetName val="F1(SHPS)"/>
      <sheetName val="F1.1(Koyna)"/>
      <sheetName val="F1.1(Bhira)"/>
      <sheetName val="F1.1(Tillari)"/>
      <sheetName val="F1.1(SHPS)"/>
      <sheetName val="F2.5(Koyna)"/>
      <sheetName val="F2.5(Bhira)"/>
      <sheetName val="F2.5(Tillari)"/>
      <sheetName val="F2.5(SHPS)"/>
      <sheetName val="F2.6(Koyna)"/>
      <sheetName val="F2.6(Bhira)"/>
      <sheetName val="F2.6(Tillari)"/>
      <sheetName val="F2.6(SHPS)"/>
      <sheetName val="F2.7(Hydro) "/>
      <sheetName val="F2.7(Koyna)"/>
      <sheetName val="F2.7(Bhira)"/>
      <sheetName val="F2.7(Tillari)"/>
      <sheetName val="F2.7(SHPS)"/>
      <sheetName val="F2.8(Koyna)"/>
      <sheetName val="F2.8 Bhira"/>
      <sheetName val="F2.8 Tillari"/>
      <sheetName val="F2.8 SHPS(Pune)"/>
      <sheetName val="F3(Hydro)"/>
      <sheetName val="F3(Koyna)"/>
      <sheetName val="F3(Bhira)"/>
      <sheetName val="F3(Tillari)"/>
      <sheetName val="F3(SHPS)"/>
      <sheetName val="F3.2(Hydro)"/>
      <sheetName val="F3.2(Koyna)"/>
      <sheetName val="F3.2(Bhira)"/>
      <sheetName val="F3.2(Tillari)"/>
      <sheetName val="F3.2(SHPS)"/>
      <sheetName val="F3.3(Hydro)"/>
      <sheetName val="F3.3(Koyna)"/>
      <sheetName val="F3.3(Bhira)"/>
      <sheetName val="F3.3(Tillari)"/>
      <sheetName val="F3.3(SHPS)"/>
      <sheetName val="F3.4(Hydro)"/>
      <sheetName val="F3.4(Koyna)"/>
      <sheetName val="F3.4(Bhira)"/>
      <sheetName val="F3.4(Tillari)"/>
      <sheetName val="F3.4(SHPS)"/>
      <sheetName val="F4(Koyna)"/>
      <sheetName val="F4.1(Koyna)"/>
      <sheetName val="F4.2(Koyna)"/>
      <sheetName val="F4(Bhira)"/>
      <sheetName val="F4.1 Bhira"/>
      <sheetName val="F4.2 Bhira"/>
      <sheetName val="F4.3 Bhira"/>
      <sheetName val="F4(Tillari)"/>
      <sheetName val="F4.1 Tillari"/>
      <sheetName val="F4.2 Tillari"/>
      <sheetName val="F4.3 Tillari"/>
      <sheetName val="F4(SHPS)"/>
      <sheetName val="F4.1 Pune SHPS"/>
      <sheetName val="F4.2 Pune SHPS"/>
      <sheetName val="F4.3 Pune SHPS"/>
      <sheetName val="F4.1 Nashik SHPS"/>
      <sheetName val="F4.2 Nashik SHPS"/>
      <sheetName val="F4.3 Nashik SHPS"/>
      <sheetName val="F5(Hydro)"/>
      <sheetName val="F5(Koyna)"/>
      <sheetName val="F5(Bhira)"/>
      <sheetName val="F5(Tillari)"/>
      <sheetName val="F5(SHPS)"/>
      <sheetName val="F6(Hydro)"/>
      <sheetName val="F6(Koyna)"/>
      <sheetName val="F6(Tillari)"/>
      <sheetName val="F6(SHPS)"/>
      <sheetName val="F6 Other Finance charges(Hydro)"/>
      <sheetName val="F6 Other Finance charges(Koyna)"/>
      <sheetName val="F7(Hydro)"/>
      <sheetName val="F7(Koyna)"/>
      <sheetName val="F7(Bhira)"/>
      <sheetName val="F7(Tillari)"/>
      <sheetName val="F7(SHPS)"/>
      <sheetName val="F8 (Hydro)"/>
      <sheetName val="F8 (Koyna)"/>
      <sheetName val="F8 (Bhira)"/>
      <sheetName val="F8 (Tillari)"/>
      <sheetName val="F8 (SHPS)"/>
      <sheetName val="F9(Hydro)"/>
      <sheetName val="F9(Koyna)"/>
      <sheetName val="F9(Bhira)"/>
      <sheetName val="F9(Tillari)"/>
      <sheetName val="F9(SHPS)"/>
      <sheetName val="9.1(Hydro)"/>
      <sheetName val="9.1(Koyna)"/>
      <sheetName val="9.1(Bhira)"/>
      <sheetName val="9.1(Tillari)"/>
      <sheetName val="9.1(SHPS)"/>
      <sheetName val="F9.2(KOYNA)"/>
      <sheetName val="F9.2(BHIRA)"/>
      <sheetName val="F9.2(Tillari) "/>
      <sheetName val="F9.2(SHPS)"/>
      <sheetName val="F9.3(Koyna)"/>
      <sheetName val="F9.3(Bhira)"/>
      <sheetName val="F9.3(Tillari)"/>
      <sheetName val="F9.3(SHPS)"/>
      <sheetName val="F10(Hydro)"/>
      <sheetName val="F10(Koyna)"/>
      <sheetName val="F10(Bhira)"/>
      <sheetName val="F10(Tillari)"/>
      <sheetName val="F10(SHPS)"/>
      <sheetName val="F11(Hydro)"/>
      <sheetName val="F11(Koyna)"/>
      <sheetName val="F11(Bhira)"/>
      <sheetName val="F11(Tillari)"/>
      <sheetName val="F11(SHPS)"/>
      <sheetName val="F12(Hydro)"/>
      <sheetName val="F13(Hydro)"/>
      <sheetName val="FY 15-16"/>
      <sheetName val="FY 16-17"/>
      <sheetName val="Sheet2"/>
    </sheetNames>
    <sheetDataSet>
      <sheetData sheetId="0"/>
      <sheetData sheetId="1"/>
      <sheetData sheetId="2">
        <row r="3">
          <cell r="B3">
            <v>5.7534246575342465</v>
          </cell>
        </row>
        <row r="4">
          <cell r="B4">
            <v>15.296438356164384</v>
          </cell>
        </row>
        <row r="5">
          <cell r="D5">
            <v>9.4246575342465757</v>
          </cell>
        </row>
        <row r="6">
          <cell r="D6">
            <v>18.969863013698628</v>
          </cell>
        </row>
        <row r="7">
          <cell r="D7">
            <v>19.934931506849313</v>
          </cell>
        </row>
        <row r="8">
          <cell r="D8">
            <v>6.0246575342465754</v>
          </cell>
        </row>
        <row r="9">
          <cell r="D9">
            <v>5.0602739726027401</v>
          </cell>
        </row>
        <row r="10">
          <cell r="D10">
            <v>19.217808219178082</v>
          </cell>
        </row>
        <row r="11">
          <cell r="D11">
            <v>8</v>
          </cell>
        </row>
        <row r="12">
          <cell r="D12">
            <v>8</v>
          </cell>
        </row>
        <row r="13">
          <cell r="D13">
            <v>22.054794520547944</v>
          </cell>
        </row>
        <row r="14">
          <cell r="D14">
            <v>23.206849315068496</v>
          </cell>
        </row>
        <row r="16">
          <cell r="G16">
            <v>6.0904109589041093</v>
          </cell>
        </row>
        <row r="17">
          <cell r="G17">
            <v>6.3904109589041092</v>
          </cell>
        </row>
        <row r="18">
          <cell r="G18">
            <v>10.36986301369863</v>
          </cell>
        </row>
        <row r="40">
          <cell r="M40">
            <v>0.14050000000000001</v>
          </cell>
        </row>
        <row r="41">
          <cell r="M41">
            <v>0.10787671232876712</v>
          </cell>
        </row>
        <row r="42">
          <cell r="M42">
            <v>0.10195342465753425</v>
          </cell>
        </row>
        <row r="43">
          <cell r="M43">
            <v>9.4500000000000001E-2</v>
          </cell>
        </row>
        <row r="47">
          <cell r="P47">
            <v>4.2705939682075394E-2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2">
          <cell r="O52">
            <v>10.36</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Index"/>
      <sheetName val="F1 (BSL-3)"/>
      <sheetName val="F1.1(BSL-3)"/>
      <sheetName val="F2.1 (BSL-3)"/>
      <sheetName val="F2.2 (BSL-3)"/>
      <sheetName val="F2.3 (BSL-3)"/>
      <sheetName val="F2.4 (BSL-3)"/>
      <sheetName val="F2.8 (BSL-3)"/>
      <sheetName val="F 2.8 (BSL 3)"/>
      <sheetName val="Trippings FY 17-18"/>
      <sheetName val="F3 (BSL-3)"/>
      <sheetName val="F3.1 (BSL-3)"/>
      <sheetName val="F3.2 (BSL-3)"/>
      <sheetName val="F3.3 (BSL-3)"/>
      <sheetName val="F3.4 (BSL-3)"/>
      <sheetName val="F4 (BSL-3)"/>
      <sheetName val="F4.1 (BSL-3)"/>
      <sheetName val="F4.2 (BSL-3)"/>
      <sheetName val="F4.3 (BSL-3)"/>
      <sheetName val="F5 (BSL-3)"/>
      <sheetName val="F15"/>
      <sheetName val="F6 (Bhusawal 2-3)"/>
      <sheetName val="F6 OFinC(BSL-3)"/>
      <sheetName val="F9 (BSL-3)"/>
      <sheetName val="F7 (BSL-3)"/>
      <sheetName val="F8 (BSL-3)"/>
      <sheetName val="F9.1 (BSL-3)"/>
      <sheetName val="F9.2 (BSL-3)"/>
      <sheetName val="F9.3 (BSL-3)"/>
      <sheetName val="F10 (BSL-3)"/>
      <sheetName val="F11 (BSL-3)"/>
      <sheetName val="F12 (BSL-3)"/>
      <sheetName val="F13 (BSL-3)"/>
    </sheetNames>
    <sheetDataSet>
      <sheetData sheetId="0">
        <row r="45">
          <cell r="N45">
            <v>8.0027397260273965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F5"/>
      <sheetName val="Sheet1"/>
      <sheetName val="F 5(CHN)"/>
      <sheetName val="F 5(BSL)"/>
      <sheetName val="F 5(KPKD)"/>
      <sheetName val="F 5(KRD)"/>
      <sheetName val="F 5(Nashik)"/>
      <sheetName val="F 5(Parli)"/>
      <sheetName val="F 5(Uran)"/>
      <sheetName val="F 5(Parli 6-7)"/>
      <sheetName val="F 5(Paras 3-4)"/>
      <sheetName val="F 5(KPKD 5)"/>
      <sheetName val="F 5(BSL 4-5)"/>
      <sheetName val="F 5(KRD660)"/>
      <sheetName val="F 5(CHN 8-9)"/>
      <sheetName val="F 5(Parli 8)"/>
      <sheetName val="F 5(Hydro)"/>
      <sheetName val="Sheet3"/>
    </sheetNames>
    <sheetDataSet>
      <sheetData sheetId="0"/>
      <sheetData sheetId="1">
        <row r="45">
          <cell r="O45">
            <v>7.0027397260273965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
      <sheetName val="2000-01"/>
      <sheetName val="2001-02"/>
      <sheetName val="2002-03"/>
      <sheetName val="2003-04"/>
      <sheetName val="2004-05"/>
      <sheetName val="2005-06"/>
      <sheetName val="2006-07"/>
      <sheetName val="2007-08"/>
      <sheetName val="2008-09"/>
      <sheetName val="Sheet1"/>
      <sheetName val="In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01"/>
      <sheetName val="Temp"/>
      <sheetName val="Sheet1"/>
      <sheetName val="1997-1998"/>
      <sheetName val="1998-1999"/>
      <sheetName val="1999-2000"/>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Balance Sheet"/>
      <sheetName val="Profit and Loss"/>
      <sheetName val="Suppl. Info."/>
      <sheetName val="Cashflow"/>
      <sheetName val="macro"/>
      <sheetName val="Upload"/>
      <sheetName val="Commentary"/>
      <sheetName val="ICDN's Received"/>
      <sheetName val="Accr and Prepay"/>
      <sheetName val="Manpower"/>
      <sheetName val="2000-01"/>
    </sheetNames>
    <sheetDataSet>
      <sheetData sheetId="0"/>
      <sheetData sheetId="1" refreshError="1">
        <row r="62">
          <cell r="J62">
            <v>13449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PL"/>
      <sheetName val="Lead CF"/>
      <sheetName val="Lead BS"/>
      <sheetName val="PL_Index"/>
      <sheetName val="PL1"/>
      <sheetName val="PL2"/>
      <sheetName val="PL3"/>
      <sheetName val="PL4"/>
      <sheetName val="PL5"/>
      <sheetName val="PL6-Revenue Bridge"/>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WC_Index"/>
      <sheetName val="WC1"/>
      <sheetName val="WC2"/>
      <sheetName val="FC_Index"/>
      <sheetName val="FC1"/>
      <sheetName val="FC2"/>
      <sheetName val="AG_Index"/>
      <sheetName val="AG1"/>
      <sheetName val="AG2"/>
      <sheetName val="AG3"/>
      <sheetName val="AG4"/>
      <sheetName val="AG5"/>
      <sheetName val="AG6"/>
      <sheetName val="Sheet8S"/>
      <sheetName val="Sheet4S"/>
      <sheetName val="Sheet01S"/>
      <sheetName val="Sheet12S"/>
      <sheetName val="2000-01"/>
      <sheetName val="Sheet2"/>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A6" t="str">
            <v>Currency:Rsm</v>
          </cell>
          <cell r="E6" t="str">
            <v>end points</v>
          </cell>
          <cell r="F6" t="str">
            <v>blank neg</v>
          </cell>
          <cell r="G6" t="str">
            <v>red neg</v>
          </cell>
          <cell r="H6" t="str">
            <v>grn neg</v>
          </cell>
          <cell r="I6" t="str">
            <v>blank pos</v>
          </cell>
          <cell r="J6" t="str">
            <v>red pos</v>
          </cell>
          <cell r="K6" t="str">
            <v>grn pos</v>
          </cell>
        </row>
        <row r="7">
          <cell r="A7" t="str">
            <v>FY09 Revenue</v>
          </cell>
          <cell r="E7">
            <v>8405.1759999999995</v>
          </cell>
        </row>
        <row r="8">
          <cell r="A8" t="str">
            <v>Industrial PNG - PV</v>
          </cell>
          <cell r="F8">
            <v>0</v>
          </cell>
          <cell r="G8">
            <v>0</v>
          </cell>
          <cell r="H8">
            <v>0</v>
          </cell>
          <cell r="I8">
            <v>5606.0249999999996</v>
          </cell>
          <cell r="J8">
            <v>2799.1510415459989</v>
          </cell>
          <cell r="K8">
            <v>0</v>
          </cell>
        </row>
        <row r="9">
          <cell r="A9" t="str">
            <v>Industrial PNG - VV</v>
          </cell>
          <cell r="F9">
            <v>0</v>
          </cell>
          <cell r="G9">
            <v>0</v>
          </cell>
          <cell r="H9">
            <v>0</v>
          </cell>
          <cell r="I9">
            <v>5606.0249999999996</v>
          </cell>
          <cell r="J9">
            <v>0</v>
          </cell>
          <cell r="K9">
            <v>5581.0111705459985</v>
          </cell>
        </row>
        <row r="10">
          <cell r="A10" t="str">
            <v>Other PNG segment - PV</v>
          </cell>
          <cell r="F10">
            <v>0</v>
          </cell>
          <cell r="G10">
            <v>0</v>
          </cell>
          <cell r="H10">
            <v>0</v>
          </cell>
          <cell r="I10">
            <v>11187.036</v>
          </cell>
          <cell r="J10">
            <v>0</v>
          </cell>
          <cell r="K10">
            <v>7.4050595397975743</v>
          </cell>
        </row>
        <row r="11">
          <cell r="A11" t="str">
            <v>Other PNG segment - VV</v>
          </cell>
          <cell r="F11">
            <v>0</v>
          </cell>
          <cell r="G11">
            <v>0</v>
          </cell>
          <cell r="H11">
            <v>0</v>
          </cell>
          <cell r="I11">
            <v>11194.441000000001</v>
          </cell>
          <cell r="J11">
            <v>0</v>
          </cell>
          <cell r="K11">
            <v>108.63957953191741</v>
          </cell>
        </row>
        <row r="12">
          <cell r="A12" t="str">
            <v>CNG  - PV</v>
          </cell>
          <cell r="F12">
            <v>0</v>
          </cell>
          <cell r="G12">
            <v>0</v>
          </cell>
          <cell r="H12">
            <v>0</v>
          </cell>
          <cell r="I12">
            <v>11284.778</v>
          </cell>
          <cell r="J12">
            <v>18.302668007728577</v>
          </cell>
          <cell r="K12">
            <v>0</v>
          </cell>
        </row>
        <row r="13">
          <cell r="A13" t="str">
            <v>CNG  - VV</v>
          </cell>
          <cell r="F13">
            <v>0</v>
          </cell>
          <cell r="G13">
            <v>0</v>
          </cell>
          <cell r="H13">
            <v>0</v>
          </cell>
          <cell r="I13">
            <v>11284.778</v>
          </cell>
          <cell r="J13">
            <v>0</v>
          </cell>
          <cell r="K13">
            <v>599.19994500772827</v>
          </cell>
        </row>
        <row r="14">
          <cell r="A14" t="str">
            <v>FY10 Revenue</v>
          </cell>
          <cell r="E14">
            <v>11883.978000000001</v>
          </cell>
          <cell r="F14">
            <v>0</v>
          </cell>
          <cell r="G14">
            <v>0</v>
          </cell>
          <cell r="H14">
            <v>0</v>
          </cell>
          <cell r="I14">
            <v>0</v>
          </cell>
          <cell r="J14">
            <v>0</v>
          </cell>
          <cell r="K14">
            <v>0</v>
          </cell>
        </row>
        <row r="15">
          <cell r="A15" t="str">
            <v>Industrial - PV</v>
          </cell>
          <cell r="F15">
            <v>0</v>
          </cell>
          <cell r="G15">
            <v>0</v>
          </cell>
          <cell r="H15">
            <v>0</v>
          </cell>
          <cell r="I15">
            <v>11883.978000000001</v>
          </cell>
          <cell r="J15">
            <v>0</v>
          </cell>
          <cell r="K15">
            <v>1744.8258249846979</v>
          </cell>
        </row>
        <row r="16">
          <cell r="A16" t="str">
            <v>Industrial - VV</v>
          </cell>
          <cell r="F16">
            <v>0</v>
          </cell>
          <cell r="G16">
            <v>0</v>
          </cell>
          <cell r="H16">
            <v>0</v>
          </cell>
          <cell r="I16">
            <v>13628.804</v>
          </cell>
          <cell r="J16">
            <v>0</v>
          </cell>
          <cell r="K16">
            <v>3762.8489450153015</v>
          </cell>
        </row>
        <row r="17">
          <cell r="A17" t="str">
            <v>Other PNG segment - PV</v>
          </cell>
          <cell r="F17">
            <v>0</v>
          </cell>
          <cell r="G17">
            <v>0</v>
          </cell>
          <cell r="H17">
            <v>0</v>
          </cell>
          <cell r="I17">
            <v>17391.652999999998</v>
          </cell>
          <cell r="J17">
            <v>0</v>
          </cell>
          <cell r="K17">
            <v>7.0388676541106268</v>
          </cell>
        </row>
        <row r="18">
          <cell r="A18" t="str">
            <v>Other PNG segment - VV</v>
          </cell>
          <cell r="F18">
            <v>0</v>
          </cell>
          <cell r="G18">
            <v>0</v>
          </cell>
          <cell r="H18">
            <v>0</v>
          </cell>
          <cell r="I18">
            <v>17398.691999999999</v>
          </cell>
          <cell r="J18">
            <v>0</v>
          </cell>
          <cell r="K18">
            <v>245.81202308588939</v>
          </cell>
        </row>
        <row r="19">
          <cell r="A19" t="str">
            <v>CNG  - PV</v>
          </cell>
          <cell r="F19">
            <v>0</v>
          </cell>
          <cell r="G19">
            <v>0</v>
          </cell>
          <cell r="H19">
            <v>0</v>
          </cell>
          <cell r="I19">
            <v>17644.504000000001</v>
          </cell>
          <cell r="J19">
            <v>0</v>
          </cell>
          <cell r="K19">
            <v>262.91937287053116</v>
          </cell>
        </row>
        <row r="20">
          <cell r="A20" t="str">
            <v>CNG  - VV</v>
          </cell>
          <cell r="F20">
            <v>0</v>
          </cell>
          <cell r="G20">
            <v>0</v>
          </cell>
          <cell r="H20">
            <v>0</v>
          </cell>
          <cell r="I20">
            <v>17907.423000000003</v>
          </cell>
          <cell r="J20">
            <v>0</v>
          </cell>
          <cell r="K20">
            <v>640.28400210946882</v>
          </cell>
        </row>
        <row r="21">
          <cell r="A21" t="str">
            <v>FY11 Revenue</v>
          </cell>
          <cell r="E21">
            <v>18547.707000000002</v>
          </cell>
          <cell r="F21">
            <v>0</v>
          </cell>
          <cell r="G21">
            <v>0</v>
          </cell>
          <cell r="H21">
            <v>0</v>
          </cell>
          <cell r="I21">
            <v>0</v>
          </cell>
          <cell r="J21">
            <v>0</v>
          </cell>
          <cell r="K21">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Index"/>
      <sheetName val="Trial Report"/>
      <sheetName val="PL"/>
      <sheetName val="BalanceSheet"/>
      <sheetName val="Sch_BS_Share Capita"/>
      <sheetName val="Sch_BS_Other_Liabilities"/>
      <sheetName val="Sch_BS_Assets"/>
      <sheetName val="Sch_BS_FA"/>
      <sheetName val="Sch_PL_Revenue"/>
      <sheetName val="Sch_PL_Exp"/>
      <sheetName val="Sheet1"/>
      <sheetName val="Sch_BS_Liabilities"/>
      <sheetName val="01-Balance sheet-IGAAP_AdaniEnt"/>
      <sheetName val="PL6-Revenue Bridge"/>
      <sheetName val="CoA"/>
      <sheetName val="ANAL"/>
      <sheetName val="Balance Sheet"/>
      <sheetName val="Masters"/>
      <sheetName val="BG Inputs"/>
      <sheetName val="FS"/>
      <sheetName val="DATA"/>
      <sheetName val="PC"/>
      <sheetName val="FACT"/>
      <sheetName val="BOQ"/>
      <sheetName val="Details"/>
      <sheetName val="REFNCOMPARE"/>
      <sheetName val="Colour Hierarchy"/>
      <sheetName val="LookupRanges"/>
      <sheetName val="Checks"/>
      <sheetName val="Timing"/>
      <sheetName val="Challan"/>
      <sheetName val="Parameters"/>
      <sheetName val="logsheet "/>
      <sheetName val="Customize Your Purchase Order"/>
      <sheetName val="COMI-M02"/>
      <sheetName val="Tax (Q)"/>
      <sheetName val="194C"/>
      <sheetName val="Checklist"/>
      <sheetName val="TB_Merged"/>
      <sheetName val="OEE"/>
      <sheetName val="Daywise"/>
      <sheetName val="Conditions"/>
      <sheetName val="Not Found recon"/>
      <sheetName val="Input Sheet"/>
      <sheetName val="FAR co Tangible"/>
      <sheetName val="Pulses"/>
      <sheetName val="Variables"/>
      <sheetName val="Allocate"/>
      <sheetName val="sep01"/>
      <sheetName val="IKB3"/>
      <sheetName val="DEG"/>
      <sheetName val="ifcw"/>
      <sheetName val="Main Bs"/>
    </sheetNames>
    <sheetDataSet>
      <sheetData sheetId="0">
        <row r="9">
          <cell r="E9" t="str">
            <v>CONSO_IGAAP</v>
          </cell>
        </row>
        <row r="15">
          <cell r="E15">
            <v>1</v>
          </cell>
        </row>
        <row r="16">
          <cell r="E16" t="str">
            <v>TOTALADJ</v>
          </cell>
        </row>
        <row r="17">
          <cell r="E17" t="str">
            <v>LC</v>
          </cell>
        </row>
        <row r="18">
          <cell r="E18" t="str">
            <v>F_CLO</v>
          </cell>
        </row>
        <row r="19">
          <cell r="E19" t="str">
            <v>NON_GROUP</v>
          </cell>
        </row>
        <row r="20">
          <cell r="E20" t="str">
            <v>ALL_INTERCO</v>
          </cell>
        </row>
        <row r="21">
          <cell r="E21" t="str">
            <v>YTD</v>
          </cell>
        </row>
        <row r="22">
          <cell r="E22" t="str">
            <v>ALL_SEGMENTS</v>
          </cell>
        </row>
        <row r="23">
          <cell r="E23" t="str">
            <v>V100</v>
          </cell>
        </row>
        <row r="25">
          <cell r="E25" t="str">
            <v>C2000</v>
          </cell>
        </row>
        <row r="26">
          <cell r="E26" t="str">
            <v>2011.JUN</v>
          </cell>
        </row>
        <row r="27">
          <cell r="E27" t="str">
            <v>Property value</v>
          </cell>
        </row>
        <row r="31">
          <cell r="E31" t="str">
            <v>2011.JUN</v>
          </cell>
        </row>
        <row r="32">
          <cell r="E32" t="str">
            <v>MONTH</v>
          </cell>
        </row>
        <row r="33">
          <cell r="E33" t="str">
            <v>3</v>
          </cell>
        </row>
        <row r="34">
          <cell r="E34">
            <v>-12</v>
          </cell>
        </row>
      </sheetData>
      <sheetData sheetId="1">
        <row r="11">
          <cell r="K11" t="str">
            <v>2011.JUN</v>
          </cell>
        </row>
      </sheetData>
      <sheetData sheetId="2"/>
      <sheetData sheetId="3">
        <row r="3">
          <cell r="E3" t="str">
            <v>CONSO_IGAAP</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UD"/>
      <sheetName val="10A"/>
      <sheetName val="80G"/>
      <sheetName val="80_"/>
      <sheetName val="SI"/>
      <sheetName val="EI_MAT"/>
      <sheetName val="FRINGE_BENEFIT_INFO"/>
      <sheetName val="IT_DDTP"/>
      <sheetName val="FSI"/>
      <sheetName val="TR_FA"/>
      <sheetName val="DDT_TDS_TCS"/>
      <sheetName val="Instructions"/>
      <sheetName val="Pre_XML"/>
      <sheetName val="Calculator"/>
      <sheetName val="Setoff"/>
      <sheetName val="PL6-Revenue Bridge"/>
      <sheetName val="Assumption_PwC"/>
      <sheetName val="Assumptions"/>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84">
          <cell r="B84" t="str">
            <v>01-ANDAMAN AND NICOBAR ISLANDS</v>
          </cell>
        </row>
        <row r="85">
          <cell r="B85" t="str">
            <v>02-ANDHRA PRADESH</v>
          </cell>
        </row>
        <row r="86">
          <cell r="B86" t="str">
            <v>03-ARUNACHAL PRADESH</v>
          </cell>
        </row>
        <row r="87">
          <cell r="B87" t="str">
            <v>04-ASSAM</v>
          </cell>
        </row>
        <row r="88">
          <cell r="B88" t="str">
            <v>05-BIHAR</v>
          </cell>
        </row>
        <row r="89">
          <cell r="B89" t="str">
            <v>06-CHANDIGARH</v>
          </cell>
        </row>
        <row r="90">
          <cell r="B90" t="str">
            <v>07-DADRA AND NAGAR HAVELI</v>
          </cell>
        </row>
        <row r="91">
          <cell r="B91" t="str">
            <v>08-DAMAN AND DIU</v>
          </cell>
        </row>
        <row r="92">
          <cell r="B92" t="str">
            <v>09-DELHI</v>
          </cell>
        </row>
        <row r="93">
          <cell r="B93" t="str">
            <v>10-GOA</v>
          </cell>
        </row>
        <row r="94">
          <cell r="B94" t="str">
            <v>11-GUJARAT</v>
          </cell>
        </row>
        <row r="95">
          <cell r="B95" t="str">
            <v>12-HARYANA</v>
          </cell>
        </row>
        <row r="96">
          <cell r="B96" t="str">
            <v>13-HIMACHAL PRADESH</v>
          </cell>
        </row>
        <row r="97">
          <cell r="B97" t="str">
            <v>14-JAMMU AND KASHMIR</v>
          </cell>
        </row>
        <row r="98">
          <cell r="B98" t="str">
            <v>15-KARNATAKA</v>
          </cell>
        </row>
        <row r="99">
          <cell r="B99" t="str">
            <v>16-KERALA</v>
          </cell>
        </row>
        <row r="100">
          <cell r="B100" t="str">
            <v>17-LAKHSWADEEP</v>
          </cell>
        </row>
        <row r="101">
          <cell r="B101" t="str">
            <v>18-MADHYA PRADESH</v>
          </cell>
        </row>
        <row r="102">
          <cell r="B102" t="str">
            <v>19-MAHARASHTRA</v>
          </cell>
        </row>
        <row r="103">
          <cell r="B103" t="str">
            <v>20-MANIPUR</v>
          </cell>
        </row>
        <row r="104">
          <cell r="B104" t="str">
            <v>21-MEGHALAYA</v>
          </cell>
        </row>
        <row r="105">
          <cell r="B105" t="str">
            <v>22-MIZORAM</v>
          </cell>
        </row>
        <row r="106">
          <cell r="B106" t="str">
            <v>23-NAGALAND</v>
          </cell>
        </row>
        <row r="107">
          <cell r="B107" t="str">
            <v>24-ORISSA</v>
          </cell>
        </row>
        <row r="108">
          <cell r="B108" t="str">
            <v>25-PONDICHERRY</v>
          </cell>
        </row>
        <row r="109">
          <cell r="B109" t="str">
            <v>26-PUNJAB</v>
          </cell>
        </row>
        <row r="110">
          <cell r="B110" t="str">
            <v>27-RAJASTHAN</v>
          </cell>
        </row>
        <row r="111">
          <cell r="B111" t="str">
            <v>28-SIKKIM</v>
          </cell>
        </row>
        <row r="112">
          <cell r="B112" t="str">
            <v>29-TAMILNADU</v>
          </cell>
        </row>
        <row r="113">
          <cell r="B113" t="str">
            <v>30-TRIPURA</v>
          </cell>
        </row>
        <row r="114">
          <cell r="B114" t="str">
            <v>31-UTTAR PRADESH</v>
          </cell>
        </row>
        <row r="115">
          <cell r="B115" t="str">
            <v>32-WEST BENGAL</v>
          </cell>
        </row>
        <row r="116">
          <cell r="B116" t="str">
            <v>33-CHHATISHGARH</v>
          </cell>
        </row>
        <row r="117">
          <cell r="B117" t="str">
            <v>34-UTTARANCHAL</v>
          </cell>
        </row>
        <row r="118">
          <cell r="B118" t="str">
            <v>35-JHARKHAND</v>
          </cell>
        </row>
        <row r="119">
          <cell r="B119" t="str">
            <v>99-FOREIGN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Balance Sheet"/>
      <sheetName val="Sheet1"/>
      <sheetName val="Profit and Loss"/>
      <sheetName val="Cashflow"/>
      <sheetName val="Supplement info"/>
      <sheetName val="Macros"/>
      <sheetName val="Settings"/>
      <sheetName val="Variables"/>
      <sheetName val="80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RsCroresBS"/>
      <sheetName val="AD"/>
      <sheetName val="NP"/>
      <sheetName val="SOCIE"/>
      <sheetName val="CFS"/>
      <sheetName val="CFW"/>
      <sheetName val="Consolidation"/>
      <sheetName val="Ind AS 101"/>
      <sheetName val="FI - FV"/>
      <sheetName val="DTL"/>
      <sheetName val="Corp"/>
      <sheetName val="RTB"/>
      <sheetName val="Misc"/>
      <sheetName val="ME"/>
      <sheetName val="Sale Memo"/>
      <sheetName val="Adj"/>
      <sheetName val="Reco"/>
      <sheetName val="Backup101"/>
      <sheetName val="80G"/>
      <sheetName val="Assumptions"/>
      <sheetName val="Title"/>
    </sheetNames>
    <sheetDataSet>
      <sheetData sheetId="0">
        <row r="4">
          <cell r="I4">
            <v>6.4855</v>
          </cell>
        </row>
      </sheetData>
      <sheetData sheetId="1"/>
      <sheetData sheetId="2"/>
      <sheetData sheetId="3">
        <row r="1">
          <cell r="K1" t="str">
            <v>31.03.2017</v>
          </cell>
          <cell r="L1" t="str">
            <v>31.03.2016</v>
          </cell>
          <cell r="M1" t="str">
            <v>01.04.2015</v>
          </cell>
        </row>
        <row r="2">
          <cell r="K2" t="str">
            <v>2016 - 17</v>
          </cell>
          <cell r="L2" t="str">
            <v>2015 - 16</v>
          </cell>
        </row>
      </sheetData>
      <sheetData sheetId="4"/>
      <sheetData sheetId="5"/>
      <sheetData sheetId="6">
        <row r="10">
          <cell r="B10">
            <v>-2000706814.3555815</v>
          </cell>
        </row>
      </sheetData>
      <sheetData sheetId="7">
        <row r="7">
          <cell r="C7">
            <v>357109970914</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ty Results (2)"/>
      <sheetName val="FORMAT"/>
      <sheetName val="Main Bs (2)"/>
      <sheetName val="Outside"/>
      <sheetName val="Outside entry"/>
      <sheetName val="QR-Millions"/>
      <sheetName val="Qrty Results"/>
      <sheetName val="Segmental Report"/>
      <sheetName val="CLBS"/>
      <sheetName val="Main Bs"/>
      <sheetName val="Inter Unit"/>
      <sheetName val="Analysis"/>
      <sheetName val="ratios"/>
      <sheetName val="CashFlow"/>
      <sheetName val="QR-EX_RH"/>
      <sheetName val="Qrty Results (3)"/>
      <sheetName val="QR-EX-OI"/>
      <sheetName val="ASSAY-new"/>
      <sheetName val="zpctb-dta"/>
      <sheetName val="Sheet1"/>
      <sheetName val="Details"/>
      <sheetName val="REFNCOMPARE"/>
      <sheetName val="EESL IN VPCL"/>
      <sheetName val="VPCL-1000"/>
      <sheetName val="Scenarios"/>
      <sheetName val="Title"/>
      <sheetName val="2000-01"/>
      <sheetName val="NP"/>
      <sheetName val="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M3" t="str">
            <v>(Rs. in Millions)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I"/>
      <sheetName val="I(B)"/>
      <sheetName val="loss"/>
      <sheetName val="en-pur"/>
      <sheetName val="en-pur-cum"/>
      <sheetName val="Amt-cum"/>
      <sheetName val="1998-99"/>
      <sheetName val="I(B) (2)"/>
      <sheetName val="Amt-cum 98-99"/>
      <sheetName val="dtls"/>
      <sheetName val="1997-98"/>
      <sheetName val="1996-97"/>
      <sheetName val="5-inter"/>
      <sheetName val="5-inter -cum"/>
      <sheetName val="ins spares"/>
      <sheetName val="Input_Sheet"/>
      <sheetName val="Financial Estimates"/>
      <sheetName val="OT-Common (DB)"/>
      <sheetName val="OT-Common (Cr)"/>
      <sheetName val="OT-Discom(DB)"/>
      <sheetName val="OT-Discom(CR)"/>
      <sheetName val="May 0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NP"/>
      <sheetName val="PP"/>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4">
          <cell r="B14">
            <v>0</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C01 (2)"/>
      <sheetName val="DEC01"/>
      <sheetName val="sep01"/>
      <sheetName val="March 01"/>
      <sheetName val="December2k"/>
      <sheetName val="SEPT 2000 (R)"/>
      <sheetName val="SEPT 2000"/>
      <sheetName val="JUNE 2000"/>
      <sheetName val="Dec"/>
      <sheetName val="Sept"/>
      <sheetName val="june"/>
      <sheetName val="March'99"/>
      <sheetName val="VPCL-1000"/>
      <sheetName val="Scenarios"/>
      <sheetName val="COST SHEET WORKING  -vizag"/>
      <sheetName val="extra"/>
      <sheetName val="Controls"/>
      <sheetName val="toggles"/>
      <sheetName val="P&amp;L"/>
      <sheetName val="DEC01_(2)"/>
      <sheetName val="March_01"/>
      <sheetName val="SEPT_2000_(R)"/>
      <sheetName val="SEPT_2000"/>
      <sheetName val="JUNE_2000"/>
      <sheetName val="COST_SHEET_WORKING__-vizag"/>
      <sheetName val="Input"/>
      <sheetName val="calc"/>
      <sheetName val="Main Bs"/>
      <sheetName val="Assumptions"/>
      <sheetName val="Projections"/>
      <sheetName val="loans"/>
      <sheetName val="BOQ (2)"/>
      <sheetName val="CRITERIA2"/>
      <sheetName val="CRITERIA3"/>
      <sheetName val="CRITERIA4"/>
      <sheetName val="CRITERIA5"/>
      <sheetName val="CRITERIA6"/>
      <sheetName val="HOUSE RENT DEPO."/>
      <sheetName val="Kwh and O2 bal"/>
      <sheetName val="Original format"/>
      <sheetName val="CRITERIA1"/>
      <sheetName val="Debt Actuals"/>
      <sheetName val="Date"/>
      <sheetName val="India"/>
      <sheetName val="TB"/>
      <sheetName val="Accounts2"/>
      <sheetName val="Schedule"/>
      <sheetName val="??????"/>
      <sheetName val="Option"/>
      <sheetName val="Data"/>
      <sheetName val="Summary"/>
      <sheetName val="IC-RP list"/>
      <sheetName val="Settings"/>
      <sheetName val="MAINBS1"/>
      <sheetName val="Pulses"/>
      <sheetName val="Interest 30-11-01 not PA 7%"/>
      <sheetName val="x-rate"/>
      <sheetName val="REGMAIN"/>
      <sheetName val="#REF"/>
      <sheetName val="PyG"/>
      <sheetName val="SCHV"/>
      <sheetName val="CASH FLOW AND BALANCE SHEET"/>
      <sheetName val="Parameters"/>
    </sheetNames>
    <sheetDataSet>
      <sheetData sheetId="0" refreshError="1"/>
      <sheetData sheetId="1" refreshError="1"/>
      <sheetData sheetId="2" refreshError="1"/>
      <sheetData sheetId="3" refreshError="1">
        <row r="1">
          <cell r="A1" t="str">
            <v>ESSAR STEEL LIMITED</v>
          </cell>
        </row>
        <row r="2">
          <cell r="A2" t="str">
            <v>SCHEDULE V AS ON 30.09.2001</v>
          </cell>
        </row>
        <row r="4">
          <cell r="C4" t="str">
            <v>GROSS BLOCK</v>
          </cell>
          <cell r="G4" t="str">
            <v>DEPRECIATION</v>
          </cell>
          <cell r="K4" t="str">
            <v>NET BLOCK</v>
          </cell>
        </row>
        <row r="5">
          <cell r="C5" t="str">
            <v>Balance as on</v>
          </cell>
          <cell r="D5" t="str">
            <v xml:space="preserve">Addition during </v>
          </cell>
          <cell r="E5" t="str">
            <v xml:space="preserve">Deletion during </v>
          </cell>
          <cell r="F5" t="str">
            <v>Balance as on</v>
          </cell>
          <cell r="G5" t="str">
            <v>Balance as on</v>
          </cell>
          <cell r="H5" t="str">
            <v xml:space="preserve">For the </v>
          </cell>
          <cell r="I5" t="str">
            <v>Withdrawls/</v>
          </cell>
          <cell r="J5" t="str">
            <v>Balance as on</v>
          </cell>
          <cell r="K5" t="str">
            <v>Balance as on</v>
          </cell>
          <cell r="L5" t="str">
            <v>Balance as on</v>
          </cell>
        </row>
        <row r="6">
          <cell r="B6" t="str">
            <v>Bus Area</v>
          </cell>
          <cell r="C6" t="str">
            <v>01.04.2001</v>
          </cell>
          <cell r="D6" t="str">
            <v>period</v>
          </cell>
          <cell r="E6" t="str">
            <v>period</v>
          </cell>
          <cell r="F6" t="str">
            <v>30.09.2001</v>
          </cell>
          <cell r="G6" t="str">
            <v>01.04.2001</v>
          </cell>
          <cell r="H6" t="str">
            <v>year</v>
          </cell>
          <cell r="I6" t="str">
            <v>written back</v>
          </cell>
          <cell r="J6" t="str">
            <v>30.09.2001</v>
          </cell>
          <cell r="K6" t="str">
            <v>30.09.2001</v>
          </cell>
          <cell r="L6" t="str">
            <v>31.03.2001</v>
          </cell>
        </row>
        <row r="7">
          <cell r="A7" t="str">
            <v>HBI</v>
          </cell>
        </row>
        <row r="8">
          <cell r="A8" t="str">
            <v>LAND</v>
          </cell>
          <cell r="B8">
            <v>1100</v>
          </cell>
          <cell r="C8">
            <v>15823090.9</v>
          </cell>
          <cell r="F8">
            <v>15823090.9</v>
          </cell>
          <cell r="G8">
            <v>0</v>
          </cell>
          <cell r="J8">
            <v>0</v>
          </cell>
          <cell r="K8">
            <v>15823090.9</v>
          </cell>
          <cell r="L8">
            <v>15823090.9</v>
          </cell>
        </row>
        <row r="9">
          <cell r="A9" t="str">
            <v>BUILDINGS</v>
          </cell>
          <cell r="B9">
            <v>1100</v>
          </cell>
          <cell r="C9">
            <v>319227652.68000001</v>
          </cell>
          <cell r="F9">
            <v>319227652.68000001</v>
          </cell>
          <cell r="G9">
            <v>165467883.11000001</v>
          </cell>
          <cell r="H9">
            <v>5000591</v>
          </cell>
          <cell r="J9">
            <v>170468474.11000001</v>
          </cell>
          <cell r="K9">
            <v>148759178.56999999</v>
          </cell>
          <cell r="L9">
            <v>153759769.56999999</v>
          </cell>
        </row>
        <row r="10">
          <cell r="A10" t="str">
            <v>PLANT &amp; MACHINERY</v>
          </cell>
          <cell r="B10">
            <v>1100</v>
          </cell>
          <cell r="C10">
            <v>8502250247.75</v>
          </cell>
          <cell r="D10">
            <v>80886321</v>
          </cell>
          <cell r="F10">
            <v>8583136568.75</v>
          </cell>
          <cell r="G10">
            <v>4848111145.0500002</v>
          </cell>
          <cell r="H10">
            <v>266337262.19</v>
          </cell>
          <cell r="J10">
            <v>5114448407.2399998</v>
          </cell>
          <cell r="K10">
            <v>3468688161.5100002</v>
          </cell>
          <cell r="L10">
            <v>3654139102.6999998</v>
          </cell>
        </row>
        <row r="11">
          <cell r="A11" t="str">
            <v>FURNITURE &amp; FIXTURE</v>
          </cell>
          <cell r="B11">
            <v>1100</v>
          </cell>
          <cell r="C11">
            <v>12436890.470000001</v>
          </cell>
          <cell r="F11">
            <v>12436890.470000001</v>
          </cell>
          <cell r="G11">
            <v>10556844.18</v>
          </cell>
          <cell r="H11">
            <v>170623</v>
          </cell>
          <cell r="J11">
            <v>10727467.18</v>
          </cell>
          <cell r="K11">
            <v>1709423.290000001</v>
          </cell>
          <cell r="L11">
            <v>1880046.290000001</v>
          </cell>
        </row>
        <row r="12">
          <cell r="A12" t="str">
            <v>OFFICE EQUIPMENT</v>
          </cell>
          <cell r="B12">
            <v>1100</v>
          </cell>
          <cell r="C12">
            <v>25197558.239999998</v>
          </cell>
          <cell r="F12">
            <v>25197558.239999998</v>
          </cell>
          <cell r="G12">
            <v>22121039.68</v>
          </cell>
          <cell r="H12">
            <v>270419</v>
          </cell>
          <cell r="J12">
            <v>22391458.68</v>
          </cell>
          <cell r="K12">
            <v>2806099.5599999987</v>
          </cell>
          <cell r="L12">
            <v>3076518.5599999987</v>
          </cell>
        </row>
        <row r="13">
          <cell r="A13" t="str">
            <v>VEHICLES</v>
          </cell>
          <cell r="B13">
            <v>1100</v>
          </cell>
          <cell r="C13">
            <v>3102311.71</v>
          </cell>
          <cell r="F13">
            <v>3102311.71</v>
          </cell>
          <cell r="G13">
            <v>2782295.04</v>
          </cell>
          <cell r="H13">
            <v>42438</v>
          </cell>
          <cell r="J13">
            <v>2824733.04</v>
          </cell>
          <cell r="K13">
            <v>277578.66999999993</v>
          </cell>
          <cell r="L13">
            <v>320016.66999999993</v>
          </cell>
        </row>
        <row r="14">
          <cell r="A14" t="str">
            <v>SHIPS</v>
          </cell>
          <cell r="B14">
            <v>1100</v>
          </cell>
          <cell r="C14">
            <v>689563031</v>
          </cell>
          <cell r="F14">
            <v>689563031</v>
          </cell>
          <cell r="G14">
            <v>184888702.30000001</v>
          </cell>
          <cell r="H14">
            <v>25302850</v>
          </cell>
          <cell r="J14">
            <v>210191552.30000001</v>
          </cell>
          <cell r="K14">
            <v>479371478.69999999</v>
          </cell>
          <cell r="L14">
            <v>504674328.69999999</v>
          </cell>
        </row>
        <row r="15">
          <cell r="A15" t="str">
            <v>AIRCRAFT</v>
          </cell>
          <cell r="B15">
            <v>1100</v>
          </cell>
          <cell r="C15">
            <v>0</v>
          </cell>
          <cell r="F15">
            <v>0</v>
          </cell>
          <cell r="G15">
            <v>0</v>
          </cell>
          <cell r="J15">
            <v>0</v>
          </cell>
          <cell r="K15">
            <v>0</v>
          </cell>
          <cell r="L15">
            <v>0</v>
          </cell>
        </row>
        <row r="16">
          <cell r="A16" t="str">
            <v>RAILWAY SIDING &amp; WAGONS</v>
          </cell>
          <cell r="B16">
            <v>1100</v>
          </cell>
          <cell r="C16">
            <v>179163743.00999999</v>
          </cell>
          <cell r="F16">
            <v>179163743.00999999</v>
          </cell>
          <cell r="G16">
            <v>61671285.68</v>
          </cell>
          <cell r="H16">
            <v>4266798</v>
          </cell>
          <cell r="J16">
            <v>65938083.68</v>
          </cell>
          <cell r="K16">
            <v>113225659.32999998</v>
          </cell>
          <cell r="L16">
            <v>117492457.32999998</v>
          </cell>
        </row>
        <row r="17">
          <cell r="C17">
            <v>9746764525.7599983</v>
          </cell>
          <cell r="D17">
            <v>80886321</v>
          </cell>
          <cell r="E17">
            <v>0</v>
          </cell>
          <cell r="F17">
            <v>9827650846.7599983</v>
          </cell>
          <cell r="G17">
            <v>5295599195.0400009</v>
          </cell>
          <cell r="H17">
            <v>301390981.19</v>
          </cell>
          <cell r="I17">
            <v>0</v>
          </cell>
          <cell r="J17">
            <v>5596990176.2300005</v>
          </cell>
          <cell r="K17">
            <v>4230660670.5299997</v>
          </cell>
          <cell r="L17">
            <v>4451165330.7199993</v>
          </cell>
        </row>
        <row r="18">
          <cell r="A18" t="str">
            <v>HRC</v>
          </cell>
        </row>
        <row r="19">
          <cell r="A19" t="str">
            <v xml:space="preserve"> LAND</v>
          </cell>
          <cell r="B19">
            <v>1500</v>
          </cell>
          <cell r="C19">
            <v>315389153.70999998</v>
          </cell>
          <cell r="E19">
            <v>159232</v>
          </cell>
          <cell r="F19">
            <v>315229921.70999998</v>
          </cell>
          <cell r="G19">
            <v>0</v>
          </cell>
          <cell r="J19">
            <v>0</v>
          </cell>
          <cell r="K19">
            <v>315229921.70999998</v>
          </cell>
          <cell r="L19">
            <v>315389153.70999998</v>
          </cell>
        </row>
        <row r="20">
          <cell r="A20" t="str">
            <v>BUILDINGS</v>
          </cell>
          <cell r="B20">
            <v>1500</v>
          </cell>
          <cell r="C20">
            <v>4070285083.3099999</v>
          </cell>
          <cell r="D20">
            <v>162946</v>
          </cell>
          <cell r="F20">
            <v>4070448029.3099999</v>
          </cell>
          <cell r="G20">
            <v>1724727022.8700001</v>
          </cell>
          <cell r="H20">
            <v>109221993</v>
          </cell>
          <cell r="J20">
            <v>1833949015.8700001</v>
          </cell>
          <cell r="K20">
            <v>2236499013.4399996</v>
          </cell>
          <cell r="L20">
            <v>2345558060.4399996</v>
          </cell>
        </row>
        <row r="21">
          <cell r="A21" t="str">
            <v>PLANT &amp; MACHINERY</v>
          </cell>
          <cell r="B21">
            <v>1500</v>
          </cell>
          <cell r="C21">
            <v>49626502718.139999</v>
          </cell>
          <cell r="D21">
            <v>9911802</v>
          </cell>
          <cell r="F21">
            <v>49636414520.139999</v>
          </cell>
          <cell r="G21">
            <v>12298017846</v>
          </cell>
          <cell r="H21">
            <v>1637899619</v>
          </cell>
          <cell r="J21">
            <v>13935917465</v>
          </cell>
          <cell r="K21">
            <v>35700497055.139999</v>
          </cell>
          <cell r="L21">
            <v>37328484872.139999</v>
          </cell>
        </row>
        <row r="22">
          <cell r="A22" t="str">
            <v>FURNITURE &amp; FIXTURE</v>
          </cell>
          <cell r="B22">
            <v>1500</v>
          </cell>
          <cell r="C22">
            <v>143125001.62</v>
          </cell>
          <cell r="D22">
            <v>25975</v>
          </cell>
          <cell r="F22">
            <v>143150976.62</v>
          </cell>
          <cell r="G22">
            <v>111692050.62</v>
          </cell>
          <cell r="H22">
            <v>2854410</v>
          </cell>
          <cell r="J22">
            <v>114546460.62</v>
          </cell>
          <cell r="K22">
            <v>28604516</v>
          </cell>
          <cell r="L22">
            <v>31432951</v>
          </cell>
        </row>
        <row r="23">
          <cell r="A23" t="str">
            <v>OFFICE EQUIPMENT</v>
          </cell>
          <cell r="B23">
            <v>1500</v>
          </cell>
          <cell r="C23">
            <v>299067230.81999999</v>
          </cell>
          <cell r="D23">
            <v>3744535</v>
          </cell>
          <cell r="F23">
            <v>302811765.81999999</v>
          </cell>
          <cell r="G23">
            <v>234598630.72999999</v>
          </cell>
          <cell r="H23">
            <v>9735699</v>
          </cell>
          <cell r="J23">
            <v>244334329.72999999</v>
          </cell>
          <cell r="K23">
            <v>58477436.090000004</v>
          </cell>
          <cell r="L23">
            <v>64468600.090000004</v>
          </cell>
        </row>
        <row r="24">
          <cell r="A24" t="str">
            <v>VEHICLES</v>
          </cell>
          <cell r="B24">
            <v>1500</v>
          </cell>
          <cell r="C24">
            <v>41761973.590000004</v>
          </cell>
          <cell r="D24">
            <v>1233431.45</v>
          </cell>
          <cell r="E24">
            <v>4308581</v>
          </cell>
          <cell r="F24">
            <v>38686824.040000007</v>
          </cell>
          <cell r="G24">
            <v>28393348.780000001</v>
          </cell>
          <cell r="H24">
            <v>1883090</v>
          </cell>
          <cell r="I24">
            <v>2188218.06</v>
          </cell>
          <cell r="J24">
            <v>28088220.720000003</v>
          </cell>
          <cell r="K24">
            <v>10598603.320000004</v>
          </cell>
          <cell r="L24">
            <v>13368624.810000002</v>
          </cell>
        </row>
        <row r="25">
          <cell r="A25" t="str">
            <v>SHIPS</v>
          </cell>
          <cell r="C25">
            <v>0</v>
          </cell>
          <cell r="F25">
            <v>0</v>
          </cell>
          <cell r="G25">
            <v>0</v>
          </cell>
          <cell r="J25">
            <v>0</v>
          </cell>
          <cell r="K25">
            <v>0</v>
          </cell>
          <cell r="L25">
            <v>0</v>
          </cell>
        </row>
        <row r="26">
          <cell r="A26" t="str">
            <v>AIRCRAFT</v>
          </cell>
          <cell r="B26">
            <v>1500</v>
          </cell>
          <cell r="C26">
            <v>43471480</v>
          </cell>
          <cell r="F26">
            <v>43471480</v>
          </cell>
          <cell r="G26">
            <v>28710073.91</v>
          </cell>
          <cell r="H26">
            <v>1198950</v>
          </cell>
          <cell r="J26">
            <v>29909023.91</v>
          </cell>
          <cell r="K26">
            <v>13562456.09</v>
          </cell>
          <cell r="L26">
            <v>14761406.09</v>
          </cell>
        </row>
        <row r="27">
          <cell r="A27" t="str">
            <v>RAILWAY SIDING &amp; WAGONS</v>
          </cell>
          <cell r="B27">
            <v>1500</v>
          </cell>
          <cell r="C27">
            <v>129930090.22</v>
          </cell>
          <cell r="F27">
            <v>129930090.22</v>
          </cell>
          <cell r="G27">
            <v>31658165.609999999</v>
          </cell>
          <cell r="H27">
            <v>3329662</v>
          </cell>
          <cell r="J27">
            <v>34987827.609999999</v>
          </cell>
          <cell r="K27">
            <v>94942262.609999999</v>
          </cell>
          <cell r="L27">
            <v>98271924.609999999</v>
          </cell>
        </row>
        <row r="28">
          <cell r="C28">
            <v>54669532731.409996</v>
          </cell>
          <cell r="D28">
            <v>15078689.449999999</v>
          </cell>
          <cell r="E28">
            <v>4467813</v>
          </cell>
          <cell r="F28">
            <v>54680143607.860001</v>
          </cell>
          <cell r="G28">
            <v>14457797138.520002</v>
          </cell>
          <cell r="H28">
            <v>1766123423</v>
          </cell>
          <cell r="I28">
            <v>2188218.06</v>
          </cell>
          <cell r="J28">
            <v>16221732343.460001</v>
          </cell>
          <cell r="K28">
            <v>38458411264.399994</v>
          </cell>
          <cell r="L28">
            <v>40211735592.889992</v>
          </cell>
        </row>
        <row r="29">
          <cell r="A29" t="str">
            <v>CORPORATE</v>
          </cell>
        </row>
        <row r="30">
          <cell r="A30" t="str">
            <v xml:space="preserve"> LAND</v>
          </cell>
          <cell r="C30">
            <v>0</v>
          </cell>
          <cell r="F30">
            <v>0</v>
          </cell>
          <cell r="G30">
            <v>0</v>
          </cell>
          <cell r="J30">
            <v>0</v>
          </cell>
          <cell r="K30">
            <v>0</v>
          </cell>
          <cell r="L30">
            <v>0</v>
          </cell>
        </row>
        <row r="31">
          <cell r="A31" t="str">
            <v>BUILDINGS</v>
          </cell>
          <cell r="B31">
            <v>1900</v>
          </cell>
          <cell r="C31">
            <v>6086179</v>
          </cell>
          <cell r="F31">
            <v>6086179</v>
          </cell>
          <cell r="G31">
            <v>3586069</v>
          </cell>
          <cell r="H31">
            <v>67444</v>
          </cell>
          <cell r="J31">
            <v>3653513</v>
          </cell>
          <cell r="K31">
            <v>2432666</v>
          </cell>
          <cell r="L31">
            <v>2500110</v>
          </cell>
        </row>
        <row r="32">
          <cell r="A32" t="str">
            <v>PLANT &amp; MACHINERY</v>
          </cell>
          <cell r="C32">
            <v>0</v>
          </cell>
          <cell r="F32">
            <v>0</v>
          </cell>
          <cell r="G32">
            <v>0</v>
          </cell>
          <cell r="J32">
            <v>0</v>
          </cell>
          <cell r="K32">
            <v>0</v>
          </cell>
          <cell r="L32">
            <v>0</v>
          </cell>
        </row>
        <row r="33">
          <cell r="A33" t="str">
            <v>FURNITURE &amp; FIXTURE</v>
          </cell>
          <cell r="B33">
            <v>1900</v>
          </cell>
          <cell r="C33">
            <v>18650264.300000001</v>
          </cell>
          <cell r="D33">
            <v>54250</v>
          </cell>
          <cell r="F33">
            <v>18704514.300000001</v>
          </cell>
          <cell r="G33">
            <v>15368792</v>
          </cell>
          <cell r="H33">
            <v>299908</v>
          </cell>
          <cell r="J33">
            <v>15668700</v>
          </cell>
          <cell r="K33">
            <v>3035814.3000000007</v>
          </cell>
          <cell r="L33">
            <v>3281472.3000000007</v>
          </cell>
        </row>
        <row r="34">
          <cell r="A34" t="str">
            <v>OFFICE EQUIPMENT</v>
          </cell>
          <cell r="B34">
            <v>1900</v>
          </cell>
          <cell r="C34">
            <v>19895306.559999999</v>
          </cell>
          <cell r="D34">
            <v>655570</v>
          </cell>
          <cell r="F34">
            <v>20550876.559999999</v>
          </cell>
          <cell r="G34">
            <v>15159783</v>
          </cell>
          <cell r="H34">
            <v>592607</v>
          </cell>
          <cell r="J34">
            <v>15752390</v>
          </cell>
          <cell r="K34">
            <v>4798486.5599999987</v>
          </cell>
          <cell r="L34">
            <v>4735523.5599999987</v>
          </cell>
        </row>
        <row r="35">
          <cell r="A35" t="str">
            <v>VEHICLES</v>
          </cell>
          <cell r="B35">
            <v>1900</v>
          </cell>
          <cell r="C35">
            <v>28326299.68</v>
          </cell>
          <cell r="F35">
            <v>28326299.68</v>
          </cell>
          <cell r="G35">
            <v>15234849</v>
          </cell>
          <cell r="H35">
            <v>1695955</v>
          </cell>
          <cell r="J35">
            <v>16930804</v>
          </cell>
          <cell r="K35">
            <v>11395495.68</v>
          </cell>
          <cell r="L35">
            <v>13091450.68</v>
          </cell>
        </row>
        <row r="36">
          <cell r="A36" t="str">
            <v>SHIPS</v>
          </cell>
          <cell r="C36">
            <v>0</v>
          </cell>
          <cell r="F36">
            <v>0</v>
          </cell>
          <cell r="G36">
            <v>0</v>
          </cell>
          <cell r="J36">
            <v>0</v>
          </cell>
          <cell r="K36">
            <v>0</v>
          </cell>
          <cell r="L36">
            <v>0</v>
          </cell>
        </row>
        <row r="37">
          <cell r="A37" t="str">
            <v>AIRCRAFT</v>
          </cell>
          <cell r="C37">
            <v>0</v>
          </cell>
          <cell r="F37">
            <v>0</v>
          </cell>
          <cell r="G37">
            <v>0</v>
          </cell>
          <cell r="J37">
            <v>0</v>
          </cell>
          <cell r="K37">
            <v>0</v>
          </cell>
          <cell r="L37">
            <v>0</v>
          </cell>
        </row>
        <row r="38">
          <cell r="A38" t="str">
            <v>RAILWAY SIDING &amp; WAGONS</v>
          </cell>
          <cell r="C38">
            <v>0</v>
          </cell>
          <cell r="F38">
            <v>0</v>
          </cell>
          <cell r="G38">
            <v>0</v>
          </cell>
          <cell r="J38">
            <v>0</v>
          </cell>
          <cell r="K38">
            <v>0</v>
          </cell>
          <cell r="L38">
            <v>0</v>
          </cell>
        </row>
        <row r="39">
          <cell r="C39">
            <v>72958049.539999992</v>
          </cell>
          <cell r="D39">
            <v>709820</v>
          </cell>
          <cell r="E39">
            <v>0</v>
          </cell>
          <cell r="F39">
            <v>73667869.539999992</v>
          </cell>
          <cell r="G39">
            <v>49349493</v>
          </cell>
          <cell r="H39">
            <v>2655914</v>
          </cell>
          <cell r="I39">
            <v>0</v>
          </cell>
          <cell r="J39">
            <v>52005407</v>
          </cell>
          <cell r="K39">
            <v>21662462.539999999</v>
          </cell>
          <cell r="L39">
            <v>23608556.539999999</v>
          </cell>
        </row>
        <row r="40">
          <cell r="A40" t="str">
            <v>TOTAL</v>
          </cell>
        </row>
        <row r="41">
          <cell r="A41" t="str">
            <v xml:space="preserve"> LAND</v>
          </cell>
          <cell r="C41">
            <v>331212244.60999995</v>
          </cell>
          <cell r="D41">
            <v>0</v>
          </cell>
          <cell r="E41">
            <v>159232</v>
          </cell>
          <cell r="F41">
            <v>331053012.60999995</v>
          </cell>
          <cell r="G41">
            <v>0</v>
          </cell>
          <cell r="H41">
            <v>0</v>
          </cell>
          <cell r="I41">
            <v>0</v>
          </cell>
          <cell r="J41">
            <v>0</v>
          </cell>
          <cell r="K41">
            <v>331053012.60999995</v>
          </cell>
          <cell r="L41">
            <v>331212244.60999995</v>
          </cell>
        </row>
        <row r="42">
          <cell r="A42" t="str">
            <v>BUILDINGS</v>
          </cell>
          <cell r="C42">
            <v>4395598914.9899998</v>
          </cell>
          <cell r="D42">
            <v>162946</v>
          </cell>
          <cell r="E42">
            <v>0</v>
          </cell>
          <cell r="F42">
            <v>4395761860.9899998</v>
          </cell>
          <cell r="G42">
            <v>1893780974.98</v>
          </cell>
          <cell r="H42">
            <v>114290028</v>
          </cell>
          <cell r="I42">
            <v>0</v>
          </cell>
          <cell r="J42">
            <v>2008071002.98</v>
          </cell>
          <cell r="K42">
            <v>2387690858.0099998</v>
          </cell>
          <cell r="L42">
            <v>2501817940.0099998</v>
          </cell>
        </row>
        <row r="43">
          <cell r="A43" t="str">
            <v>PLANT &amp; MACHINERY</v>
          </cell>
          <cell r="C43">
            <v>58128752965.889999</v>
          </cell>
          <cell r="D43">
            <v>90798123</v>
          </cell>
          <cell r="E43">
            <v>0</v>
          </cell>
          <cell r="F43">
            <v>58219551088.889999</v>
          </cell>
          <cell r="G43">
            <v>17146128991.049999</v>
          </cell>
          <cell r="H43">
            <v>1904236881.1900001</v>
          </cell>
          <cell r="I43">
            <v>0</v>
          </cell>
          <cell r="J43">
            <v>19050365872.239998</v>
          </cell>
          <cell r="K43">
            <v>39169185216.650002</v>
          </cell>
          <cell r="L43">
            <v>40982623974.839996</v>
          </cell>
        </row>
        <row r="44">
          <cell r="A44" t="str">
            <v>FURNITURE &amp; FIXTURE</v>
          </cell>
          <cell r="C44">
            <v>174212156.39000002</v>
          </cell>
          <cell r="D44">
            <v>80225</v>
          </cell>
          <cell r="E44">
            <v>0</v>
          </cell>
          <cell r="F44">
            <v>174292381.39000002</v>
          </cell>
          <cell r="G44">
            <v>137617686.80000001</v>
          </cell>
          <cell r="H44">
            <v>3324941</v>
          </cell>
          <cell r="I44">
            <v>0</v>
          </cell>
          <cell r="J44">
            <v>140942627.80000001</v>
          </cell>
          <cell r="K44">
            <v>33349753.590000004</v>
          </cell>
          <cell r="L44">
            <v>36594469.589999996</v>
          </cell>
        </row>
        <row r="45">
          <cell r="A45" t="str">
            <v>OFFICE EQUIPMENT</v>
          </cell>
          <cell r="C45">
            <v>344160095.62</v>
          </cell>
          <cell r="D45">
            <v>4400105</v>
          </cell>
          <cell r="E45">
            <v>0</v>
          </cell>
          <cell r="F45">
            <v>348560200.62</v>
          </cell>
          <cell r="G45">
            <v>271879453.40999997</v>
          </cell>
          <cell r="H45">
            <v>10598725</v>
          </cell>
          <cell r="I45">
            <v>0</v>
          </cell>
          <cell r="J45">
            <v>282478178.40999997</v>
          </cell>
          <cell r="K45">
            <v>66082022.210000008</v>
          </cell>
          <cell r="L45">
            <v>72280642.210000008</v>
          </cell>
        </row>
        <row r="46">
          <cell r="A46" t="str">
            <v>VEHICLES</v>
          </cell>
          <cell r="C46">
            <v>73190584.980000004</v>
          </cell>
          <cell r="D46">
            <v>1233431.45</v>
          </cell>
          <cell r="E46">
            <v>4308581</v>
          </cell>
          <cell r="F46">
            <v>70115435.430000007</v>
          </cell>
          <cell r="G46">
            <v>46410492.82</v>
          </cell>
          <cell r="H46">
            <v>3621483</v>
          </cell>
          <cell r="I46">
            <v>2188218.06</v>
          </cell>
          <cell r="J46">
            <v>47843757.759999998</v>
          </cell>
          <cell r="K46">
            <v>22271677.670000002</v>
          </cell>
          <cell r="L46">
            <v>26780092.160000004</v>
          </cell>
        </row>
        <row r="47">
          <cell r="A47" t="str">
            <v>SHIPS</v>
          </cell>
          <cell r="C47">
            <v>689563031</v>
          </cell>
          <cell r="D47">
            <v>0</v>
          </cell>
          <cell r="E47">
            <v>0</v>
          </cell>
          <cell r="F47">
            <v>689563031</v>
          </cell>
          <cell r="G47">
            <v>184888702.30000001</v>
          </cell>
          <cell r="H47">
            <v>25302850</v>
          </cell>
          <cell r="I47">
            <v>0</v>
          </cell>
          <cell r="J47">
            <v>210191552.30000001</v>
          </cell>
          <cell r="K47">
            <v>479371478.69999999</v>
          </cell>
          <cell r="L47">
            <v>504674328.69999999</v>
          </cell>
        </row>
        <row r="48">
          <cell r="A48" t="str">
            <v>AIRCRAFT</v>
          </cell>
          <cell r="C48">
            <v>43471480</v>
          </cell>
          <cell r="D48">
            <v>0</v>
          </cell>
          <cell r="E48">
            <v>0</v>
          </cell>
          <cell r="F48">
            <v>43471480</v>
          </cell>
          <cell r="G48">
            <v>28710073.91</v>
          </cell>
          <cell r="H48">
            <v>1198950</v>
          </cell>
          <cell r="I48">
            <v>0</v>
          </cell>
          <cell r="J48">
            <v>29909023.91</v>
          </cell>
          <cell r="K48">
            <v>13562456.09</v>
          </cell>
          <cell r="L48">
            <v>14761406.09</v>
          </cell>
        </row>
        <row r="49">
          <cell r="A49" t="str">
            <v>RAILWAY SIDING &amp; WAGONS</v>
          </cell>
          <cell r="C49">
            <v>309093833.23000002</v>
          </cell>
          <cell r="D49">
            <v>0</v>
          </cell>
          <cell r="E49">
            <v>0</v>
          </cell>
          <cell r="F49">
            <v>309093833.23000002</v>
          </cell>
          <cell r="G49">
            <v>93329451.289999992</v>
          </cell>
          <cell r="H49">
            <v>7596460</v>
          </cell>
          <cell r="I49">
            <v>0</v>
          </cell>
          <cell r="J49">
            <v>100925911.28999999</v>
          </cell>
          <cell r="K49">
            <v>208167921.94</v>
          </cell>
          <cell r="L49">
            <v>215764381.94</v>
          </cell>
        </row>
        <row r="50">
          <cell r="C50">
            <v>64489255306.709991</v>
          </cell>
          <cell r="D50">
            <v>96674830.450000003</v>
          </cell>
          <cell r="E50">
            <v>4467813</v>
          </cell>
          <cell r="F50">
            <v>64581462324.160004</v>
          </cell>
          <cell r="G50">
            <v>19802745826.560005</v>
          </cell>
          <cell r="H50">
            <v>2070170318.1900001</v>
          </cell>
          <cell r="I50">
            <v>2188218.06</v>
          </cell>
          <cell r="J50">
            <v>21870727926.690002</v>
          </cell>
          <cell r="K50">
            <v>42710734397.469994</v>
          </cell>
          <cell r="L50">
            <v>44686509480.149994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02"/>
      <sheetName val="mar02"/>
      <sheetName val="sep02"/>
      <sheetName val="Apr01-Sep02"/>
      <sheetName val="deductions"/>
      <sheetName val="additionsep02"/>
      <sheetName val="SUMMARY02-03"/>
      <sheetName val="01-02 "/>
      <sheetName val="ADDItion0203"/>
      <sheetName val="Sheet1"/>
      <sheetName val="summary01-02"/>
      <sheetName val="deduction"/>
      <sheetName val="addition"/>
      <sheetName val="DEC01"/>
      <sheetName val="summarydec01"/>
      <sheetName val="dec01ded"/>
      <sheetName val="dec01add"/>
      <sheetName val="sep01"/>
      <sheetName val="summary sep01"/>
      <sheetName val="sep01ded"/>
      <sheetName val="sep01add)"/>
      <sheetName val="Masters"/>
      <sheetName val="June_02"/>
      <sheetName val="01-02_"/>
      <sheetName val="summary_sep01"/>
      <sheetName val="Assumptions"/>
      <sheetName val="DMS_Configurator"/>
      <sheetName val="Formula"/>
      <sheetName val="Addi Jan - Dec 99"/>
      <sheetName val="Cons"/>
      <sheetName val="Main Bs"/>
      <sheetName val="Trial Balance - MARCH 2006"/>
      <sheetName val="Pulses"/>
      <sheetName val="Instructions"/>
      <sheetName val="Original format"/>
      <sheetName val="Lookups"/>
      <sheetName val="Scenarios"/>
      <sheetName val="sDatabase"/>
      <sheetName val="Params"/>
      <sheetName val="Sheet2"/>
      <sheetName val="Input"/>
      <sheetName val="STS BS CONSOLIDATED"/>
      <sheetName val="Unit"/>
      <sheetName val="A"/>
      <sheetName val="Interest 30-11-01 not PA 7%"/>
      <sheetName val="x-rate"/>
      <sheetName val="zpctb-dta"/>
      <sheetName val="FRMT"/>
      <sheetName val="WORKCAP"/>
      <sheetName val="CRITERIA2"/>
      <sheetName val="CRITERIA3"/>
      <sheetName val="CRITERIA4"/>
      <sheetName val="CRITERIA5"/>
      <sheetName val="CRITERIA6"/>
      <sheetName val="F-B"/>
      <sheetName val="F-B-21"/>
      <sheetName val="F-B-3"/>
      <sheetName val="F-B-4"/>
      <sheetName val="oLD bALANCING"/>
      <sheetName val="CLAY"/>
      <sheetName val="Accounts2"/>
      <sheetName val="Develop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Essar Steel Limited</v>
          </cell>
        </row>
        <row r="2">
          <cell r="B2" t="str">
            <v>Details of sale of fixed Assets during the period Apr -Mar 02</v>
          </cell>
        </row>
        <row r="3">
          <cell r="B3" t="str">
            <v>Doc.No</v>
          </cell>
          <cell r="C3" t="str">
            <v>Cap.date</v>
          </cell>
          <cell r="D3" t="str">
            <v>Name of Item</v>
          </cell>
          <cell r="E3" t="str">
            <v>AstValDate</v>
          </cell>
          <cell r="F3" t="str">
            <v>Acq.Value</v>
          </cell>
          <cell r="G3" t="str">
            <v>Depreciation</v>
          </cell>
        </row>
        <row r="4">
          <cell r="B4" t="str">
            <v>Main number</v>
          </cell>
          <cell r="C4" t="str">
            <v>DocumentNo</v>
          </cell>
          <cell r="D4" t="str">
            <v>Cap.date</v>
          </cell>
          <cell r="E4" t="str">
            <v>Description I</v>
          </cell>
          <cell r="F4" t="str">
            <v>cost</v>
          </cell>
          <cell r="G4" t="str">
            <v>Cum dep.</v>
          </cell>
          <cell r="H4" t="str">
            <v>Sale Value</v>
          </cell>
          <cell r="I4" t="str">
            <v>Profit\loss(-)</v>
          </cell>
        </row>
        <row r="5">
          <cell r="D5" t="str">
            <v>Deactivat.</v>
          </cell>
          <cell r="E5" t="str">
            <v>Description II</v>
          </cell>
        </row>
        <row r="6">
          <cell r="B6" t="str">
            <v>Vehicles</v>
          </cell>
          <cell r="C6" t="str">
            <v>15.05.2001</v>
          </cell>
          <cell r="D6" t="str">
            <v>CD WRITER, SOUND CARD, SPEAKER FOR PURCHASE DEPT.</v>
          </cell>
          <cell r="E6" t="str">
            <v>15.05.2001</v>
          </cell>
          <cell r="F6">
            <v>15000</v>
          </cell>
          <cell r="G6">
            <v>-2285</v>
          </cell>
        </row>
        <row r="7">
          <cell r="B7" t="str">
            <v>B area 1100</v>
          </cell>
        </row>
        <row r="8">
          <cell r="B8">
            <v>330000000004</v>
          </cell>
          <cell r="C8">
            <v>4000087</v>
          </cell>
          <cell r="D8" t="str">
            <v>04.10.1995</v>
          </cell>
          <cell r="E8" t="str">
            <v>GJ-5-FF-1154 MARUTI CAR</v>
          </cell>
          <cell r="F8">
            <v>14642</v>
          </cell>
          <cell r="G8">
            <v>12342.47</v>
          </cell>
          <cell r="H8">
            <v>2271</v>
          </cell>
          <cell r="I8">
            <v>-28.530000000000655</v>
          </cell>
        </row>
        <row r="9">
          <cell r="D9" t="str">
            <v>01.01.2002</v>
          </cell>
          <cell r="E9" t="str">
            <v>6010101-05  MR.PKS.MANI</v>
          </cell>
        </row>
        <row r="10">
          <cell r="B10">
            <v>330000000006</v>
          </cell>
          <cell r="C10">
            <v>4000086</v>
          </cell>
          <cell r="D10" t="str">
            <v>04.10.1995</v>
          </cell>
          <cell r="E10" t="str">
            <v>GJ-5-FF-1154 MARUTI CAR</v>
          </cell>
          <cell r="F10">
            <v>223851</v>
          </cell>
          <cell r="G10">
            <v>188699.2</v>
          </cell>
          <cell r="H10">
            <v>30403</v>
          </cell>
          <cell r="I10">
            <v>-4748.7999999999884</v>
          </cell>
        </row>
        <row r="11">
          <cell r="D11" t="str">
            <v>01.01.2002</v>
          </cell>
          <cell r="E11" t="str">
            <v>6010101-07  MR.PKS.MANI</v>
          </cell>
        </row>
        <row r="12">
          <cell r="B12">
            <v>330000000010</v>
          </cell>
          <cell r="C12">
            <v>4000085</v>
          </cell>
          <cell r="D12" t="str">
            <v>04.10.1995</v>
          </cell>
          <cell r="E12" t="str">
            <v>GJ-5-FF-1154-MARUTI CAR</v>
          </cell>
          <cell r="F12">
            <v>12055</v>
          </cell>
          <cell r="G12">
            <v>10162.58</v>
          </cell>
          <cell r="H12">
            <v>1893</v>
          </cell>
          <cell r="I12">
            <v>0.57999999999992724</v>
          </cell>
        </row>
        <row r="13">
          <cell r="D13" t="str">
            <v>01.01.2002</v>
          </cell>
          <cell r="E13" t="str">
            <v>6010101-11-MR.PKS.MANI</v>
          </cell>
        </row>
        <row r="14">
          <cell r="B14">
            <v>330000000285</v>
          </cell>
          <cell r="C14">
            <v>4000080</v>
          </cell>
          <cell r="D14" t="str">
            <v>01.10.1997</v>
          </cell>
          <cell r="E14" t="str">
            <v>GJ-5-N-7706 MARUTI 1000</v>
          </cell>
          <cell r="F14">
            <v>193857</v>
          </cell>
          <cell r="G14">
            <v>140053</v>
          </cell>
          <cell r="H14">
            <v>53804</v>
          </cell>
          <cell r="I14">
            <v>0</v>
          </cell>
        </row>
        <row r="15">
          <cell r="D15" t="str">
            <v>01.02.2002</v>
          </cell>
          <cell r="E15" t="str">
            <v>USER:CAP S. DAS</v>
          </cell>
        </row>
        <row r="16">
          <cell r="B16">
            <v>2000023</v>
          </cell>
          <cell r="C16" t="str">
            <v>30.04.2001</v>
          </cell>
          <cell r="D16" t="str">
            <v>MULTITECH MODEM 56.3 KBPS</v>
          </cell>
          <cell r="E16" t="str">
            <v>30.04.2001</v>
          </cell>
          <cell r="F16">
            <v>25200</v>
          </cell>
          <cell r="G16">
            <v>-4253</v>
          </cell>
        </row>
        <row r="17">
          <cell r="B17">
            <v>330000000276</v>
          </cell>
          <cell r="C17">
            <v>40000105</v>
          </cell>
          <cell r="D17" t="str">
            <v>01.04.1996</v>
          </cell>
          <cell r="E17" t="str">
            <v>GJ-5-FF-1633-MARUTI CAR Accessories</v>
          </cell>
          <cell r="F17">
            <v>9775</v>
          </cell>
          <cell r="G17">
            <v>8015.75</v>
          </cell>
          <cell r="H17">
            <v>1759.25</v>
          </cell>
          <cell r="I17">
            <v>0</v>
          </cell>
        </row>
        <row r="18">
          <cell r="B18">
            <v>2000023</v>
          </cell>
          <cell r="C18" t="str">
            <v>30.04.2001</v>
          </cell>
          <cell r="D18" t="str">
            <v>01.01.2002</v>
          </cell>
          <cell r="E18" t="str">
            <v xml:space="preserve">  MR.A.TAKOO</v>
          </cell>
          <cell r="F18">
            <v>15800</v>
          </cell>
          <cell r="G18">
            <v>-2667</v>
          </cell>
        </row>
        <row r="19">
          <cell r="B19">
            <v>330000000009</v>
          </cell>
          <cell r="C19">
            <v>40000105</v>
          </cell>
          <cell r="D19" t="str">
            <v>27.11.1995</v>
          </cell>
          <cell r="E19" t="str">
            <v xml:space="preserve">GJ-5-FF-1633-MARUTI CAR </v>
          </cell>
          <cell r="F19">
            <v>221914</v>
          </cell>
          <cell r="G19">
            <v>185539.82</v>
          </cell>
          <cell r="H19">
            <v>66578.33</v>
          </cell>
          <cell r="I19">
            <v>30204.150000000023</v>
          </cell>
        </row>
        <row r="20">
          <cell r="B20">
            <v>2000023</v>
          </cell>
          <cell r="C20" t="str">
            <v>30.04.2001</v>
          </cell>
          <cell r="D20" t="str">
            <v>01.01.2002</v>
          </cell>
          <cell r="E20" t="str">
            <v xml:space="preserve">  MR.A.TAKOO</v>
          </cell>
          <cell r="F20">
            <v>15750</v>
          </cell>
          <cell r="G20">
            <v>-2658</v>
          </cell>
        </row>
        <row r="21">
          <cell r="B21">
            <v>330000000008</v>
          </cell>
          <cell r="C21">
            <v>40000104</v>
          </cell>
          <cell r="D21" t="str">
            <v>27.11.1995</v>
          </cell>
          <cell r="E21" t="str">
            <v>GJ-5-FF-1633-MARUTI CAR Accessories</v>
          </cell>
          <cell r="F21">
            <v>13019</v>
          </cell>
          <cell r="G21">
            <v>10886.58</v>
          </cell>
          <cell r="H21">
            <v>2132.42</v>
          </cell>
          <cell r="I21">
            <v>0</v>
          </cell>
        </row>
        <row r="22">
          <cell r="B22">
            <v>2000023</v>
          </cell>
          <cell r="C22" t="str">
            <v>18.05.2001</v>
          </cell>
          <cell r="D22" t="str">
            <v>02.01.2002</v>
          </cell>
          <cell r="E22" t="str">
            <v xml:space="preserve">  MR.A.TAKOO</v>
          </cell>
          <cell r="F22">
            <v>17472</v>
          </cell>
          <cell r="G22">
            <v>-2604</v>
          </cell>
        </row>
        <row r="24">
          <cell r="B24">
            <v>2000023</v>
          </cell>
          <cell r="C24" t="str">
            <v>18.05.2001</v>
          </cell>
          <cell r="D24" t="str">
            <v>LCD DISPLAY 15"</v>
          </cell>
          <cell r="E24" t="str">
            <v>Total A</v>
          </cell>
          <cell r="F24">
            <v>689113</v>
          </cell>
          <cell r="G24">
            <v>555699.4</v>
          </cell>
          <cell r="H24">
            <v>158841.00000000003</v>
          </cell>
          <cell r="I24">
            <v>25427.400000000034</v>
          </cell>
        </row>
        <row r="26">
          <cell r="B26">
            <v>2000023</v>
          </cell>
          <cell r="C26" t="str">
            <v>31.05.2001</v>
          </cell>
          <cell r="D26" t="str">
            <v>Y2K COMPLIANT SOFTWARE (EPROM)</v>
          </cell>
          <cell r="E26" t="str">
            <v>31.05.2001</v>
          </cell>
          <cell r="F26">
            <v>23400</v>
          </cell>
          <cell r="G26">
            <v>-3154</v>
          </cell>
        </row>
        <row r="27">
          <cell r="B27" t="str">
            <v>B Area 1500</v>
          </cell>
        </row>
        <row r="28">
          <cell r="B28" t="str">
            <v>330000000134</v>
          </cell>
          <cell r="C28">
            <v>4000004</v>
          </cell>
          <cell r="D28" t="str">
            <v>31.10.1994</v>
          </cell>
          <cell r="E28" t="str">
            <v>TN-01-H-8962 PREMIER PADMINI</v>
          </cell>
          <cell r="F28">
            <v>267386</v>
          </cell>
          <cell r="G28">
            <v>232818.86</v>
          </cell>
          <cell r="H28">
            <v>35000</v>
          </cell>
          <cell r="I28">
            <v>432.85999999998603</v>
          </cell>
        </row>
        <row r="29">
          <cell r="D29" t="str">
            <v>31.07.2001</v>
          </cell>
          <cell r="E29" t="str">
            <v>6010103-09-MR.SELVARAJ P.</v>
          </cell>
          <cell r="G29">
            <v>0</v>
          </cell>
        </row>
        <row r="30">
          <cell r="B30" t="str">
            <v>330000000256</v>
          </cell>
          <cell r="C30">
            <v>4000002</v>
          </cell>
          <cell r="D30" t="str">
            <v>05.11.1996</v>
          </cell>
          <cell r="E30" t="str">
            <v>MARUTI ACTG CAR  GJ-5-FF-6270  EN</v>
          </cell>
          <cell r="F30">
            <v>229530</v>
          </cell>
          <cell r="G30">
            <v>171513.94</v>
          </cell>
          <cell r="H30">
            <v>58018</v>
          </cell>
          <cell r="I30">
            <v>1.9400000000023283</v>
          </cell>
        </row>
        <row r="31">
          <cell r="D31" t="str">
            <v>01.07.2001</v>
          </cell>
          <cell r="E31" t="str">
            <v>USER: MR.A.K.DAHIWAL / N.K.MODI</v>
          </cell>
          <cell r="G31">
            <v>0</v>
          </cell>
        </row>
        <row r="32">
          <cell r="B32" t="str">
            <v>330000000291</v>
          </cell>
          <cell r="C32">
            <v>4000000</v>
          </cell>
          <cell r="D32" t="str">
            <v>13.06.1997</v>
          </cell>
          <cell r="E32" t="str">
            <v>Maruti ZEN- GJ-5-PP-185</v>
          </cell>
          <cell r="F32">
            <v>333798.19</v>
          </cell>
          <cell r="G32">
            <v>235394</v>
          </cell>
          <cell r="H32">
            <v>90000</v>
          </cell>
          <cell r="I32">
            <v>-8404.1900000000023</v>
          </cell>
        </row>
        <row r="33">
          <cell r="D33" t="str">
            <v>01.08.2001</v>
          </cell>
          <cell r="E33" t="str">
            <v>User :MR. S. BHATNAGAR</v>
          </cell>
        </row>
        <row r="34">
          <cell r="B34" t="str">
            <v>330000000306</v>
          </cell>
          <cell r="C34">
            <v>4000003</v>
          </cell>
          <cell r="D34" t="str">
            <v>08.05.1997</v>
          </cell>
          <cell r="E34" t="str">
            <v>Maruti 800- GJ-5-PP-6 AC</v>
          </cell>
          <cell r="F34">
            <v>269825.51</v>
          </cell>
          <cell r="G34">
            <v>192626</v>
          </cell>
          <cell r="H34">
            <v>77200</v>
          </cell>
          <cell r="I34">
            <v>0.48999999999068677</v>
          </cell>
        </row>
        <row r="35">
          <cell r="D35" t="str">
            <v>01.08.2001</v>
          </cell>
          <cell r="E35" t="str">
            <v>User : MR.T.K.SUDHARSHAN</v>
          </cell>
          <cell r="G35">
            <v>0</v>
          </cell>
        </row>
        <row r="36">
          <cell r="B36" t="str">
            <v>330000000315</v>
          </cell>
          <cell r="C36">
            <v>2000012</v>
          </cell>
          <cell r="D36" t="str">
            <v>01.04.1998</v>
          </cell>
          <cell r="E36" t="str">
            <v>Maruti GJ-5-N-7832</v>
          </cell>
          <cell r="F36">
            <v>70670</v>
          </cell>
          <cell r="G36">
            <v>43129</v>
          </cell>
          <cell r="H36">
            <v>27520</v>
          </cell>
          <cell r="I36">
            <v>-21</v>
          </cell>
        </row>
        <row r="37">
          <cell r="D37" t="str">
            <v>31.05.2001</v>
          </cell>
          <cell r="E37" t="str">
            <v>USER: MR. K.V.MALLESWARA RAO</v>
          </cell>
        </row>
        <row r="38">
          <cell r="B38" t="str">
            <v>330000000379</v>
          </cell>
          <cell r="C38">
            <v>4000005</v>
          </cell>
          <cell r="D38" t="str">
            <v>03.05.2001</v>
          </cell>
          <cell r="E38" t="str">
            <v>SANTRO LS-HR SURANA-GJ5-AR-1702</v>
          </cell>
          <cell r="F38">
            <v>424645</v>
          </cell>
          <cell r="G38">
            <v>26808</v>
          </cell>
          <cell r="H38">
            <v>265319</v>
          </cell>
          <cell r="I38">
            <v>-132518</v>
          </cell>
        </row>
        <row r="39">
          <cell r="D39" t="str">
            <v>31.07.2001</v>
          </cell>
          <cell r="E39" t="str">
            <v>SANTRO LS-HR SURANA-GJ5-AR-1702</v>
          </cell>
        </row>
        <row r="40">
          <cell r="B40" t="str">
            <v>330000000381</v>
          </cell>
          <cell r="C40">
            <v>1001840</v>
          </cell>
          <cell r="D40" t="str">
            <v>01.04.2001</v>
          </cell>
          <cell r="E40" t="str">
            <v>MARUTI 800 GJ-5-FF-391</v>
          </cell>
          <cell r="F40">
            <v>71779</v>
          </cell>
          <cell r="G40">
            <v>39744</v>
          </cell>
          <cell r="H40">
            <v>32035</v>
          </cell>
          <cell r="I40">
            <v>0</v>
          </cell>
        </row>
        <row r="41">
          <cell r="D41" t="str">
            <v>01.09.2001</v>
          </cell>
          <cell r="E41" t="str">
            <v>USER: MR.P.T.RAO</v>
          </cell>
        </row>
        <row r="42">
          <cell r="B42">
            <v>2000105</v>
          </cell>
          <cell r="C42" t="str">
            <v>13.09.2001</v>
          </cell>
          <cell r="D42" t="str">
            <v>PRINTER,MODEL NO : GS 2415,GODREJ</v>
          </cell>
          <cell r="E42" t="str">
            <v>13.09.2001</v>
          </cell>
          <cell r="F42">
            <v>63116</v>
          </cell>
          <cell r="G42">
            <v>-1245</v>
          </cell>
        </row>
        <row r="43">
          <cell r="B43" t="str">
            <v>330000000261</v>
          </cell>
          <cell r="C43">
            <v>4000008</v>
          </cell>
          <cell r="D43" t="str">
            <v>05.11.1996</v>
          </cell>
          <cell r="E43" t="str">
            <v>MARUTI STD CAR  GJ-5-FF-6247</v>
          </cell>
          <cell r="F43">
            <v>198757</v>
          </cell>
          <cell r="G43">
            <v>151985.26</v>
          </cell>
          <cell r="H43">
            <v>0.01</v>
          </cell>
          <cell r="I43">
            <v>-46771.729999999981</v>
          </cell>
        </row>
        <row r="44">
          <cell r="B44">
            <v>2000144</v>
          </cell>
          <cell r="C44" t="str">
            <v>31.07.2001</v>
          </cell>
          <cell r="D44" t="str">
            <v>30.09.2001</v>
          </cell>
          <cell r="E44" t="str">
            <v>USER: MR.R.M.BHATIA</v>
          </cell>
          <cell r="F44">
            <v>30000</v>
          </cell>
          <cell r="G44">
            <v>-2038</v>
          </cell>
        </row>
        <row r="45">
          <cell r="B45" t="str">
            <v>330000000353</v>
          </cell>
          <cell r="C45">
            <v>4000007</v>
          </cell>
          <cell r="D45" t="str">
            <v>01.04.2000</v>
          </cell>
          <cell r="E45" t="str">
            <v>MARUTI GJ-5-FF-6247-A.C &amp; OTHER ACCORIES</v>
          </cell>
          <cell r="F45">
            <v>35275</v>
          </cell>
          <cell r="G45">
            <v>12508</v>
          </cell>
          <cell r="H45">
            <v>69483</v>
          </cell>
          <cell r="I45">
            <v>46716</v>
          </cell>
        </row>
        <row r="46">
          <cell r="B46">
            <v>2000144</v>
          </cell>
          <cell r="C46" t="str">
            <v>23.07.2001</v>
          </cell>
          <cell r="D46" t="str">
            <v>30.09.2001</v>
          </cell>
          <cell r="E46" t="str">
            <v>USER: MR.R.M.BHATIA</v>
          </cell>
          <cell r="F46">
            <v>234032</v>
          </cell>
          <cell r="G46">
            <v>164493.26</v>
          </cell>
          <cell r="H46">
            <v>69483.009999999995</v>
          </cell>
          <cell r="I46">
            <v>-55.729999999981374</v>
          </cell>
        </row>
        <row r="49">
          <cell r="B49" t="str">
            <v>330000000300</v>
          </cell>
          <cell r="C49">
            <v>4000017</v>
          </cell>
          <cell r="D49" t="str">
            <v>19.05.1997</v>
          </cell>
          <cell r="E49" t="str">
            <v>MARUTI ZEN,GJ-5-FF-9467</v>
          </cell>
          <cell r="F49">
            <v>336731.15</v>
          </cell>
          <cell r="G49">
            <v>244204</v>
          </cell>
          <cell r="H49">
            <v>109017.98</v>
          </cell>
          <cell r="I49">
            <v>16490.829999999958</v>
          </cell>
        </row>
        <row r="50">
          <cell r="D50" t="str">
            <v>30.09.2001</v>
          </cell>
          <cell r="E50" t="str">
            <v>USER:Mr.T SUBRAMANIUM (UGPAWAR)</v>
          </cell>
        </row>
        <row r="51">
          <cell r="B51" t="str">
            <v>330000000300</v>
          </cell>
          <cell r="C51">
            <v>4000018</v>
          </cell>
          <cell r="D51" t="str">
            <v>01.02.1999</v>
          </cell>
          <cell r="E51" t="str">
            <v>MARUTI ZEN,GJ-5-FF-9467</v>
          </cell>
          <cell r="F51">
            <v>9775</v>
          </cell>
          <cell r="G51">
            <v>5295</v>
          </cell>
          <cell r="H51">
            <v>0.01</v>
          </cell>
          <cell r="I51">
            <v>-4479.99</v>
          </cell>
        </row>
        <row r="52">
          <cell r="D52" t="str">
            <v>30.09.2001</v>
          </cell>
          <cell r="E52" t="str">
            <v>USER:Mr.T SUBRAMANIUM (UGPAWAR)</v>
          </cell>
        </row>
        <row r="53">
          <cell r="B53">
            <v>2000223</v>
          </cell>
          <cell r="C53">
            <v>37303</v>
          </cell>
          <cell r="D53" t="str">
            <v>ITSOURCE INDIA PURCHASE OF LAPTOP PC FOR H SHEKAR</v>
          </cell>
          <cell r="E53" t="str">
            <v>16.02.2002</v>
          </cell>
          <cell r="F53">
            <v>346506.15</v>
          </cell>
          <cell r="G53">
            <v>249499</v>
          </cell>
          <cell r="H53">
            <v>109017.98999999999</v>
          </cell>
          <cell r="I53">
            <v>12010.839999999958</v>
          </cell>
        </row>
        <row r="55">
          <cell r="B55" t="str">
            <v>330000000305</v>
          </cell>
          <cell r="C55">
            <v>4000012</v>
          </cell>
          <cell r="D55" t="str">
            <v>28.04.1997</v>
          </cell>
          <cell r="E55" t="str">
            <v>Maruti 800- GJ-5-PP-187 AC</v>
          </cell>
          <cell r="F55">
            <v>229552.15</v>
          </cell>
          <cell r="G55">
            <v>167688</v>
          </cell>
          <cell r="H55">
            <v>63350</v>
          </cell>
          <cell r="I55">
            <v>1485.8500000000058</v>
          </cell>
        </row>
        <row r="56">
          <cell r="D56" t="str">
            <v>30.09.2001</v>
          </cell>
          <cell r="E56" t="str">
            <v>User : MR.MOTILAL CHOUDHARY</v>
          </cell>
        </row>
        <row r="57">
          <cell r="B57" t="str">
            <v>330000000312</v>
          </cell>
          <cell r="C57">
            <v>4000011</v>
          </cell>
          <cell r="D57" t="str">
            <v>02.04.1997</v>
          </cell>
          <cell r="E57" t="str">
            <v>MARUTI STD CAR,GJ-5-FF-3670</v>
          </cell>
          <cell r="F57">
            <v>148108</v>
          </cell>
          <cell r="G57">
            <v>109161</v>
          </cell>
          <cell r="H57">
            <v>46065</v>
          </cell>
          <cell r="I57">
            <v>7118</v>
          </cell>
        </row>
        <row r="58">
          <cell r="D58" t="str">
            <v>30.09.2001</v>
          </cell>
          <cell r="E58" t="str">
            <v>USER:MR.M.M.PALTANWALE</v>
          </cell>
        </row>
        <row r="59">
          <cell r="B59">
            <v>2000234</v>
          </cell>
          <cell r="C59" t="str">
            <v>15.03.2002</v>
          </cell>
          <cell r="D59" t="str">
            <v>WINDOWS 2000 CLIENT LICENSE FOR 25 USERS</v>
          </cell>
          <cell r="E59" t="str">
            <v>15.03.2002</v>
          </cell>
          <cell r="F59">
            <v>35880</v>
          </cell>
          <cell r="G59">
            <v>-668</v>
          </cell>
        </row>
        <row r="60">
          <cell r="B60" t="str">
            <v>330000000331</v>
          </cell>
          <cell r="C60">
            <v>4000019</v>
          </cell>
          <cell r="D60" t="str">
            <v>05.06.1998</v>
          </cell>
          <cell r="E60" t="str">
            <v>MARUTI GJ-5-PP-3024</v>
          </cell>
          <cell r="F60">
            <v>256457</v>
          </cell>
          <cell r="G60">
            <v>159891</v>
          </cell>
          <cell r="H60">
            <v>109138.99</v>
          </cell>
          <cell r="I60">
            <v>12572.989999999991</v>
          </cell>
        </row>
        <row r="61">
          <cell r="B61">
            <v>2000237</v>
          </cell>
          <cell r="C61" t="str">
            <v>24.01.2002</v>
          </cell>
          <cell r="D61" t="str">
            <v>30.09.2001</v>
          </cell>
          <cell r="E61" t="str">
            <v>USER:MR.B.R.BAXI</v>
          </cell>
          <cell r="F61">
            <v>5200</v>
          </cell>
          <cell r="G61">
            <v>-382</v>
          </cell>
        </row>
        <row r="62">
          <cell r="B62" t="str">
            <v>330000000331</v>
          </cell>
          <cell r="C62">
            <v>4000020</v>
          </cell>
          <cell r="D62" t="str">
            <v>07.08.1998</v>
          </cell>
          <cell r="E62" t="str">
            <v>MARUTI GJ-5-PP-3024</v>
          </cell>
          <cell r="F62">
            <v>6992</v>
          </cell>
          <cell r="G62">
            <v>4209</v>
          </cell>
          <cell r="H62">
            <v>0.01</v>
          </cell>
          <cell r="I62">
            <v>-2782.99</v>
          </cell>
        </row>
        <row r="63">
          <cell r="B63">
            <v>2000237</v>
          </cell>
          <cell r="C63" t="str">
            <v>25.01.2002</v>
          </cell>
          <cell r="D63" t="str">
            <v>30.09.2001</v>
          </cell>
          <cell r="E63" t="str">
            <v>USER:MR.B.R.BAXI</v>
          </cell>
          <cell r="F63">
            <v>5200</v>
          </cell>
          <cell r="G63">
            <v>-376</v>
          </cell>
        </row>
        <row r="64">
          <cell r="F64">
            <v>263449</v>
          </cell>
          <cell r="G64">
            <v>164100</v>
          </cell>
          <cell r="H64">
            <v>109139</v>
          </cell>
          <cell r="I64">
            <v>9789.9999999999909</v>
          </cell>
        </row>
        <row r="65">
          <cell r="B65">
            <v>2000237</v>
          </cell>
          <cell r="C65" t="str">
            <v>30.01.2002</v>
          </cell>
          <cell r="D65" t="str">
            <v>PRINTER,DESK JET,COLOUR,HP 850 CR</v>
          </cell>
          <cell r="E65" t="str">
            <v>30.01.2002</v>
          </cell>
          <cell r="F65">
            <v>9350</v>
          </cell>
          <cell r="G65">
            <v>-625</v>
          </cell>
        </row>
        <row r="67">
          <cell r="B67" t="str">
            <v>330000000345</v>
          </cell>
          <cell r="C67">
            <v>4000014</v>
          </cell>
          <cell r="D67" t="str">
            <v>01.04.1999</v>
          </cell>
          <cell r="E67" t="str">
            <v>GJ-5-FF-6617-MARUTI 800 ; USER-P.M.JOSHI</v>
          </cell>
          <cell r="F67">
            <v>139493</v>
          </cell>
          <cell r="G67">
            <v>72770</v>
          </cell>
          <cell r="H67">
            <v>0.01</v>
          </cell>
          <cell r="I67">
            <v>-66722.990000000005</v>
          </cell>
        </row>
        <row r="68">
          <cell r="D68" t="str">
            <v>30.09.2001</v>
          </cell>
          <cell r="E68" t="str">
            <v>USER-P.M.JOSHI</v>
          </cell>
        </row>
        <row r="69">
          <cell r="B69" t="str">
            <v>330000000355</v>
          </cell>
          <cell r="C69">
            <v>4000013</v>
          </cell>
          <cell r="D69" t="str">
            <v>01.04.2000</v>
          </cell>
          <cell r="E69" t="str">
            <v>A.C FOR GJ-5-FF-6617-MARUTI; USER-P.M.JOSHI</v>
          </cell>
          <cell r="F69">
            <v>23000</v>
          </cell>
          <cell r="G69">
            <v>8155</v>
          </cell>
          <cell r="H69">
            <v>42113.99</v>
          </cell>
          <cell r="I69">
            <v>27268.989999999998</v>
          </cell>
        </row>
        <row r="70">
          <cell r="D70" t="str">
            <v>30.09.2001</v>
          </cell>
          <cell r="E70" t="str">
            <v>USER-P.M.JOSHI</v>
          </cell>
        </row>
        <row r="71">
          <cell r="B71">
            <v>2000203</v>
          </cell>
          <cell r="C71" t="str">
            <v>07.11.2001</v>
          </cell>
          <cell r="D71" t="str">
            <v>DESK JET 560 COLOUR INKLET PRINTER,HP</v>
          </cell>
          <cell r="E71" t="str">
            <v>31.12.2001</v>
          </cell>
          <cell r="F71">
            <v>162493</v>
          </cell>
          <cell r="G71">
            <v>80925</v>
          </cell>
          <cell r="H71">
            <v>42114</v>
          </cell>
          <cell r="I71">
            <v>-39454.000000000007</v>
          </cell>
        </row>
        <row r="73">
          <cell r="B73">
            <v>2000203</v>
          </cell>
          <cell r="C73" t="str">
            <v>07.11.2001</v>
          </cell>
          <cell r="D73" t="str">
            <v>UTP CABLE, E.CAT.5,4 PAIR</v>
          </cell>
          <cell r="E73" t="str">
            <v>31.12.2001</v>
          </cell>
          <cell r="F73">
            <v>18254.5</v>
          </cell>
          <cell r="G73">
            <v>-2901</v>
          </cell>
        </row>
        <row r="74">
          <cell r="B74" t="str">
            <v>330000000363</v>
          </cell>
          <cell r="C74">
            <v>4000009</v>
          </cell>
          <cell r="D74" t="str">
            <v>01.12.2000</v>
          </cell>
          <cell r="E74" t="str">
            <v>GJ-5-AR-0058HUNDAI  MR P.PANDE</v>
          </cell>
          <cell r="F74">
            <v>684649</v>
          </cell>
          <cell r="G74">
            <v>138291</v>
          </cell>
          <cell r="H74">
            <v>568010.99</v>
          </cell>
          <cell r="I74">
            <v>21652.989999999991</v>
          </cell>
        </row>
        <row r="75">
          <cell r="B75">
            <v>2000210</v>
          </cell>
          <cell r="C75" t="str">
            <v>31.12.2001</v>
          </cell>
          <cell r="D75" t="str">
            <v>30.09.2001</v>
          </cell>
          <cell r="E75" t="str">
            <v xml:space="preserve">USER-MR. P PANDE </v>
          </cell>
          <cell r="F75">
            <v>9550</v>
          </cell>
          <cell r="G75">
            <v>-952</v>
          </cell>
        </row>
        <row r="76">
          <cell r="B76" t="str">
            <v>330000000363</v>
          </cell>
          <cell r="C76">
            <v>4000010</v>
          </cell>
          <cell r="D76" t="str">
            <v>01.12.2000</v>
          </cell>
          <cell r="E76" t="str">
            <v>GJ-5-AR-0058HUNDAI ACCENT*EXPENSES-</v>
          </cell>
          <cell r="F76">
            <v>15655</v>
          </cell>
          <cell r="G76">
            <v>3162</v>
          </cell>
          <cell r="H76">
            <v>0.01</v>
          </cell>
          <cell r="I76">
            <v>-12492.99</v>
          </cell>
        </row>
        <row r="77">
          <cell r="B77">
            <v>2000210</v>
          </cell>
          <cell r="C77" t="str">
            <v>31.12.2001</v>
          </cell>
          <cell r="D77" t="str">
            <v>30.09.2001</v>
          </cell>
          <cell r="E77" t="str">
            <v xml:space="preserve">USER-MR. P PANDE CHASIS NO </v>
          </cell>
          <cell r="F77">
            <v>11000</v>
          </cell>
          <cell r="G77">
            <v>-1097</v>
          </cell>
        </row>
        <row r="78">
          <cell r="F78">
            <v>700304</v>
          </cell>
          <cell r="G78">
            <v>141453</v>
          </cell>
          <cell r="H78">
            <v>568011</v>
          </cell>
          <cell r="I78">
            <v>9159.9999999999909</v>
          </cell>
        </row>
        <row r="79">
          <cell r="F79">
            <v>4274750.5</v>
          </cell>
          <cell r="G79">
            <v>-524947</v>
          </cell>
        </row>
        <row r="80">
          <cell r="B80" t="str">
            <v>330000000372</v>
          </cell>
          <cell r="C80">
            <v>4000015</v>
          </cell>
          <cell r="D80" t="str">
            <v>29.01.2001</v>
          </cell>
          <cell r="E80" t="str">
            <v>MARUTI*ZEN*GJ*5*AR*766**MR S G WATWAY</v>
          </cell>
          <cell r="F80">
            <v>377984</v>
          </cell>
          <cell r="G80">
            <v>63273</v>
          </cell>
          <cell r="H80">
            <v>127983.99</v>
          </cell>
          <cell r="I80">
            <v>-186727.01</v>
          </cell>
        </row>
        <row r="81">
          <cell r="D81" t="str">
            <v>30.09.2001</v>
          </cell>
          <cell r="E81" t="str">
            <v>CH NO 511286 ENG NO 491523</v>
          </cell>
        </row>
        <row r="82">
          <cell r="B82" t="str">
            <v>330000000372</v>
          </cell>
          <cell r="C82">
            <v>4000016</v>
          </cell>
          <cell r="D82" t="str">
            <v>29.01.2001</v>
          </cell>
          <cell r="E82" t="str">
            <v>MARUTI*ZEN*GJ*5*AR*766*RTO *OCTORI*INSU.</v>
          </cell>
          <cell r="F82">
            <v>45780</v>
          </cell>
          <cell r="G82">
            <v>7663</v>
          </cell>
          <cell r="H82">
            <v>0.01</v>
          </cell>
          <cell r="I82">
            <v>-38116.99</v>
          </cell>
        </row>
        <row r="83">
          <cell r="B83">
            <v>2000002</v>
          </cell>
          <cell r="C83" t="str">
            <v>17.04.2001</v>
          </cell>
          <cell r="D83" t="str">
            <v>30.09.2001</v>
          </cell>
          <cell r="E83" t="str">
            <v>CH NO 511286  USER MR S G WATWAY</v>
          </cell>
          <cell r="F83">
            <v>208000</v>
          </cell>
          <cell r="G83">
            <v>-38067</v>
          </cell>
        </row>
        <row r="84">
          <cell r="F84">
            <v>423764</v>
          </cell>
          <cell r="G84">
            <v>70936</v>
          </cell>
          <cell r="H84">
            <v>127984</v>
          </cell>
          <cell r="I84">
            <v>-224844</v>
          </cell>
        </row>
        <row r="85">
          <cell r="B85">
            <v>32000567</v>
          </cell>
          <cell r="C85" t="str">
            <v>03.05.2001</v>
          </cell>
          <cell r="D85" t="str">
            <v>COMPUTER COMPAQ DP SB FOR MR. J MEHRA AT MUMBAI</v>
          </cell>
          <cell r="E85" t="str">
            <v>03.05.2001</v>
          </cell>
          <cell r="F85">
            <v>58000</v>
          </cell>
          <cell r="G85">
            <v>-9598</v>
          </cell>
        </row>
        <row r="86">
          <cell r="B86" t="str">
            <v>330000000282</v>
          </cell>
          <cell r="C86">
            <v>4000006</v>
          </cell>
          <cell r="D86" t="str">
            <v>01.04.1997</v>
          </cell>
          <cell r="E86" t="str">
            <v>Maruti Car- GJ-5-FF-282*330000000282</v>
          </cell>
          <cell r="F86">
            <v>132738.6</v>
          </cell>
          <cell r="G86">
            <v>97929</v>
          </cell>
          <cell r="H86">
            <v>35111</v>
          </cell>
          <cell r="I86">
            <v>301.39999999999418</v>
          </cell>
        </row>
        <row r="87">
          <cell r="B87">
            <v>32002474</v>
          </cell>
          <cell r="C87" t="str">
            <v>18.07.2001</v>
          </cell>
          <cell r="D87" t="str">
            <v>30.09.2001</v>
          </cell>
          <cell r="E87" t="str">
            <v>DL mali WDV of</v>
          </cell>
          <cell r="F87">
            <v>5200</v>
          </cell>
          <cell r="G87">
            <v>-427</v>
          </cell>
        </row>
      </sheetData>
      <sheetData sheetId="12" refreshError="1">
        <row r="1">
          <cell r="A1" t="str">
            <v>Essar Steel Limited</v>
          </cell>
          <cell r="B1" t="str">
            <v>Essar Steel Limited</v>
          </cell>
        </row>
        <row r="2">
          <cell r="A2" t="str">
            <v>Details of Additions  to Fixed Assets for the period April-Mar 02</v>
          </cell>
          <cell r="B2" t="str">
            <v>Details of sale of fixed Assets during the period Apr -Mar 02</v>
          </cell>
        </row>
        <row r="3">
          <cell r="A3" t="str">
            <v>Main number</v>
          </cell>
          <cell r="B3" t="str">
            <v>Doc.No</v>
          </cell>
          <cell r="C3" t="str">
            <v>Cap.date</v>
          </cell>
          <cell r="D3" t="str">
            <v>Name of Item</v>
          </cell>
          <cell r="E3" t="str">
            <v>AstValDate</v>
          </cell>
          <cell r="F3" t="str">
            <v>Acq.Value</v>
          </cell>
          <cell r="G3" t="str">
            <v>Depreciation</v>
          </cell>
        </row>
        <row r="4">
          <cell r="A4" t="str">
            <v>Off Equip - Computer 1500</v>
          </cell>
          <cell r="B4" t="str">
            <v>Main number</v>
          </cell>
          <cell r="C4" t="str">
            <v>DocumentNo</v>
          </cell>
          <cell r="D4" t="str">
            <v>Cap.date</v>
          </cell>
          <cell r="E4" t="str">
            <v>Description I</v>
          </cell>
          <cell r="F4" t="str">
            <v>cost</v>
          </cell>
          <cell r="G4" t="str">
            <v>Cum dep.</v>
          </cell>
        </row>
        <row r="5">
          <cell r="D5" t="str">
            <v>Deactivat.</v>
          </cell>
          <cell r="E5" t="str">
            <v>Description II</v>
          </cell>
        </row>
        <row r="6">
          <cell r="A6" t="str">
            <v>220000000919</v>
          </cell>
          <cell r="B6">
            <v>2000014</v>
          </cell>
          <cell r="C6" t="str">
            <v>15.05.2001</v>
          </cell>
          <cell r="D6" t="str">
            <v>CD WRITER, SOUND CARD, SPEAKER FOR PURCHASE DEPT.</v>
          </cell>
          <cell r="E6" t="str">
            <v>15.05.2001</v>
          </cell>
          <cell r="F6">
            <v>15000</v>
          </cell>
          <cell r="G6">
            <v>-2285</v>
          </cell>
        </row>
        <row r="7">
          <cell r="B7" t="str">
            <v>B area 1100</v>
          </cell>
        </row>
        <row r="8">
          <cell r="A8" t="str">
            <v>2200000009'22</v>
          </cell>
          <cell r="B8">
            <v>32001811</v>
          </cell>
          <cell r="C8" t="str">
            <v>31.05.2001</v>
          </cell>
          <cell r="D8" t="str">
            <v>PRINTER HP 640C INKJET</v>
          </cell>
          <cell r="E8" t="str">
            <v>31.05.2001</v>
          </cell>
          <cell r="F8">
            <v>5500</v>
          </cell>
          <cell r="G8">
            <v>-741</v>
          </cell>
        </row>
        <row r="9">
          <cell r="D9" t="str">
            <v>01.01.2002</v>
          </cell>
          <cell r="E9" t="str">
            <v>6010101-05  MR.PKS.MANI</v>
          </cell>
        </row>
        <row r="10">
          <cell r="A10" t="str">
            <v>220000000923</v>
          </cell>
          <cell r="B10">
            <v>2000023</v>
          </cell>
          <cell r="C10" t="str">
            <v>21.04.2001</v>
          </cell>
          <cell r="D10" t="str">
            <v>PRINTER HP DESKJET 695 CCI</v>
          </cell>
          <cell r="E10" t="str">
            <v>21.04.2001</v>
          </cell>
          <cell r="F10">
            <v>10600</v>
          </cell>
          <cell r="G10">
            <v>-1893</v>
          </cell>
        </row>
        <row r="11">
          <cell r="D11" t="str">
            <v>01.01.2002</v>
          </cell>
          <cell r="E11" t="str">
            <v>6010101-07  MR.PKS.MANI</v>
          </cell>
        </row>
        <row r="12">
          <cell r="A12" t="str">
            <v>220000000924</v>
          </cell>
          <cell r="B12">
            <v>2000023</v>
          </cell>
          <cell r="C12" t="str">
            <v>21.04.2001</v>
          </cell>
          <cell r="D12" t="str">
            <v>HARD DISC, 1.2GB</v>
          </cell>
          <cell r="E12" t="str">
            <v>21.04.2001</v>
          </cell>
          <cell r="F12">
            <v>20400</v>
          </cell>
          <cell r="G12">
            <v>-3644</v>
          </cell>
        </row>
        <row r="13">
          <cell r="D13" t="str">
            <v>01.01.2002</v>
          </cell>
          <cell r="E13" t="str">
            <v>6010101-11-MR.PKS.MANI</v>
          </cell>
        </row>
        <row r="14">
          <cell r="A14" t="str">
            <v>220000000925</v>
          </cell>
          <cell r="B14">
            <v>2000023</v>
          </cell>
          <cell r="C14" t="str">
            <v>30.04.2001</v>
          </cell>
          <cell r="D14" t="str">
            <v>PRINTER HP DESKJET W/SCANNER ATTACHMENT.</v>
          </cell>
          <cell r="E14" t="str">
            <v>30.04.2001</v>
          </cell>
          <cell r="F14">
            <v>5250</v>
          </cell>
          <cell r="G14">
            <v>-886</v>
          </cell>
        </row>
        <row r="15">
          <cell r="D15" t="str">
            <v>01.02.2002</v>
          </cell>
          <cell r="E15" t="str">
            <v>USER:CAP S. DAS</v>
          </cell>
        </row>
        <row r="16">
          <cell r="A16" t="str">
            <v>220000000926</v>
          </cell>
          <cell r="B16">
            <v>2000023</v>
          </cell>
          <cell r="C16" t="str">
            <v>30.04.2001</v>
          </cell>
          <cell r="D16" t="str">
            <v>MULTITECH MODEM 56.3 KBPS</v>
          </cell>
          <cell r="E16" t="str">
            <v>30.04.2001</v>
          </cell>
          <cell r="F16">
            <v>25200</v>
          </cell>
          <cell r="G16">
            <v>-4253</v>
          </cell>
        </row>
        <row r="17">
          <cell r="B17">
            <v>330000000276</v>
          </cell>
          <cell r="C17">
            <v>40000105</v>
          </cell>
          <cell r="D17" t="str">
            <v>01.04.1996</v>
          </cell>
          <cell r="E17" t="str">
            <v>GJ-5-FF-1633-MARUTI CAR Accessories</v>
          </cell>
          <cell r="F17">
            <v>9775</v>
          </cell>
          <cell r="G17">
            <v>8015.75</v>
          </cell>
        </row>
        <row r="18">
          <cell r="A18" t="str">
            <v>220000000927</v>
          </cell>
          <cell r="B18">
            <v>2000023</v>
          </cell>
          <cell r="C18" t="str">
            <v>30.04.2001</v>
          </cell>
          <cell r="D18" t="str">
            <v>PRINTER HP DESKJET COLOUR 670C</v>
          </cell>
          <cell r="E18" t="str">
            <v>30.04.2001</v>
          </cell>
          <cell r="F18">
            <v>15800</v>
          </cell>
          <cell r="G18">
            <v>-2667</v>
          </cell>
        </row>
        <row r="19">
          <cell r="B19">
            <v>330000000009</v>
          </cell>
          <cell r="C19">
            <v>40000105</v>
          </cell>
          <cell r="D19" t="str">
            <v>27.11.1995</v>
          </cell>
          <cell r="E19" t="str">
            <v xml:space="preserve">GJ-5-FF-1633-MARUTI CAR </v>
          </cell>
          <cell r="F19">
            <v>221914</v>
          </cell>
          <cell r="G19">
            <v>185539.82</v>
          </cell>
        </row>
        <row r="20">
          <cell r="A20" t="str">
            <v>220000000928</v>
          </cell>
          <cell r="B20">
            <v>2000023</v>
          </cell>
          <cell r="C20" t="str">
            <v>30.04.2001</v>
          </cell>
          <cell r="D20" t="str">
            <v>PRINTER HP DESKJET W/SCANNER ATTACHMENT.</v>
          </cell>
          <cell r="E20" t="str">
            <v>30.04.2001</v>
          </cell>
          <cell r="F20">
            <v>15750</v>
          </cell>
          <cell r="G20">
            <v>-2658</v>
          </cell>
        </row>
        <row r="21">
          <cell r="B21">
            <v>330000000008</v>
          </cell>
          <cell r="C21">
            <v>40000104</v>
          </cell>
          <cell r="D21" t="str">
            <v>27.11.1995</v>
          </cell>
          <cell r="E21" t="str">
            <v>GJ-5-FF-1633-MARUTI CAR Accessories</v>
          </cell>
          <cell r="F21">
            <v>13019</v>
          </cell>
          <cell r="G21">
            <v>10886.58</v>
          </cell>
        </row>
        <row r="22">
          <cell r="A22" t="str">
            <v>220000000929</v>
          </cell>
          <cell r="B22">
            <v>2000023</v>
          </cell>
          <cell r="C22" t="str">
            <v>18.05.2001</v>
          </cell>
          <cell r="D22" t="str">
            <v>ANTI VIRUS SOFTWARE</v>
          </cell>
          <cell r="E22" t="str">
            <v>18.05.2001</v>
          </cell>
          <cell r="F22">
            <v>17472</v>
          </cell>
          <cell r="G22">
            <v>-2604</v>
          </cell>
        </row>
        <row r="24">
          <cell r="A24" t="str">
            <v>220000000930</v>
          </cell>
          <cell r="B24">
            <v>2000023</v>
          </cell>
          <cell r="C24" t="str">
            <v>18.05.2001</v>
          </cell>
          <cell r="D24" t="str">
            <v>LCD DISPLAY 15"</v>
          </cell>
          <cell r="E24" t="str">
            <v>18.05.2001</v>
          </cell>
          <cell r="F24">
            <v>106000</v>
          </cell>
          <cell r="G24">
            <v>-15798</v>
          </cell>
        </row>
        <row r="26">
          <cell r="A26" t="str">
            <v>220000000931</v>
          </cell>
          <cell r="B26">
            <v>2000023</v>
          </cell>
          <cell r="C26" t="str">
            <v>31.05.2001</v>
          </cell>
          <cell r="D26" t="str">
            <v>Y2K COMPLIANT SOFTWARE (EPROM)</v>
          </cell>
          <cell r="E26" t="str">
            <v>31.05.2001</v>
          </cell>
          <cell r="F26">
            <v>23400</v>
          </cell>
          <cell r="G26">
            <v>-3154</v>
          </cell>
        </row>
        <row r="27">
          <cell r="B27" t="str">
            <v>B Area 1500</v>
          </cell>
        </row>
        <row r="28">
          <cell r="A28" t="str">
            <v>220000000932</v>
          </cell>
          <cell r="B28">
            <v>2000023</v>
          </cell>
          <cell r="C28" t="str">
            <v>31.05.2001</v>
          </cell>
          <cell r="D28" t="str">
            <v>LAPTOP COMPUTER PENTIUM MMX COLOR LCD</v>
          </cell>
          <cell r="E28" t="str">
            <v>31.05.2001</v>
          </cell>
          <cell r="F28">
            <v>29500</v>
          </cell>
          <cell r="G28">
            <v>-3976</v>
          </cell>
        </row>
        <row r="29">
          <cell r="D29" t="str">
            <v>31.07.2001</v>
          </cell>
          <cell r="E29" t="str">
            <v>6010103-09-MR.SELVARAJ P.</v>
          </cell>
          <cell r="G29">
            <v>0</v>
          </cell>
        </row>
        <row r="30">
          <cell r="A30" t="str">
            <v>220000000933</v>
          </cell>
          <cell r="B30">
            <v>2000023</v>
          </cell>
          <cell r="C30" t="str">
            <v>14.06.2001</v>
          </cell>
          <cell r="D30" t="str">
            <v>PC PENTIUM II PRELOADED 98 WITH MEDIA</v>
          </cell>
          <cell r="E30" t="str">
            <v>14.06.2001</v>
          </cell>
          <cell r="F30">
            <v>55000</v>
          </cell>
          <cell r="G30">
            <v>-6570</v>
          </cell>
        </row>
        <row r="31">
          <cell r="D31" t="str">
            <v>01.07.2001</v>
          </cell>
          <cell r="E31" t="str">
            <v>USER: MR.A.K.DAHIWAL / N.K.MODI</v>
          </cell>
          <cell r="G31">
            <v>0</v>
          </cell>
        </row>
        <row r="32">
          <cell r="A32" t="str">
            <v>220000000934</v>
          </cell>
          <cell r="B32">
            <v>2000023</v>
          </cell>
          <cell r="C32" t="str">
            <v>23.06.2001</v>
          </cell>
          <cell r="D32" t="str">
            <v>PENTIUM II SERVER, 400 Mhz.</v>
          </cell>
          <cell r="E32" t="str">
            <v>23.06.2001</v>
          </cell>
          <cell r="F32">
            <v>1075000</v>
          </cell>
          <cell r="G32">
            <v>-117808</v>
          </cell>
        </row>
        <row r="33">
          <cell r="D33" t="str">
            <v>01.08.2001</v>
          </cell>
          <cell r="E33" t="str">
            <v>User :MR. S. BHATNAGAR</v>
          </cell>
        </row>
        <row r="34">
          <cell r="A34" t="str">
            <v>220000000935</v>
          </cell>
          <cell r="B34">
            <v>2000023</v>
          </cell>
          <cell r="C34" t="str">
            <v>25.06.2001</v>
          </cell>
          <cell r="D34" t="str">
            <v>PENTIUM-III PC FOR CLIENT WITH 64 MB RA</v>
          </cell>
          <cell r="E34" t="str">
            <v>25.06.2001</v>
          </cell>
          <cell r="F34">
            <v>86320</v>
          </cell>
          <cell r="G34">
            <v>-9271</v>
          </cell>
        </row>
        <row r="35">
          <cell r="D35" t="str">
            <v>01.08.2001</v>
          </cell>
          <cell r="E35" t="str">
            <v>User : MR.T.K.SUDHARSHAN</v>
          </cell>
          <cell r="G35">
            <v>0</v>
          </cell>
        </row>
        <row r="36">
          <cell r="A36" t="str">
            <v>220000000936</v>
          </cell>
          <cell r="B36">
            <v>2000023</v>
          </cell>
          <cell r="C36" t="str">
            <v>25.06.2001</v>
          </cell>
          <cell r="D36" t="str">
            <v>PENTIUM-III XEON PC BASED SERVER,512 MB</v>
          </cell>
          <cell r="E36" t="str">
            <v>25.06.2001</v>
          </cell>
          <cell r="F36">
            <v>296400</v>
          </cell>
          <cell r="G36">
            <v>-31833</v>
          </cell>
        </row>
        <row r="37">
          <cell r="D37" t="str">
            <v>31.05.2001</v>
          </cell>
          <cell r="E37" t="str">
            <v>USER: MR. K.V.MALLESWARA RAO</v>
          </cell>
        </row>
        <row r="38">
          <cell r="A38" t="str">
            <v>220000000937</v>
          </cell>
          <cell r="B38">
            <v>2000039</v>
          </cell>
          <cell r="C38" t="str">
            <v>30.04.2001</v>
          </cell>
          <cell r="D38" t="str">
            <v>MySAP.COM START UP PACK SOFTWARE</v>
          </cell>
          <cell r="E38" t="str">
            <v>30.04.2001</v>
          </cell>
          <cell r="F38">
            <v>1521000</v>
          </cell>
          <cell r="G38">
            <v>-256695</v>
          </cell>
        </row>
        <row r="39">
          <cell r="D39" t="str">
            <v>31.07.2001</v>
          </cell>
          <cell r="E39" t="str">
            <v>SANTRO LS-HR SURANA-GJ5-AR-1702</v>
          </cell>
        </row>
        <row r="40">
          <cell r="A40" t="str">
            <v>220000000944</v>
          </cell>
          <cell r="B40">
            <v>32002471</v>
          </cell>
          <cell r="C40" t="str">
            <v>01.07.2001</v>
          </cell>
          <cell r="D40" t="str">
            <v>E.MAIL MODEM - D LINK 56.0 KBPS-HOSPET OFFICE</v>
          </cell>
          <cell r="E40" t="str">
            <v>01.07.2001</v>
          </cell>
          <cell r="F40">
            <v>2800</v>
          </cell>
          <cell r="G40">
            <v>-282</v>
          </cell>
        </row>
        <row r="41">
          <cell r="D41" t="str">
            <v>01.09.2001</v>
          </cell>
          <cell r="E41" t="str">
            <v>USER: MR.P.T.RAO</v>
          </cell>
        </row>
        <row r="42">
          <cell r="A42" t="str">
            <v>220000000946</v>
          </cell>
          <cell r="B42">
            <v>2000105</v>
          </cell>
          <cell r="C42" t="str">
            <v>13.09.2001</v>
          </cell>
          <cell r="D42" t="str">
            <v>PRINTER,MODEL NO : GS 2415,GODREJ</v>
          </cell>
          <cell r="E42" t="str">
            <v>13.09.2001</v>
          </cell>
          <cell r="F42">
            <v>63116</v>
          </cell>
          <cell r="G42">
            <v>-1245</v>
          </cell>
        </row>
        <row r="43">
          <cell r="B43" t="str">
            <v>330000000261</v>
          </cell>
          <cell r="C43">
            <v>4000008</v>
          </cell>
          <cell r="D43" t="str">
            <v>05.11.1996</v>
          </cell>
          <cell r="E43" t="str">
            <v>MARUTI STD CAR  GJ-5-FF-6247</v>
          </cell>
          <cell r="F43">
            <v>198757</v>
          </cell>
          <cell r="G43">
            <v>151985.26</v>
          </cell>
        </row>
        <row r="44">
          <cell r="A44" t="str">
            <v>220000000947</v>
          </cell>
          <cell r="B44">
            <v>2000144</v>
          </cell>
          <cell r="C44" t="str">
            <v>31.07.2001</v>
          </cell>
          <cell r="D44" t="str">
            <v>MICROSOFT PROXY SERVER VER 2.0 SOFTWARE</v>
          </cell>
          <cell r="E44" t="str">
            <v>31.07.2001</v>
          </cell>
          <cell r="F44">
            <v>30000</v>
          </cell>
          <cell r="G44">
            <v>-2038</v>
          </cell>
        </row>
        <row r="45">
          <cell r="B45" t="str">
            <v>330000000353</v>
          </cell>
          <cell r="C45">
            <v>4000007</v>
          </cell>
          <cell r="D45" t="str">
            <v>01.04.2000</v>
          </cell>
          <cell r="E45" t="str">
            <v>MARUTI GJ-5-FF-6247-A.C &amp; OTHER ACCORIES</v>
          </cell>
          <cell r="F45">
            <v>35275</v>
          </cell>
          <cell r="G45">
            <v>12508</v>
          </cell>
        </row>
        <row r="46">
          <cell r="A46" t="str">
            <v>220000000948</v>
          </cell>
          <cell r="B46">
            <v>2000144</v>
          </cell>
          <cell r="C46" t="str">
            <v>23.07.2001</v>
          </cell>
          <cell r="D46" t="str">
            <v>BAR CODE PRINTER DMX 600 CODRA TT8520</v>
          </cell>
          <cell r="E46" t="str">
            <v>23.07.2001</v>
          </cell>
          <cell r="F46">
            <v>38480</v>
          </cell>
          <cell r="G46">
            <v>-2952</v>
          </cell>
        </row>
        <row r="49">
          <cell r="A49" t="str">
            <v>220000000949</v>
          </cell>
          <cell r="B49">
            <v>2000145</v>
          </cell>
          <cell r="C49" t="str">
            <v>31.07.2001</v>
          </cell>
          <cell r="D49" t="str">
            <v>LASER JET PRINTER,MODEL:6M PLUS, HEWLETT</v>
          </cell>
          <cell r="E49" t="str">
            <v>31.07.2001</v>
          </cell>
          <cell r="F49">
            <v>38600</v>
          </cell>
          <cell r="G49">
            <v>-2623</v>
          </cell>
        </row>
        <row r="50">
          <cell r="D50" t="str">
            <v>30.09.2001</v>
          </cell>
          <cell r="E50" t="str">
            <v>USER:Mr.T SUBRAMANIUM (UGPAWAR)</v>
          </cell>
        </row>
        <row r="51">
          <cell r="A51" t="str">
            <v>220000000950</v>
          </cell>
          <cell r="B51">
            <v>2000145</v>
          </cell>
          <cell r="C51" t="str">
            <v>27.07.2001</v>
          </cell>
          <cell r="D51" t="str">
            <v>COLOUR MONITOR, SIZE:15" &amp; SWITH 8 PORT</v>
          </cell>
          <cell r="E51" t="str">
            <v>27.07.2001</v>
          </cell>
          <cell r="F51">
            <v>13450</v>
          </cell>
          <cell r="G51">
            <v>-973</v>
          </cell>
        </row>
        <row r="52">
          <cell r="D52" t="str">
            <v>30.09.2001</v>
          </cell>
          <cell r="E52" t="str">
            <v>USER:Mr.T SUBRAMANIUM (UGPAWAR)</v>
          </cell>
        </row>
        <row r="53">
          <cell r="A53">
            <v>220000000957</v>
          </cell>
          <cell r="B53">
            <v>2000223</v>
          </cell>
          <cell r="C53">
            <v>37303</v>
          </cell>
          <cell r="D53" t="str">
            <v>ITSOURCE INDIA PURCHASE OF LAPTOP PC FOR H SHEKAR</v>
          </cell>
          <cell r="E53" t="str">
            <v>16.02.2002</v>
          </cell>
          <cell r="F53">
            <v>128000</v>
          </cell>
          <cell r="G53">
            <v>-6172</v>
          </cell>
        </row>
        <row r="55">
          <cell r="A55">
            <v>220000000958</v>
          </cell>
          <cell r="B55">
            <v>2000234</v>
          </cell>
          <cell r="C55" t="str">
            <v>21.01.2002</v>
          </cell>
          <cell r="D55" t="str">
            <v>LAPTOP COMPUTER PENTIUM MMX COLOR LCD</v>
          </cell>
          <cell r="E55" t="str">
            <v>21.01.2002</v>
          </cell>
          <cell r="F55">
            <v>87000</v>
          </cell>
          <cell r="G55">
            <v>-6674</v>
          </cell>
        </row>
        <row r="56">
          <cell r="D56" t="str">
            <v>30.09.2001</v>
          </cell>
          <cell r="E56" t="str">
            <v>User : MR.MOTILAL CHOUDHARY</v>
          </cell>
        </row>
        <row r="57">
          <cell r="A57">
            <v>220000000959</v>
          </cell>
          <cell r="B57">
            <v>2000234</v>
          </cell>
          <cell r="C57" t="str">
            <v>15.03.2002</v>
          </cell>
          <cell r="D57" t="str">
            <v>WINDOWS-NT SERVER LICENSE FOR 10 USERS</v>
          </cell>
          <cell r="E57" t="str">
            <v>15.03.2002</v>
          </cell>
          <cell r="F57">
            <v>320000</v>
          </cell>
          <cell r="G57">
            <v>-5962</v>
          </cell>
        </row>
        <row r="58">
          <cell r="D58" t="str">
            <v>30.09.2001</v>
          </cell>
          <cell r="E58" t="str">
            <v>USER:MR.M.M.PALTANWALE</v>
          </cell>
        </row>
        <row r="59">
          <cell r="A59">
            <v>220000000960</v>
          </cell>
          <cell r="B59">
            <v>2000234</v>
          </cell>
          <cell r="C59" t="str">
            <v>15.03.2002</v>
          </cell>
          <cell r="D59" t="str">
            <v>WINDOWS 2000 CLIENT LICENSE FOR 25 USERS</v>
          </cell>
          <cell r="E59" t="str">
            <v>15.03.2002</v>
          </cell>
          <cell r="F59">
            <v>35880</v>
          </cell>
          <cell r="G59">
            <v>-668</v>
          </cell>
        </row>
        <row r="60">
          <cell r="B60" t="str">
            <v>330000000331</v>
          </cell>
          <cell r="C60">
            <v>4000019</v>
          </cell>
          <cell r="D60" t="str">
            <v>05.06.1998</v>
          </cell>
          <cell r="E60" t="str">
            <v>MARUTI GJ-5-PP-3024</v>
          </cell>
          <cell r="F60">
            <v>256457</v>
          </cell>
          <cell r="G60">
            <v>159891</v>
          </cell>
        </row>
        <row r="61">
          <cell r="A61">
            <v>220000000961</v>
          </cell>
          <cell r="B61">
            <v>2000237</v>
          </cell>
          <cell r="C61" t="str">
            <v>24.01.2002</v>
          </cell>
          <cell r="D61" t="str">
            <v>PRINTER,DESK JET,COLOUR,HP 850 CR</v>
          </cell>
          <cell r="E61" t="str">
            <v>24.01.2002</v>
          </cell>
          <cell r="F61">
            <v>5200</v>
          </cell>
          <cell r="G61">
            <v>-382</v>
          </cell>
        </row>
        <row r="62">
          <cell r="B62" t="str">
            <v>330000000331</v>
          </cell>
          <cell r="C62">
            <v>4000020</v>
          </cell>
          <cell r="D62" t="str">
            <v>07.08.1998</v>
          </cell>
          <cell r="E62" t="str">
            <v>MARUTI GJ-5-PP-3024</v>
          </cell>
          <cell r="F62">
            <v>6992</v>
          </cell>
          <cell r="G62">
            <v>4209</v>
          </cell>
        </row>
        <row r="63">
          <cell r="A63">
            <v>220000000962</v>
          </cell>
          <cell r="B63">
            <v>2000237</v>
          </cell>
          <cell r="C63" t="str">
            <v>25.01.2002</v>
          </cell>
          <cell r="D63" t="str">
            <v>PRINTER,DESK JET,COLOUR,HP 850 CR</v>
          </cell>
          <cell r="E63" t="str">
            <v>25.01.2002</v>
          </cell>
          <cell r="F63">
            <v>5200</v>
          </cell>
          <cell r="G63">
            <v>-376</v>
          </cell>
        </row>
        <row r="64">
          <cell r="F64">
            <v>263449</v>
          </cell>
          <cell r="G64">
            <v>164100</v>
          </cell>
        </row>
        <row r="65">
          <cell r="A65">
            <v>220000000963</v>
          </cell>
          <cell r="B65">
            <v>2000237</v>
          </cell>
          <cell r="C65" t="str">
            <v>30.01.2002</v>
          </cell>
          <cell r="D65" t="str">
            <v>PRINTER,DESK JET,COLOUR,HP 850 CR</v>
          </cell>
          <cell r="E65" t="str">
            <v>30.01.2002</v>
          </cell>
          <cell r="F65">
            <v>9350</v>
          </cell>
          <cell r="G65">
            <v>-625</v>
          </cell>
        </row>
        <row r="67">
          <cell r="A67">
            <v>220000000951</v>
          </cell>
          <cell r="B67">
            <v>2000203</v>
          </cell>
          <cell r="C67" t="str">
            <v>24.10.2001</v>
          </cell>
          <cell r="D67" t="str">
            <v>PENTIUM-III PC FOR CLIENT WITH 64 MB RA</v>
          </cell>
          <cell r="E67" t="str">
            <v>31.12.2001</v>
          </cell>
          <cell r="F67">
            <v>51678</v>
          </cell>
          <cell r="G67">
            <v>-9005</v>
          </cell>
        </row>
        <row r="68">
          <cell r="D68" t="str">
            <v>30.09.2001</v>
          </cell>
          <cell r="E68" t="str">
            <v>USER-P.M.JOSHI</v>
          </cell>
        </row>
        <row r="69">
          <cell r="A69">
            <v>220000000952</v>
          </cell>
          <cell r="B69">
            <v>2000203</v>
          </cell>
          <cell r="C69" t="str">
            <v>07.11.2001</v>
          </cell>
          <cell r="D69" t="str">
            <v>LAPTOP COMPUTER PENTIUM MMX COLOR LCD</v>
          </cell>
          <cell r="E69" t="str">
            <v>31.12.2001</v>
          </cell>
          <cell r="F69">
            <v>78500</v>
          </cell>
          <cell r="G69">
            <v>-12474</v>
          </cell>
        </row>
        <row r="70">
          <cell r="D70" t="str">
            <v>30.09.2001</v>
          </cell>
          <cell r="E70" t="str">
            <v>USER-P.M.JOSHI</v>
          </cell>
        </row>
        <row r="71">
          <cell r="A71">
            <v>220000000953</v>
          </cell>
          <cell r="B71">
            <v>2000203</v>
          </cell>
          <cell r="C71" t="str">
            <v>07.11.2001</v>
          </cell>
          <cell r="D71" t="str">
            <v>DESK JET 560 COLOUR INKLET PRINTER,HP</v>
          </cell>
          <cell r="E71" t="str">
            <v>31.12.2001</v>
          </cell>
          <cell r="F71">
            <v>5100</v>
          </cell>
          <cell r="G71">
            <v>-810</v>
          </cell>
        </row>
        <row r="73">
          <cell r="A73">
            <v>220000000954</v>
          </cell>
          <cell r="B73">
            <v>2000203</v>
          </cell>
          <cell r="C73" t="str">
            <v>07.11.2001</v>
          </cell>
          <cell r="D73" t="str">
            <v>UTP CABLE, E.CAT.5,4 PAIR</v>
          </cell>
          <cell r="E73" t="str">
            <v>31.12.2001</v>
          </cell>
          <cell r="F73">
            <v>18254.5</v>
          </cell>
          <cell r="G73">
            <v>-2901</v>
          </cell>
        </row>
        <row r="74">
          <cell r="B74" t="str">
            <v>330000000363</v>
          </cell>
          <cell r="C74">
            <v>4000009</v>
          </cell>
          <cell r="D74" t="str">
            <v>01.12.2000</v>
          </cell>
          <cell r="E74" t="str">
            <v>GJ-5-AR-0058HUNDAI  MR P.PANDE</v>
          </cell>
          <cell r="F74">
            <v>684649</v>
          </cell>
          <cell r="G74">
            <v>138291</v>
          </cell>
        </row>
        <row r="75">
          <cell r="A75">
            <v>220000000955</v>
          </cell>
          <cell r="B75">
            <v>2000210</v>
          </cell>
          <cell r="C75" t="str">
            <v>31.12.2001</v>
          </cell>
          <cell r="D75" t="str">
            <v>PRINTER HP DESKJET 670 C COLOR</v>
          </cell>
          <cell r="E75" t="str">
            <v>31.12.2001</v>
          </cell>
          <cell r="F75">
            <v>9550</v>
          </cell>
          <cell r="G75">
            <v>-952</v>
          </cell>
        </row>
        <row r="76">
          <cell r="B76" t="str">
            <v>330000000363</v>
          </cell>
          <cell r="C76">
            <v>4000010</v>
          </cell>
          <cell r="D76" t="str">
            <v>01.12.2000</v>
          </cell>
          <cell r="E76" t="str">
            <v>GJ-5-AR-0058HUNDAI ACCENT*EXPENSES-</v>
          </cell>
          <cell r="F76">
            <v>15655</v>
          </cell>
          <cell r="G76">
            <v>3162</v>
          </cell>
        </row>
        <row r="77">
          <cell r="A77">
            <v>220000000956</v>
          </cell>
          <cell r="B77">
            <v>2000210</v>
          </cell>
          <cell r="C77" t="str">
            <v>31.12.2001</v>
          </cell>
          <cell r="D77" t="str">
            <v>PRINTER HP DESKJET 670 C COLOR</v>
          </cell>
          <cell r="E77" t="str">
            <v>31.12.2001</v>
          </cell>
          <cell r="F77">
            <v>11000</v>
          </cell>
          <cell r="G77">
            <v>-1097</v>
          </cell>
        </row>
        <row r="78">
          <cell r="F78">
            <v>700304</v>
          </cell>
          <cell r="G78">
            <v>141453</v>
          </cell>
        </row>
        <row r="79">
          <cell r="F79">
            <v>4274750.5</v>
          </cell>
          <cell r="G79">
            <v>-524947</v>
          </cell>
        </row>
        <row r="80">
          <cell r="B80" t="str">
            <v>330000000372</v>
          </cell>
          <cell r="C80">
            <v>4000015</v>
          </cell>
          <cell r="D80" t="str">
            <v>29.01.2001</v>
          </cell>
          <cell r="E80" t="str">
            <v>MARUTI*ZEN*GJ*5*AR*766**MR S G WATWAY</v>
          </cell>
          <cell r="F80">
            <v>377984</v>
          </cell>
          <cell r="G80">
            <v>63273</v>
          </cell>
        </row>
        <row r="81">
          <cell r="D81" t="str">
            <v>30.09.2001</v>
          </cell>
          <cell r="E81" t="str">
            <v>CH NO 511286 ENG NO 491523</v>
          </cell>
        </row>
        <row r="82">
          <cell r="A82" t="str">
            <v>B Area 1900</v>
          </cell>
          <cell r="B82" t="str">
            <v>330000000372</v>
          </cell>
          <cell r="C82">
            <v>4000016</v>
          </cell>
          <cell r="D82" t="str">
            <v>29.01.2001</v>
          </cell>
          <cell r="E82" t="str">
            <v>MARUTI*ZEN*GJ*5*AR*766*RTO *OCTORI*INSU.</v>
          </cell>
          <cell r="F82">
            <v>45780</v>
          </cell>
          <cell r="G82">
            <v>7663</v>
          </cell>
        </row>
        <row r="83">
          <cell r="A83" t="str">
            <v>220000000917</v>
          </cell>
          <cell r="B83">
            <v>2000002</v>
          </cell>
          <cell r="C83" t="str">
            <v>17.04.2001</v>
          </cell>
          <cell r="D83" t="str">
            <v>LAPTOP COMPUTER COMPAQ PRESARIO 1200XL:CORP FIN</v>
          </cell>
          <cell r="E83" t="str">
            <v>17.04.2001</v>
          </cell>
          <cell r="F83">
            <v>208000</v>
          </cell>
          <cell r="G83">
            <v>-38067</v>
          </cell>
        </row>
        <row r="84">
          <cell r="F84">
            <v>423764</v>
          </cell>
          <cell r="G84">
            <v>70936</v>
          </cell>
        </row>
        <row r="85">
          <cell r="A85" t="str">
            <v>220000000918</v>
          </cell>
          <cell r="B85">
            <v>32000567</v>
          </cell>
          <cell r="C85" t="str">
            <v>03.05.2001</v>
          </cell>
          <cell r="D85" t="str">
            <v>COMPUTER COMPAQ DP SB FOR MR. J MEHRA AT MUMBAI</v>
          </cell>
          <cell r="E85" t="str">
            <v>03.05.2001</v>
          </cell>
          <cell r="F85">
            <v>58000</v>
          </cell>
          <cell r="G85">
            <v>-9598</v>
          </cell>
        </row>
        <row r="86">
          <cell r="B86" t="str">
            <v>330000000282</v>
          </cell>
          <cell r="C86">
            <v>4000006</v>
          </cell>
          <cell r="D86" t="str">
            <v>01.04.1997</v>
          </cell>
          <cell r="E86" t="str">
            <v>Maruti Car- GJ-5-FF-282*330000000282</v>
          </cell>
          <cell r="F86">
            <v>132738.6</v>
          </cell>
          <cell r="G86">
            <v>97929</v>
          </cell>
        </row>
        <row r="87">
          <cell r="A87" t="str">
            <v>220000000938</v>
          </cell>
          <cell r="B87">
            <v>32002474</v>
          </cell>
          <cell r="C87" t="str">
            <v>18.07.2001</v>
          </cell>
          <cell r="D87" t="str">
            <v>MULTIMEDIA KIT</v>
          </cell>
          <cell r="E87" t="str">
            <v>18.07.2001</v>
          </cell>
          <cell r="F87">
            <v>5200</v>
          </cell>
          <cell r="G87">
            <v>-427</v>
          </cell>
        </row>
        <row r="89">
          <cell r="A89" t="str">
            <v>220000000945</v>
          </cell>
          <cell r="B89">
            <v>2000057</v>
          </cell>
          <cell r="C89" t="str">
            <v>18.06.2001</v>
          </cell>
          <cell r="D89" t="str">
            <v>PRINTER,COLOUR HP DJ 640C SNO SIPL-THOB9E3QIM</v>
          </cell>
          <cell r="E89" t="str">
            <v>18.06.2001</v>
          </cell>
          <cell r="F89">
            <v>5750</v>
          </cell>
          <cell r="G89">
            <v>-662</v>
          </cell>
        </row>
        <row r="91">
          <cell r="F91">
            <v>276950</v>
          </cell>
          <cell r="G91">
            <v>-48754</v>
          </cell>
        </row>
        <row r="93">
          <cell r="D93" t="str">
            <v xml:space="preserve">Off Equip - Computer </v>
          </cell>
          <cell r="F93">
            <v>4551700.5</v>
          </cell>
          <cell r="G93">
            <v>-573701</v>
          </cell>
        </row>
        <row r="95">
          <cell r="A95" t="str">
            <v>Office Eq.Others</v>
          </cell>
        </row>
        <row r="96">
          <cell r="A96" t="str">
            <v>B Area 1100</v>
          </cell>
        </row>
        <row r="98">
          <cell r="A98">
            <v>230000001220</v>
          </cell>
          <cell r="B98">
            <v>2000152</v>
          </cell>
          <cell r="C98" t="str">
            <v>09.05.2001</v>
          </cell>
          <cell r="D98" t="str">
            <v>MOBILE HAND SET-R.E.BAILEY HBI PLANT</v>
          </cell>
          <cell r="E98" t="str">
            <v>09.05.2001</v>
          </cell>
          <cell r="F98">
            <v>8000</v>
          </cell>
          <cell r="G98">
            <v>-723</v>
          </cell>
        </row>
        <row r="99">
          <cell r="D99" t="str">
            <v>RE Bailey purchase of Mobile Nokia make</v>
          </cell>
        </row>
        <row r="102">
          <cell r="A102" t="str">
            <v>B Area 1500</v>
          </cell>
        </row>
        <row r="104">
          <cell r="A104" t="str">
            <v>230000001075</v>
          </cell>
          <cell r="B104">
            <v>2000001</v>
          </cell>
          <cell r="C104" t="str">
            <v>09.09.2000</v>
          </cell>
          <cell r="D104" t="str">
            <v>MOBILE NOKIA FOR MR. ARUN JANI- PROCUREMENT</v>
          </cell>
          <cell r="E104" t="str">
            <v>09.09.2000</v>
          </cell>
          <cell r="F104">
            <v>4500</v>
          </cell>
          <cell r="G104">
            <v>-295</v>
          </cell>
        </row>
        <row r="106">
          <cell r="A106" t="str">
            <v>230000001183</v>
          </cell>
          <cell r="B106">
            <v>2000001</v>
          </cell>
          <cell r="C106" t="str">
            <v>12.04.2001</v>
          </cell>
          <cell r="D106" t="str">
            <v>MOBILE HANDSET FOR S.NAG/SUKANT BEHRA</v>
          </cell>
          <cell r="E106" t="str">
            <v>12.04.2001</v>
          </cell>
          <cell r="F106">
            <v>13000</v>
          </cell>
          <cell r="G106">
            <v>-852</v>
          </cell>
        </row>
        <row r="108">
          <cell r="A108" t="str">
            <v>230000001185</v>
          </cell>
          <cell r="B108">
            <v>2000004</v>
          </cell>
          <cell r="C108" t="str">
            <v>09.04.2001</v>
          </cell>
          <cell r="D108" t="str">
            <v>MOBILE HANDSET FOR M.K.JOSHI</v>
          </cell>
          <cell r="E108" t="str">
            <v>09.04.2001</v>
          </cell>
          <cell r="F108">
            <v>9700</v>
          </cell>
          <cell r="G108">
            <v>-647</v>
          </cell>
        </row>
        <row r="110">
          <cell r="A110" t="str">
            <v>230000001189</v>
          </cell>
          <cell r="B110">
            <v>2000010</v>
          </cell>
          <cell r="C110" t="str">
            <v>17.04.2001</v>
          </cell>
          <cell r="D110" t="str">
            <v>MOBILE PHONE NOKIA FOR JESSY POTHEN &amp; MANIKANDAN</v>
          </cell>
          <cell r="E110" t="str">
            <v>17.04.2001</v>
          </cell>
          <cell r="F110">
            <v>13100</v>
          </cell>
          <cell r="G110">
            <v>-834</v>
          </cell>
        </row>
        <row r="112">
          <cell r="A112" t="str">
            <v>230000001190</v>
          </cell>
          <cell r="B112">
            <v>2000009</v>
          </cell>
          <cell r="C112" t="str">
            <v>03.05.2001</v>
          </cell>
          <cell r="D112" t="str">
            <v>M0BILE PHONE NOKIA FOR (AS PER LIST)</v>
          </cell>
          <cell r="E112" t="str">
            <v>03.05.2001</v>
          </cell>
          <cell r="F112">
            <v>34200</v>
          </cell>
          <cell r="G112">
            <v>-1968</v>
          </cell>
        </row>
        <row r="114">
          <cell r="A114" t="str">
            <v>230000001191</v>
          </cell>
          <cell r="B114">
            <v>2000011</v>
          </cell>
          <cell r="C114" t="str">
            <v>12.05.2001</v>
          </cell>
          <cell r="D114" t="str">
            <v>M0BILE PHONE NOKIA FOR (AS PER LIST)</v>
          </cell>
          <cell r="E114" t="str">
            <v>12.05.2001</v>
          </cell>
          <cell r="F114">
            <v>22800</v>
          </cell>
          <cell r="G114">
            <v>-1234</v>
          </cell>
        </row>
        <row r="116">
          <cell r="A116" t="str">
            <v>230000001192</v>
          </cell>
          <cell r="B116">
            <v>2000009</v>
          </cell>
          <cell r="C116" t="str">
            <v>03.05.2001</v>
          </cell>
          <cell r="D116" t="str">
            <v>M0BILE PHONE NOKIA FOR (AS PER LIST)</v>
          </cell>
          <cell r="E116" t="str">
            <v>03.05.2001</v>
          </cell>
          <cell r="F116">
            <v>34200</v>
          </cell>
          <cell r="G116">
            <v>-1968</v>
          </cell>
        </row>
        <row r="118">
          <cell r="A118" t="str">
            <v>230000001193</v>
          </cell>
          <cell r="B118">
            <v>2000013</v>
          </cell>
          <cell r="C118" t="str">
            <v>17.05.2001</v>
          </cell>
          <cell r="D118" t="str">
            <v>AQUA GUARD FOR NAND SCHOOL</v>
          </cell>
          <cell r="E118" t="str">
            <v>17.05.2001</v>
          </cell>
          <cell r="F118">
            <v>4956</v>
          </cell>
          <cell r="G118">
            <v>-259</v>
          </cell>
        </row>
        <row r="120">
          <cell r="A120" t="str">
            <v>230000001194</v>
          </cell>
          <cell r="B120">
            <v>2000015</v>
          </cell>
          <cell r="C120" t="str">
            <v>27.04.2001</v>
          </cell>
          <cell r="D120" t="str">
            <v>MOBILE PHONE NOKIA FOR K. SUNIL KUMAR</v>
          </cell>
          <cell r="E120" t="str">
            <v>27.04.2001</v>
          </cell>
          <cell r="F120">
            <v>9588</v>
          </cell>
          <cell r="G120">
            <v>-574</v>
          </cell>
        </row>
        <row r="122">
          <cell r="A122" t="str">
            <v>230000001196</v>
          </cell>
          <cell r="B122">
            <v>2000021</v>
          </cell>
          <cell r="C122" t="str">
            <v>28.04.2001</v>
          </cell>
          <cell r="D122" t="str">
            <v>FAX MACHINE,F-800,MODI XEROX MAKE</v>
          </cell>
          <cell r="E122" t="str">
            <v>28.04.2001</v>
          </cell>
          <cell r="F122">
            <v>10500</v>
          </cell>
          <cell r="G122">
            <v>-624</v>
          </cell>
        </row>
        <row r="124">
          <cell r="A124" t="str">
            <v>230000001197</v>
          </cell>
          <cell r="B124">
            <v>2000027</v>
          </cell>
          <cell r="C124" t="str">
            <v>18.05.2001</v>
          </cell>
          <cell r="D124" t="str">
            <v>HOT &amp; COLD WATER DISPENSER,CAP:20LTRS</v>
          </cell>
          <cell r="E124" t="str">
            <v>18.05.2001</v>
          </cell>
          <cell r="F124">
            <v>11500</v>
          </cell>
          <cell r="G124">
            <v>-596</v>
          </cell>
        </row>
        <row r="126">
          <cell r="A126" t="str">
            <v>230000001198</v>
          </cell>
          <cell r="B126">
            <v>2000065</v>
          </cell>
          <cell r="C126" t="str">
            <v>13.06.2001</v>
          </cell>
          <cell r="D126" t="str">
            <v>MOBILE PHONE K.RANG/SG WAT/NAVIN BH/PALIA</v>
          </cell>
          <cell r="E126" t="str">
            <v>13.06.2001</v>
          </cell>
          <cell r="F126">
            <v>22800</v>
          </cell>
          <cell r="G126">
            <v>-956</v>
          </cell>
        </row>
        <row r="128">
          <cell r="A128" t="str">
            <v>230000001207</v>
          </cell>
          <cell r="B128">
            <v>2000068</v>
          </cell>
          <cell r="C128" t="str">
            <v>27.07.2001</v>
          </cell>
          <cell r="D128" t="str">
            <v>MOBILE HAND SETS N 8210 NOKIA FOR RN GUPTA</v>
          </cell>
          <cell r="E128" t="str">
            <v>27.07.2001</v>
          </cell>
          <cell r="F128">
            <v>14800</v>
          </cell>
          <cell r="G128">
            <v>-372</v>
          </cell>
        </row>
        <row r="130">
          <cell r="A130" t="str">
            <v>230000001209</v>
          </cell>
          <cell r="B130">
            <v>2000072</v>
          </cell>
          <cell r="C130" t="str">
            <v>31.07.2001</v>
          </cell>
          <cell r="D130" t="str">
            <v>MOBILE  HAND SET SIEMENS S-35 FOR RAJAT GUPTA</v>
          </cell>
          <cell r="E130" t="str">
            <v>31.07.2001</v>
          </cell>
          <cell r="F130">
            <v>14858</v>
          </cell>
          <cell r="G130">
            <v>-351</v>
          </cell>
        </row>
        <row r="132">
          <cell r="A132" t="str">
            <v>230000001210</v>
          </cell>
          <cell r="B132">
            <v>2000074</v>
          </cell>
          <cell r="C132" t="str">
            <v>19.07.2001</v>
          </cell>
          <cell r="D132" t="str">
            <v>TATA SPECTRA T-731- FRP FOR SN  PURI CABIN 1102</v>
          </cell>
          <cell r="E132" t="str">
            <v>19.07.2001</v>
          </cell>
          <cell r="F132">
            <v>2495</v>
          </cell>
          <cell r="G132">
            <v>-1248</v>
          </cell>
        </row>
        <row r="134">
          <cell r="A134" t="str">
            <v>230000001213</v>
          </cell>
          <cell r="B134">
            <v>2000100</v>
          </cell>
          <cell r="C134" t="str">
            <v>20.07.2001</v>
          </cell>
          <cell r="D134" t="str">
            <v>MOBILE HANDSET FOR MR COL.KANAN KAT MOD N/5110</v>
          </cell>
          <cell r="E134" t="str">
            <v>20.07.2001</v>
          </cell>
          <cell r="F134">
            <v>4500</v>
          </cell>
          <cell r="G134">
            <v>-125</v>
          </cell>
        </row>
        <row r="136">
          <cell r="A136" t="str">
            <v>230000001216</v>
          </cell>
          <cell r="B136">
            <v>2000101</v>
          </cell>
          <cell r="C136" t="str">
            <v>21.08.2001</v>
          </cell>
          <cell r="D136" t="str">
            <v>PANASONIC 92 MOBILE PHONE FOR PRADEEP SUTHAN</v>
          </cell>
          <cell r="E136" t="str">
            <v>21.08.2001</v>
          </cell>
          <cell r="F136">
            <v>7000</v>
          </cell>
          <cell r="G136">
            <v>-109</v>
          </cell>
        </row>
        <row r="138">
          <cell r="A138">
            <v>230000001233</v>
          </cell>
          <cell r="B138">
            <v>30007700</v>
          </cell>
          <cell r="C138" t="str">
            <v>25.11.2001</v>
          </cell>
          <cell r="D138" t="str">
            <v>MOBILE 3310 nokia KVS GOPAL RAO</v>
          </cell>
          <cell r="E138" t="str">
            <v>25.11.2001</v>
          </cell>
          <cell r="F138">
            <v>6000</v>
          </cell>
          <cell r="G138">
            <v>-290</v>
          </cell>
        </row>
        <row r="140">
          <cell r="A140">
            <v>230000001228</v>
          </cell>
          <cell r="B140">
            <v>2000220</v>
          </cell>
          <cell r="C140" t="str">
            <v>22.11.2001</v>
          </cell>
          <cell r="D140" t="str">
            <v>MOBILE HAND SET 3330 NOKIA</v>
          </cell>
          <cell r="E140" t="str">
            <v>22.11.2001</v>
          </cell>
          <cell r="F140">
            <v>10200</v>
          </cell>
          <cell r="G140">
            <v>-505</v>
          </cell>
        </row>
        <row r="142">
          <cell r="A142">
            <v>230000001230</v>
          </cell>
          <cell r="B142">
            <v>2000222</v>
          </cell>
          <cell r="C142" t="str">
            <v>14.02.2002</v>
          </cell>
          <cell r="D142" t="str">
            <v>MOBILE HAND SET PANASONIC 92 FOR ARUNI MISHRA</v>
          </cell>
          <cell r="E142" t="str">
            <v>14.02.2002</v>
          </cell>
          <cell r="F142">
            <v>6100</v>
          </cell>
          <cell r="G142">
            <v>-107</v>
          </cell>
        </row>
        <row r="144">
          <cell r="A144">
            <v>230000001236</v>
          </cell>
          <cell r="B144">
            <v>2000244</v>
          </cell>
          <cell r="C144" t="str">
            <v>19.03.2002</v>
          </cell>
          <cell r="D144" t="str">
            <v>MOBILE PHONE A-3618 ERICSSON USER MR MAHADEV KUMAR</v>
          </cell>
          <cell r="E144" t="str">
            <v>19.03.2002</v>
          </cell>
          <cell r="F144">
            <v>5406</v>
          </cell>
          <cell r="G144">
            <v>-27</v>
          </cell>
        </row>
        <row r="146">
          <cell r="A146">
            <v>230000001221</v>
          </cell>
          <cell r="B146">
            <v>2000154</v>
          </cell>
          <cell r="C146" t="str">
            <v>04.10.2001</v>
          </cell>
          <cell r="D146" t="str">
            <v>2 LINE CORDLESS PHONE FOR S SHIVRAM RESIDENCE</v>
          </cell>
          <cell r="E146" t="str">
            <v>04.10.2001</v>
          </cell>
          <cell r="F146">
            <v>6800</v>
          </cell>
          <cell r="G146">
            <v>-231</v>
          </cell>
        </row>
        <row r="147">
          <cell r="D147" t="str">
            <v>Applied systems Panasonic TE system for Shivram</v>
          </cell>
        </row>
        <row r="150">
          <cell r="A150">
            <v>230000001222</v>
          </cell>
          <cell r="B150">
            <v>2000153</v>
          </cell>
          <cell r="C150" t="str">
            <v>13.10.2001</v>
          </cell>
          <cell r="D150" t="str">
            <v>REFRIGERATOR SAMSUNG SR 41EMA(W) VGR RESIDENCE</v>
          </cell>
          <cell r="E150" t="str">
            <v>13.10.2001</v>
          </cell>
          <cell r="F150">
            <v>33000</v>
          </cell>
          <cell r="G150">
            <v>-1006</v>
          </cell>
        </row>
        <row r="151">
          <cell r="D151" t="str">
            <v>Vijay sales FRIDGE at VGR's residence MUMBAI</v>
          </cell>
        </row>
        <row r="154">
          <cell r="A154">
            <v>230000001224</v>
          </cell>
          <cell r="B154">
            <v>32005180</v>
          </cell>
          <cell r="C154" t="str">
            <v>01.04.1999</v>
          </cell>
          <cell r="D154" t="str">
            <v>ACQUAGUARD WATER - FILTER-CUM-PURIFIER</v>
          </cell>
          <cell r="E154" t="str">
            <v>01.04.1999</v>
          </cell>
          <cell r="F154">
            <v>4218</v>
          </cell>
          <cell r="G154">
            <v>-3164</v>
          </cell>
        </row>
        <row r="157">
          <cell r="D157" t="str">
            <v>B Area 1500</v>
          </cell>
          <cell r="F157">
            <v>306221</v>
          </cell>
          <cell r="G157">
            <v>-18342</v>
          </cell>
        </row>
        <row r="161">
          <cell r="A161" t="str">
            <v>B Area 1900</v>
          </cell>
        </row>
        <row r="163">
          <cell r="A163" t="str">
            <v>230000001182</v>
          </cell>
          <cell r="B163">
            <v>2000000</v>
          </cell>
          <cell r="C163" t="str">
            <v>31.03.2001</v>
          </cell>
          <cell r="D163" t="str">
            <v>MOBILE HANDSET FOR PANKAJ KUMAR/BALAJI/PRASHANT JAIN</v>
          </cell>
          <cell r="E163" t="str">
            <v>31.03.2001</v>
          </cell>
          <cell r="F163">
            <v>26364</v>
          </cell>
          <cell r="G163">
            <v>-1788</v>
          </cell>
        </row>
        <row r="165">
          <cell r="A165" t="str">
            <v>230000001184</v>
          </cell>
          <cell r="B165">
            <v>2000003</v>
          </cell>
          <cell r="C165" t="str">
            <v>13.04.2001</v>
          </cell>
          <cell r="D165" t="str">
            <v>TELEPHONE INSTRUMENT FOR H.SHEKHAR</v>
          </cell>
          <cell r="E165" t="str">
            <v>13.04.2001</v>
          </cell>
          <cell r="F165">
            <v>3600</v>
          </cell>
          <cell r="G165">
            <v>-1800</v>
          </cell>
        </row>
        <row r="167">
          <cell r="A167" t="str">
            <v>230000001186</v>
          </cell>
          <cell r="B167">
            <v>2000005</v>
          </cell>
          <cell r="C167" t="str">
            <v>10.05.2001</v>
          </cell>
          <cell r="D167" t="str">
            <v>MOBILE PHONE NOKIA FOR J.MEHRA</v>
          </cell>
          <cell r="E167" t="str">
            <v>10.05.2001</v>
          </cell>
          <cell r="F167">
            <v>16500</v>
          </cell>
          <cell r="G167">
            <v>-905</v>
          </cell>
        </row>
        <row r="169">
          <cell r="A169" t="str">
            <v>230000001188</v>
          </cell>
          <cell r="B169">
            <v>32000790</v>
          </cell>
          <cell r="C169" t="str">
            <v>04.05.2001</v>
          </cell>
          <cell r="D169" t="str">
            <v>TELEPHONE INSTRUMENT FOR A.K.MUSSADY</v>
          </cell>
          <cell r="E169" t="str">
            <v>04.05.2001</v>
          </cell>
          <cell r="F169">
            <v>7400</v>
          </cell>
          <cell r="G169">
            <v>-3700</v>
          </cell>
        </row>
        <row r="171">
          <cell r="A171" t="str">
            <v>230000001195</v>
          </cell>
          <cell r="B171">
            <v>2000016</v>
          </cell>
          <cell r="C171" t="str">
            <v>02.06.2001</v>
          </cell>
          <cell r="D171" t="str">
            <v>MOBILE PHONE NOKIA FOR VAHBIZ/GOURAV MERCHANT</v>
          </cell>
          <cell r="E171" t="str">
            <v>02.06.2001</v>
          </cell>
          <cell r="F171">
            <v>18000</v>
          </cell>
          <cell r="G171">
            <v>-830</v>
          </cell>
        </row>
        <row r="173">
          <cell r="A173" t="str">
            <v>230000001199</v>
          </cell>
          <cell r="B173">
            <v>2000066</v>
          </cell>
          <cell r="C173" t="str">
            <v>01.04.2001</v>
          </cell>
          <cell r="D173" t="str">
            <v>MOBILE HANDSET FOR S.L.KAUL (NOKIA 6210)</v>
          </cell>
          <cell r="E173" t="str">
            <v>01.04.2001</v>
          </cell>
          <cell r="F173">
            <v>16388</v>
          </cell>
          <cell r="G173">
            <v>-1143</v>
          </cell>
        </row>
        <row r="175">
          <cell r="A175" t="str">
            <v>230000001208</v>
          </cell>
          <cell r="B175">
            <v>2000073</v>
          </cell>
          <cell r="C175" t="str">
            <v>27.07.2001</v>
          </cell>
          <cell r="D175" t="str">
            <v>MOBILE HANDSET(NOKIA5110) FOR MISS GINA SARA KOSHY</v>
          </cell>
          <cell r="E175" t="str">
            <v>27.07.2001</v>
          </cell>
          <cell r="F175">
            <v>4200</v>
          </cell>
          <cell r="G175">
            <v>-106</v>
          </cell>
        </row>
        <row r="177">
          <cell r="A177" t="str">
            <v>230000001200</v>
          </cell>
          <cell r="B177">
            <v>2000056</v>
          </cell>
          <cell r="C177" t="str">
            <v>16.07.2001</v>
          </cell>
          <cell r="D177" t="str">
            <v>MOBILE HANDSET FOR AKHIL DUTTA/P VINAYENDRA</v>
          </cell>
          <cell r="E177" t="str">
            <v>16.07.2001</v>
          </cell>
          <cell r="F177">
            <v>13400</v>
          </cell>
          <cell r="G177">
            <v>-393</v>
          </cell>
        </row>
        <row r="179">
          <cell r="A179" t="str">
            <v>230000001206</v>
          </cell>
          <cell r="B179">
            <v>2000054</v>
          </cell>
          <cell r="C179" t="str">
            <v>12.07.2001</v>
          </cell>
          <cell r="D179" t="str">
            <v>2 LINE CORDLESS PHONE SNP RESID.MUMBAI PANASONIC</v>
          </cell>
          <cell r="E179" t="str">
            <v>12.07.2001</v>
          </cell>
          <cell r="F179">
            <v>11300</v>
          </cell>
          <cell r="G179">
            <v>-349</v>
          </cell>
        </row>
        <row r="181">
          <cell r="A181" t="str">
            <v>230000001214</v>
          </cell>
          <cell r="B181">
            <v>32003032</v>
          </cell>
          <cell r="C181" t="str">
            <v>10.05.2001</v>
          </cell>
          <cell r="D181" t="str">
            <v>NATIONAL PANASONIC PHOTO COPIES/ FAX MACHINE</v>
          </cell>
          <cell r="E181" t="str">
            <v>10.05.2001</v>
          </cell>
          <cell r="F181">
            <v>20000</v>
          </cell>
          <cell r="G181">
            <v>-1098</v>
          </cell>
        </row>
        <row r="183">
          <cell r="A183" t="str">
            <v>230000001215</v>
          </cell>
          <cell r="B183">
            <v>32003032</v>
          </cell>
          <cell r="C183" t="str">
            <v>10.05.2001</v>
          </cell>
          <cell r="D183" t="str">
            <v>Computer PIII COLOUR MONITOR/HP DJ COLOUR PRINTER</v>
          </cell>
          <cell r="E183" t="str">
            <v>10.05.2001</v>
          </cell>
          <cell r="F183">
            <v>50000</v>
          </cell>
          <cell r="G183">
            <v>-7890</v>
          </cell>
        </row>
        <row r="185">
          <cell r="A185" t="str">
            <v>230000001217</v>
          </cell>
          <cell r="B185">
            <v>32003454</v>
          </cell>
          <cell r="C185" t="str">
            <v>22.09.2001</v>
          </cell>
          <cell r="D185" t="str">
            <v>SPORTS EQUIPMENT(MULTI STATATION)ATGYM ESSAR HOUSE</v>
          </cell>
          <cell r="E185" t="str">
            <v>22.09.2001</v>
          </cell>
          <cell r="F185">
            <v>182268</v>
          </cell>
          <cell r="G185">
            <v>-625</v>
          </cell>
        </row>
        <row r="187">
          <cell r="A187" t="str">
            <v>230000001218</v>
          </cell>
          <cell r="B187">
            <v>30004049</v>
          </cell>
          <cell r="C187" t="str">
            <v>25.07.2001</v>
          </cell>
          <cell r="D187" t="str">
            <v>MOBILE NOKIA 3310 RB SINGH FOR INDORE</v>
          </cell>
          <cell r="E187" t="str">
            <v>25.07.2001</v>
          </cell>
          <cell r="F187">
            <v>9200</v>
          </cell>
          <cell r="G187">
            <v>-238</v>
          </cell>
        </row>
        <row r="189">
          <cell r="A189">
            <v>230000001225</v>
          </cell>
          <cell r="B189">
            <v>2000204</v>
          </cell>
          <cell r="C189" t="str">
            <v>26.11.2001</v>
          </cell>
          <cell r="D189" t="str">
            <v>S SHIVRAM REIMB PUR MOBILE PHONE FM UNIQUE ENTERPR</v>
          </cell>
        </row>
        <row r="190">
          <cell r="D190" t="str">
            <v>MOBILE HAND SET SMSUNG FOR S SHIVRAM KRISHNAN</v>
          </cell>
          <cell r="E190" t="str">
            <v>26.11.2001</v>
          </cell>
          <cell r="F190">
            <v>9562</v>
          </cell>
          <cell r="G190">
            <v>-459</v>
          </cell>
        </row>
        <row r="191">
          <cell r="A191">
            <v>230000001226</v>
          </cell>
          <cell r="B191">
            <v>2000218</v>
          </cell>
          <cell r="C191" t="str">
            <v>21.12.2001</v>
          </cell>
          <cell r="D191" t="str">
            <v>VIJAY SALES MICROWAVE OVER JM'S RESIDENNCE</v>
          </cell>
        </row>
        <row r="192">
          <cell r="D192" t="str">
            <v>MICROWAVE OVEN AT J MEHRA RESIDENCE M/W NNK 561</v>
          </cell>
          <cell r="E192" t="str">
            <v>21.12.2001</v>
          </cell>
          <cell r="F192">
            <v>12500</v>
          </cell>
          <cell r="G192">
            <v>-481</v>
          </cell>
        </row>
        <row r="193">
          <cell r="A193">
            <v>230000001227</v>
          </cell>
          <cell r="B193">
            <v>2000228</v>
          </cell>
          <cell r="C193" t="str">
            <v>23.01.2002</v>
          </cell>
          <cell r="D193" t="str">
            <v>CAREWELL APPLIANCES AC COS FLAT 6 EKEN HOSE BANDRA</v>
          </cell>
        </row>
        <row r="194">
          <cell r="D194" t="str">
            <v>AIR CONDITIONER 1.5TONS LG LWN-1862 WAC EKEN HOUSE</v>
          </cell>
          <cell r="E194" t="str">
            <v>23.01.2002</v>
          </cell>
          <cell r="F194">
            <v>23000</v>
          </cell>
          <cell r="G194">
            <v>-596</v>
          </cell>
        </row>
        <row r="195">
          <cell r="A195">
            <v>230000001228</v>
          </cell>
          <cell r="B195">
            <v>2000220</v>
          </cell>
          <cell r="C195" t="str">
            <v>22.11.2001</v>
          </cell>
          <cell r="D195" t="str">
            <v>BY MR J SHARMA-DELHI OFF*RITU REL*BN 841</v>
          </cell>
        </row>
        <row r="196">
          <cell r="D196" t="str">
            <v>MOBILE HAND SET TELEPHONE FOR P PANDIT</v>
          </cell>
          <cell r="E196" t="str">
            <v>04.01.2002</v>
          </cell>
          <cell r="F196">
            <v>5500</v>
          </cell>
          <cell r="G196">
            <v>-182</v>
          </cell>
        </row>
        <row r="197">
          <cell r="A197">
            <v>230000001232</v>
          </cell>
          <cell r="B197">
            <v>30007661</v>
          </cell>
          <cell r="C197" t="str">
            <v>01.10.2001</v>
          </cell>
          <cell r="D197" t="str">
            <v>G PAI PURCHSE OF NOKIA MOBILE AND ENT EXPS FOR GUS</v>
          </cell>
        </row>
        <row r="198">
          <cell r="D198" t="str">
            <v>MOBILE SET NOKIA 3310 MR GANESH PAI</v>
          </cell>
          <cell r="E198" t="str">
            <v>01.10.2001</v>
          </cell>
          <cell r="F198">
            <v>7000</v>
          </cell>
          <cell r="G198">
            <v>-486</v>
          </cell>
        </row>
        <row r="199">
          <cell r="A199">
            <v>230000001234</v>
          </cell>
          <cell r="B199">
            <v>30007700</v>
          </cell>
          <cell r="C199" t="str">
            <v>25.11.2001</v>
          </cell>
          <cell r="D199" t="str">
            <v>GOPAL RAO PURCHSE OF NOIKA MOBILE</v>
          </cell>
        </row>
        <row r="200">
          <cell r="D200" t="str">
            <v>NOKIA3310 MANISH MOTI,BHARAT TRIVEDI,PANKAJ KULKRN</v>
          </cell>
          <cell r="E200" t="str">
            <v>05.03.2002</v>
          </cell>
          <cell r="F200">
            <v>16500</v>
          </cell>
          <cell r="G200">
            <v>-170</v>
          </cell>
        </row>
        <row r="201">
          <cell r="D201" t="str">
            <v>OFFICE EQUIPMENT</v>
          </cell>
        </row>
        <row r="203">
          <cell r="A203">
            <v>230000001223</v>
          </cell>
          <cell r="B203">
            <v>2000155</v>
          </cell>
          <cell r="C203" t="str">
            <v>19.10.2001</v>
          </cell>
          <cell r="D203" t="str">
            <v>MOBILE HAND SETS N 8210 NOKIA FOR SN PURI</v>
          </cell>
          <cell r="E203" t="str">
            <v>19.10.2001</v>
          </cell>
          <cell r="F203">
            <v>11500</v>
          </cell>
          <cell r="G203">
            <v>-324</v>
          </cell>
        </row>
        <row r="204">
          <cell r="D204" t="str">
            <v>RM Enterprises purchase of MOBILE TEL for MR SNP</v>
          </cell>
        </row>
        <row r="206">
          <cell r="A206" t="str">
            <v>230000001219</v>
          </cell>
          <cell r="B206">
            <v>2000151</v>
          </cell>
          <cell r="C206" t="str">
            <v>06.10.2001</v>
          </cell>
          <cell r="D206" t="str">
            <v>HYDROPNEMATIC SYSTEM MODLE EM-02 MULTI-405*2M(100)</v>
          </cell>
          <cell r="E206" t="str">
            <v>06.10.2001</v>
          </cell>
          <cell r="F206">
            <v>130100</v>
          </cell>
          <cell r="G206">
            <v>-4314</v>
          </cell>
        </row>
        <row r="209">
          <cell r="D209" t="str">
            <v>TOTAL B AREA  1900</v>
          </cell>
          <cell r="F209">
            <v>594282</v>
          </cell>
          <cell r="G209">
            <v>-27877</v>
          </cell>
        </row>
        <row r="211">
          <cell r="D211" t="str">
            <v>Total office eq others</v>
          </cell>
          <cell r="F211">
            <v>900503</v>
          </cell>
          <cell r="G211">
            <v>-46219</v>
          </cell>
        </row>
        <row r="215">
          <cell r="E215" t="str">
            <v>B area 1100</v>
          </cell>
          <cell r="F215">
            <v>8000</v>
          </cell>
          <cell r="G215">
            <v>-723</v>
          </cell>
        </row>
        <row r="216">
          <cell r="D216" t="str">
            <v>Total office equipment</v>
          </cell>
          <cell r="E216" t="str">
            <v>B area 1500</v>
          </cell>
          <cell r="F216">
            <v>4580971.5</v>
          </cell>
          <cell r="G216">
            <v>-543289</v>
          </cell>
        </row>
        <row r="217">
          <cell r="E217" t="str">
            <v>B area 1900</v>
          </cell>
          <cell r="F217">
            <v>871232</v>
          </cell>
          <cell r="G217">
            <v>-76631</v>
          </cell>
        </row>
        <row r="218">
          <cell r="E218" t="str">
            <v>total all BA</v>
          </cell>
          <cell r="F218">
            <v>5460203.5</v>
          </cell>
          <cell r="G218">
            <v>-620643</v>
          </cell>
        </row>
      </sheetData>
      <sheetData sheetId="13" refreshError="1"/>
      <sheetData sheetId="14" refreshError="1"/>
      <sheetData sheetId="15" refreshError="1"/>
      <sheetData sheetId="16" refreshError="1"/>
      <sheetData sheetId="17" refreshError="1">
        <row r="1">
          <cell r="A1" t="str">
            <v>ESSAR STEEL LIMITED</v>
          </cell>
        </row>
        <row r="2">
          <cell r="A2" t="str">
            <v>SCHEDULE V AS ON 30.09.2001</v>
          </cell>
        </row>
        <row r="4">
          <cell r="C4" t="str">
            <v>GROSS BLOCK</v>
          </cell>
          <cell r="G4" t="str">
            <v>DEPRECIATION</v>
          </cell>
          <cell r="K4" t="str">
            <v>NET BLOCK</v>
          </cell>
        </row>
        <row r="5">
          <cell r="C5" t="str">
            <v>Balance as on</v>
          </cell>
          <cell r="D5" t="str">
            <v xml:space="preserve">Addition during </v>
          </cell>
          <cell r="E5" t="str">
            <v xml:space="preserve">Deletion during </v>
          </cell>
          <cell r="F5" t="str">
            <v>Balance as on</v>
          </cell>
          <cell r="G5" t="str">
            <v>Balance as on</v>
          </cell>
          <cell r="H5" t="str">
            <v xml:space="preserve">For the </v>
          </cell>
          <cell r="I5" t="str">
            <v>Withdrawls/</v>
          </cell>
          <cell r="J5" t="str">
            <v>Balance as on</v>
          </cell>
          <cell r="K5" t="str">
            <v>Balance as on</v>
          </cell>
          <cell r="L5" t="str">
            <v>Balance as on</v>
          </cell>
        </row>
        <row r="6">
          <cell r="B6" t="str">
            <v>Bus Area</v>
          </cell>
          <cell r="C6" t="str">
            <v>01.04.2001</v>
          </cell>
          <cell r="D6" t="str">
            <v>period</v>
          </cell>
          <cell r="E6" t="str">
            <v>period</v>
          </cell>
          <cell r="F6" t="str">
            <v>30.09.2001</v>
          </cell>
          <cell r="G6" t="str">
            <v>01.04.2001</v>
          </cell>
          <cell r="H6" t="str">
            <v>year</v>
          </cell>
          <cell r="I6" t="str">
            <v>written back</v>
          </cell>
          <cell r="J6" t="str">
            <v>30.09.2001</v>
          </cell>
          <cell r="K6" t="str">
            <v>30.09.2001</v>
          </cell>
          <cell r="L6" t="str">
            <v>31.03.2001</v>
          </cell>
        </row>
        <row r="7">
          <cell r="A7" t="str">
            <v>HBI</v>
          </cell>
        </row>
        <row r="8">
          <cell r="A8" t="str">
            <v>LAND</v>
          </cell>
          <cell r="B8">
            <v>1100</v>
          </cell>
          <cell r="C8">
            <v>15823090.9</v>
          </cell>
          <cell r="F8">
            <v>15823090.9</v>
          </cell>
          <cell r="G8">
            <v>0</v>
          </cell>
          <cell r="J8">
            <v>0</v>
          </cell>
          <cell r="K8">
            <v>15823090.9</v>
          </cell>
          <cell r="L8">
            <v>15823090.9</v>
          </cell>
        </row>
        <row r="9">
          <cell r="A9" t="str">
            <v>BUILDINGS</v>
          </cell>
          <cell r="B9">
            <v>1100</v>
          </cell>
          <cell r="C9">
            <v>319227652.68000001</v>
          </cell>
          <cell r="F9">
            <v>319227652.68000001</v>
          </cell>
          <cell r="G9">
            <v>165467883.11000001</v>
          </cell>
          <cell r="H9">
            <v>5000591</v>
          </cell>
          <cell r="J9">
            <v>170468474.11000001</v>
          </cell>
          <cell r="K9">
            <v>148759178.56999999</v>
          </cell>
          <cell r="L9">
            <v>153759769.56999999</v>
          </cell>
        </row>
        <row r="10">
          <cell r="A10" t="str">
            <v>PLANT &amp; MACHINERY</v>
          </cell>
          <cell r="B10">
            <v>1100</v>
          </cell>
          <cell r="C10">
            <v>8502250247.75</v>
          </cell>
          <cell r="D10">
            <v>80886321</v>
          </cell>
          <cell r="F10">
            <v>8583136568.75</v>
          </cell>
          <cell r="G10">
            <v>4848111145.0500002</v>
          </cell>
          <cell r="H10">
            <v>266337262.19</v>
          </cell>
          <cell r="J10">
            <v>5114448407.2399998</v>
          </cell>
          <cell r="K10">
            <v>3468688161.5100002</v>
          </cell>
          <cell r="L10">
            <v>3654139102.6999998</v>
          </cell>
        </row>
        <row r="11">
          <cell r="A11" t="str">
            <v>FURNITURE &amp; FIXTURE</v>
          </cell>
          <cell r="B11">
            <v>1100</v>
          </cell>
          <cell r="C11">
            <v>12436890.470000001</v>
          </cell>
          <cell r="F11">
            <v>12436890.470000001</v>
          </cell>
          <cell r="G11">
            <v>10556844.18</v>
          </cell>
          <cell r="H11">
            <v>170623</v>
          </cell>
          <cell r="J11">
            <v>10727467.18</v>
          </cell>
          <cell r="K11">
            <v>1709423.290000001</v>
          </cell>
          <cell r="L11">
            <v>1880046.290000001</v>
          </cell>
        </row>
        <row r="12">
          <cell r="A12" t="str">
            <v>OFFICE EQUIPMENT</v>
          </cell>
          <cell r="B12">
            <v>1100</v>
          </cell>
          <cell r="C12">
            <v>25197558.239999998</v>
          </cell>
          <cell r="F12">
            <v>25197558.239999998</v>
          </cell>
          <cell r="G12">
            <v>22121039.68</v>
          </cell>
          <cell r="H12">
            <v>270419</v>
          </cell>
          <cell r="J12">
            <v>22391458.68</v>
          </cell>
          <cell r="K12">
            <v>2806099.5599999987</v>
          </cell>
          <cell r="L12">
            <v>3076518.5599999987</v>
          </cell>
        </row>
        <row r="13">
          <cell r="A13" t="str">
            <v>VEHICLES</v>
          </cell>
          <cell r="B13">
            <v>1100</v>
          </cell>
          <cell r="C13">
            <v>3102311.71</v>
          </cell>
          <cell r="F13">
            <v>3102311.71</v>
          </cell>
          <cell r="G13">
            <v>2782295.04</v>
          </cell>
          <cell r="H13">
            <v>42438</v>
          </cell>
          <cell r="J13">
            <v>2824733.04</v>
          </cell>
          <cell r="K13">
            <v>277578.66999999993</v>
          </cell>
          <cell r="L13">
            <v>320016.66999999993</v>
          </cell>
        </row>
        <row r="14">
          <cell r="A14" t="str">
            <v>SHIPS</v>
          </cell>
          <cell r="B14">
            <v>1100</v>
          </cell>
          <cell r="C14">
            <v>689563031</v>
          </cell>
          <cell r="F14">
            <v>689563031</v>
          </cell>
          <cell r="G14">
            <v>184888702.30000001</v>
          </cell>
          <cell r="H14">
            <v>25302850</v>
          </cell>
          <cell r="J14">
            <v>210191552.30000001</v>
          </cell>
          <cell r="K14">
            <v>479371478.69999999</v>
          </cell>
          <cell r="L14">
            <v>504674328.69999999</v>
          </cell>
        </row>
        <row r="15">
          <cell r="A15" t="str">
            <v>AIRCRAFT</v>
          </cell>
          <cell r="B15">
            <v>1100</v>
          </cell>
          <cell r="C15">
            <v>0</v>
          </cell>
          <cell r="F15">
            <v>0</v>
          </cell>
          <cell r="G15">
            <v>0</v>
          </cell>
          <cell r="J15">
            <v>0</v>
          </cell>
          <cell r="K15">
            <v>0</v>
          </cell>
          <cell r="L15">
            <v>0</v>
          </cell>
        </row>
        <row r="16">
          <cell r="A16" t="str">
            <v>RAILWAY SIDING &amp; WAGONS</v>
          </cell>
          <cell r="B16">
            <v>1100</v>
          </cell>
          <cell r="C16">
            <v>179163743.00999999</v>
          </cell>
          <cell r="F16">
            <v>179163743.00999999</v>
          </cell>
          <cell r="G16">
            <v>61671285.68</v>
          </cell>
          <cell r="H16">
            <v>4266798</v>
          </cell>
          <cell r="J16">
            <v>65938083.68</v>
          </cell>
          <cell r="K16">
            <v>113225659.32999998</v>
          </cell>
          <cell r="L16">
            <v>117492457.32999998</v>
          </cell>
        </row>
        <row r="17">
          <cell r="C17">
            <v>9746764525.7599983</v>
          </cell>
          <cell r="D17">
            <v>80886321</v>
          </cell>
          <cell r="E17">
            <v>0</v>
          </cell>
          <cell r="F17">
            <v>9827650846.7599983</v>
          </cell>
          <cell r="G17">
            <v>5295599195.0400009</v>
          </cell>
          <cell r="H17">
            <v>301390981.19</v>
          </cell>
          <cell r="I17">
            <v>0</v>
          </cell>
          <cell r="J17">
            <v>5596990176.2300005</v>
          </cell>
          <cell r="K17">
            <v>4230660670.5299997</v>
          </cell>
          <cell r="L17">
            <v>4451165330.7199993</v>
          </cell>
        </row>
        <row r="18">
          <cell r="A18" t="str">
            <v>HRC</v>
          </cell>
        </row>
        <row r="19">
          <cell r="A19" t="str">
            <v xml:space="preserve"> LAND</v>
          </cell>
          <cell r="B19">
            <v>1500</v>
          </cell>
          <cell r="C19">
            <v>315389153.70999998</v>
          </cell>
          <cell r="E19">
            <v>159232</v>
          </cell>
          <cell r="F19">
            <v>315229921.70999998</v>
          </cell>
          <cell r="G19">
            <v>0</v>
          </cell>
          <cell r="J19">
            <v>0</v>
          </cell>
          <cell r="K19">
            <v>315229921.70999998</v>
          </cell>
          <cell r="L19">
            <v>315389153.70999998</v>
          </cell>
        </row>
        <row r="20">
          <cell r="A20" t="str">
            <v>BUILDINGS</v>
          </cell>
          <cell r="B20">
            <v>1500</v>
          </cell>
          <cell r="C20">
            <v>4070285083.3099999</v>
          </cell>
          <cell r="D20">
            <v>162946</v>
          </cell>
          <cell r="F20">
            <v>4070448029.3099999</v>
          </cell>
          <cell r="G20">
            <v>1724727022.8700001</v>
          </cell>
          <cell r="H20">
            <v>109221993</v>
          </cell>
          <cell r="J20">
            <v>1833949015.8700001</v>
          </cell>
          <cell r="K20">
            <v>2236499013.4399996</v>
          </cell>
          <cell r="L20">
            <v>2345558060.4399996</v>
          </cell>
        </row>
        <row r="21">
          <cell r="A21" t="str">
            <v>PLANT &amp; MACHINERY</v>
          </cell>
          <cell r="B21">
            <v>1500</v>
          </cell>
          <cell r="C21">
            <v>49626502718.139999</v>
          </cell>
          <cell r="D21">
            <v>9911802</v>
          </cell>
          <cell r="F21">
            <v>49636414520.139999</v>
          </cell>
          <cell r="G21">
            <v>12298017846</v>
          </cell>
          <cell r="H21">
            <v>1637899619</v>
          </cell>
          <cell r="J21">
            <v>13935917465</v>
          </cell>
          <cell r="K21">
            <v>35700497055.139999</v>
          </cell>
          <cell r="L21">
            <v>37328484872.139999</v>
          </cell>
        </row>
        <row r="22">
          <cell r="A22" t="str">
            <v>FURNITURE &amp; FIXTURE</v>
          </cell>
          <cell r="B22">
            <v>1500</v>
          </cell>
          <cell r="C22">
            <v>143125001.62</v>
          </cell>
          <cell r="D22">
            <v>25975</v>
          </cell>
          <cell r="F22">
            <v>143150976.62</v>
          </cell>
          <cell r="G22">
            <v>111692050.62</v>
          </cell>
          <cell r="H22">
            <v>2854410</v>
          </cell>
          <cell r="J22">
            <v>114546460.62</v>
          </cell>
          <cell r="K22">
            <v>28604516</v>
          </cell>
          <cell r="L22">
            <v>31432951</v>
          </cell>
        </row>
        <row r="23">
          <cell r="A23" t="str">
            <v>OFFICE EQUIPMENT</v>
          </cell>
          <cell r="B23">
            <v>1500</v>
          </cell>
          <cell r="C23">
            <v>299067230.81999999</v>
          </cell>
          <cell r="D23">
            <v>3744535</v>
          </cell>
          <cell r="F23">
            <v>302811765.81999999</v>
          </cell>
          <cell r="G23">
            <v>234598630.72999999</v>
          </cell>
          <cell r="H23">
            <v>9735699</v>
          </cell>
          <cell r="J23">
            <v>244334329.72999999</v>
          </cell>
          <cell r="K23">
            <v>58477436.090000004</v>
          </cell>
          <cell r="L23">
            <v>64468600.090000004</v>
          </cell>
        </row>
        <row r="24">
          <cell r="A24" t="str">
            <v>VEHICLES</v>
          </cell>
          <cell r="B24">
            <v>1500</v>
          </cell>
          <cell r="C24">
            <v>41761973.590000004</v>
          </cell>
          <cell r="D24">
            <v>1233431.45</v>
          </cell>
          <cell r="E24">
            <v>4308581</v>
          </cell>
          <cell r="F24">
            <v>38686824.040000007</v>
          </cell>
          <cell r="G24">
            <v>28393348.780000001</v>
          </cell>
          <cell r="H24">
            <v>1883090</v>
          </cell>
          <cell r="I24">
            <v>2188218.06</v>
          </cell>
          <cell r="J24">
            <v>28088220.720000003</v>
          </cell>
          <cell r="K24">
            <v>10598603.320000004</v>
          </cell>
          <cell r="L24">
            <v>13368624.810000002</v>
          </cell>
        </row>
        <row r="25">
          <cell r="A25" t="str">
            <v>SHIPS</v>
          </cell>
          <cell r="C25">
            <v>0</v>
          </cell>
          <cell r="F25">
            <v>0</v>
          </cell>
          <cell r="G25">
            <v>0</v>
          </cell>
          <cell r="J25">
            <v>0</v>
          </cell>
          <cell r="K25">
            <v>0</v>
          </cell>
          <cell r="L25">
            <v>0</v>
          </cell>
        </row>
        <row r="26">
          <cell r="A26" t="str">
            <v>AIRCRAFT</v>
          </cell>
          <cell r="B26">
            <v>1500</v>
          </cell>
          <cell r="C26">
            <v>43471480</v>
          </cell>
          <cell r="F26">
            <v>43471480</v>
          </cell>
          <cell r="G26">
            <v>28710073.91</v>
          </cell>
          <cell r="H26">
            <v>1198950</v>
          </cell>
          <cell r="J26">
            <v>29909023.91</v>
          </cell>
          <cell r="K26">
            <v>13562456.09</v>
          </cell>
          <cell r="L26">
            <v>14761406.09</v>
          </cell>
        </row>
        <row r="27">
          <cell r="A27" t="str">
            <v>RAILWAY SIDING &amp; WAGONS</v>
          </cell>
          <cell r="B27">
            <v>1500</v>
          </cell>
          <cell r="C27">
            <v>129930090.22</v>
          </cell>
          <cell r="F27">
            <v>129930090.22</v>
          </cell>
          <cell r="G27">
            <v>31658165.609999999</v>
          </cell>
          <cell r="H27">
            <v>3329662</v>
          </cell>
          <cell r="J27">
            <v>34987827.609999999</v>
          </cell>
          <cell r="K27">
            <v>94942262.609999999</v>
          </cell>
          <cell r="L27">
            <v>98271924.609999999</v>
          </cell>
        </row>
        <row r="28">
          <cell r="C28">
            <v>54669532731.409996</v>
          </cell>
          <cell r="D28">
            <v>15078689.449999999</v>
          </cell>
          <cell r="E28">
            <v>4467813</v>
          </cell>
          <cell r="F28">
            <v>54680143607.860001</v>
          </cell>
          <cell r="G28">
            <v>14457797138.520002</v>
          </cell>
          <cell r="H28">
            <v>1766123423</v>
          </cell>
          <cell r="I28">
            <v>2188218.06</v>
          </cell>
          <cell r="J28">
            <v>16221732343.460001</v>
          </cell>
          <cell r="K28">
            <v>38458411264.399994</v>
          </cell>
          <cell r="L28">
            <v>40211735592.889992</v>
          </cell>
        </row>
        <row r="29">
          <cell r="A29" t="str">
            <v>CORPORATE</v>
          </cell>
        </row>
        <row r="30">
          <cell r="A30" t="str">
            <v xml:space="preserve"> LAND</v>
          </cell>
          <cell r="C30">
            <v>0</v>
          </cell>
          <cell r="F30">
            <v>0</v>
          </cell>
          <cell r="G30">
            <v>0</v>
          </cell>
          <cell r="J30">
            <v>0</v>
          </cell>
          <cell r="K30">
            <v>0</v>
          </cell>
          <cell r="L30">
            <v>0</v>
          </cell>
        </row>
        <row r="31">
          <cell r="A31" t="str">
            <v>BUILDINGS</v>
          </cell>
          <cell r="B31">
            <v>1900</v>
          </cell>
          <cell r="C31">
            <v>6086179</v>
          </cell>
          <cell r="F31">
            <v>6086179</v>
          </cell>
          <cell r="G31">
            <v>3586069</v>
          </cell>
          <cell r="H31">
            <v>67444</v>
          </cell>
          <cell r="J31">
            <v>3653513</v>
          </cell>
          <cell r="K31">
            <v>2432666</v>
          </cell>
          <cell r="L31">
            <v>2500110</v>
          </cell>
        </row>
        <row r="32">
          <cell r="A32" t="str">
            <v>PLANT &amp; MACHINERY</v>
          </cell>
          <cell r="C32">
            <v>0</v>
          </cell>
          <cell r="F32">
            <v>0</v>
          </cell>
          <cell r="G32">
            <v>0</v>
          </cell>
          <cell r="J32">
            <v>0</v>
          </cell>
          <cell r="K32">
            <v>0</v>
          </cell>
          <cell r="L32">
            <v>0</v>
          </cell>
        </row>
        <row r="33">
          <cell r="A33" t="str">
            <v>FURNITURE &amp; FIXTURE</v>
          </cell>
          <cell r="B33">
            <v>1900</v>
          </cell>
          <cell r="C33">
            <v>18650264.300000001</v>
          </cell>
          <cell r="D33">
            <v>54250</v>
          </cell>
          <cell r="F33">
            <v>18704514.300000001</v>
          </cell>
          <cell r="G33">
            <v>15368792</v>
          </cell>
          <cell r="H33">
            <v>299908</v>
          </cell>
          <cell r="J33">
            <v>15668700</v>
          </cell>
          <cell r="K33">
            <v>3035814.3000000007</v>
          </cell>
          <cell r="L33">
            <v>3281472.3000000007</v>
          </cell>
        </row>
        <row r="34">
          <cell r="A34" t="str">
            <v>OFFICE EQUIPMENT</v>
          </cell>
          <cell r="B34">
            <v>1900</v>
          </cell>
          <cell r="C34">
            <v>19895306.559999999</v>
          </cell>
          <cell r="D34">
            <v>655570</v>
          </cell>
          <cell r="F34">
            <v>20550876.559999999</v>
          </cell>
          <cell r="G34">
            <v>15159783</v>
          </cell>
          <cell r="H34">
            <v>592607</v>
          </cell>
          <cell r="J34">
            <v>15752390</v>
          </cell>
          <cell r="K34">
            <v>4798486.5599999987</v>
          </cell>
          <cell r="L34">
            <v>4735523.5599999987</v>
          </cell>
        </row>
        <row r="35">
          <cell r="A35" t="str">
            <v>VEHICLES</v>
          </cell>
          <cell r="B35">
            <v>1900</v>
          </cell>
          <cell r="C35">
            <v>28326299.68</v>
          </cell>
          <cell r="F35">
            <v>28326299.68</v>
          </cell>
          <cell r="G35">
            <v>15234849</v>
          </cell>
          <cell r="H35">
            <v>1695955</v>
          </cell>
          <cell r="J35">
            <v>16930804</v>
          </cell>
          <cell r="K35">
            <v>11395495.68</v>
          </cell>
          <cell r="L35">
            <v>13091450.68</v>
          </cell>
        </row>
        <row r="36">
          <cell r="A36" t="str">
            <v>SHIPS</v>
          </cell>
          <cell r="C36">
            <v>0</v>
          </cell>
          <cell r="F36">
            <v>0</v>
          </cell>
          <cell r="G36">
            <v>0</v>
          </cell>
          <cell r="J36">
            <v>0</v>
          </cell>
          <cell r="K36">
            <v>0</v>
          </cell>
          <cell r="L36">
            <v>0</v>
          </cell>
        </row>
        <row r="37">
          <cell r="A37" t="str">
            <v>AIRCRAFT</v>
          </cell>
          <cell r="C37">
            <v>0</v>
          </cell>
          <cell r="F37">
            <v>0</v>
          </cell>
          <cell r="G37">
            <v>0</v>
          </cell>
          <cell r="J37">
            <v>0</v>
          </cell>
          <cell r="K37">
            <v>0</v>
          </cell>
          <cell r="L37">
            <v>0</v>
          </cell>
        </row>
        <row r="38">
          <cell r="A38" t="str">
            <v>RAILWAY SIDING &amp; WAGONS</v>
          </cell>
          <cell r="C38">
            <v>0</v>
          </cell>
          <cell r="F38">
            <v>0</v>
          </cell>
          <cell r="G38">
            <v>0</v>
          </cell>
          <cell r="J38">
            <v>0</v>
          </cell>
          <cell r="K38">
            <v>0</v>
          </cell>
          <cell r="L38">
            <v>0</v>
          </cell>
        </row>
        <row r="39">
          <cell r="C39">
            <v>72958049.539999992</v>
          </cell>
          <cell r="D39">
            <v>709820</v>
          </cell>
          <cell r="E39">
            <v>0</v>
          </cell>
          <cell r="F39">
            <v>73667869.539999992</v>
          </cell>
          <cell r="G39">
            <v>49349493</v>
          </cell>
          <cell r="H39">
            <v>2655914</v>
          </cell>
          <cell r="I39">
            <v>0</v>
          </cell>
          <cell r="J39">
            <v>52005407</v>
          </cell>
          <cell r="K39">
            <v>21662462.539999999</v>
          </cell>
          <cell r="L39">
            <v>23608556.539999999</v>
          </cell>
        </row>
        <row r="40">
          <cell r="A40" t="str">
            <v>TOTAL</v>
          </cell>
        </row>
        <row r="41">
          <cell r="A41" t="str">
            <v xml:space="preserve"> LAND</v>
          </cell>
          <cell r="C41">
            <v>331212244.60999995</v>
          </cell>
          <cell r="D41">
            <v>0</v>
          </cell>
          <cell r="E41">
            <v>159232</v>
          </cell>
          <cell r="F41">
            <v>331053012.60999995</v>
          </cell>
          <cell r="G41">
            <v>0</v>
          </cell>
          <cell r="H41">
            <v>0</v>
          </cell>
          <cell r="I41">
            <v>0</v>
          </cell>
          <cell r="J41">
            <v>0</v>
          </cell>
          <cell r="K41">
            <v>331053012.60999995</v>
          </cell>
          <cell r="L41">
            <v>331212244.60999995</v>
          </cell>
        </row>
        <row r="42">
          <cell r="A42" t="str">
            <v>BUILDINGS</v>
          </cell>
          <cell r="C42">
            <v>4395598914.9899998</v>
          </cell>
          <cell r="D42">
            <v>162946</v>
          </cell>
          <cell r="E42">
            <v>0</v>
          </cell>
          <cell r="F42">
            <v>4395761860.9899998</v>
          </cell>
          <cell r="G42">
            <v>1893780974.98</v>
          </cell>
          <cell r="H42">
            <v>114290028</v>
          </cell>
          <cell r="I42">
            <v>0</v>
          </cell>
          <cell r="J42">
            <v>2008071002.98</v>
          </cell>
          <cell r="K42">
            <v>2387690858.0099998</v>
          </cell>
          <cell r="L42">
            <v>2501817940.0099998</v>
          </cell>
        </row>
        <row r="43">
          <cell r="A43" t="str">
            <v>PLANT &amp; MACHINERY</v>
          </cell>
          <cell r="C43">
            <v>58128752965.889999</v>
          </cell>
          <cell r="D43">
            <v>90798123</v>
          </cell>
          <cell r="E43">
            <v>0</v>
          </cell>
          <cell r="F43">
            <v>58219551088.889999</v>
          </cell>
          <cell r="G43">
            <v>17146128991.049999</v>
          </cell>
          <cell r="H43">
            <v>1904236881.1900001</v>
          </cell>
          <cell r="I43">
            <v>0</v>
          </cell>
          <cell r="J43">
            <v>19050365872.239998</v>
          </cell>
          <cell r="K43">
            <v>39169185216.650002</v>
          </cell>
          <cell r="L43">
            <v>40982623974.839996</v>
          </cell>
        </row>
        <row r="44">
          <cell r="A44" t="str">
            <v>FURNITURE &amp; FIXTURE</v>
          </cell>
          <cell r="C44">
            <v>174212156.39000002</v>
          </cell>
          <cell r="D44">
            <v>80225</v>
          </cell>
          <cell r="E44">
            <v>0</v>
          </cell>
          <cell r="F44">
            <v>174292381.39000002</v>
          </cell>
          <cell r="G44">
            <v>137617686.80000001</v>
          </cell>
          <cell r="H44">
            <v>3324941</v>
          </cell>
          <cell r="I44">
            <v>0</v>
          </cell>
          <cell r="J44">
            <v>140942627.80000001</v>
          </cell>
          <cell r="K44">
            <v>33349753.590000004</v>
          </cell>
          <cell r="L44">
            <v>36594469.589999996</v>
          </cell>
        </row>
        <row r="45">
          <cell r="A45" t="str">
            <v>OFFICE EQUIPMENT</v>
          </cell>
          <cell r="C45">
            <v>344160095.62</v>
          </cell>
          <cell r="D45">
            <v>4400105</v>
          </cell>
          <cell r="E45">
            <v>0</v>
          </cell>
          <cell r="F45">
            <v>348560200.62</v>
          </cell>
          <cell r="G45">
            <v>271879453.40999997</v>
          </cell>
          <cell r="H45">
            <v>10598725</v>
          </cell>
          <cell r="I45">
            <v>0</v>
          </cell>
          <cell r="J45">
            <v>282478178.40999997</v>
          </cell>
          <cell r="K45">
            <v>66082022.210000008</v>
          </cell>
          <cell r="L45">
            <v>72280642.210000008</v>
          </cell>
        </row>
        <row r="46">
          <cell r="A46" t="str">
            <v>VEHICLES</v>
          </cell>
          <cell r="C46">
            <v>73190584.980000004</v>
          </cell>
          <cell r="D46">
            <v>1233431.45</v>
          </cell>
          <cell r="E46">
            <v>4308581</v>
          </cell>
          <cell r="F46">
            <v>70115435.430000007</v>
          </cell>
          <cell r="G46">
            <v>46410492.82</v>
          </cell>
          <cell r="H46">
            <v>3621483</v>
          </cell>
          <cell r="I46">
            <v>2188218.06</v>
          </cell>
          <cell r="J46">
            <v>47843757.759999998</v>
          </cell>
          <cell r="K46">
            <v>22271677.670000002</v>
          </cell>
          <cell r="L46">
            <v>26780092.160000004</v>
          </cell>
        </row>
        <row r="47">
          <cell r="A47" t="str">
            <v>SHIPS</v>
          </cell>
          <cell r="C47">
            <v>689563031</v>
          </cell>
          <cell r="D47">
            <v>0</v>
          </cell>
          <cell r="E47">
            <v>0</v>
          </cell>
          <cell r="F47">
            <v>689563031</v>
          </cell>
          <cell r="G47">
            <v>184888702.30000001</v>
          </cell>
          <cell r="H47">
            <v>25302850</v>
          </cell>
          <cell r="I47">
            <v>0</v>
          </cell>
          <cell r="J47">
            <v>210191552.30000001</v>
          </cell>
          <cell r="K47">
            <v>479371478.69999999</v>
          </cell>
          <cell r="L47">
            <v>504674328.69999999</v>
          </cell>
        </row>
        <row r="48">
          <cell r="A48" t="str">
            <v>AIRCRAFT</v>
          </cell>
          <cell r="C48">
            <v>43471480</v>
          </cell>
          <cell r="D48">
            <v>0</v>
          </cell>
          <cell r="E48">
            <v>0</v>
          </cell>
          <cell r="F48">
            <v>43471480</v>
          </cell>
          <cell r="G48">
            <v>28710073.91</v>
          </cell>
          <cell r="H48">
            <v>1198950</v>
          </cell>
          <cell r="I48">
            <v>0</v>
          </cell>
          <cell r="J48">
            <v>29909023.91</v>
          </cell>
          <cell r="K48">
            <v>13562456.09</v>
          </cell>
          <cell r="L48">
            <v>14761406.09</v>
          </cell>
        </row>
        <row r="49">
          <cell r="A49" t="str">
            <v>RAILWAY SIDING &amp; WAGONS</v>
          </cell>
          <cell r="C49">
            <v>309093833.23000002</v>
          </cell>
          <cell r="D49">
            <v>0</v>
          </cell>
          <cell r="E49">
            <v>0</v>
          </cell>
          <cell r="F49">
            <v>309093833.23000002</v>
          </cell>
          <cell r="G49">
            <v>93329451.289999992</v>
          </cell>
          <cell r="H49">
            <v>7596460</v>
          </cell>
          <cell r="I49">
            <v>0</v>
          </cell>
          <cell r="J49">
            <v>100925911.28999999</v>
          </cell>
          <cell r="K49">
            <v>208167921.94</v>
          </cell>
          <cell r="L49">
            <v>215764381.94</v>
          </cell>
        </row>
        <row r="50">
          <cell r="C50">
            <v>64489255306.709991</v>
          </cell>
          <cell r="D50">
            <v>96674830.450000003</v>
          </cell>
          <cell r="E50">
            <v>4467813</v>
          </cell>
          <cell r="F50">
            <v>64581462324.160004</v>
          </cell>
          <cell r="G50">
            <v>19802745826.560005</v>
          </cell>
          <cell r="H50">
            <v>2070170318.1900001</v>
          </cell>
          <cell r="I50">
            <v>2188218.06</v>
          </cell>
          <cell r="J50">
            <v>21870727926.690002</v>
          </cell>
          <cell r="K50">
            <v>42710734397.469994</v>
          </cell>
          <cell r="L50">
            <v>44686509480.149994</v>
          </cell>
        </row>
      </sheetData>
      <sheetData sheetId="18" refreshError="1"/>
      <sheetData sheetId="19" refreshError="1"/>
      <sheetData sheetId="20" refreshError="1"/>
      <sheetData sheetId="21" refreshError="1"/>
      <sheetData sheetId="22">
        <row r="1">
          <cell r="A1" t="str">
            <v>ESSAR STEEL LIMITED</v>
          </cell>
        </row>
      </sheetData>
      <sheetData sheetId="23"/>
      <sheetData sheetId="24">
        <row r="1">
          <cell r="A1" t="str">
            <v>ESSAR STEEL LIMITED</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D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dpc cost"/>
      <sheetName val="SUMMERY"/>
    </sheetNames>
    <sheetDataSet>
      <sheetData sheetId="0">
        <row r="3">
          <cell r="B3">
            <v>7.8600000000000003E-2</v>
          </cell>
        </row>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Inputs &amp; Assumptions"/>
      <sheetName val="TP15-16"/>
      <sheetName val="TP16-17"/>
      <sheetName val="TP17-18"/>
      <sheetName val="TP 18-19 19-20"/>
      <sheetName val="Fuel Cost Normative 15-16"/>
      <sheetName val="Fuel Cost Normative 16-17"/>
      <sheetName val="Fuel Cost Normative 17-18"/>
      <sheetName val="F12 MSPGCL"/>
      <sheetName val="Bhusawal"/>
      <sheetName val="Bhusawal True up Summary"/>
      <sheetName val="F1(Bhusawal)"/>
      <sheetName val="F1.1(Bhusawal)"/>
      <sheetName val="F2.1(Bhusawal)"/>
      <sheetName val="F2.2(Bhusawal)"/>
      <sheetName val="F2.3(Bhusawal)"/>
      <sheetName val="F2.4(Bhusawal)"/>
      <sheetName val="F2.8(Bhusawal)"/>
      <sheetName val="F3(Bhusawal)"/>
      <sheetName val="F3.1(Bhusawal)"/>
      <sheetName val="F3.2(Bhusawal)"/>
      <sheetName val="F3.3(Bhusawal)"/>
      <sheetName val="F3.4(Bhusawal)"/>
      <sheetName val="F4(Bhusawal)"/>
      <sheetName val="F4.1(Bhusawal)"/>
      <sheetName val="F4.2(Bhusawal)"/>
      <sheetName val="F4.3(Bhusawal)"/>
      <sheetName val="F5(Bhusawal)"/>
      <sheetName val="F6 (Bhusawal)"/>
      <sheetName val="F6 Other Finance charges"/>
      <sheetName val="F7(Bhusawal)"/>
      <sheetName val="F8(Bhusawal)"/>
      <sheetName val="F9(Bhusawal)"/>
      <sheetName val="9.1(Bhusawal)"/>
      <sheetName val="F9.2(Bhusawal)"/>
      <sheetName val="F9.3(Bhusawal)"/>
      <sheetName val="F10(Bhusawal)"/>
      <sheetName val="F11(Bhusawal)"/>
      <sheetName val="F12(Bhusawal)"/>
      <sheetName val="F13(Bhusawal)"/>
      <sheetName val="Bhusawal 4-5"/>
      <sheetName val="Bhusawal 4-5 True up Summary"/>
      <sheetName val="F1(Bhusawal 4-5)"/>
      <sheetName val="F1.1(Bhusawal 4-5)"/>
      <sheetName val="F2.1(Bhusawal 4-5)"/>
      <sheetName val="F2.2(Bhusawal 4-5)"/>
      <sheetName val="F2.3(Bhusawal 4-5)"/>
      <sheetName val="F2.4(Bhusawal 4-5)"/>
      <sheetName val="F2.8(Bhusawal 4-5)"/>
      <sheetName val="F3(Bhusawal 4-5)"/>
      <sheetName val="F3.1(Bhusawal 4-5)"/>
      <sheetName val="F3.2(Bhusawal 4-5)"/>
      <sheetName val="F3.3(Bhusawal 4-5)"/>
      <sheetName val="F3.4(Bhusawal 4-5)"/>
      <sheetName val="F4(Bhusawal 4-5)"/>
      <sheetName val="F4.1(Bhusawal 4-5)"/>
      <sheetName val="F4.2(Bhusawal 4-5)"/>
      <sheetName val="F4.3(Bhusawal 4-5)"/>
      <sheetName val="F5(Bhusawal 4-5)"/>
      <sheetName val="F6 (Bhusawal 4-5)"/>
      <sheetName val="F6 Other Finance char(Bhu 4-5)"/>
      <sheetName val="F7(Bhusawal 4-5)"/>
      <sheetName val="F8(Bhusawal 4-5)"/>
      <sheetName val="F9(Bhusawal 4-5)"/>
      <sheetName val="9.1(Bhusawal 4-5)"/>
      <sheetName val="F9.2(Bhusawal 4-5)"/>
      <sheetName val="F9.3 (Bhusawal 4-5)"/>
      <sheetName val="F10(Bhusawal 4-5)"/>
      <sheetName val="F11(Bhusawal 4-5)"/>
      <sheetName val="F12(Bhusawal 4-5)"/>
      <sheetName val="F13(Bhusawal 4-5)"/>
      <sheetName val="Chandrapur"/>
      <sheetName val="Chandrapur True up Summary"/>
      <sheetName val="F1(Chandrapur)"/>
      <sheetName val="F1.1(Chandrapur)"/>
      <sheetName val="F2.1(Chandrapur)"/>
      <sheetName val="F2.2(Chandrapur)"/>
      <sheetName val="F2.3(Chandrapur)"/>
      <sheetName val="F2.4(Chandrapur)"/>
      <sheetName val="F2.8(Chandrapur)"/>
      <sheetName val="F3(Chandrapur)"/>
      <sheetName val="F3.1(Chandrapur)"/>
      <sheetName val="F3.2(Chandrapur)"/>
      <sheetName val="F3.3(Chandrapur)"/>
      <sheetName val="F3.4(Chandrapur)"/>
      <sheetName val="F4(Chandrapur)"/>
      <sheetName val="F4.1(Chandrapur)"/>
      <sheetName val="F4.2(Chandrapur)"/>
      <sheetName val="F4.3 (Chandrapur)"/>
      <sheetName val="F5(Chandrapur)"/>
      <sheetName val="F6 (Chandrapur)"/>
      <sheetName val="F6 Other Finance charges (Chan)"/>
      <sheetName val="F7(Chandrapur)"/>
      <sheetName val="F8(Chandrapur)"/>
      <sheetName val="F9(Chandrapur)"/>
      <sheetName val="9.1(Chandrapur)"/>
      <sheetName val="F9.2(Chandrapur)"/>
      <sheetName val="F9.3(Chandrapur)"/>
      <sheetName val="F10(Chandrapur)"/>
      <sheetName val="F11(Chandrapur)"/>
      <sheetName val="F12(Chandrapur)"/>
      <sheetName val="F13(Chandrapur)"/>
      <sheetName val="Chandrapur 8-9"/>
      <sheetName val="Chandrapur89 True up Summary "/>
      <sheetName val="F1(Chandrapur 8-9)"/>
      <sheetName val="F1.1(Chandrapur 8-9)"/>
      <sheetName val="F2.1(Chandrapur 8-9)"/>
      <sheetName val="F2.2(Chandrapur 8-9)"/>
      <sheetName val="F2.3(Chandrapur 8-9)"/>
      <sheetName val="F2.4(Chandrapur 8-9)"/>
      <sheetName val="F2.8(Chandrapur 8-9)"/>
      <sheetName val="F3(Chandrapur 8-9)"/>
      <sheetName val="F3.1(Chandrapur 8-9)"/>
      <sheetName val="F3.2(Chandrapur 8-9)"/>
      <sheetName val="F3.3(Chandrapur 8-9)"/>
      <sheetName val="F3.4(Chandrapur 8-9)"/>
      <sheetName val="F4(Chandrapur 8-9)"/>
      <sheetName val="F4.1(Chandrapur 8-9)"/>
      <sheetName val="F4.2(Chandrapur 8-9)"/>
      <sheetName val="F4.3(Chandrapur 8-9)"/>
      <sheetName val="F5 (Chandrapur 8-9)"/>
      <sheetName val="F6 (Chandrapur8 &amp;9)"/>
      <sheetName val="F6 Other Financechar(CSTPS 8-9)"/>
      <sheetName val="F7(Chandrapur 8-9)"/>
      <sheetName val="F8(Chandrapur 8-9)"/>
      <sheetName val="F9(Chandrapur 8-9)"/>
      <sheetName val="9.1(Chandrapur 8-9)"/>
      <sheetName val="F9.2(Chandrapur 8-9)"/>
      <sheetName val="F9.3(Chandrapur 8-9)"/>
      <sheetName val="F10(Chandrapur 8-9)"/>
      <sheetName val="F11(Chandrapur 8-9)"/>
      <sheetName val="F12(Chandrapur 8-9) "/>
      <sheetName val="F13(Chandrapur 8-9)"/>
      <sheetName val="KPKD"/>
      <sheetName val="Khaperkheda True up summary "/>
      <sheetName val="F1(KPKD)"/>
      <sheetName val="F1.1(KPKD)"/>
      <sheetName val="F2.1(KPKD)"/>
      <sheetName val="F2.2(KPKD)"/>
      <sheetName val="F2.3(KPKD)"/>
      <sheetName val="F2.4(KPKD)"/>
      <sheetName val="F2.8(KPKD)"/>
      <sheetName val="F3(KPKD)"/>
      <sheetName val="F3.1(KPKD)"/>
      <sheetName val="F3.2(KPKD)"/>
      <sheetName val="F3.3(KPKD)"/>
      <sheetName val="F3.4(KPKD)"/>
      <sheetName val="F4(KPKD)"/>
      <sheetName val="F4.1 (KPKD)"/>
      <sheetName val="F4.2 (KPKD)"/>
      <sheetName val="F4.3 (KPKD)"/>
      <sheetName val="F5(KPKD)"/>
      <sheetName val="F6 (KPKD)"/>
      <sheetName val="F6 Other Finance charges (KPKD)"/>
      <sheetName val="F7(KPKD)"/>
      <sheetName val="F8(KPKD)"/>
      <sheetName val="F9(KPKD)"/>
      <sheetName val="9.1(KPKD)"/>
      <sheetName val="F9.2(KPKD)"/>
      <sheetName val="F9.3(KPKD)"/>
      <sheetName val="F10(KPKD)"/>
      <sheetName val="F11(KPKD)"/>
      <sheetName val="F12(KPKD)"/>
      <sheetName val="F13(KPKD)"/>
      <sheetName val="KPKD 5"/>
      <sheetName val="Khaperkheda 5 True up summary"/>
      <sheetName val="F1(KPKD 5)"/>
      <sheetName val="F1.1(KPKD 5)"/>
      <sheetName val="F2.1(KPKD 5)"/>
      <sheetName val="F2.2(KPKD 5)"/>
      <sheetName val="F2.3(KPKD 5)"/>
      <sheetName val="F2.4(KPKD 5)"/>
      <sheetName val="F2.8(KPKD 5)"/>
      <sheetName val="F3(KPKD 5)"/>
      <sheetName val="F3.1(KPKD 5)"/>
      <sheetName val="F3.2(KPKD 5)"/>
      <sheetName val="F3.3(KPKD 5)"/>
      <sheetName val="F3.4(KPKD 5)"/>
      <sheetName val="F4(KPKD 5)"/>
      <sheetName val="F4.1 (KPKD 5)"/>
      <sheetName val="F4.2 (KPKD 5)"/>
      <sheetName val="F4.3 (KPKD 5)"/>
      <sheetName val="F5(KPKD 5)"/>
      <sheetName val="F6 (KPKD 5)"/>
      <sheetName val="F6 Other Finance charges(KPKD5)"/>
      <sheetName val="F7(KPKD 5)"/>
      <sheetName val="F8(KPKD 5)"/>
      <sheetName val="F9(KPKD 5)"/>
      <sheetName val="9.1(KPKD 5)"/>
      <sheetName val="F9.2(KPKD 5)"/>
      <sheetName val="F9.3(KPKD 5)"/>
      <sheetName val="F10(KPKD 5)"/>
      <sheetName val="F11(KPKD 5)"/>
      <sheetName val="F12(KPKD 5)"/>
      <sheetName val="F13(KPKD 5)"/>
      <sheetName val="Koradi"/>
      <sheetName val="Koradi True up summary"/>
      <sheetName val="F1(Koradi)"/>
      <sheetName val="F1.1(Koradi)"/>
      <sheetName val="F2.1(Koradi)"/>
      <sheetName val="F2.2(Koradi)"/>
      <sheetName val="F2.3(Koradi)"/>
      <sheetName val="F2.4(Koradi)"/>
      <sheetName val="F2.8(Koradi)"/>
      <sheetName val="F3(Koradi)"/>
      <sheetName val="F3.1(Koradi)"/>
      <sheetName val="F3.2(Koradi)"/>
      <sheetName val="F3.3(Koradi)"/>
      <sheetName val="F3.4(Koradi)"/>
      <sheetName val="F4(Koradi)"/>
      <sheetName val="F4.1(Koradi)"/>
      <sheetName val="F4.2(Koradi)"/>
      <sheetName val="F4.3(Koradi)"/>
      <sheetName val="F5(Koradi)"/>
      <sheetName val="F6 (Koradi)"/>
      <sheetName val="F6 Other Finance charges  "/>
      <sheetName val="F7(Koradi))"/>
      <sheetName val="F8 (Koradi)"/>
      <sheetName val="F9(Koradi)"/>
      <sheetName val="9.1(Koradi)"/>
      <sheetName val="F9.2(Koradi)"/>
      <sheetName val="F9.3(Koradi)"/>
      <sheetName val="F10(Koradi)"/>
      <sheetName val="F11(Koradi)"/>
      <sheetName val="F12(Koradi)"/>
      <sheetName val="F13(Koradi)"/>
      <sheetName val="Koradi 8,9 10"/>
      <sheetName val="Koradi 8,9,10True up summary"/>
      <sheetName val="F1(Koradi 8,9 10)"/>
      <sheetName val="F1.1(Koradi 8,9 10)"/>
      <sheetName val="F2.1(Koradi 8,9 10)"/>
      <sheetName val="F2.2(Koradi 8,9 10)"/>
      <sheetName val="F2.3(Koradi 8,9 10)"/>
      <sheetName val="F2.4(Koradi 8,9 10)"/>
      <sheetName val="F2.8(Koradi 8,9 10)"/>
      <sheetName val="F3(Koradi 8,9 10)"/>
      <sheetName val="F3.1(Koradi 8,9 10)"/>
      <sheetName val="F3.2(Koradi 8,9 10)"/>
      <sheetName val="F3.3(Koradi 8,9 10"/>
      <sheetName val="F3.4(Koradi 8,9 10)"/>
      <sheetName val="F4(Koradi 8,9 10)"/>
      <sheetName val="F4.1(Koradi 8,9,10)"/>
      <sheetName val="F4.2(Koradi 8,9 10)"/>
      <sheetName val="F4.3(Koradi 8,9 10)"/>
      <sheetName val="F5 (Koradi 8,9,10)"/>
      <sheetName val="F6 (Koradi 8,9 10)"/>
      <sheetName val="F6 Othe Financechar(K8,9,10)"/>
      <sheetName val="F7(Koradi 8,9 10)"/>
      <sheetName val="F8(Koradi 8,9 10)"/>
      <sheetName val="F9(Koradi 8,9 10)"/>
      <sheetName val="9.1(Koradi 8,9 10)"/>
      <sheetName val="F9.2(Koradi 8,9 10)"/>
      <sheetName val="F9.3(Koradi 8,9 10)"/>
      <sheetName val="F10(Koradi 8,9 10)"/>
      <sheetName val="F11(Koradi 8,9 10)"/>
      <sheetName val="F12(Koradi 8,9 10)"/>
      <sheetName val="F13(Koradi 8,9 10)"/>
      <sheetName val="Nashik"/>
      <sheetName val="Nashik True up Summary"/>
      <sheetName val="F1(Nashik)"/>
      <sheetName val="F1.1(Nashik)"/>
      <sheetName val="F2.1(Nashik)"/>
      <sheetName val="F2.2(Nashik)"/>
      <sheetName val="F2.3(Nashik)"/>
      <sheetName val="F2.4(Nashik)"/>
      <sheetName val="F2.8(Nashik)"/>
      <sheetName val="F3(Nashik)"/>
      <sheetName val="F3.1(Nashik)"/>
      <sheetName val="F3.2(Nashik)"/>
      <sheetName val="F3.3(Nashik)"/>
      <sheetName val="F3.4(Nashik)"/>
      <sheetName val="F4(Nashik)"/>
      <sheetName val="F4.1(Nashik)"/>
      <sheetName val="F4.2(Nashik)"/>
      <sheetName val="F4.3(Nashik)"/>
      <sheetName val="F5(Nashik)"/>
      <sheetName val="F6(Nashik)"/>
      <sheetName val="F6 Other Financecharges (Nashi)"/>
      <sheetName val="F7(Nashik)"/>
      <sheetName val="F8(Nashik)"/>
      <sheetName val="F9(Nashik)"/>
      <sheetName val="9.1(Nashik)"/>
      <sheetName val="F9.2(Nashik)"/>
      <sheetName val="F9.3(Nashik)"/>
      <sheetName val="F10(Nashik)"/>
      <sheetName val="F11(Nashik)"/>
      <sheetName val="F12(Nashik)"/>
      <sheetName val="F13(Nashik)"/>
      <sheetName val="FY 15-16"/>
      <sheetName val="FY 16-17"/>
      <sheetName val="Sheet2"/>
      <sheetName val="PRS 3-4"/>
      <sheetName val="PRS 3-4 TRUE UP SUMMARY"/>
      <sheetName val="F1(PRS 3-4)"/>
      <sheetName val="F1.1(PRS 3-4)"/>
      <sheetName val="F2.1(PRS 3-4)"/>
      <sheetName val="F2.2(PRS 3-4)"/>
      <sheetName val="F2.3(PRS 3-4)"/>
      <sheetName val="F2.4(PRS 3-4)"/>
      <sheetName val="F2.8(PRS 3-4)"/>
      <sheetName val="F3(PRS 3-4)"/>
      <sheetName val="F3.1(PRS 3-4)"/>
      <sheetName val="F3.2(PRS 3-4)"/>
      <sheetName val="F3.3(PRS 3-4)"/>
      <sheetName val="F3.4(PRS 3-4)"/>
      <sheetName val="F4(PRS 3-4)"/>
      <sheetName val="F4.1(PRS 3-4)"/>
      <sheetName val="F4.2(PRS 3-4)"/>
      <sheetName val="F4.3(PRS 3-4)"/>
      <sheetName val="F5(PRS 3-4)"/>
      <sheetName val="F6 (Paras)"/>
      <sheetName val="F6 Other Financ charges(prs3-4)"/>
      <sheetName val="F7(PRS 3-4)"/>
      <sheetName val="F8(PRS 3-4)"/>
      <sheetName val="F9(PRS 3-4)"/>
      <sheetName val="9.1(PRS 3-4)"/>
      <sheetName val="F9.2(PRS 3-4)"/>
      <sheetName val="F9.3(PRS 3-4)"/>
      <sheetName val="F10(PRS 3-4)"/>
      <sheetName val="F11(PRS 3-4)"/>
      <sheetName val="F12(PRS 3-4)"/>
      <sheetName val="F13(PRS 3-4)"/>
      <sheetName val="Parli"/>
      <sheetName val="Parli true up Summary"/>
      <sheetName val="F1(Parli)"/>
      <sheetName val="F1.1(Parli)"/>
      <sheetName val="F2.1(Parli)"/>
      <sheetName val="F2.2(Parli)"/>
      <sheetName val="F2.3(Parli)"/>
      <sheetName val="F2.4(Parli)"/>
      <sheetName val="F2.8(Parli)"/>
      <sheetName val="F3(Parli)"/>
      <sheetName val="F3.1(Parli)"/>
      <sheetName val="F3.2(Parli)"/>
      <sheetName val="F3.3(Parli)"/>
      <sheetName val="F3.4(Parli)"/>
      <sheetName val="F4(Parli)"/>
      <sheetName val="F4.1(Parli)"/>
      <sheetName val="F4.2(Parli)"/>
      <sheetName val="F4.3(Parli)"/>
      <sheetName val="F5(Parli)"/>
      <sheetName val="F6 (Parli)"/>
      <sheetName val="F6 Other Finance charges "/>
      <sheetName val="F7(Parli)"/>
      <sheetName val="F8(Parli)"/>
      <sheetName val="F9(Parli)"/>
      <sheetName val="9.1(Parli)"/>
      <sheetName val="F9.2(Parli)"/>
      <sheetName val="F9.3(Parli)"/>
      <sheetName val="F11(Parli)"/>
      <sheetName val="F12(Parli)"/>
      <sheetName val="F13(Parli)"/>
      <sheetName val="Parli 6-7"/>
      <sheetName val="Parli 6-7 true up Summary"/>
      <sheetName val="F1(Parli 6-7)"/>
      <sheetName val="F1.1(Parli 6-7)"/>
      <sheetName val="F2.1(Parli 6-7)"/>
      <sheetName val="F2.2(Parli 6-7)"/>
      <sheetName val="F2.3(Parli 6-7)"/>
      <sheetName val="F2.4(Parli 6-7)"/>
      <sheetName val="F2.8(Parli 6-7)"/>
      <sheetName val="F3(Parli 6-7)"/>
      <sheetName val="F3.1(Parli 6-7)"/>
      <sheetName val="F3.2(Parli 6-7)"/>
      <sheetName val="F3.3(Parli 6-7)"/>
      <sheetName val="F3.4(Parli 6-7)"/>
      <sheetName val="F4(Parli 6-7)"/>
      <sheetName val="F4.1(Parli 6-7)"/>
      <sheetName val="F4.2(Parli 6-7)"/>
      <sheetName val="F4.3(Parli 6-7)"/>
      <sheetName val="F5(Parli 6-7)"/>
      <sheetName val="F6 (Parli 6-7)"/>
      <sheetName val="F6 Other Financ char(Parli6-7)"/>
      <sheetName val="F7(Parli 6-7)"/>
      <sheetName val="F8(Parli 6-7)"/>
      <sheetName val="F9(Parli 6-7)"/>
      <sheetName val="9.1(Parli 6-7)"/>
      <sheetName val="F9.2(Parli 6-7)"/>
      <sheetName val="F9.3(Parli 6-7)"/>
      <sheetName val="F10(Parli 6-7)"/>
      <sheetName val="F11(Parli 6-7)"/>
      <sheetName val="F12(Parli 6-7)"/>
      <sheetName val="F13(Parli 6-7)"/>
      <sheetName val="Parli 8"/>
      <sheetName val="Parli 8 True up Summary "/>
      <sheetName val="F1(Parli 8)"/>
      <sheetName val="F1.1(Parli 8)"/>
      <sheetName val="F2.1(Parli 8)"/>
      <sheetName val="F2.2(Parli 8)"/>
      <sheetName val="F2.3(Parli 8)"/>
      <sheetName val="F2.4(Parli 8)"/>
      <sheetName val="F2.8(Parli 8)"/>
      <sheetName val="F3(Parli 8)"/>
      <sheetName val="F3.1(Parli 8)"/>
      <sheetName val="F3.2(Parli 8)"/>
      <sheetName val="F3.3(Parli 8)"/>
      <sheetName val="F3.4(Parli 8)"/>
      <sheetName val="F4(Parli 8)"/>
      <sheetName val="F4.1(Parli 8)"/>
      <sheetName val="F4.2(Parli 8)"/>
      <sheetName val="F4.3(Parli 8)"/>
      <sheetName val="F5 (Parli 8)"/>
      <sheetName val="F6 (Parli 8)"/>
      <sheetName val="F6 Other Financechar(Parli 8)"/>
      <sheetName val="F7(Parli 8)"/>
      <sheetName val="F8(Parli 8)"/>
      <sheetName val="F9(Parli 8)"/>
      <sheetName val="9.1(Parli 8)"/>
      <sheetName val="F9.2(Parli 8)"/>
      <sheetName val="F9.3(Parli 8)"/>
      <sheetName val="F10(Parli 8)"/>
      <sheetName val="F11(Parli 8)"/>
      <sheetName val="F12(Parli 8)"/>
      <sheetName val="F13(Parli 8)"/>
      <sheetName val="Uran"/>
      <sheetName val="Uran True up Summary"/>
      <sheetName val="F1(Uran)"/>
      <sheetName val="F1.1(Uran)"/>
      <sheetName val="F2.1(Uran)"/>
      <sheetName val="F2.2(Uran)"/>
      <sheetName val="F2.3(Uran)"/>
      <sheetName val="F2.4(Uran)"/>
      <sheetName val="F2.8(Uran)"/>
      <sheetName val="F3(Uran)"/>
      <sheetName val="F3.1(Uran)"/>
      <sheetName val="F3.2(Uran)"/>
      <sheetName val="F3.3(Uran)"/>
      <sheetName val="F3.4(Uran)"/>
      <sheetName val="F4(Uran)"/>
      <sheetName val="F4.1(Uran)"/>
      <sheetName val="F4.2(Uran)"/>
      <sheetName val="F4.3(Uran)"/>
      <sheetName val="F5(Uran)"/>
      <sheetName val="F6(Uran)"/>
      <sheetName val="F6 Other Finance charges (Uran)"/>
      <sheetName val="F7 Uran"/>
      <sheetName val="F8(Uran)"/>
      <sheetName val="F9(Uran)"/>
      <sheetName val="9.1(Uran)"/>
      <sheetName val="F9.2(Uran)"/>
      <sheetName val="F9.3(Uran)"/>
      <sheetName val="F10(Uran)"/>
      <sheetName val="F11(Uran)"/>
      <sheetName val="F12(Uran)"/>
      <sheetName val="F13(Uran)"/>
    </sheetNames>
    <sheetDataSet>
      <sheetData sheetId="0" refreshError="1"/>
      <sheetData sheetId="1" refreshError="1"/>
      <sheetData sheetId="2" refreshError="1">
        <row r="3">
          <cell r="B3">
            <v>5.7534246575342465</v>
          </cell>
        </row>
        <row r="14">
          <cell r="D14">
            <v>23.206849315068496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 val="TRUE UP SUMMARY (PARAS)"/>
      <sheetName val="F1 (PARAS)"/>
      <sheetName val="F 2.1 (PARAS)"/>
      <sheetName val="F 2.2 (PARAS)"/>
      <sheetName val="F 2.3 (PARAS)"/>
      <sheetName val="F 2.8 (PARAS)"/>
      <sheetName val="F3.1(PARAS)"/>
      <sheetName val="F3.2 (PARAS)"/>
      <sheetName val="F3.3 (PARAS)"/>
      <sheetName val="F3.4 (PARAS)"/>
      <sheetName val="F 5 (PARAS)"/>
      <sheetName val="F6 (PARAS)"/>
      <sheetName val="F6 OFinC(PARAS)"/>
      <sheetName val="F7 (PARAS)"/>
    </sheetNames>
    <sheetDataSet>
      <sheetData sheetId="0">
        <row r="52">
          <cell r="N52">
            <v>17.215068493150682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4"/>
      <sheetName val="Linking sheet"/>
      <sheetName val="BALSHT"/>
      <sheetName val="SCH"/>
      <sheetName val="Analysis"/>
      <sheetName val="Debtors-GEB"/>
      <sheetName val="GEB"/>
      <sheetName val="Unsec"/>
      <sheetName val="Cons"/>
      <sheetName val="Schedulev V"/>
      <sheetName val="L&amp;A"/>
      <sheetName val="Drs-GEB"/>
      <sheetName val="Curr_liab"/>
      <sheetName val="Int0304"/>
      <sheetName val="Cash Flow"/>
      <sheetName val="Abstract"/>
      <sheetName val="Perfhigh"/>
      <sheetName val="Sheet2"/>
      <sheetName val="creditors1"/>
      <sheetName val="Sheet1"/>
      <sheetName val="Checklist"/>
      <sheetName val="Sheet3 (2)"/>
      <sheetName val="UGPIPING"/>
      <sheetName val="download"/>
      <sheetName val="Linking_sheet"/>
      <sheetName val="Schedulev_V"/>
      <sheetName val="Cash_Flow"/>
      <sheetName val="Sheet3_(2)"/>
      <sheetName val="Vendor Data"/>
      <sheetName val="fcl"/>
      <sheetName val="DCF"/>
      <sheetName val="Inputs &amp; Assumptions"/>
      <sheetName val="Main Bs"/>
      <sheetName val="BSSEP04"/>
      <sheetName val="ECL"/>
      <sheetName val="EPLHAZIRA"/>
      <sheetName val="Linking_sheet1"/>
      <sheetName val="Schedulev_V1"/>
      <sheetName val="Cash_Flow1"/>
      <sheetName val="Sheet3_(2)1"/>
      <sheetName val="Vendor_Data"/>
      <sheetName val="Recon"/>
      <sheetName val="2C"/>
      <sheetName val="유통망계획"/>
      <sheetName val="Branch"/>
      <sheetName val="Fixed Assets"/>
      <sheetName val="RES-SUR"/>
      <sheetName val="GrossMgn 98"/>
      <sheetName val="Tblr Qty"/>
      <sheetName val="Tangible assets"/>
      <sheetName val="LOCAL RATES"/>
      <sheetName val="BOQ Distribution"/>
      <sheetName val="budgetmensuel2001"/>
      <sheetName val="Params"/>
      <sheetName val="VIR CG"/>
      <sheetName val="Control Sheet"/>
      <sheetName val="ADAMYA FINAL SHEET"/>
      <sheetName val="RCC Rates"/>
      <sheetName val="EXPENSES"/>
      <sheetName val="Head Count"/>
      <sheetName val="deduction"/>
      <sheetName val="addition"/>
      <sheetName val="sep01"/>
      <sheetName val="REGMAIN"/>
      <sheetName val="MAINBS1"/>
      <sheetName val="pa-mtly"/>
      <sheetName val="NOA Data"/>
      <sheetName val="Sheet3"/>
      <sheetName val="Tax Details"/>
      <sheetName val="x-rate"/>
      <sheetName val="Main Bs Cr"/>
      <sheetName val="Price Testing - Used - 1"/>
      <sheetName val="Trial Balance - MARCH 2006"/>
      <sheetName val="NN"/>
      <sheetName val="Schedules"/>
      <sheetName val="Feb_Prfl_28"/>
      <sheetName val="TB"/>
      <sheetName val="SCH 10"/>
      <sheetName val="TB Lead"/>
      <sheetName val="EXCH"/>
      <sheetName val="Set"/>
      <sheetName val="Balanc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SCHEDULES ATTACHED TO AND FORMING PART OF THE FINANCIAL STATEMENTS</v>
          </cell>
        </row>
        <row r="4">
          <cell r="B4" t="str">
            <v>SCHEDULE V</v>
          </cell>
        </row>
        <row r="5">
          <cell r="B5" t="str">
            <v>FIXED ASSETS</v>
          </cell>
        </row>
        <row r="6">
          <cell r="L6" t="str">
            <v>Rs. ' Lacs</v>
          </cell>
        </row>
        <row r="7">
          <cell r="C7" t="str">
            <v>GROSS BLOCK</v>
          </cell>
          <cell r="G7" t="str">
            <v>DEPRECIATION</v>
          </cell>
          <cell r="K7" t="str">
            <v>NET BLOCK</v>
          </cell>
        </row>
        <row r="8">
          <cell r="B8" t="str">
            <v>DESCRIPTION</v>
          </cell>
          <cell r="C8" t="str">
            <v>Balance as on</v>
          </cell>
          <cell r="D8" t="str">
            <v>Additions</v>
          </cell>
          <cell r="E8" t="str">
            <v>Deletions/Adjustments</v>
          </cell>
          <cell r="F8" t="str">
            <v>Balance as on</v>
          </cell>
          <cell r="G8" t="str">
            <v>Balance as on</v>
          </cell>
          <cell r="H8" t="str">
            <v xml:space="preserve">For the year  </v>
          </cell>
          <cell r="I8" t="str">
            <v>Withdrawals / Adjustments</v>
          </cell>
          <cell r="J8" t="str">
            <v>Balance as on</v>
          </cell>
          <cell r="K8" t="str">
            <v>Balance as on</v>
          </cell>
          <cell r="L8" t="str">
            <v>Balance as on</v>
          </cell>
        </row>
        <row r="9">
          <cell r="B9" t="str">
            <v>OF ASSETS</v>
          </cell>
          <cell r="C9" t="str">
            <v>01.04.2004</v>
          </cell>
          <cell r="D9" t="str">
            <v xml:space="preserve">during the year </v>
          </cell>
          <cell r="E9" t="str">
            <v>during the year *</v>
          </cell>
          <cell r="F9" t="str">
            <v>30.09.04</v>
          </cell>
          <cell r="G9" t="str">
            <v>01.04.2004</v>
          </cell>
          <cell r="I9" t="str">
            <v>during the year</v>
          </cell>
          <cell r="J9" t="str">
            <v>30.09.04</v>
          </cell>
          <cell r="K9" t="str">
            <v>30.09.04</v>
          </cell>
          <cell r="L9" t="str">
            <v>31.03.2004</v>
          </cell>
        </row>
        <row r="11">
          <cell r="B11" t="str">
            <v xml:space="preserve">Land-Freehold   </v>
          </cell>
          <cell r="C11">
            <v>700</v>
          </cell>
          <cell r="D11">
            <v>0</v>
          </cell>
          <cell r="E11">
            <v>0</v>
          </cell>
          <cell r="F11">
            <v>700</v>
          </cell>
          <cell r="G11">
            <v>0</v>
          </cell>
          <cell r="H11">
            <v>0</v>
          </cell>
          <cell r="I11">
            <v>0</v>
          </cell>
          <cell r="J11">
            <v>0</v>
          </cell>
          <cell r="K11">
            <v>700</v>
          </cell>
          <cell r="L11">
            <v>700</v>
          </cell>
        </row>
        <row r="13">
          <cell r="B13" t="str">
            <v xml:space="preserve">Buildings </v>
          </cell>
          <cell r="C13">
            <v>2822</v>
          </cell>
          <cell r="D13">
            <v>0</v>
          </cell>
          <cell r="E13">
            <v>0</v>
          </cell>
          <cell r="F13">
            <v>2822</v>
          </cell>
          <cell r="G13">
            <v>569</v>
          </cell>
          <cell r="H13">
            <v>45</v>
          </cell>
          <cell r="I13">
            <v>0</v>
          </cell>
          <cell r="J13">
            <v>614</v>
          </cell>
          <cell r="K13">
            <v>2208</v>
          </cell>
          <cell r="L13">
            <v>2253</v>
          </cell>
        </row>
        <row r="15">
          <cell r="B15" t="str">
            <v xml:space="preserve">Plant &amp; Machinery </v>
          </cell>
          <cell r="C15">
            <v>216232</v>
          </cell>
          <cell r="D15">
            <v>2108</v>
          </cell>
          <cell r="E15">
            <v>5</v>
          </cell>
          <cell r="F15">
            <v>218335</v>
          </cell>
          <cell r="G15">
            <v>74146</v>
          </cell>
          <cell r="H15">
            <v>5766</v>
          </cell>
          <cell r="I15">
            <v>2</v>
          </cell>
          <cell r="J15">
            <v>79910</v>
          </cell>
          <cell r="K15">
            <v>138425</v>
          </cell>
          <cell r="L15">
            <v>142086</v>
          </cell>
        </row>
        <row r="17">
          <cell r="B17" t="str">
            <v>Furniture &amp; Fixtures</v>
          </cell>
          <cell r="C17">
            <v>105</v>
          </cell>
          <cell r="D17">
            <v>4</v>
          </cell>
          <cell r="E17">
            <v>0</v>
          </cell>
          <cell r="F17">
            <v>109</v>
          </cell>
          <cell r="G17">
            <v>43</v>
          </cell>
          <cell r="H17">
            <v>3</v>
          </cell>
          <cell r="I17">
            <v>0</v>
          </cell>
          <cell r="J17">
            <v>46</v>
          </cell>
          <cell r="K17">
            <v>63</v>
          </cell>
          <cell r="L17">
            <v>62</v>
          </cell>
        </row>
        <row r="19">
          <cell r="B19" t="str">
            <v>Vehicles</v>
          </cell>
          <cell r="C19">
            <v>61</v>
          </cell>
          <cell r="D19">
            <v>34</v>
          </cell>
          <cell r="E19">
            <v>5</v>
          </cell>
          <cell r="F19">
            <v>90</v>
          </cell>
          <cell r="G19">
            <v>13</v>
          </cell>
          <cell r="H19">
            <v>3</v>
          </cell>
          <cell r="I19">
            <v>1</v>
          </cell>
          <cell r="J19">
            <v>15</v>
          </cell>
          <cell r="K19">
            <v>75</v>
          </cell>
          <cell r="L19">
            <v>48</v>
          </cell>
        </row>
        <row r="21">
          <cell r="B21" t="str">
            <v>Aircraft</v>
          </cell>
          <cell r="C21">
            <v>526</v>
          </cell>
          <cell r="D21">
            <v>0</v>
          </cell>
          <cell r="E21">
            <v>0</v>
          </cell>
          <cell r="F21">
            <v>526</v>
          </cell>
          <cell r="G21">
            <v>262</v>
          </cell>
          <cell r="H21">
            <v>15</v>
          </cell>
          <cell r="I21">
            <v>0</v>
          </cell>
          <cell r="J21">
            <v>277</v>
          </cell>
          <cell r="K21">
            <v>249</v>
          </cell>
          <cell r="L21">
            <v>264</v>
          </cell>
        </row>
        <row r="23">
          <cell r="B23" t="str">
            <v>TOTAL</v>
          </cell>
          <cell r="C23">
            <v>220446</v>
          </cell>
          <cell r="D23">
            <v>2146</v>
          </cell>
          <cell r="E23">
            <v>10</v>
          </cell>
          <cell r="F23">
            <v>222582</v>
          </cell>
          <cell r="G23">
            <v>75033</v>
          </cell>
          <cell r="H23">
            <v>5832</v>
          </cell>
          <cell r="I23">
            <v>3</v>
          </cell>
          <cell r="J23">
            <v>80862</v>
          </cell>
          <cell r="K23">
            <v>141720</v>
          </cell>
          <cell r="L23">
            <v>145413</v>
          </cell>
        </row>
        <row r="25">
          <cell r="B25" t="str">
            <v>PREVIOUS YEAR</v>
          </cell>
          <cell r="C25">
            <v>224394</v>
          </cell>
          <cell r="D25">
            <v>24</v>
          </cell>
          <cell r="E25">
            <v>539</v>
          </cell>
          <cell r="F25">
            <v>223879</v>
          </cell>
          <cell r="G25">
            <v>57257</v>
          </cell>
          <cell r="H25">
            <v>5936</v>
          </cell>
          <cell r="I25">
            <v>7</v>
          </cell>
          <cell r="J25">
            <v>63186</v>
          </cell>
          <cell r="K25">
            <v>160693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FA- Template"/>
      <sheetName val="Inter-Functional"/>
      <sheetName val="Error Sheet"/>
      <sheetName val="Print FA Note"/>
      <sheetName val="Additional Info"/>
      <sheetName val="FA Final"/>
      <sheetName val="FA_Crores"/>
      <sheetName val="Reco"/>
      <sheetName val="Inter-Transfer"/>
      <sheetName val="Balance Life"/>
      <sheetName val="Assumptions"/>
      <sheetName val="Cons"/>
    </sheetNames>
    <sheetDataSet>
      <sheetData sheetId="0">
        <row r="14">
          <cell r="C14" t="str">
            <v>HPCL_Consolidation</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Top sheet"/>
      <sheetName val="4.Grouping - Balance Sheet(mio)"/>
      <sheetName val="3.Grouping - Profit &amp; Loss(mio)"/>
      <sheetName val="5. Journal entries."/>
      <sheetName val="6A. Geographical Sales"/>
      <sheetName val="Control Sheet"/>
      <sheetName val="1. ROM"/>
      <sheetName val="6B. Other income"/>
      <sheetName val="7. Investments"/>
      <sheetName val="7A.Profit on sale of investmt"/>
      <sheetName val="8. Borrowings"/>
      <sheetName val="8A. Acc &amp; buy cr."/>
      <sheetName val="9. Loans given &amp; ICDs"/>
      <sheetName val="10. Cash flow info"/>
      <sheetName val="Open Note Summary"/>
      <sheetName val="10A. Forex-cash flow"/>
      <sheetName val="11. Tax Details"/>
      <sheetName val="12. Tangible assets"/>
      <sheetName val="12A. Investment properties"/>
      <sheetName val="13. Intangible assets "/>
      <sheetName val="14. Contingent and commitments"/>
      <sheetName val="15. RPT"/>
      <sheetName val="16.IC-RP list"/>
      <sheetName val="TB Consolidated"/>
      <sheetName val="17. Provisions"/>
      <sheetName val="18. Leases"/>
      <sheetName val="19. Employee Benefits"/>
      <sheetName val="20. IAS 11 disclosure"/>
      <sheetName val="21. Fair value &amp; liquiditiy"/>
      <sheetName val="22. Currency risk"/>
      <sheetName val="23. Actual interest rates"/>
      <sheetName val="24. Interest &amp; commodity risk"/>
      <sheetName val="25. Credit risk"/>
      <sheetName val="26. Level wise FAFL"/>
      <sheetName val="Ledger upto Mar,12"/>
      <sheetName val="FGO MAR 2012"/>
      <sheetName val="Guarantee com EPL TO GS"/>
      <sheetName val="FGO 31-3-11 "/>
      <sheetName val="Updated ledger"/>
      <sheetName val="Sheet1"/>
      <sheetName val="Query Sheet"/>
      <sheetName val="Cover"/>
      <sheetName val="index"/>
      <sheetName val="m&amp;a"/>
      <sheetName val="BS"/>
      <sheetName val="P&amp;L"/>
      <sheetName val="equity"/>
      <sheetName val="Cashflow"/>
      <sheetName val="Schedule"/>
      <sheetName val="TB"/>
      <sheetName val="Notes in IFRS"/>
      <sheetName val="EPL Dubai"/>
      <sheetName val="EPL Oman"/>
      <sheetName val="EPL Korea Division"/>
      <sheetName val="TB KSA"/>
      <sheetName val="FGO corporate gurantee"/>
      <sheetName val="Adoption of new standards"/>
      <sheetName val="TB with op.balance"/>
      <sheetName val="Non Cash"/>
      <sheetName val="Sheet3"/>
      <sheetName val="EPL Saudi"/>
      <sheetName val="Sheet2"/>
      <sheetName val="Sheet4"/>
      <sheetName val="RPT"/>
      <sheetName val="Cons"/>
      <sheetName val="sep01"/>
      <sheetName val="Instr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C6" t="str">
            <v>1. Essar Global Fund Limited (FKA Essar Global Limited)</v>
          </cell>
        </row>
        <row r="8">
          <cell r="C8" t="str">
            <v>2. Essar Global Assets Limited</v>
          </cell>
        </row>
        <row r="9">
          <cell r="C9" t="str">
            <v>3. Crystal Air Holdings Ltd</v>
          </cell>
        </row>
        <row r="10">
          <cell r="C10" t="str">
            <v>4. White Springs Holdings Ltd</v>
          </cell>
        </row>
        <row r="11">
          <cell r="C11" t="str">
            <v>5. Star Flight Express Ltd</v>
          </cell>
        </row>
        <row r="12">
          <cell r="C12" t="str">
            <v>6. Highrise Holdings Limited</v>
          </cell>
        </row>
        <row r="13">
          <cell r="C13" t="str">
            <v>7. Rosegem Enterprises Ltd</v>
          </cell>
        </row>
        <row r="14">
          <cell r="C14" t="str">
            <v>8. Bright Sapphire Ltd</v>
          </cell>
        </row>
        <row r="15">
          <cell r="C15" t="str">
            <v>9. Alias Enterprise Ltd</v>
          </cell>
        </row>
        <row r="16">
          <cell r="C16" t="str">
            <v>10. Global Oceanic Services Ltd</v>
          </cell>
        </row>
        <row r="17">
          <cell r="C17" t="str">
            <v xml:space="preserve">. </v>
          </cell>
        </row>
        <row r="18">
          <cell r="C18" t="str">
            <v>. B. Energy Sector</v>
          </cell>
        </row>
        <row r="19">
          <cell r="C19" t="str">
            <v>11. Essar Energy PLC</v>
          </cell>
        </row>
        <row r="20">
          <cell r="C20" t="str">
            <v>12. Essar Energy Services (UK) Limited</v>
          </cell>
        </row>
        <row r="21">
          <cell r="C21" t="str">
            <v>13. Essar Energy Services (Mauritius) Limited</v>
          </cell>
        </row>
        <row r="22">
          <cell r="C22" t="str">
            <v>14. Essar Energy Investment Limited</v>
          </cell>
        </row>
        <row r="23">
          <cell r="C23" t="str">
            <v>15. Essar Oil Limited</v>
          </cell>
        </row>
        <row r="24">
          <cell r="C24" t="str">
            <v>16. Essar Oil &amp; Gas Ltd (FKA Vadinar Oil)</v>
          </cell>
        </row>
        <row r="25">
          <cell r="C25" t="str">
            <v>17. Essar Oil (UK) Limited</v>
          </cell>
        </row>
        <row r="26">
          <cell r="C26" t="str">
            <v>18. Essar Energy Holdings Limited</v>
          </cell>
        </row>
        <row r="27">
          <cell r="C27" t="str">
            <v>19. Essar Oil Holdings Limited</v>
          </cell>
        </row>
        <row r="28">
          <cell r="C28" t="str">
            <v>20. Essar Oil Cyprus Limited (FKA Star Saphire Enterprises Limited)</v>
          </cell>
        </row>
        <row r="29">
          <cell r="C29" t="str">
            <v>21. Essar Oil GMBH</v>
          </cell>
        </row>
        <row r="30">
          <cell r="C30" t="str">
            <v>22. Entep Properties Limited (Joint Venture)</v>
          </cell>
        </row>
        <row r="31">
          <cell r="C31" t="str">
            <v>23. Essar Exploration &amp; Production Limited</v>
          </cell>
        </row>
        <row r="32">
          <cell r="C32" t="str">
            <v>24. Essar Exploration &amp; Production Limited, Nigeria</v>
          </cell>
        </row>
        <row r="33">
          <cell r="C33" t="str">
            <v>25. Essar Exploration &amp; Production (India) Limited</v>
          </cell>
        </row>
        <row r="34">
          <cell r="C34" t="str">
            <v>26. Kenya Petroleum Refinery Limited (Joint Venture)</v>
          </cell>
        </row>
        <row r="35">
          <cell r="C35" t="str">
            <v>27. Essar Energy Overseas Limited</v>
          </cell>
        </row>
        <row r="36">
          <cell r="C36" t="str">
            <v>28. Essar Petroleum (East Africa) Limited</v>
          </cell>
        </row>
        <row r="37">
          <cell r="C37" t="str">
            <v xml:space="preserve">. </v>
          </cell>
        </row>
        <row r="38">
          <cell r="C38" t="str">
            <v>. Rest of the Energy group</v>
          </cell>
        </row>
        <row r="39">
          <cell r="C39" t="str">
            <v>29. Essar Chemicals Limited</v>
          </cell>
        </row>
        <row r="40">
          <cell r="C40" t="str">
            <v>30. Essar Gujarat Petrochemicals Limited</v>
          </cell>
        </row>
        <row r="41">
          <cell r="C41" t="str">
            <v>31. Essar Oil International Limited AG</v>
          </cell>
        </row>
        <row r="42">
          <cell r="C42" t="str">
            <v>32. Essar Oil Stanlow Limited</v>
          </cell>
        </row>
        <row r="43">
          <cell r="C43" t="str">
            <v>33. Essar Oil Mauritius Limited (FKA Pitney Mauritius Holdings Limited)</v>
          </cell>
        </row>
        <row r="44">
          <cell r="C44" t="str">
            <v xml:space="preserve">. </v>
          </cell>
        </row>
        <row r="45">
          <cell r="C45" t="str">
            <v>. C. Power Sector</v>
          </cell>
        </row>
        <row r="46">
          <cell r="C46" t="str">
            <v>34. Essar Power Limited</v>
          </cell>
        </row>
        <row r="47">
          <cell r="C47" t="str">
            <v>35. Essar Power MP Limited</v>
          </cell>
        </row>
        <row r="48">
          <cell r="C48" t="str">
            <v>36. Mahan Coal Limited ( Joint Venture )</v>
          </cell>
        </row>
        <row r="49">
          <cell r="C49" t="str">
            <v>37. Essar Power Transmission Company Limited</v>
          </cell>
        </row>
        <row r="50">
          <cell r="C50" t="str">
            <v>38. Essar Power (Jharkhand) Limited</v>
          </cell>
        </row>
        <row r="51">
          <cell r="C51" t="str">
            <v>39. Essar Power Gujarat Limited</v>
          </cell>
        </row>
        <row r="52">
          <cell r="C52" t="str">
            <v>40. PT Essar Minerals Indonesia</v>
          </cell>
        </row>
        <row r="53">
          <cell r="C53" t="str">
            <v>41. PT Bara Pratma Indonesia</v>
          </cell>
        </row>
        <row r="54">
          <cell r="C54" t="str">
            <v>42. PT Manoor Bultan Lestari Indonesia</v>
          </cell>
        </row>
        <row r="55">
          <cell r="C55" t="str">
            <v>43. Bhander Power Limited</v>
          </cell>
        </row>
        <row r="56">
          <cell r="C56" t="str">
            <v>44. Essar Power Orissa Limited</v>
          </cell>
        </row>
        <row r="57">
          <cell r="C57" t="str">
            <v>45. Essar Power Hazira Limited</v>
          </cell>
        </row>
        <row r="58">
          <cell r="C58" t="str">
            <v>46. Vadinar Power Company Limited</v>
          </cell>
        </row>
        <row r="60">
          <cell r="C60" t="str">
            <v>C. Energy Business</v>
          </cell>
        </row>
        <row r="61">
          <cell r="C61" t="str">
            <v>49. Algoma Power B.V.</v>
          </cell>
        </row>
        <row r="62">
          <cell r="C62" t="str">
            <v>50. Essar Power Distribution Company Limited</v>
          </cell>
        </row>
        <row r="63">
          <cell r="C63" t="str">
            <v>51. Ambeshwar Engineering Pvt Ltd (Joint Venture)</v>
          </cell>
        </row>
        <row r="64">
          <cell r="C64" t="str">
            <v>52. Essar Power Nepal Holdings Limited</v>
          </cell>
        </row>
        <row r="65">
          <cell r="C65" t="str">
            <v>53. Western Nepal Hydropower Pvt. Ltd. (Joint venture)</v>
          </cell>
        </row>
        <row r="66">
          <cell r="C66" t="str">
            <v xml:space="preserve">. </v>
          </cell>
        </row>
        <row r="67">
          <cell r="C67" t="str">
            <v>. Rest of Power Group</v>
          </cell>
        </row>
        <row r="68">
          <cell r="C68" t="str">
            <v>54. Essar Power Salaya Limited</v>
          </cell>
        </row>
        <row r="69">
          <cell r="C69" t="str">
            <v>55. Essar Electirc Power Development Corporation Limited</v>
          </cell>
        </row>
        <row r="70">
          <cell r="C70" t="str">
            <v>56. Essar Power Tamilnadu Limited</v>
          </cell>
        </row>
        <row r="71">
          <cell r="C71" t="str">
            <v>57. Essar Power Overseas Limited</v>
          </cell>
        </row>
        <row r="72">
          <cell r="C72" t="str">
            <v>58. Essar Power &amp; Minerals S.A. Limited</v>
          </cell>
        </row>
        <row r="73">
          <cell r="C73" t="str">
            <v>59. Essar Recursos Minerals de Mozambique Limitada</v>
          </cell>
        </row>
        <row r="74">
          <cell r="C74" t="str">
            <v>60. Essar Minerals FZE</v>
          </cell>
        </row>
        <row r="75">
          <cell r="C75" t="str">
            <v>61. Navbharat Power Private Limited</v>
          </cell>
        </row>
        <row r="76">
          <cell r="C76" t="str">
            <v>62. Rampiya Coal Mines &amp; Energy Private Limited (Joint Venture)</v>
          </cell>
        </row>
        <row r="77">
          <cell r="C77" t="str">
            <v>63. Essar Power Holdings Limited</v>
          </cell>
        </row>
        <row r="78">
          <cell r="C78" t="str">
            <v>64. Essar Power Hazira Holdings Limited</v>
          </cell>
        </row>
        <row r="79">
          <cell r="C79" t="str">
            <v>65. Essar Power (East Africa) Limited</v>
          </cell>
        </row>
        <row r="80">
          <cell r="C80" t="str">
            <v>66. Essar Wind Power Private Limited</v>
          </cell>
        </row>
        <row r="81">
          <cell r="C81" t="str">
            <v>67. Eastern Nepal Hydropower Pvt. Ltd. (Joint venture)</v>
          </cell>
        </row>
        <row r="82">
          <cell r="C82" t="str">
            <v>68. Satyam Urja Pvt Ltd. (Joint Venture)</v>
          </cell>
        </row>
        <row r="84">
          <cell r="C84" t="str">
            <v>D. Power Business</v>
          </cell>
        </row>
        <row r="85">
          <cell r="C85" t="str">
            <v>69. Essar Steel India Limited (FKA Essar Steel Limited)</v>
          </cell>
        </row>
        <row r="86">
          <cell r="C86" t="str">
            <v>70. Essar Steel Trading FZE</v>
          </cell>
        </row>
        <row r="87">
          <cell r="C87" t="str">
            <v>71. Essar Steel Middle East FZE</v>
          </cell>
        </row>
        <row r="88">
          <cell r="C88" t="str">
            <v>72. Essar Steel Processing FZCO</v>
          </cell>
        </row>
        <row r="89">
          <cell r="C89" t="str">
            <v>73. Essar Steel Co-operatief U.A.</v>
          </cell>
        </row>
        <row r="90">
          <cell r="C90" t="str">
            <v>74. Essar Steel International B.V.</v>
          </cell>
        </row>
        <row r="91">
          <cell r="C91" t="str">
            <v>75. Essar Steel Processing &amp; Distribution UK Ltd.</v>
          </cell>
        </row>
        <row r="92">
          <cell r="C92" t="str">
            <v>76. Essar Steel Processing &amp; Distribution Italia S.R.L.</v>
          </cell>
        </row>
        <row r="93">
          <cell r="C93" t="str">
            <v>77. Essar Steel Processing &amp; Distribution Iberia S.L.</v>
          </cell>
        </row>
        <row r="94">
          <cell r="C94" t="str">
            <v>78. Essar Steel GMBH</v>
          </cell>
        </row>
        <row r="95">
          <cell r="C95" t="str">
            <v>79. Essar Steel N.V.</v>
          </cell>
        </row>
        <row r="96">
          <cell r="C96" t="str">
            <v>80. Essar Steel Processing Vietnam Co. Ltd</v>
          </cell>
        </row>
        <row r="97">
          <cell r="C97" t="str">
            <v>81. US Holding B.V.</v>
          </cell>
        </row>
        <row r="98">
          <cell r="C98" t="str">
            <v>82. PT Essar Indonesia</v>
          </cell>
        </row>
        <row r="99">
          <cell r="C99" t="str">
            <v>83. Essar Steel Algoma USA</v>
          </cell>
        </row>
        <row r="100">
          <cell r="C100" t="str">
            <v>84. Algoma Holdings Cooperatief U.A.</v>
          </cell>
        </row>
        <row r="101">
          <cell r="C101" t="str">
            <v>85. Algoma Holdings B.V.</v>
          </cell>
        </row>
        <row r="102">
          <cell r="C102" t="str">
            <v>86. Essar Steel Algoma Inc</v>
          </cell>
        </row>
        <row r="103">
          <cell r="C103" t="str">
            <v>87. Cannelton Iron Ore Company</v>
          </cell>
        </row>
        <row r="104">
          <cell r="C104" t="str">
            <v>88. Essar Steel Minnesota LLC</v>
          </cell>
        </row>
        <row r="105">
          <cell r="C105" t="str">
            <v>89. Trinity Parent Corporation</v>
          </cell>
        </row>
        <row r="106">
          <cell r="C106" t="str">
            <v>90. Trinity Coal Corporation</v>
          </cell>
        </row>
        <row r="107">
          <cell r="C107" t="str">
            <v>91. Trinity Coal Partners LLC</v>
          </cell>
        </row>
        <row r="108">
          <cell r="C108" t="str">
            <v>92. Bear Fork Resources LLC</v>
          </cell>
        </row>
        <row r="109">
          <cell r="C109" t="str">
            <v>93. Deep Water Resources LLC</v>
          </cell>
        </row>
        <row r="110">
          <cell r="C110" t="str">
            <v>94. Levisa Fork Resources LLC</v>
          </cell>
        </row>
        <row r="111">
          <cell r="C111" t="str">
            <v>95. North Springs Resources LLC</v>
          </cell>
        </row>
        <row r="112">
          <cell r="C112" t="str">
            <v>96. Little Elk Mining Company LLC</v>
          </cell>
        </row>
        <row r="113">
          <cell r="C113" t="str">
            <v>97. Banner Coal Terminal LLC</v>
          </cell>
        </row>
        <row r="114">
          <cell r="C114" t="str">
            <v>98. Hughes Creek Terminal LLC</v>
          </cell>
        </row>
        <row r="115">
          <cell r="C115" t="str">
            <v>99. Trinity RMG Holdings LLC</v>
          </cell>
        </row>
        <row r="116">
          <cell r="C116" t="str">
            <v>100. RMG INC</v>
          </cell>
        </row>
        <row r="117">
          <cell r="C117" t="str">
            <v>101. Falcon Resources LLC</v>
          </cell>
        </row>
        <row r="118">
          <cell r="C118" t="str">
            <v>102. Prater Branch Resources LLC</v>
          </cell>
        </row>
        <row r="119">
          <cell r="C119" t="str">
            <v>103. Trinity Coal Marketing LLC</v>
          </cell>
        </row>
        <row r="120">
          <cell r="C120" t="str">
            <v>104. Frasure Creek Mining LLC</v>
          </cell>
        </row>
        <row r="121">
          <cell r="C121" t="str">
            <v>105. Essar Steel Offshore Limited</v>
          </cell>
        </row>
        <row r="122">
          <cell r="C122" t="str">
            <v>106. Essar Minerals Limited</v>
          </cell>
        </row>
        <row r="124">
          <cell r="C124" t="str">
            <v>D. Projects Business</v>
          </cell>
        </row>
        <row r="125">
          <cell r="C125" t="str">
            <v>109. Essar Minerals INC</v>
          </cell>
        </row>
        <row r="126">
          <cell r="C126" t="str">
            <v xml:space="preserve">. </v>
          </cell>
        </row>
        <row r="127">
          <cell r="C127" t="str">
            <v>. Rest of Steel Group</v>
          </cell>
        </row>
        <row r="128">
          <cell r="C128" t="str">
            <v>110. Essar Steel Mauritius Limited</v>
          </cell>
        </row>
        <row r="129">
          <cell r="C129" t="str">
            <v>111. Essar Steel Asia Holdings Limited (FKA Essar Resources Mauritius Ltd)</v>
          </cell>
        </row>
        <row r="130">
          <cell r="C130" t="str">
            <v>112. Essar Steel Algoma Cooperatief U.A (FKA Essar Resources Cooperatief U.A.)</v>
          </cell>
        </row>
        <row r="131">
          <cell r="C131" t="str">
            <v>113. 0915599 B.C.  LTD. (FKA Essar Resources Inc)</v>
          </cell>
        </row>
        <row r="132">
          <cell r="C132" t="str">
            <v>114. Essar Steel Minnesota Cooperatief U.A. (FKA Essar Steel Algoma Cooperatief U.A)</v>
          </cell>
        </row>
        <row r="133">
          <cell r="C133" t="str">
            <v>115. Essar Steel Chattisgarh Limited (Call Option)</v>
          </cell>
        </row>
        <row r="134">
          <cell r="C134" t="str">
            <v>116. Essar Steel Limited (FKA Essar Steel Holdings Limited)</v>
          </cell>
        </row>
        <row r="135">
          <cell r="C135" t="str">
            <v>117. Essar Steel (UAE) Limited (FKA PT Essar (UAE) Limited</v>
          </cell>
        </row>
        <row r="136">
          <cell r="C136" t="str">
            <v>118. Steel Trading Mauritius Ltd</v>
          </cell>
        </row>
        <row r="137">
          <cell r="C137" t="str">
            <v xml:space="preserve">. </v>
          </cell>
        </row>
        <row r="139">
          <cell r="C139" t="str">
            <v>E. Ports Business</v>
          </cell>
        </row>
        <row r="140">
          <cell r="C140" t="str">
            <v>120. Essar Africa Steel Holdings Limited</v>
          </cell>
        </row>
        <row r="141">
          <cell r="C141" t="str">
            <v>121. Essar Africa Minerals Holdings Limited</v>
          </cell>
        </row>
        <row r="142">
          <cell r="C142" t="str">
            <v xml:space="preserve">. </v>
          </cell>
        </row>
        <row r="143">
          <cell r="C143" t="str">
            <v>. Rest of Essar Africa</v>
          </cell>
        </row>
        <row r="144">
          <cell r="C144" t="str">
            <v>122. Essar Africa Infrastructure Holdings Limited</v>
          </cell>
        </row>
        <row r="145">
          <cell r="C145" t="str">
            <v>123. Essar Ports Africa FZE</v>
          </cell>
        </row>
        <row r="146">
          <cell r="C146" t="str">
            <v>124. Essar Infrastructure Africa Limited</v>
          </cell>
        </row>
        <row r="148">
          <cell r="C148" t="str">
            <v>F. Shipping Business</v>
          </cell>
        </row>
        <row r="149">
          <cell r="C149" t="str">
            <v>. D. Project Sector</v>
          </cell>
        </row>
        <row r="150">
          <cell r="C150" t="str">
            <v>126. Essar Project (India) Limited</v>
          </cell>
        </row>
        <row r="151">
          <cell r="C151" t="str">
            <v>127. Essar Offshore Subsea Limited</v>
          </cell>
        </row>
        <row r="152">
          <cell r="C152" t="str">
            <v xml:space="preserve">. </v>
          </cell>
        </row>
        <row r="153">
          <cell r="C153" t="str">
            <v>. Rest of Projects Sector</v>
          </cell>
        </row>
        <row r="154">
          <cell r="C154" t="str">
            <v>128. Essar Projects Limited</v>
          </cell>
        </row>
        <row r="155">
          <cell r="C155" t="str">
            <v>129. Essar Construction Overseas Limited</v>
          </cell>
        </row>
        <row r="156">
          <cell r="C156" t="str">
            <v>130. Essar Projects PNG Limited</v>
          </cell>
        </row>
        <row r="157">
          <cell r="C157" t="str">
            <v>131. Essar Project Management Company Ltd</v>
          </cell>
        </row>
        <row r="158">
          <cell r="C158" t="str">
            <v>132. Essar Construction Limited, UAE</v>
          </cell>
        </row>
        <row r="159">
          <cell r="C159" t="str">
            <v>133. Krios Holdings PTE. Ltd</v>
          </cell>
        </row>
        <row r="160">
          <cell r="C160" t="str">
            <v>134. Kadmos Holdings PTE. Ltd</v>
          </cell>
        </row>
        <row r="161">
          <cell r="C161" t="str">
            <v>135. Essar Projects Singapore PTE. Ltd</v>
          </cell>
        </row>
        <row r="162">
          <cell r="C162" t="str">
            <v>136. Essar Road Projects Limited</v>
          </cell>
        </row>
        <row r="163">
          <cell r="C163" t="str">
            <v>137. Tirunelweli Wind Farms Limited</v>
          </cell>
        </row>
        <row r="164">
          <cell r="C164" t="str">
            <v>138. Lucknow Varanasi Tollways Private Limited</v>
          </cell>
        </row>
        <row r="165">
          <cell r="C165" t="str">
            <v>139. Essar Projects UK Limited</v>
          </cell>
        </row>
        <row r="166">
          <cell r="C166" t="str">
            <v>140. PT Essar Projects Indonesia</v>
          </cell>
        </row>
        <row r="167">
          <cell r="C167" t="str">
            <v>141. Essar Projects Middle East FZE, Dubai</v>
          </cell>
        </row>
        <row r="168">
          <cell r="C168" t="str">
            <v>142. Essar Projects (USA) LLC</v>
          </cell>
        </row>
        <row r="169">
          <cell r="C169" t="str">
            <v>143. Essar Projects Gabon SA</v>
          </cell>
        </row>
        <row r="170">
          <cell r="C170" t="str">
            <v>144. Essar Projects East Africa Limited</v>
          </cell>
        </row>
        <row r="171">
          <cell r="C171" t="str">
            <v>145. Essar Projects Saudi Company Limited</v>
          </cell>
        </row>
        <row r="172">
          <cell r="C172" t="str">
            <v xml:space="preserve">. </v>
          </cell>
        </row>
        <row r="173">
          <cell r="C173" t="str">
            <v>. F. Ports Sector</v>
          </cell>
        </row>
        <row r="174">
          <cell r="C174" t="str">
            <v>146. Essar Ports Limited</v>
          </cell>
        </row>
        <row r="175">
          <cell r="C175" t="str">
            <v>147. Vadinar Oil Terminal Limited</v>
          </cell>
        </row>
        <row r="176">
          <cell r="C176" t="str">
            <v>148. Vadinar Ports &amp; Terminal Limited</v>
          </cell>
        </row>
        <row r="177">
          <cell r="C177" t="str">
            <v>149. Essar Bulk Terminal (Salaya) Limited</v>
          </cell>
        </row>
        <row r="178">
          <cell r="C178" t="str">
            <v>150. Essar Bulk Terminal Limited</v>
          </cell>
        </row>
        <row r="179">
          <cell r="C179" t="str">
            <v>151. Essar Bulk Terminal Paradip Limited</v>
          </cell>
        </row>
        <row r="180">
          <cell r="C180" t="str">
            <v>152. Essar Bulk Terminal Beira Mocambique Limitada</v>
          </cell>
        </row>
        <row r="181">
          <cell r="C181" t="str">
            <v>153. Essar Multi User Coal Terminal Beira Mocambique Limitada</v>
          </cell>
        </row>
        <row r="182">
          <cell r="C182" t="str">
            <v xml:space="preserve">. </v>
          </cell>
        </row>
        <row r="183">
          <cell r="C183" t="str">
            <v>. Rest of Ports Sector</v>
          </cell>
        </row>
        <row r="184">
          <cell r="C184" t="str">
            <v>154. Essar Paradip Terminals Limited</v>
          </cell>
        </row>
        <row r="185">
          <cell r="C185" t="str">
            <v xml:space="preserve">. </v>
          </cell>
        </row>
        <row r="186">
          <cell r="C186" t="str">
            <v>. E. Shipping Sector</v>
          </cell>
        </row>
        <row r="187">
          <cell r="C187" t="str">
            <v>155. Essar Shipping Limited</v>
          </cell>
        </row>
        <row r="188">
          <cell r="C188" t="str">
            <v>156. Energy Transportation International Limited</v>
          </cell>
        </row>
        <row r="189">
          <cell r="C189" t="str">
            <v>157. Energy II Limited</v>
          </cell>
        </row>
        <row r="190">
          <cell r="C190" t="str">
            <v>158. Essar Oilfields Services Limited</v>
          </cell>
        </row>
        <row r="191">
          <cell r="C191" t="str">
            <v>159. Essar Oilfields Services India Limited</v>
          </cell>
        </row>
        <row r="192">
          <cell r="C192" t="str">
            <v>160. Varada Drilling One Pte Ltd</v>
          </cell>
        </row>
        <row r="193">
          <cell r="C193" t="str">
            <v>161. Varada Drilling Two Pte Ltd</v>
          </cell>
        </row>
        <row r="194">
          <cell r="C194" t="str">
            <v>162. Essar Shipping &amp; Logistics Limited</v>
          </cell>
        </row>
        <row r="195">
          <cell r="C195" t="str">
            <v>163. Essar Shipping (Cyprus) Limited</v>
          </cell>
        </row>
        <row r="196">
          <cell r="C196" t="str">
            <v>164. Essar Logistics Limited</v>
          </cell>
        </row>
        <row r="197">
          <cell r="C197" t="str">
            <v xml:space="preserve">. </v>
          </cell>
        </row>
        <row r="198">
          <cell r="C198" t="str">
            <v>. I. Realty Sector</v>
          </cell>
        </row>
        <row r="199">
          <cell r="C199" t="str">
            <v>165. Equinox Capital Limited</v>
          </cell>
        </row>
        <row r="200">
          <cell r="C200" t="str">
            <v>166. Equinox Realty Holdings Limited</v>
          </cell>
        </row>
        <row r="201">
          <cell r="C201" t="str">
            <v>167. Equinox Business Parks Limited</v>
          </cell>
        </row>
        <row r="202">
          <cell r="C202" t="str">
            <v>168. Equinox Business Parks Pvt Limited</v>
          </cell>
        </row>
        <row r="203">
          <cell r="C203" t="str">
            <v>169. Equinox Technoparks Limited</v>
          </cell>
        </row>
        <row r="204">
          <cell r="C204" t="str">
            <v>170. Aegis Peoplesupport Realty Corporation</v>
          </cell>
        </row>
        <row r="205">
          <cell r="C205" t="str">
            <v>171. Equinox Malls Limited</v>
          </cell>
        </row>
        <row r="206">
          <cell r="C206" t="str">
            <v>172. Yojna Realties Private Limited</v>
          </cell>
        </row>
        <row r="207">
          <cell r="C207" t="str">
            <v>173. Ibrox Real Estate Development Private Limited</v>
          </cell>
        </row>
        <row r="208">
          <cell r="C208" t="str">
            <v>174. Bhargava Properties Private Limited</v>
          </cell>
        </row>
        <row r="209">
          <cell r="C209" t="str">
            <v xml:space="preserve">175. Samarjit Land Development Pvt Ltd , India </v>
          </cell>
        </row>
        <row r="210">
          <cell r="C210" t="str">
            <v>176. Tradition Construction Private Limited (Under Liquidation)</v>
          </cell>
        </row>
        <row r="211">
          <cell r="C211" t="str">
            <v>177. Equinox Realty &amp; Infrastructure Private Limited</v>
          </cell>
        </row>
        <row r="212">
          <cell r="C212" t="str">
            <v>178. Equinox Estates &amp; Facility Management Pvt Limited</v>
          </cell>
        </row>
        <row r="214">
          <cell r="C214" t="str">
            <v>J. Realty Business</v>
          </cell>
        </row>
        <row r="215">
          <cell r="C215" t="str">
            <v xml:space="preserve">. </v>
          </cell>
        </row>
        <row r="216">
          <cell r="C216" t="str">
            <v>. The Mobile Store</v>
          </cell>
        </row>
        <row r="217">
          <cell r="C217" t="str">
            <v>180. The Mobile Store Services (Mauritius) Limited</v>
          </cell>
        </row>
        <row r="218">
          <cell r="C218" t="str">
            <v>181. The MobileStore Services Private Limited</v>
          </cell>
        </row>
        <row r="219">
          <cell r="C219" t="str">
            <v xml:space="preserve">. </v>
          </cell>
        </row>
        <row r="220">
          <cell r="C220" t="str">
            <v>. G. Telecom</v>
          </cell>
        </row>
        <row r="221">
          <cell r="C221" t="str">
            <v>182. Essar Telecom Ltd</v>
          </cell>
        </row>
        <row r="222">
          <cell r="C222" t="str">
            <v>183. Essar Communication Holdings Limited</v>
          </cell>
        </row>
        <row r="223">
          <cell r="C223" t="str">
            <v>184. Essar East Africa Telecom Limited</v>
          </cell>
        </row>
        <row r="224">
          <cell r="C224" t="str">
            <v>185. Namington Limited</v>
          </cell>
        </row>
        <row r="225">
          <cell r="C225" t="str">
            <v>186. Essar Telecom Kenya Holding Limited</v>
          </cell>
        </row>
        <row r="226">
          <cell r="C226" t="str">
            <v>187. Essar Telecom Kenya Limited</v>
          </cell>
        </row>
        <row r="227">
          <cell r="C227" t="str">
            <v>188. East Africa Tower Company Limited</v>
          </cell>
        </row>
        <row r="228">
          <cell r="C228" t="str">
            <v xml:space="preserve">. </v>
          </cell>
        </row>
        <row r="229">
          <cell r="C229" t="str">
            <v>. H. BPO</v>
          </cell>
        </row>
        <row r="230">
          <cell r="C230" t="str">
            <v>189. AGC Holdings Limited (FKA Essar Service Holdings Limited)</v>
          </cell>
        </row>
        <row r="232">
          <cell r="C232" t="str">
            <v>K. Others</v>
          </cell>
        </row>
        <row r="233">
          <cell r="C233" t="str">
            <v>192. AGC Networks Pte. Ltd. (FKA Aegis Tech  Singapore Pte Ltd, Singapore)</v>
          </cell>
        </row>
        <row r="234">
          <cell r="C234" t="str">
            <v>193. AGC Networks Inc</v>
          </cell>
        </row>
        <row r="235">
          <cell r="C235" t="str">
            <v>194. Aegis Aspire Consultancy Services Limited</v>
          </cell>
        </row>
        <row r="236">
          <cell r="C236" t="str">
            <v>195. Global Vantedge Private Limited</v>
          </cell>
        </row>
        <row r="237">
          <cell r="C237" t="str">
            <v>196. Aegis Tech Limited</v>
          </cell>
        </row>
        <row r="238">
          <cell r="C238" t="str">
            <v>197. Highband Communications Pvt Ltd</v>
          </cell>
        </row>
        <row r="239">
          <cell r="C239" t="str">
            <v>198. Aegis BPO Services (Gurgaon) Limited</v>
          </cell>
        </row>
        <row r="240">
          <cell r="C240" t="str">
            <v>199. Aegis Limited</v>
          </cell>
        </row>
        <row r="241">
          <cell r="C241" t="str">
            <v>200. Essar Services (Mauritius)</v>
          </cell>
        </row>
        <row r="242">
          <cell r="C242" t="str">
            <v>201. Aegis USA INC</v>
          </cell>
        </row>
        <row r="243">
          <cell r="C243" t="str">
            <v>202. Aegis People Support Inc (FKA  People Support (Philippines), Inc)</v>
          </cell>
        </row>
        <row r="244">
          <cell r="C244" t="str">
            <v>203. Aegis Philippines Inc (FKA Aegis BPO Technology Solutions Inc)</v>
          </cell>
        </row>
        <row r="245">
          <cell r="C245" t="str">
            <v>204. Aegis Communication Group LLC</v>
          </cell>
        </row>
        <row r="246">
          <cell r="C246" t="str">
            <v>205. Aegis Receivable Management Inc(Formerly known as Global Vantedge Inc)</v>
          </cell>
        </row>
        <row r="247">
          <cell r="C247" t="str">
            <v>206. Aegis Netherlands Holding Cooperatief U.A.</v>
          </cell>
        </row>
        <row r="248">
          <cell r="C248" t="str">
            <v>207. Aegis Netherlands II BV</v>
          </cell>
        </row>
        <row r="249">
          <cell r="C249" t="str">
            <v>208. Aegis BPO Services Australia Holding Pty Limited</v>
          </cell>
        </row>
        <row r="250">
          <cell r="C250" t="str">
            <v>209. Aegis BPO Services Australia Pty Limited</v>
          </cell>
        </row>
        <row r="251">
          <cell r="C251" t="str">
            <v>210. UCMS Group Pty Limited</v>
          </cell>
        </row>
        <row r="252">
          <cell r="C252" t="str">
            <v>211. Martin Dawes Telecommunications Pty Limited</v>
          </cell>
        </row>
        <row r="253">
          <cell r="C253" t="str">
            <v>212. Aegis Services Australia Pty Ltd ( F.K.A UCMS Pty Ltd)</v>
          </cell>
        </row>
        <row r="254">
          <cell r="C254" t="str">
            <v xml:space="preserve">213. Aegis Tech Pty Ltd, Australia (F.K.A UCMS Solutions Pty Ltd) </v>
          </cell>
        </row>
        <row r="255">
          <cell r="C255" t="str">
            <v>214. Aegis New Zealand Limted (FKA Aegis Tech Limited)</v>
          </cell>
        </row>
        <row r="256">
          <cell r="C256" t="str">
            <v>215. Multiple Stories Pty Limited</v>
          </cell>
        </row>
        <row r="257">
          <cell r="C257" t="str">
            <v xml:space="preserve">216. Aegis Employment Services Pty Ltd (F.K.A UCMS Employment Services Pty Ltd) </v>
          </cell>
        </row>
        <row r="258">
          <cell r="C258" t="str">
            <v>217. Partnership Australia Pty Limited</v>
          </cell>
        </row>
        <row r="259">
          <cell r="C259" t="str">
            <v>218. Services Queensland Partnership  ( Associate )</v>
          </cell>
        </row>
        <row r="260">
          <cell r="C260" t="str">
            <v>219. Queensland Partnerships Group (LG Shared Services) Pty Ltd (Joint Venture )</v>
          </cell>
        </row>
        <row r="261">
          <cell r="C261" t="str">
            <v>220. Main Street 741 Pty Limited</v>
          </cell>
        </row>
        <row r="262">
          <cell r="C262" t="str">
            <v>221. Aegis Outsourcing South Africa (Pty) Ltd (FKA Aegis BPO Holdings (South Africa)(Pty) Limited)</v>
          </cell>
        </row>
        <row r="263">
          <cell r="C263" t="str">
            <v>222. Actionline De Argentina S.A</v>
          </cell>
        </row>
        <row r="264">
          <cell r="C264" t="str">
            <v>223. Aegis Argentina S.A. (FKA Sur Contact Centre S.A)</v>
          </cell>
        </row>
        <row r="265">
          <cell r="C265" t="str">
            <v xml:space="preserve">224. Aegis Outsourcing UK Ltd (FKA Aegis BPO (UK) Ltd) </v>
          </cell>
        </row>
        <row r="266">
          <cell r="C266" t="str">
            <v>225. Aegis Peru S.A.C</v>
          </cell>
        </row>
        <row r="267">
          <cell r="C267" t="str">
            <v>226. Aegis BPO (Costa Rica) SRL</v>
          </cell>
        </row>
        <row r="268">
          <cell r="C268" t="str">
            <v xml:space="preserve">227. Aegis Services Philippines Inc </v>
          </cell>
        </row>
        <row r="269">
          <cell r="C269" t="str">
            <v>228. Aegis Global Services FZ LLC</v>
          </cell>
        </row>
        <row r="270">
          <cell r="C270" t="str">
            <v xml:space="preserve">229. Aegis  Services Lanka Pvt Limited. </v>
          </cell>
        </row>
        <row r="271">
          <cell r="C271" t="str">
            <v>230. Contact Care Company (Associate)</v>
          </cell>
        </row>
        <row r="272">
          <cell r="C272" t="str">
            <v xml:space="preserve">. </v>
          </cell>
        </row>
        <row r="273">
          <cell r="C273" t="str">
            <v>. Rest of Others</v>
          </cell>
        </row>
        <row r="274">
          <cell r="C274" t="str">
            <v>231. Essar Infrastructure Limited</v>
          </cell>
        </row>
        <row r="275">
          <cell r="C275" t="str">
            <v>232. Essar Concessions Limited (FKA Essar Infrastructure Limited)</v>
          </cell>
        </row>
        <row r="276">
          <cell r="C276" t="str">
            <v>233. Essar Port Holdings Mauritius Limited</v>
          </cell>
        </row>
        <row r="277">
          <cell r="C277" t="str">
            <v>234. Essar Projects Holdings Mauritius Limited</v>
          </cell>
        </row>
        <row r="278">
          <cell r="C278" t="str">
            <v>235. Essar Minerals Holdings Limited</v>
          </cell>
        </row>
        <row r="279">
          <cell r="C279" t="str">
            <v>236. Essar Mineral Resources Limited</v>
          </cell>
        </row>
        <row r="280">
          <cell r="C280" t="str">
            <v>237. Essar Minas De Mozambique Limitada ( Joint Venture )</v>
          </cell>
        </row>
        <row r="281">
          <cell r="C281" t="str">
            <v>238. Essar Global Services Limited, Mauritius</v>
          </cell>
        </row>
        <row r="282">
          <cell r="C282" t="str">
            <v>239. Essar Global Services FZE, UAE</v>
          </cell>
        </row>
        <row r="283">
          <cell r="C283" t="str">
            <v>240. Caladium Limited</v>
          </cell>
        </row>
        <row r="284">
          <cell r="C284" t="str">
            <v>241. Essar Exploration and Production South East Asia Limited</v>
          </cell>
        </row>
        <row r="285">
          <cell r="C285" t="str">
            <v>242. Peak Trading Overseas Limited (FKA Essar Trading Overseas Limited (FKA Essar Portfolio Limited (FKA Essar Infratel Limited)))</v>
          </cell>
        </row>
        <row r="286">
          <cell r="C286" t="str">
            <v>243. Essar Global Services Limited, UK</v>
          </cell>
        </row>
        <row r="287">
          <cell r="C287" t="str">
            <v>244. Essar Capital Holdings Limited</v>
          </cell>
        </row>
        <row r="288">
          <cell r="C288" t="str">
            <v>245. Infotech Capital Limited</v>
          </cell>
        </row>
        <row r="289">
          <cell r="C289" t="str">
            <v>246. Essar Real Estate Limited</v>
          </cell>
        </row>
        <row r="290">
          <cell r="C290" t="str">
            <v>247. Myron Trading Overseas Limited (FKA Essar Steel Marvel Mauritius Limited)</v>
          </cell>
        </row>
        <row r="291">
          <cell r="C291" t="str">
            <v>248. Essar Infrastructure Mauritius Limited</v>
          </cell>
        </row>
        <row r="326">
          <cell r="C326" t="str">
            <v>Other related parties</v>
          </cell>
        </row>
        <row r="328">
          <cell r="C328" t="str">
            <v>1. Copper canyon holdings limited</v>
          </cell>
        </row>
        <row r="329">
          <cell r="C329" t="str">
            <v>2. Kettle river holdings limited</v>
          </cell>
        </row>
        <row r="330">
          <cell r="C330" t="str">
            <v>3. Telecom holdings cayman limited</v>
          </cell>
        </row>
        <row r="331">
          <cell r="C331" t="str">
            <v>4. Essar communications (mauritius) limited</v>
          </cell>
        </row>
        <row r="332">
          <cell r="C332" t="str">
            <v>5. Essar communications limited</v>
          </cell>
        </row>
        <row r="333">
          <cell r="C333" t="str">
            <v>6. Essar com limited</v>
          </cell>
        </row>
        <row r="334">
          <cell r="C334" t="str">
            <v>7. Essar us mauritius holdings limited</v>
          </cell>
        </row>
        <row r="335">
          <cell r="C335" t="str">
            <v>8. Essar global services limited, mauritius</v>
          </cell>
        </row>
        <row r="336">
          <cell r="C336" t="str">
            <v>9. Essar global services fze</v>
          </cell>
        </row>
        <row r="337">
          <cell r="C337" t="str">
            <v>10. Essar global services limited, mauritius</v>
          </cell>
        </row>
        <row r="338">
          <cell r="C338" t="str">
            <v>11. Essar lng ltd.</v>
          </cell>
        </row>
        <row r="339">
          <cell r="C339" t="str">
            <v>12. Essar energy services ltd.</v>
          </cell>
        </row>
        <row r="340">
          <cell r="C340" t="str">
            <v>13. Essar information technology ltd.</v>
          </cell>
        </row>
        <row r="341">
          <cell r="C341" t="str">
            <v>14. Aegis bpo services (gurgaon) ltd.</v>
          </cell>
        </row>
        <row r="342">
          <cell r="C342" t="str">
            <v>15. Essar biofuels ltd.</v>
          </cell>
        </row>
        <row r="343">
          <cell r="C343" t="str">
            <v>16. Essar capital finance pvt ltd.</v>
          </cell>
        </row>
        <row r="344">
          <cell r="C344" t="str">
            <v>17. Essar capital holdings (india) ltd.</v>
          </cell>
        </row>
        <row r="345">
          <cell r="C345" t="str">
            <v>18. Essar capital ltd.</v>
          </cell>
        </row>
        <row r="346">
          <cell r="C346" t="str">
            <v>19. Essar heavy engineering services ltd.</v>
          </cell>
        </row>
        <row r="347">
          <cell r="C347" t="str">
            <v>20. Essar investments ltd.</v>
          </cell>
        </row>
        <row r="348">
          <cell r="C348" t="str">
            <v>21. Essar power jamnagar ltd.</v>
          </cell>
        </row>
        <row r="349">
          <cell r="C349" t="str">
            <v>22. Essar procurement services ltd.</v>
          </cell>
        </row>
        <row r="350">
          <cell r="C350" t="str">
            <v>23. Essar retail outlets ltd.</v>
          </cell>
        </row>
        <row r="351">
          <cell r="C351" t="str">
            <v>24. Essar satvision ltd.</v>
          </cell>
        </row>
        <row r="352">
          <cell r="C352" t="str">
            <v>25. Essar securities ltd.</v>
          </cell>
        </row>
        <row r="353">
          <cell r="C353" t="str">
            <v>26. Essar wind farms ltd.</v>
          </cell>
        </row>
        <row r="354">
          <cell r="C354" t="str">
            <v>27. Frontier leasing and finance ltd.</v>
          </cell>
        </row>
        <row r="355">
          <cell r="C355" t="str">
            <v>28. Girishan traders pvt ltd.</v>
          </cell>
        </row>
        <row r="356">
          <cell r="C356" t="str">
            <v>29. Global supplies (india) ltd.</v>
          </cell>
        </row>
        <row r="357">
          <cell r="C357" t="str">
            <v>30. Highband communications pvt ltd.</v>
          </cell>
        </row>
        <row r="358">
          <cell r="C358" t="str">
            <v>31. Imperial consultants &amp; sec. Pvt. Ltd. (essar holdings limited)</v>
          </cell>
        </row>
        <row r="359">
          <cell r="C359" t="str">
            <v>32. India securities ltd.</v>
          </cell>
        </row>
        <row r="360">
          <cell r="C360" t="str">
            <v>33. Ipsha commercial (india) ltd</v>
          </cell>
        </row>
        <row r="361">
          <cell r="C361" t="str">
            <v>34. S k commercials india ltd</v>
          </cell>
        </row>
        <row r="362">
          <cell r="C362" t="str">
            <v>35. Paprika media pvt ltd.</v>
          </cell>
        </row>
        <row r="363">
          <cell r="C363" t="str">
            <v>36. Essar infrastructure projects ltd.</v>
          </cell>
        </row>
        <row r="364">
          <cell r="C364" t="str">
            <v>37. Essar utility projects ltd.</v>
          </cell>
        </row>
        <row r="365">
          <cell r="C365" t="str">
            <v>38. Essar road projects ltd.</v>
          </cell>
        </row>
        <row r="366">
          <cell r="C366" t="str">
            <v>39. Futura travels ltd.</v>
          </cell>
        </row>
        <row r="367">
          <cell r="C367" t="str">
            <v>40. Essar education ltd.</v>
          </cell>
        </row>
        <row r="368">
          <cell r="C368" t="str">
            <v>41. Bansari agro tech pvt ltd.</v>
          </cell>
        </row>
        <row r="369">
          <cell r="C369" t="str">
            <v>42. Deccan horticulture pvt ltd.</v>
          </cell>
        </row>
        <row r="370">
          <cell r="C370" t="str">
            <v>43. Essar agrotech ltd.</v>
          </cell>
        </row>
        <row r="371">
          <cell r="C371" t="str">
            <v>44. Fresh greens pvt ltd.</v>
          </cell>
        </row>
        <row r="372">
          <cell r="C372" t="str">
            <v>45. Green agri farms pvt ltd.</v>
          </cell>
        </row>
        <row r="373">
          <cell r="C373" t="str">
            <v>46. Highland horticulture pvt ltd.</v>
          </cell>
        </row>
        <row r="374">
          <cell r="C374" t="str">
            <v>47. Indrayani flortech pvt ltd.</v>
          </cell>
        </row>
        <row r="375">
          <cell r="C375" t="str">
            <v>48. Indrayani horticulture pvt ltd.</v>
          </cell>
        </row>
        <row r="376">
          <cell r="C376" t="str">
            <v>49. Indus greens pvt ltd.</v>
          </cell>
        </row>
        <row r="377">
          <cell r="C377" t="str">
            <v>50. Indus horticulture pvt ltd.</v>
          </cell>
        </row>
        <row r="378">
          <cell r="C378" t="str">
            <v>51. Kamshet floritech pvt ltd.</v>
          </cell>
        </row>
        <row r="379">
          <cell r="C379" t="str">
            <v>52. Karthik agro farms pvt ltd.</v>
          </cell>
        </row>
        <row r="380">
          <cell r="C380" t="str">
            <v>53. Maval agrotech pvt ltd.</v>
          </cell>
        </row>
        <row r="381">
          <cell r="C381" t="str">
            <v>54. Nane flortech pvt ltd.</v>
          </cell>
        </row>
        <row r="382">
          <cell r="C382" t="str">
            <v>55. Nane maval farms pvt ltd.</v>
          </cell>
        </row>
        <row r="383">
          <cell r="C383" t="str">
            <v>56. Prajkta agro vision pvt ltd.</v>
          </cell>
        </row>
        <row r="384">
          <cell r="C384" t="str">
            <v>57. Pratik agro herbals pvt ltd.</v>
          </cell>
        </row>
        <row r="385">
          <cell r="C385" t="str">
            <v>58. Ajitesh estates pvt ltd.</v>
          </cell>
        </row>
        <row r="386">
          <cell r="C386" t="str">
            <v>59. Arkay holdings ltd</v>
          </cell>
        </row>
        <row r="387">
          <cell r="C387" t="str">
            <v>60. Bansari investment and finance pvt ltd.</v>
          </cell>
        </row>
        <row r="388">
          <cell r="C388" t="str">
            <v>61. Bhargava agro foods pvt ltd.</v>
          </cell>
        </row>
        <row r="389">
          <cell r="C389" t="str">
            <v>62. Bhargava estates pvt ltd.</v>
          </cell>
        </row>
        <row r="390">
          <cell r="C390" t="str">
            <v>63. Bhargava properties pvt ltd.</v>
          </cell>
        </row>
        <row r="391">
          <cell r="C391" t="str">
            <v>64. Blue arcade properties pvt ltd.</v>
          </cell>
        </row>
        <row r="392">
          <cell r="C392" t="str">
            <v>65. Chandrabhal constructions pvt ltd.</v>
          </cell>
        </row>
        <row r="393">
          <cell r="C393" t="str">
            <v>66. Chandrabhal estate development pvt ltd.</v>
          </cell>
        </row>
        <row r="394">
          <cell r="C394" t="str">
            <v>67. Chandrabhal properties pvt ltd.</v>
          </cell>
        </row>
        <row r="395">
          <cell r="C395" t="str">
            <v>68. Chandrabhal realty pvt ltd.</v>
          </cell>
        </row>
        <row r="396">
          <cell r="C396" t="str">
            <v>69. Downtown securities pvt ltd.</v>
          </cell>
        </row>
        <row r="397">
          <cell r="C397" t="str">
            <v>70. Dwarka farms pvt ltd.</v>
          </cell>
        </row>
        <row r="398">
          <cell r="C398" t="str">
            <v>71. Dwarka realties pvt ltd.</v>
          </cell>
        </row>
        <row r="399">
          <cell r="C399" t="str">
            <v>72. Edwell park properties pvt ltd.</v>
          </cell>
        </row>
        <row r="400">
          <cell r="C400" t="str">
            <v>73. Equinox realty pvt ltd.</v>
          </cell>
        </row>
        <row r="401">
          <cell r="C401" t="str">
            <v>74. Essar house ltd.</v>
          </cell>
        </row>
        <row r="402">
          <cell r="C402" t="str">
            <v>75. Essar infrastructure services ltd</v>
          </cell>
        </row>
        <row r="403">
          <cell r="C403" t="str">
            <v>76. Essar properties gujarat pvt ltd.</v>
          </cell>
        </row>
        <row r="404">
          <cell r="C404" t="str">
            <v>77. Essar properties ltd.</v>
          </cell>
        </row>
        <row r="405">
          <cell r="C405" t="str">
            <v>78. Golden merchandisers pvt ltd.</v>
          </cell>
        </row>
        <row r="406">
          <cell r="C406" t="str">
            <v>79. Golsil exim pvt ltd.</v>
          </cell>
        </row>
        <row r="407">
          <cell r="C407" t="str">
            <v>80. Ibrox constructions pvt ltd.</v>
          </cell>
        </row>
        <row r="408">
          <cell r="C408" t="str">
            <v>81. Ibrox properties pvt ltd.</v>
          </cell>
        </row>
        <row r="409">
          <cell r="C409" t="str">
            <v>82. Ibrox realty pvt ltd.</v>
          </cell>
        </row>
        <row r="410">
          <cell r="C410" t="str">
            <v>83. Jindal combines pvt ltd</v>
          </cell>
        </row>
        <row r="411">
          <cell r="C411" t="str">
            <v>84. Kanak communications pvt ltd.</v>
          </cell>
        </row>
        <row r="412">
          <cell r="C412" t="str">
            <v>85. Kartik estates pvt ltd</v>
          </cell>
        </row>
        <row r="413">
          <cell r="C413" t="str">
            <v>86. Kirti mercantile pvt.ltd.</v>
          </cell>
        </row>
        <row r="414">
          <cell r="C414" t="str">
            <v>87. Kirti properties pvt ltd.</v>
          </cell>
        </row>
        <row r="415">
          <cell r="C415" t="str">
            <v>88. Kirti realties and farms pvt ltd.</v>
          </cell>
        </row>
        <row r="416">
          <cell r="C416" t="str">
            <v>89. Marvel mines &amp; minerals pvt ltd</v>
          </cell>
        </row>
        <row r="417">
          <cell r="C417" t="str">
            <v>90. Nartika farms &amp; estates pvt ltd.</v>
          </cell>
        </row>
        <row r="418">
          <cell r="C418" t="str">
            <v>91. Neel kamal traders pvt ltd</v>
          </cell>
        </row>
        <row r="419">
          <cell r="C419" t="str">
            <v>92. New ambi trading and investments pvt ltd.</v>
          </cell>
        </row>
        <row r="420">
          <cell r="C420" t="str">
            <v>93. Nirmit estate pvt ltd</v>
          </cell>
        </row>
        <row r="421">
          <cell r="C421" t="str">
            <v>94. Pama properties pvt ltd.</v>
          </cell>
        </row>
        <row r="422">
          <cell r="C422" t="str">
            <v>95. Paprika properties india pvt ltd.</v>
          </cell>
        </row>
        <row r="423">
          <cell r="C423" t="str">
            <v>96. Prajesh investments pvt ltd.</v>
          </cell>
        </row>
        <row r="424">
          <cell r="C424" t="str">
            <v>97. Prajesh marketing ltd</v>
          </cell>
        </row>
        <row r="425">
          <cell r="C425" t="str">
            <v>98. Prajkta estates pvt ltd.</v>
          </cell>
        </row>
        <row r="426">
          <cell r="C426" t="str">
            <v>99. Pratik estates pvt ltd.</v>
          </cell>
        </row>
        <row r="427">
          <cell r="C427" t="str">
            <v>100. Samarjit estates pvt ltd</v>
          </cell>
        </row>
        <row r="428">
          <cell r="C428" t="str">
            <v>101. Samarjit investments pvt ltd.</v>
          </cell>
        </row>
        <row r="429">
          <cell r="C429" t="str">
            <v>102. Samarjit land development pvt ltd.</v>
          </cell>
        </row>
        <row r="430">
          <cell r="C430" t="str">
            <v>103. Samarjit realties &amp; farms pvt ltd.</v>
          </cell>
        </row>
        <row r="431">
          <cell r="C431" t="str">
            <v>104. Sangam agro acres pvt ltd.</v>
          </cell>
        </row>
        <row r="432">
          <cell r="C432" t="str">
            <v>105. Sangam agro greens pvt ltd.</v>
          </cell>
        </row>
        <row r="433">
          <cell r="C433" t="str">
            <v>106. Sangam cultivators pvt ltd.</v>
          </cell>
        </row>
        <row r="434">
          <cell r="C434" t="str">
            <v>107. Sasmita investments ltd.</v>
          </cell>
        </row>
        <row r="435">
          <cell r="C435" t="str">
            <v>108. Sg chemicals and dyes trading ltd.</v>
          </cell>
        </row>
        <row r="436">
          <cell r="C436" t="str">
            <v>109. Shining star traders pvt ltd</v>
          </cell>
        </row>
        <row r="437">
          <cell r="C437" t="str">
            <v>110. Silicon valley properties pvt ltd.</v>
          </cell>
        </row>
        <row r="438">
          <cell r="C438" t="str">
            <v>111. Sinter keramos &amp; composites pvt ltd</v>
          </cell>
        </row>
        <row r="439">
          <cell r="C439" t="str">
            <v>112. Sridhar realty &amp; infrastructures pvt ltd.</v>
          </cell>
        </row>
        <row r="440">
          <cell r="C440" t="str">
            <v>113. Srijan investments ltd.</v>
          </cell>
        </row>
        <row r="441">
          <cell r="C441" t="str">
            <v>114. Supreme transport and traders ltd.</v>
          </cell>
        </row>
        <row r="442">
          <cell r="C442" t="str">
            <v>115. Swarna ganga holdings  &amp; estate. Development. Pvt.ltd.</v>
          </cell>
        </row>
        <row r="443">
          <cell r="C443" t="str">
            <v>116. Trikaya cultivations pvt ltd.</v>
          </cell>
        </row>
        <row r="444">
          <cell r="C444" t="str">
            <v>117. Trikaya farms pvt ltd.</v>
          </cell>
        </row>
        <row r="445">
          <cell r="C445" t="str">
            <v>118. Vadinar properties ltd.</v>
          </cell>
        </row>
        <row r="446">
          <cell r="C446" t="str">
            <v>119. Yash hotels pvt ltd</v>
          </cell>
        </row>
        <row r="447">
          <cell r="C447" t="str">
            <v>120. Yojna estates pvt ltd.</v>
          </cell>
        </row>
        <row r="448">
          <cell r="C448" t="str">
            <v>121. The mobilestore ltd.</v>
          </cell>
        </row>
        <row r="449">
          <cell r="C449" t="str">
            <v>122. Essar retail holdings ltd.</v>
          </cell>
        </row>
        <row r="450">
          <cell r="C450" t="str">
            <v>123. Essar steel karnataka ltd.</v>
          </cell>
        </row>
        <row r="451">
          <cell r="C451" t="str">
            <v>124. Essar steel hypermarts ltd.</v>
          </cell>
        </row>
        <row r="452">
          <cell r="C452" t="str">
            <v>125. Essar steel chhattisgarh ltd.</v>
          </cell>
        </row>
        <row r="453">
          <cell r="C453" t="str">
            <v>126. Essar steel jharkhand ltd.</v>
          </cell>
        </row>
        <row r="454">
          <cell r="C454" t="str">
            <v>127. Essar teleholdings ltd.</v>
          </cell>
        </row>
        <row r="455">
          <cell r="C455" t="str">
            <v>128. Ringtel communications ltd.</v>
          </cell>
        </row>
        <row r="456">
          <cell r="C456" t="str">
            <v>129. Essar telecom infrastructure holdings overseas pvt ltd.</v>
          </cell>
        </row>
        <row r="457">
          <cell r="C457" t="str">
            <v>130. Essar telecom tower holdings ltd.</v>
          </cell>
        </row>
        <row r="458">
          <cell r="C458" t="str">
            <v>131. Ortus infratel and holdings pvt ltd.</v>
          </cell>
        </row>
        <row r="459">
          <cell r="C459" t="str">
            <v>132. Ethl communications holdings ltd.</v>
          </cell>
        </row>
        <row r="460">
          <cell r="C460" t="str">
            <v>133. Essar telecommunications holdings pvt ltd.</v>
          </cell>
        </row>
        <row r="461">
          <cell r="C461" t="str">
            <v>134. Essar telecom holdings overseas pvt ltd.</v>
          </cell>
        </row>
        <row r="462">
          <cell r="C462" t="str">
            <v>135. Karthik financial services ltd.</v>
          </cell>
        </row>
        <row r="463">
          <cell r="C463" t="str">
            <v>136. Kroner investments ltd.</v>
          </cell>
        </row>
        <row r="464">
          <cell r="C464" t="str">
            <v>137. Girishan investment ltd.</v>
          </cell>
        </row>
        <row r="465">
          <cell r="C465" t="str">
            <v>138. Global commodities trading ltd.</v>
          </cell>
        </row>
        <row r="466">
          <cell r="C466" t="str">
            <v>139. Maval farms pvt ltd.</v>
          </cell>
        </row>
        <row r="467">
          <cell r="C467" t="str">
            <v>140. Sasmita realties pvt ltd.</v>
          </cell>
        </row>
        <row r="468">
          <cell r="C468" t="str">
            <v>141. Thakkars investment pvt ltd.</v>
          </cell>
        </row>
        <row r="469">
          <cell r="C469" t="str">
            <v>142. Impact retail pvt ltd.</v>
          </cell>
        </row>
        <row r="470">
          <cell r="C470" t="str">
            <v>143. Reclamme commercial securities limited (merged with eil)</v>
          </cell>
        </row>
        <row r="471">
          <cell r="C471" t="str">
            <v>144. Trikaya investments limited (merged with eil)</v>
          </cell>
        </row>
        <row r="472">
          <cell r="C472" t="str">
            <v>145. Ethl communications (mauritius) limited.</v>
          </cell>
        </row>
        <row r="473">
          <cell r="C473" t="str">
            <v>146. Prjakta finance and trading limited (merged with eil)</v>
          </cell>
        </row>
        <row r="474">
          <cell r="C474" t="str">
            <v>147. Essar Concessions India Limited</v>
          </cell>
        </row>
        <row r="475">
          <cell r="C475" t="str">
            <v>148. Essar oil limited employees' provident fund trust</v>
          </cell>
        </row>
        <row r="476">
          <cell r="C476" t="str">
            <v>149. Essar shipping, ports and logistics limited employees' provident fund trust</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A. Checklist"/>
      <sheetName val="1B. Control Sheet"/>
      <sheetName val="2. Top sheet"/>
      <sheetName val="3.Grouping - Profit &amp; Loss(mio)"/>
      <sheetName val="4.Grouping - Balance Sheet(mio)"/>
      <sheetName val="5. Journal entries."/>
      <sheetName val="6.Cash Flow"/>
      <sheetName val="7. Reco"/>
      <sheetName val="8. Break up of other income"/>
      <sheetName val="9. Cash flow info"/>
      <sheetName val="10. Adjuted EBIDTA"/>
      <sheetName val="10. Geographical Sales"/>
      <sheetName val="11. Tax Details"/>
      <sheetName val="12. Tangible assets"/>
      <sheetName val="13. Intangible assets "/>
      <sheetName val="14. Investments"/>
      <sheetName val="15. Inventory"/>
      <sheetName val="16. Borrowings"/>
      <sheetName val="17. Risk Management"/>
      <sheetName val="18. Fair value of FA and FL"/>
      <sheetName val="19. Currency wise of FA and FL"/>
      <sheetName val="20. RPT"/>
      <sheetName val="IC-RP list"/>
      <sheetName val="21. Forex"/>
      <sheetName val="22. Trade Receivables"/>
      <sheetName val="23. Qty Infor"/>
      <sheetName val="23. Contingent and commitments"/>
      <sheetName val="23 a. Export obli and cap com"/>
      <sheetName val="24. Provisions"/>
      <sheetName val="26.Profit on sale of investment"/>
      <sheetName val="25. Leases"/>
      <sheetName val="27. ROM"/>
      <sheetName val="25. Professional Fees"/>
      <sheetName val="28. Covenant Compliance"/>
      <sheetName val="Instruction"/>
      <sheetName val="deduction"/>
      <sheetName val="addition"/>
      <sheetName val="sep01"/>
      <sheetName val="16.IC-RP lis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C4" t="str">
            <v>Essar Global Limited</v>
          </cell>
        </row>
        <row r="6">
          <cell r="C6" t="str">
            <v>A. Steel Sector</v>
          </cell>
        </row>
        <row r="7">
          <cell r="C7" t="str">
            <v>Essar Steel Limited, Mauritius (FKA Essar Steel Holdings Limited)</v>
          </cell>
        </row>
        <row r="8">
          <cell r="C8" t="str">
            <v>Essar Steel Limited, India</v>
          </cell>
        </row>
        <row r="9">
          <cell r="C9" t="str">
            <v>Essar Steel Trading FZE</v>
          </cell>
        </row>
        <row r="10">
          <cell r="C10" t="str">
            <v>Essar Steel Middle East FZE</v>
          </cell>
        </row>
        <row r="11">
          <cell r="C11" t="str">
            <v>Essar Steel Offshore Limited ( Get Potential Limited )</v>
          </cell>
        </row>
        <row r="12">
          <cell r="C12" t="str">
            <v>Essar Minerals Limited ( FKA Essar Mining Limited )</v>
          </cell>
        </row>
        <row r="13">
          <cell r="C13" t="str">
            <v>Essar Mineral Cooperatief U.A.</v>
          </cell>
        </row>
        <row r="14">
          <cell r="C14" t="str">
            <v>Essar Minerals Canada Limited</v>
          </cell>
        </row>
        <row r="15">
          <cell r="C15" t="str">
            <v>Essar Minerals INC</v>
          </cell>
        </row>
        <row r="16">
          <cell r="C16" t="str">
            <v>Trinity Parent Corporation</v>
          </cell>
        </row>
        <row r="17">
          <cell r="C17" t="str">
            <v>Trinity Coal Corporation</v>
          </cell>
        </row>
        <row r="18">
          <cell r="C18" t="str">
            <v>Trinity Coal Partners LLC</v>
          </cell>
        </row>
        <row r="19">
          <cell r="C19" t="str">
            <v>Bear Fork Resources LLC</v>
          </cell>
        </row>
        <row r="20">
          <cell r="C20" t="str">
            <v>Deep Water Resources LLC</v>
          </cell>
        </row>
        <row r="21">
          <cell r="C21" t="str">
            <v>Levisa Fork Resources LLC</v>
          </cell>
        </row>
        <row r="22">
          <cell r="C22" t="str">
            <v>North Springs Resources LLC</v>
          </cell>
        </row>
        <row r="23">
          <cell r="C23" t="str">
            <v>Little Elk Mining Company LLC</v>
          </cell>
        </row>
        <row r="24">
          <cell r="C24" t="str">
            <v>Banner Coal Terminal LLC</v>
          </cell>
        </row>
        <row r="25">
          <cell r="C25" t="str">
            <v>Hughes Creek Terminal LLC</v>
          </cell>
        </row>
        <row r="26">
          <cell r="C26" t="str">
            <v>Trinity Coal Marketing LLC</v>
          </cell>
        </row>
        <row r="27">
          <cell r="C27" t="str">
            <v>Frasure Creek Mining LLC</v>
          </cell>
        </row>
        <row r="28">
          <cell r="C28" t="str">
            <v>Falcon Resources LLC</v>
          </cell>
        </row>
        <row r="29">
          <cell r="C29" t="str">
            <v>Prater Branch Resources LLC</v>
          </cell>
        </row>
        <row r="30">
          <cell r="C30" t="str">
            <v>Trinity RMG Holdings LLC</v>
          </cell>
        </row>
        <row r="31">
          <cell r="C31" t="str">
            <v>RMG INC</v>
          </cell>
        </row>
        <row r="32">
          <cell r="C32" t="str">
            <v>Essar Minerals (Guyana) Inc ( Under Liquidation )</v>
          </cell>
        </row>
        <row r="33">
          <cell r="C33" t="str">
            <v>Essar Steel Overseas Limited</v>
          </cell>
        </row>
        <row r="34">
          <cell r="C34" t="str">
            <v>Essar Steel Processing FZCO</v>
          </cell>
        </row>
        <row r="35">
          <cell r="C35" t="str">
            <v>Essar Steel Co-operatief U.A.</v>
          </cell>
        </row>
        <row r="36">
          <cell r="C36" t="str">
            <v>Essar Steel International B.V.</v>
          </cell>
        </row>
        <row r="37">
          <cell r="C37" t="str">
            <v>Essar Steel Processing &amp; Distribution UK Ltd. (FKA Servo Steel Limited, UK)</v>
          </cell>
        </row>
        <row r="38">
          <cell r="C38" t="str">
            <v>PT Essar (UAE) Limited</v>
          </cell>
        </row>
        <row r="39">
          <cell r="C39" t="str">
            <v>Essar Steel Processing &amp; Distribution Italia S.R.L.</v>
          </cell>
        </row>
        <row r="40">
          <cell r="C40" t="str">
            <v>Essar Steel N.V.</v>
          </cell>
        </row>
        <row r="41">
          <cell r="C41" t="str">
            <v>Essar Steel GMBH</v>
          </cell>
        </row>
        <row r="42">
          <cell r="C42" t="str">
            <v>Essar Steel Processing &amp; Distribution Iberia S.L.</v>
          </cell>
        </row>
        <row r="43">
          <cell r="C43" t="str">
            <v>Essar Resources Mauritius Limited (FKA Essar Steel India Limited)</v>
          </cell>
        </row>
        <row r="44">
          <cell r="C44" t="str">
            <v>Essar Steel Processing Vietnam Co, Ltd</v>
          </cell>
        </row>
        <row r="45">
          <cell r="C45" t="str">
            <v>Algoma Holdings Cooperatief U.A.</v>
          </cell>
        </row>
        <row r="46">
          <cell r="C46" t="str">
            <v>Algoma Holdings B.V.</v>
          </cell>
        </row>
        <row r="47">
          <cell r="C47" t="str">
            <v>Essar Steel Algoma Inc</v>
          </cell>
        </row>
        <row r="48">
          <cell r="C48" t="str">
            <v>Es Finance KFT (Under liquidation)</v>
          </cell>
        </row>
        <row r="49">
          <cell r="C49" t="str">
            <v>US Holding B.V. (FKA ES Holding BV )</v>
          </cell>
        </row>
        <row r="50">
          <cell r="C50" t="str">
            <v>Essar Steel Minnesota LLC</v>
          </cell>
        </row>
        <row r="51">
          <cell r="C51" t="str">
            <v>PT Essar Indonesia, Indonesia (Call Option)</v>
          </cell>
        </row>
        <row r="52">
          <cell r="C52" t="str">
            <v>Gallop Holdings LLC</v>
          </cell>
        </row>
        <row r="54">
          <cell r="C54" t="str">
            <v>B. Minerals Sector</v>
          </cell>
        </row>
        <row r="55">
          <cell r="C55" t="str">
            <v>Essar Minerals Holdings Limited</v>
          </cell>
        </row>
        <row r="56">
          <cell r="C56" t="str">
            <v>Essar Mineral Resources Limited</v>
          </cell>
        </row>
        <row r="57">
          <cell r="C57" t="str">
            <v>Essar Minas De Mozambique Limitada ( Joint Venture )</v>
          </cell>
        </row>
        <row r="59">
          <cell r="C59" t="str">
            <v>C. Energy Sector</v>
          </cell>
        </row>
        <row r="60">
          <cell r="C60" t="str">
            <v>Essar Energy PLC</v>
          </cell>
        </row>
        <row r="61">
          <cell r="C61" t="str">
            <v>Essar Energy Services (UK) Limited</v>
          </cell>
        </row>
        <row r="62">
          <cell r="C62" t="str">
            <v>Essar Energy Services (Mauritius) Limited</v>
          </cell>
        </row>
        <row r="63">
          <cell r="C63" t="str">
            <v>Essar Energy Investment Limited</v>
          </cell>
        </row>
        <row r="64">
          <cell r="C64" t="str">
            <v>Essar Oil and Gas Limited (FKA Vadinar Oil)</v>
          </cell>
        </row>
        <row r="65">
          <cell r="C65" t="str">
            <v>Essar Oil Limited</v>
          </cell>
        </row>
        <row r="66">
          <cell r="C66" t="str">
            <v>Pitney Mauritius Holdings Limited</v>
          </cell>
        </row>
        <row r="67">
          <cell r="C67" t="str">
            <v>Essar Energy Holdings Limited</v>
          </cell>
        </row>
        <row r="68">
          <cell r="C68" t="str">
            <v>Essar Chemicals Limited</v>
          </cell>
        </row>
        <row r="69">
          <cell r="C69" t="str">
            <v>Essar Gujarat Petrochemicals Limited</v>
          </cell>
        </row>
        <row r="70">
          <cell r="C70" t="str">
            <v>Essar Energy Overseas Limited</v>
          </cell>
        </row>
        <row r="71">
          <cell r="C71" t="str">
            <v>Kenya Petroleum Refinery Limited ( Joint Venture )</v>
          </cell>
        </row>
        <row r="72">
          <cell r="C72" t="str">
            <v>Essar Petroleum (East Africa) Limited</v>
          </cell>
        </row>
        <row r="73">
          <cell r="C73" t="str">
            <v>Essar Exploration &amp; Production Limited</v>
          </cell>
        </row>
        <row r="74">
          <cell r="C74" t="str">
            <v>Essar Exploration &amp; Production Limited, Nigeria</v>
          </cell>
        </row>
        <row r="75">
          <cell r="C75" t="str">
            <v>Essar Exploration &amp; Production (India) Limited</v>
          </cell>
        </row>
        <row r="76">
          <cell r="C76" t="str">
            <v>Essar Oil Holdings Limited (FKA Algreat Limited)</v>
          </cell>
        </row>
        <row r="77">
          <cell r="C77" t="str">
            <v>Star Sapphire Enterprises Limited</v>
          </cell>
        </row>
        <row r="78">
          <cell r="C78" t="str">
            <v>Essar Oil International AG</v>
          </cell>
        </row>
        <row r="79">
          <cell r="C79" t="str">
            <v>Essar Oil (UK) Limited</v>
          </cell>
        </row>
        <row r="80">
          <cell r="C80" t="str">
            <v>Essar Oil GMBH</v>
          </cell>
        </row>
        <row r="81">
          <cell r="C81" t="str">
            <v>Essar Oil Stanlow Limited</v>
          </cell>
        </row>
        <row r="83">
          <cell r="C83" t="str">
            <v>D. Power Sector</v>
          </cell>
        </row>
        <row r="84">
          <cell r="C84" t="str">
            <v>Essar Power Holdings Limited</v>
          </cell>
        </row>
        <row r="85">
          <cell r="C85" t="str">
            <v>Essar Power Limited</v>
          </cell>
        </row>
        <row r="86">
          <cell r="C86" t="str">
            <v>Bhander Power Limited</v>
          </cell>
        </row>
        <row r="87">
          <cell r="C87" t="str">
            <v>Essar Power Salaya Limited</v>
          </cell>
        </row>
        <row r="88">
          <cell r="C88" t="str">
            <v>Essar Power Orissa Limited</v>
          </cell>
        </row>
        <row r="89">
          <cell r="C89" t="str">
            <v>Essar Power Tamilnadu Limited</v>
          </cell>
        </row>
        <row r="90">
          <cell r="C90" t="str">
            <v>Essar Power (Jharkhand) Limited</v>
          </cell>
        </row>
        <row r="91">
          <cell r="C91" t="str">
            <v>Vadinar Power Company Limited</v>
          </cell>
        </row>
        <row r="92">
          <cell r="C92" t="str">
            <v>Essar Power Chattisgarh Limited</v>
          </cell>
        </row>
        <row r="93">
          <cell r="C93" t="str">
            <v>Essar Power Hazira Limited</v>
          </cell>
        </row>
        <row r="94">
          <cell r="C94" t="str">
            <v>Essar Electirc Power Development Corporation Limited</v>
          </cell>
        </row>
        <row r="95">
          <cell r="C95" t="str">
            <v>Essar Power Gujarat Limited</v>
          </cell>
        </row>
        <row r="96">
          <cell r="C96" t="str">
            <v>Mahan Coal Limited ( Joint Venture )</v>
          </cell>
        </row>
        <row r="97">
          <cell r="C97" t="str">
            <v>Essar Power Transmission Company Limited</v>
          </cell>
        </row>
        <row r="98">
          <cell r="C98" t="str">
            <v>Essar Power Madhya Pradesh Limited</v>
          </cell>
        </row>
        <row r="99">
          <cell r="C99" t="str">
            <v>Essar Power Overseas Limited</v>
          </cell>
        </row>
        <row r="100">
          <cell r="C100" t="str">
            <v>Essar Power &amp; Minerals S.A. Limited</v>
          </cell>
        </row>
        <row r="101">
          <cell r="C101" t="str">
            <v>Essar Minerals FZE</v>
          </cell>
        </row>
        <row r="102">
          <cell r="C102" t="str">
            <v>PT Essar Minerals Indonesia</v>
          </cell>
        </row>
        <row r="103">
          <cell r="C103" t="str">
            <v>PT Bara Pratma Indonesia</v>
          </cell>
        </row>
        <row r="104">
          <cell r="C104" t="str">
            <v>PT Manoor Bultan Lestari Indonesia</v>
          </cell>
        </row>
        <row r="105">
          <cell r="C105" t="str">
            <v>Essar Recursos Minerals de Mozambique Limitada</v>
          </cell>
        </row>
        <row r="106">
          <cell r="C106" t="str">
            <v>Navbharat Power Private Limited</v>
          </cell>
        </row>
        <row r="107">
          <cell r="C107" t="str">
            <v>Rampiya Coal Mines &amp; Energy Private Limited (Joint Venture)</v>
          </cell>
        </row>
        <row r="108">
          <cell r="C108" t="str">
            <v>Essar Power Solar Limited</v>
          </cell>
        </row>
        <row r="109">
          <cell r="C109" t="str">
            <v>Essar Power Distribution Company Limited</v>
          </cell>
        </row>
        <row r="110">
          <cell r="C110" t="str">
            <v>Algoma Power Coopertaief U.A.</v>
          </cell>
        </row>
        <row r="111">
          <cell r="C111" t="str">
            <v>Algoma Power B.V.</v>
          </cell>
        </row>
        <row r="112">
          <cell r="C112" t="str">
            <v>Essar Power Canada Limited</v>
          </cell>
        </row>
        <row r="113">
          <cell r="C113" t="str">
            <v>Main Street 736 (Proprietary) Limited</v>
          </cell>
        </row>
        <row r="114">
          <cell r="C114" t="str">
            <v>Essar Power Nepal Holdings Limited</v>
          </cell>
        </row>
        <row r="115">
          <cell r="C115" t="str">
            <v>Essar Power (East Africa) Limited</v>
          </cell>
        </row>
        <row r="116">
          <cell r="C116" t="str">
            <v>Essar Power Hazira Holdings Limited (Fka Hazira Power 2 ( FKA Hazira Steel 2 ))</v>
          </cell>
        </row>
        <row r="117">
          <cell r="C117" t="str">
            <v>Essar Wind Power Private Limited</v>
          </cell>
        </row>
        <row r="119">
          <cell r="C119" t="str">
            <v>E. Shipping &amp; Ports Sector</v>
          </cell>
        </row>
        <row r="120">
          <cell r="C120" t="str">
            <v>Essar Shipping &amp; Logistics Limited</v>
          </cell>
        </row>
        <row r="121">
          <cell r="C121" t="str">
            <v>Essar Shipping (Cyprus) Limited</v>
          </cell>
        </row>
        <row r="122">
          <cell r="C122" t="str">
            <v>Essar Shipping &amp; Logistics (Panama) Inc.</v>
          </cell>
        </row>
        <row r="123">
          <cell r="C123" t="str">
            <v>Essar Ports Limited</v>
          </cell>
        </row>
        <row r="124">
          <cell r="C124" t="str">
            <v>Essar Shipping Limited</v>
          </cell>
        </row>
        <row r="125">
          <cell r="C125" t="str">
            <v>Essar Oilfields Services Limited</v>
          </cell>
        </row>
        <row r="126">
          <cell r="C126" t="str">
            <v>Essar Oilfields Services India Limited</v>
          </cell>
        </row>
        <row r="127">
          <cell r="C127" t="str">
            <v>Energy Transportation International Limited</v>
          </cell>
        </row>
        <row r="128">
          <cell r="C128" t="str">
            <v>Energy II Limited</v>
          </cell>
        </row>
        <row r="129">
          <cell r="C129" t="str">
            <v>Essar Bulk Terminal Limited</v>
          </cell>
        </row>
        <row r="130">
          <cell r="C130" t="str">
            <v>Essar Bulk Terminal (Salaya) Limited</v>
          </cell>
        </row>
        <row r="131">
          <cell r="C131" t="str">
            <v>Vadinar Oil Terminal Limited</v>
          </cell>
        </row>
        <row r="132">
          <cell r="C132" t="str">
            <v>Vadinar Ports &amp; Terminal Limited</v>
          </cell>
        </row>
        <row r="133">
          <cell r="C133" t="str">
            <v>Essar Paradip Terminals Limited</v>
          </cell>
        </row>
        <row r="134">
          <cell r="C134" t="str">
            <v>Essar Logistic Limited</v>
          </cell>
        </row>
        <row r="135">
          <cell r="C135" t="str">
            <v>Essar Bulk Terminal Paradip Limited</v>
          </cell>
        </row>
        <row r="137">
          <cell r="C137" t="str">
            <v>F. Telecom</v>
          </cell>
        </row>
        <row r="138">
          <cell r="C138" t="str">
            <v xml:space="preserve">Essar Telecom Ltd (FKA Telecom Network Solutions Ltd) </v>
          </cell>
        </row>
        <row r="139">
          <cell r="C139" t="str">
            <v>Essar Communication Holdings Limited</v>
          </cell>
        </row>
        <row r="140">
          <cell r="C140" t="str">
            <v>Essar Telecom India Limited (F.K.A. Essar Communications Cambodia Limited)</v>
          </cell>
        </row>
        <row r="141">
          <cell r="C141" t="str">
            <v>Essar East Africa Telecom Limited (FKA as Essar Homes Ltd)</v>
          </cell>
        </row>
        <row r="142">
          <cell r="C142" t="str">
            <v>Essar Telecom Kenya Holding Limited (FKA Essar Telecom kenya Ltd)</v>
          </cell>
        </row>
        <row r="143">
          <cell r="C143" t="str">
            <v xml:space="preserve">Essar Wireless International </v>
          </cell>
        </row>
        <row r="144">
          <cell r="C144" t="str">
            <v>Essar Telecom Kenya Limited (F.K.A. Econet Wireless Kenya)</v>
          </cell>
        </row>
        <row r="145">
          <cell r="C145" t="str">
            <v>Namington Limited</v>
          </cell>
        </row>
        <row r="146">
          <cell r="C146" t="str">
            <v>Essar Telecom (Uganda) Limited</v>
          </cell>
        </row>
        <row r="147">
          <cell r="C147" t="str">
            <v>Telecom Holding (Mauritius) Limited</v>
          </cell>
        </row>
        <row r="148">
          <cell r="C148" t="str">
            <v>Kanyan Telecommunication (Uganda) Limited</v>
          </cell>
        </row>
        <row r="149">
          <cell r="C149" t="str">
            <v>Essar Telecom USA Limited</v>
          </cell>
        </row>
        <row r="151">
          <cell r="C151" t="str">
            <v>G. BPO</v>
          </cell>
        </row>
        <row r="152">
          <cell r="C152" t="str">
            <v>Essar Service Holding Limited</v>
          </cell>
        </row>
        <row r="153">
          <cell r="C153" t="str">
            <v>AGC Networks Limited</v>
          </cell>
        </row>
        <row r="154">
          <cell r="C154" t="str">
            <v>Global Connect Australia Pty Limited</v>
          </cell>
        </row>
        <row r="155">
          <cell r="C155" t="str">
            <v>AGC Networks Pte Limited</v>
          </cell>
        </row>
        <row r="156">
          <cell r="C156" t="str">
            <v>Global Vantedge Private Limited</v>
          </cell>
        </row>
        <row r="157">
          <cell r="C157" t="str">
            <v>Aegis Aspire Consultancy Services Limited</v>
          </cell>
        </row>
        <row r="158">
          <cell r="C158" t="str">
            <v>Aegis Limited (FKA Aegis BPO Services Limited)</v>
          </cell>
        </row>
        <row r="159">
          <cell r="C159" t="str">
            <v>Aegis Tech Ltd</v>
          </cell>
        </row>
        <row r="160">
          <cell r="C160" t="str">
            <v xml:space="preserve">Aegis BPO (UK) Ltd (Formerly Global Vantedge UK Ltd) </v>
          </cell>
        </row>
        <row r="161">
          <cell r="C161" t="str">
            <v xml:space="preserve">Essar Services (Mauritius) (Formerly known as World Focus) </v>
          </cell>
        </row>
        <row r="162">
          <cell r="C162" t="str">
            <v>Aegis USA INC (FKA People Support Inc</v>
          </cell>
        </row>
        <row r="163">
          <cell r="C163" t="str">
            <v>Aegis People Support Inc</v>
          </cell>
        </row>
        <row r="164">
          <cell r="C164" t="str">
            <v>Aegis BPO and Technology Solutions, Inc</v>
          </cell>
        </row>
        <row r="165">
          <cell r="C165" t="str">
            <v>Aspire PeopleSolution Inc</v>
          </cell>
        </row>
        <row r="166">
          <cell r="C166" t="str">
            <v>Aegis BPO (Costa Rica) SRL</v>
          </cell>
        </row>
        <row r="167">
          <cell r="C167" t="str">
            <v>People Support Guatemala Y Compania Limitada</v>
          </cell>
        </row>
        <row r="168">
          <cell r="C168" t="str">
            <v>Aegis Communication Group LLC</v>
          </cell>
        </row>
        <row r="169">
          <cell r="C169" t="str">
            <v>Aegis Receivable Management Inc (Aegis Rapid Text Inc is merged with Aegis Receivable Management Inc)</v>
          </cell>
        </row>
        <row r="170">
          <cell r="C170" t="str">
            <v>Aegis Netherlands Holding Cooperatief U.A.</v>
          </cell>
        </row>
        <row r="171">
          <cell r="C171" t="str">
            <v xml:space="preserve">Aegis Netherlands II BV (Aegis Netherlands I BV merged with Aegis Netherland II BV) </v>
          </cell>
        </row>
        <row r="172">
          <cell r="C172" t="str">
            <v>Main Street 741 Pty Limited</v>
          </cell>
        </row>
        <row r="173">
          <cell r="C173" t="str">
            <v>Aegis BPO Holdings (South Africa)(Pty) Limited (FKA CCN Group Pty Ltd, South Africa )</v>
          </cell>
        </row>
        <row r="174">
          <cell r="C174" t="str">
            <v>Aegis BPO Services Australia Holding Pty Limited</v>
          </cell>
        </row>
        <row r="175">
          <cell r="C175" t="str">
            <v>Aegis BPO Services Australia Pty Limited</v>
          </cell>
        </row>
        <row r="176">
          <cell r="C176" t="str">
            <v>UCMS Group Limited</v>
          </cell>
        </row>
        <row r="177">
          <cell r="C177" t="str">
            <v>Martin Dawes Telecommunications Pty Limited</v>
          </cell>
        </row>
        <row r="178">
          <cell r="C178" t="str">
            <v>Aegis Services Australia Pty Ltd ( F.K.A UCMS Pty Ltd)</v>
          </cell>
        </row>
        <row r="179">
          <cell r="C179" t="str">
            <v>Aegis Employment Services Pty Ltd</v>
          </cell>
        </row>
        <row r="180">
          <cell r="C180" t="str">
            <v>Diversity @ Work Pty Ltd, Australia</v>
          </cell>
        </row>
        <row r="181">
          <cell r="C181" t="str">
            <v xml:space="preserve">Aegis Tech Pty Ltd, Australia (F.K.A UCMS Solutions Pty Ltd) </v>
          </cell>
        </row>
        <row r="182">
          <cell r="C182" t="str">
            <v>Partnership Australia Pty Limited</v>
          </cell>
        </row>
        <row r="183">
          <cell r="C183" t="str">
            <v>UCMS Management Pty Limited ( Joint Venture )</v>
          </cell>
        </row>
        <row r="184">
          <cell r="C184" t="str">
            <v>Queensland Group Partnership Pty Limited ( Joint Venture )</v>
          </cell>
        </row>
        <row r="185">
          <cell r="C185" t="str">
            <v>Multiple Stories Pty Limited</v>
          </cell>
        </row>
        <row r="186">
          <cell r="C186" t="str">
            <v>Aegis Tech Limited</v>
          </cell>
        </row>
        <row r="187">
          <cell r="C187" t="str">
            <v xml:space="preserve">Aegis Services Philippines Inc </v>
          </cell>
        </row>
        <row r="188">
          <cell r="C188" t="str">
            <v>Actionline De Argentina S.A (Consolidated accounts)</v>
          </cell>
        </row>
        <row r="189">
          <cell r="C189" t="str">
            <v>Sur Contact Centre S.A</v>
          </cell>
        </row>
        <row r="190">
          <cell r="C190" t="str">
            <v xml:space="preserve">Aegis Services Lanka (Pvt) Ltd, Sri Lanka (F.K.A Ismart Timex Pvt Ltd) </v>
          </cell>
        </row>
        <row r="191">
          <cell r="C191" t="str">
            <v>Contact Centre Company (Associate)</v>
          </cell>
        </row>
        <row r="192">
          <cell r="C192" t="str">
            <v>Aegis Global Services FZ LLC</v>
          </cell>
        </row>
        <row r="194">
          <cell r="C194" t="str">
            <v>H. Project Sector</v>
          </cell>
        </row>
        <row r="195">
          <cell r="C195" t="str">
            <v>Essar Projects Limited</v>
          </cell>
        </row>
        <row r="196">
          <cell r="C196" t="str">
            <v>Essar Project (India) Limited</v>
          </cell>
        </row>
        <row r="197">
          <cell r="C197" t="str">
            <v>Essar Offshore Subsea Limited</v>
          </cell>
        </row>
        <row r="198">
          <cell r="C198" t="str">
            <v>Essar Construction Overseas Limited</v>
          </cell>
        </row>
        <row r="199">
          <cell r="C199" t="str">
            <v>Essar Projects PNG Limited</v>
          </cell>
        </row>
        <row r="200">
          <cell r="C200" t="str">
            <v>Krios Holdings PTE. Ltd</v>
          </cell>
        </row>
        <row r="201">
          <cell r="C201" t="str">
            <v>Kadmos Holdings PTE. Ltd</v>
          </cell>
        </row>
        <row r="202">
          <cell r="C202" t="str">
            <v>Essar Projects Singapore PTE. Ltd</v>
          </cell>
        </row>
        <row r="203">
          <cell r="C203" t="str">
            <v>Essar Construction Limited, UAE</v>
          </cell>
        </row>
        <row r="204">
          <cell r="C204" t="str">
            <v>Essar Project Management Company Ltd</v>
          </cell>
        </row>
        <row r="205">
          <cell r="C205" t="str">
            <v>Professional Equipments Suppliers Limited (Associate)</v>
          </cell>
        </row>
        <row r="206">
          <cell r="C206" t="str">
            <v>Global Supplies FZE (Associate)</v>
          </cell>
        </row>
        <row r="208">
          <cell r="C208" t="str">
            <v>I. Real Estate Sector</v>
          </cell>
        </row>
        <row r="209">
          <cell r="C209" t="str">
            <v>Essar Real Estate Limited</v>
          </cell>
        </row>
        <row r="210">
          <cell r="C210" t="str">
            <v>Essar SEZ Hazira Limited</v>
          </cell>
        </row>
        <row r="212">
          <cell r="C212" t="str">
            <v>J. Realty Sector</v>
          </cell>
        </row>
        <row r="213">
          <cell r="C213" t="str">
            <v>Equinox Capital Limited (FKA Preferred Choice UK)</v>
          </cell>
        </row>
        <row r="214">
          <cell r="C214" t="str">
            <v>Equinox Realty Holdings Limited</v>
          </cell>
        </row>
        <row r="215">
          <cell r="C215" t="str">
            <v>Equinox Business Parks Limited</v>
          </cell>
        </row>
        <row r="216">
          <cell r="C216" t="str">
            <v>Equinox Technoparks Limited (FKA Essar Technoparks Ltd)</v>
          </cell>
        </row>
        <row r="217">
          <cell r="C217" t="str">
            <v>Aegis People Support Realty Corporation</v>
          </cell>
        </row>
        <row r="218">
          <cell r="C218" t="str">
            <v>Equinox Business Parks Private Limited</v>
          </cell>
        </row>
        <row r="219">
          <cell r="C219" t="str">
            <v>Equinox Malls Limited (FKA Essar Malls Limited)</v>
          </cell>
        </row>
        <row r="220">
          <cell r="C220" t="str">
            <v>Yojna Realties Private Limited</v>
          </cell>
        </row>
        <row r="221">
          <cell r="C221" t="str">
            <v>Equinox Destination Limited (FKA Essar Destinations Ltd)</v>
          </cell>
        </row>
        <row r="222">
          <cell r="C222" t="str">
            <v>Equinox Realty &amp; Infrastructure Private Limited</v>
          </cell>
        </row>
        <row r="223">
          <cell r="C223" t="str">
            <v>Equinox Estates &amp; Facility Management Pvt Limited</v>
          </cell>
        </row>
        <row r="224">
          <cell r="C224" t="str">
            <v>Equinox Townships Limited</v>
          </cell>
        </row>
        <row r="225">
          <cell r="C225" t="str">
            <v>Essar Parks Limited ( F.K.A Vadehra Properties Ltd)</v>
          </cell>
        </row>
        <row r="226">
          <cell r="C226" t="str">
            <v>Ibrox Real Estate Development Private Limited</v>
          </cell>
        </row>
        <row r="227">
          <cell r="C227" t="str">
            <v>Tradition Constructions Private Limited ( Under liquidation )</v>
          </cell>
        </row>
        <row r="229">
          <cell r="C229" t="str">
            <v>K. Others</v>
          </cell>
        </row>
        <row r="230">
          <cell r="C230" t="str">
            <v>Essar Africa Holdings Limited</v>
          </cell>
        </row>
        <row r="231">
          <cell r="C231" t="str">
            <v>Essar Infrastructure Africa Limited, Nigeria</v>
          </cell>
        </row>
        <row r="232">
          <cell r="C232" t="str">
            <v>Essar Bulk Terminal Beira Mocambique Limitada</v>
          </cell>
        </row>
        <row r="233">
          <cell r="C233" t="str">
            <v>Essar Africa Infrastructure Holdings Limited</v>
          </cell>
        </row>
        <row r="234">
          <cell r="C234" t="str">
            <v>Essar Infrastructure Zimbabwe Private Limited</v>
          </cell>
        </row>
        <row r="235">
          <cell r="C235" t="str">
            <v>Essar Africa Steel Holdings Limited</v>
          </cell>
        </row>
        <row r="236">
          <cell r="C236" t="str">
            <v>Essar Africa Minerals Holdings Limited</v>
          </cell>
        </row>
        <row r="237">
          <cell r="C237" t="str">
            <v>The Mobile Store Services (Mauritius) Limited</v>
          </cell>
        </row>
        <row r="238">
          <cell r="C238" t="str">
            <v>The Mobile Store Services Private Limited, India</v>
          </cell>
        </row>
        <row r="239">
          <cell r="C239" t="str">
            <v>Essar Capital Holdings Limited</v>
          </cell>
        </row>
        <row r="240">
          <cell r="C240" t="str">
            <v>Essar Motorworks Holdings Limited</v>
          </cell>
        </row>
        <row r="241">
          <cell r="C241" t="str">
            <v>Essar Global Services Limited</v>
          </cell>
        </row>
        <row r="242">
          <cell r="C242" t="str">
            <v>Infotech Capital Limited</v>
          </cell>
        </row>
        <row r="243">
          <cell r="C243" t="str">
            <v>Essar Infrastructure Limited</v>
          </cell>
        </row>
        <row r="244">
          <cell r="C244" t="str">
            <v>Essar Ports Holdings Mauritius Limited</v>
          </cell>
        </row>
        <row r="245">
          <cell r="C245" t="str">
            <v>Essar Projects Holdings Mauritius Limited</v>
          </cell>
        </row>
        <row r="246">
          <cell r="C246" t="str">
            <v>Essar Concessions Limited</v>
          </cell>
        </row>
        <row r="247">
          <cell r="C247" t="str">
            <v>Caladium Limited</v>
          </cell>
        </row>
        <row r="248">
          <cell r="C248" t="str">
            <v>Essar Exploration and Production South East Asia Limited</v>
          </cell>
        </row>
        <row r="249">
          <cell r="C249" t="str">
            <v>Essar Tower Holdings Limited</v>
          </cell>
        </row>
        <row r="250">
          <cell r="C250" t="str">
            <v>Essar Infratel Holding Limited</v>
          </cell>
        </row>
        <row r="251">
          <cell r="C251" t="str">
            <v>Essar Infratel Limited</v>
          </cell>
        </row>
        <row r="258">
          <cell r="C258" t="str">
            <v>Other related parties</v>
          </cell>
        </row>
        <row r="260">
          <cell r="C260" t="str">
            <v>Copper canyon holdings limited</v>
          </cell>
        </row>
        <row r="261">
          <cell r="C261" t="str">
            <v>Kettle river holdings limited</v>
          </cell>
        </row>
        <row r="262">
          <cell r="C262" t="str">
            <v>Telecom holdings cayman limited</v>
          </cell>
        </row>
        <row r="263">
          <cell r="C263" t="str">
            <v>Essar communications (mauritius) limited</v>
          </cell>
        </row>
        <row r="264">
          <cell r="C264" t="str">
            <v>Essar communications limited</v>
          </cell>
        </row>
        <row r="265">
          <cell r="C265" t="str">
            <v>Essar com limited</v>
          </cell>
        </row>
        <row r="266">
          <cell r="C266" t="str">
            <v>Essar us mauritius holdings limited</v>
          </cell>
        </row>
        <row r="267">
          <cell r="C267" t="str">
            <v>Essar global services limited, mauritius</v>
          </cell>
        </row>
        <row r="268">
          <cell r="C268" t="str">
            <v>Essar global services fze</v>
          </cell>
        </row>
        <row r="269">
          <cell r="C269" t="str">
            <v>Essar global services limited, mauritius</v>
          </cell>
        </row>
        <row r="270">
          <cell r="C270" t="str">
            <v>Essar lng ltd.</v>
          </cell>
        </row>
        <row r="271">
          <cell r="C271" t="str">
            <v>Essar energy services ltd.</v>
          </cell>
        </row>
        <row r="272">
          <cell r="C272" t="str">
            <v>Essar information technology ltd.</v>
          </cell>
        </row>
        <row r="273">
          <cell r="C273" t="str">
            <v>Aegis bpo services (gurgaon) ltd.</v>
          </cell>
        </row>
        <row r="274">
          <cell r="C274" t="str">
            <v>Essar biofuels ltd.</v>
          </cell>
        </row>
        <row r="275">
          <cell r="C275" t="str">
            <v>Essar capital finance pvt ltd.</v>
          </cell>
        </row>
        <row r="276">
          <cell r="C276" t="str">
            <v>Essar capital holdings (india) ltd.</v>
          </cell>
        </row>
        <row r="277">
          <cell r="C277" t="str">
            <v>Essar capital ltd.</v>
          </cell>
        </row>
        <row r="278">
          <cell r="C278" t="str">
            <v>Essar heavy engineering services ltd.</v>
          </cell>
        </row>
        <row r="279">
          <cell r="C279" t="str">
            <v>Essar investments ltd.</v>
          </cell>
        </row>
        <row r="280">
          <cell r="C280" t="str">
            <v>Essar power jamnagar ltd.</v>
          </cell>
        </row>
        <row r="281">
          <cell r="C281" t="str">
            <v>Essar procurement services ltd.</v>
          </cell>
        </row>
        <row r="282">
          <cell r="C282" t="str">
            <v>Essar retail outlets ltd.</v>
          </cell>
        </row>
        <row r="283">
          <cell r="C283" t="str">
            <v>Essar satvision ltd.</v>
          </cell>
        </row>
        <row r="284">
          <cell r="C284" t="str">
            <v>Essar securities ltd.</v>
          </cell>
        </row>
        <row r="285">
          <cell r="C285" t="str">
            <v>Essar wind farms ltd.</v>
          </cell>
        </row>
        <row r="286">
          <cell r="C286" t="str">
            <v>Frontier leasing and finance ltd.</v>
          </cell>
        </row>
        <row r="287">
          <cell r="C287" t="str">
            <v>Girishan traders pvt ltd.</v>
          </cell>
        </row>
        <row r="288">
          <cell r="C288" t="str">
            <v>Global supplies (india) ltd.</v>
          </cell>
        </row>
        <row r="289">
          <cell r="C289" t="str">
            <v>Highband communications pvt ltd.</v>
          </cell>
        </row>
        <row r="290">
          <cell r="C290" t="str">
            <v>Imperial consultants &amp; sec. Pvt. Ltd. (essar holdings limited)</v>
          </cell>
        </row>
        <row r="291">
          <cell r="C291" t="str">
            <v>India securities ltd.</v>
          </cell>
        </row>
        <row r="292">
          <cell r="C292" t="str">
            <v>Ipsha commercial (india) ltd</v>
          </cell>
        </row>
        <row r="293">
          <cell r="C293" t="str">
            <v>S k commercials india ltd</v>
          </cell>
        </row>
        <row r="294">
          <cell r="C294" t="str">
            <v>Paprika media pvt ltd.</v>
          </cell>
        </row>
        <row r="295">
          <cell r="C295" t="str">
            <v>Essar infrastructure projects ltd.</v>
          </cell>
        </row>
        <row r="296">
          <cell r="C296" t="str">
            <v>Essar utility projects ltd.</v>
          </cell>
        </row>
        <row r="297">
          <cell r="C297" t="str">
            <v>Essar road projects ltd.</v>
          </cell>
        </row>
        <row r="298">
          <cell r="C298" t="str">
            <v>Futura travels ltd.</v>
          </cell>
        </row>
        <row r="299">
          <cell r="C299" t="str">
            <v>Essar education ltd.</v>
          </cell>
        </row>
        <row r="300">
          <cell r="C300" t="str">
            <v>Bansari agro tech pvt ltd.</v>
          </cell>
        </row>
        <row r="301">
          <cell r="C301" t="str">
            <v>Deccan horticulture pvt ltd.</v>
          </cell>
        </row>
        <row r="302">
          <cell r="C302" t="str">
            <v>Essar agrotech ltd.</v>
          </cell>
        </row>
        <row r="303">
          <cell r="C303" t="str">
            <v>Fresh greens pvt ltd.</v>
          </cell>
        </row>
        <row r="304">
          <cell r="C304" t="str">
            <v>Green agri farms pvt ltd.</v>
          </cell>
        </row>
        <row r="305">
          <cell r="C305" t="str">
            <v>Highland horticulture pvt ltd.</v>
          </cell>
        </row>
        <row r="306">
          <cell r="C306" t="str">
            <v>Indrayani flortech pvt ltd.</v>
          </cell>
        </row>
        <row r="307">
          <cell r="C307" t="str">
            <v>Indrayani horticulture pvt ltd.</v>
          </cell>
        </row>
        <row r="308">
          <cell r="C308" t="str">
            <v>Indus greens pvt ltd.</v>
          </cell>
        </row>
        <row r="309">
          <cell r="C309" t="str">
            <v>Indus horticulture pvt ltd.</v>
          </cell>
        </row>
        <row r="310">
          <cell r="C310" t="str">
            <v>Kamshet floritech pvt ltd.</v>
          </cell>
        </row>
        <row r="311">
          <cell r="C311" t="str">
            <v>Karthik agro farms pvt ltd.</v>
          </cell>
        </row>
        <row r="312">
          <cell r="C312" t="str">
            <v>Maval agrotech pvt ltd.</v>
          </cell>
        </row>
        <row r="313">
          <cell r="C313" t="str">
            <v>Nane flortech pvt ltd.</v>
          </cell>
        </row>
        <row r="314">
          <cell r="C314" t="str">
            <v>Nane maval farms pvt ltd.</v>
          </cell>
        </row>
        <row r="315">
          <cell r="C315" t="str">
            <v>Prajkta agro vision pvt ltd.</v>
          </cell>
        </row>
        <row r="316">
          <cell r="C316" t="str">
            <v>Pratik agro herbals pvt ltd.</v>
          </cell>
        </row>
        <row r="317">
          <cell r="C317" t="str">
            <v>Ajitesh estates pvt ltd.</v>
          </cell>
        </row>
        <row r="318">
          <cell r="C318" t="str">
            <v>Arkay holdings ltd</v>
          </cell>
        </row>
        <row r="319">
          <cell r="C319" t="str">
            <v>Bansari investment and finance pvt ltd.</v>
          </cell>
        </row>
        <row r="320">
          <cell r="C320" t="str">
            <v>Bhargava agro foods pvt ltd.</v>
          </cell>
        </row>
        <row r="321">
          <cell r="C321" t="str">
            <v>Bhargava estates pvt ltd.</v>
          </cell>
        </row>
        <row r="322">
          <cell r="C322" t="str">
            <v>Bhargava properties pvt ltd.</v>
          </cell>
        </row>
        <row r="323">
          <cell r="C323" t="str">
            <v>Blue arcade properties pvt ltd.</v>
          </cell>
        </row>
        <row r="324">
          <cell r="C324" t="str">
            <v>Chandrabhal constructions pvt ltd.</v>
          </cell>
        </row>
        <row r="325">
          <cell r="C325" t="str">
            <v>Chandrabhal estate development pvt ltd.</v>
          </cell>
        </row>
        <row r="326">
          <cell r="C326" t="str">
            <v>Chandrabhal properties pvt ltd.</v>
          </cell>
        </row>
        <row r="327">
          <cell r="C327" t="str">
            <v>Chandrabhal realty pvt ltd.</v>
          </cell>
        </row>
        <row r="328">
          <cell r="C328" t="str">
            <v>Downtown securities pvt ltd.</v>
          </cell>
        </row>
        <row r="329">
          <cell r="C329" t="str">
            <v>Dwarka farms pvt ltd.</v>
          </cell>
        </row>
        <row r="330">
          <cell r="C330" t="str">
            <v>Dwarka realties pvt ltd.</v>
          </cell>
        </row>
        <row r="331">
          <cell r="C331" t="str">
            <v>Edwell park properties pvt ltd.</v>
          </cell>
        </row>
        <row r="332">
          <cell r="C332" t="str">
            <v>Equinox realty pvt ltd.</v>
          </cell>
        </row>
        <row r="333">
          <cell r="C333" t="str">
            <v>Essar house ltd.</v>
          </cell>
        </row>
        <row r="334">
          <cell r="C334" t="str">
            <v>Essar infrastructure services ltd</v>
          </cell>
        </row>
        <row r="335">
          <cell r="C335" t="str">
            <v>Essar properties gujarat pvt ltd.</v>
          </cell>
        </row>
        <row r="336">
          <cell r="C336" t="str">
            <v>Essar properties ltd.</v>
          </cell>
        </row>
        <row r="337">
          <cell r="C337" t="str">
            <v>Golden merchandisers pvt ltd.</v>
          </cell>
        </row>
        <row r="338">
          <cell r="C338" t="str">
            <v>Golsil exim pvt ltd.</v>
          </cell>
        </row>
        <row r="339">
          <cell r="C339" t="str">
            <v>Ibrox constructions pvt ltd.</v>
          </cell>
        </row>
        <row r="340">
          <cell r="C340" t="str">
            <v>Ibrox properties pvt ltd.</v>
          </cell>
        </row>
        <row r="341">
          <cell r="C341" t="str">
            <v>Ibrox realty pvt ltd.</v>
          </cell>
        </row>
        <row r="342">
          <cell r="C342" t="str">
            <v>Jindal combines pvt ltd</v>
          </cell>
        </row>
        <row r="343">
          <cell r="C343" t="str">
            <v>Kanak communications pvt ltd.</v>
          </cell>
        </row>
        <row r="344">
          <cell r="C344" t="str">
            <v>Kartik estates pvt ltd</v>
          </cell>
        </row>
        <row r="345">
          <cell r="C345" t="str">
            <v>Kirti mercantile pvt.ltd.</v>
          </cell>
        </row>
        <row r="346">
          <cell r="C346" t="str">
            <v>Kirti properties pvt ltd.</v>
          </cell>
        </row>
        <row r="347">
          <cell r="C347" t="str">
            <v>Kirti realties and farms pvt ltd.</v>
          </cell>
        </row>
        <row r="348">
          <cell r="C348" t="str">
            <v>Marvel mines &amp; minerals pvt ltd</v>
          </cell>
        </row>
        <row r="349">
          <cell r="C349" t="str">
            <v>Nartika farms &amp; estates pvt ltd.</v>
          </cell>
        </row>
        <row r="350">
          <cell r="C350" t="str">
            <v>Neel kamal traders pvt ltd</v>
          </cell>
        </row>
        <row r="351">
          <cell r="C351" t="str">
            <v>New ambi trading and investments pvt ltd.</v>
          </cell>
        </row>
        <row r="352">
          <cell r="C352" t="str">
            <v>Nirmit estate pvt ltd</v>
          </cell>
        </row>
        <row r="353">
          <cell r="C353" t="str">
            <v>Pama properties pvt ltd.</v>
          </cell>
        </row>
        <row r="354">
          <cell r="C354" t="str">
            <v>Paprika properties india pvt ltd.</v>
          </cell>
        </row>
        <row r="355">
          <cell r="C355" t="str">
            <v>Prajesh investments pvt ltd.</v>
          </cell>
        </row>
        <row r="356">
          <cell r="C356" t="str">
            <v>Prajesh marketing ltd</v>
          </cell>
        </row>
        <row r="357">
          <cell r="C357" t="str">
            <v>Prajkta estates pvt ltd.</v>
          </cell>
        </row>
        <row r="358">
          <cell r="C358" t="str">
            <v>Pratik estates pvt ltd.</v>
          </cell>
        </row>
        <row r="359">
          <cell r="C359" t="str">
            <v>Samarjit estates pvt ltd</v>
          </cell>
        </row>
        <row r="360">
          <cell r="C360" t="str">
            <v>Samarjit investments pvt ltd.</v>
          </cell>
        </row>
        <row r="361">
          <cell r="C361" t="str">
            <v>Samarjit land development pvt ltd.</v>
          </cell>
        </row>
        <row r="362">
          <cell r="C362" t="str">
            <v>Samarjit realties &amp; farms pvt ltd.</v>
          </cell>
        </row>
        <row r="363">
          <cell r="C363" t="str">
            <v>Sangam agro acres pvt ltd.</v>
          </cell>
        </row>
        <row r="364">
          <cell r="C364" t="str">
            <v>Sangam agro greens pvt ltd.</v>
          </cell>
        </row>
        <row r="365">
          <cell r="C365" t="str">
            <v>Sangam cultivators pvt ltd.</v>
          </cell>
        </row>
        <row r="366">
          <cell r="C366" t="str">
            <v>Sasmita investments ltd.</v>
          </cell>
        </row>
        <row r="367">
          <cell r="C367" t="str">
            <v>Sg chemicals and dyes trading ltd.</v>
          </cell>
        </row>
        <row r="368">
          <cell r="C368" t="str">
            <v>Shining star traders pvt ltd</v>
          </cell>
        </row>
        <row r="369">
          <cell r="C369" t="str">
            <v>Silicon valley properties pvt ltd.</v>
          </cell>
        </row>
        <row r="370">
          <cell r="C370" t="str">
            <v>Sinter keramos &amp; composites pvt ltd</v>
          </cell>
        </row>
        <row r="371">
          <cell r="C371" t="str">
            <v>Sridhar realty &amp; infrastructures pvt ltd.</v>
          </cell>
        </row>
        <row r="372">
          <cell r="C372" t="str">
            <v>Srijan investments ltd.</v>
          </cell>
        </row>
        <row r="373">
          <cell r="C373" t="str">
            <v>Supreme transport and traders ltd.</v>
          </cell>
        </row>
        <row r="374">
          <cell r="C374" t="str">
            <v>Swarna ganga holdings  &amp; estate. Development. Pvt.ltd.</v>
          </cell>
        </row>
        <row r="375">
          <cell r="C375" t="str">
            <v>Trikaya cultivations pvt ltd.</v>
          </cell>
        </row>
        <row r="376">
          <cell r="C376" t="str">
            <v>Trikaya farms pvt ltd.</v>
          </cell>
        </row>
        <row r="377">
          <cell r="C377" t="str">
            <v>Vadinar properties ltd.</v>
          </cell>
        </row>
        <row r="378">
          <cell r="C378" t="str">
            <v>Yash hotels pvt ltd</v>
          </cell>
        </row>
        <row r="379">
          <cell r="C379" t="str">
            <v>Yojna estates pvt ltd.</v>
          </cell>
        </row>
        <row r="380">
          <cell r="C380" t="str">
            <v>The mobilestore ltd.</v>
          </cell>
        </row>
        <row r="381">
          <cell r="C381" t="str">
            <v>Essar retail holdings ltd.</v>
          </cell>
        </row>
        <row r="382">
          <cell r="C382" t="str">
            <v>Essar steel karnataka ltd.</v>
          </cell>
        </row>
        <row r="383">
          <cell r="C383" t="str">
            <v>Essar steel hypermarts ltd.</v>
          </cell>
        </row>
        <row r="384">
          <cell r="C384" t="str">
            <v>Essar steel chhattisgarh ltd.</v>
          </cell>
        </row>
        <row r="385">
          <cell r="C385" t="str">
            <v>Essar steel jharkhand ltd.</v>
          </cell>
        </row>
        <row r="386">
          <cell r="C386" t="str">
            <v>Essar teleholdings ltd.</v>
          </cell>
        </row>
        <row r="387">
          <cell r="C387" t="str">
            <v>Ringtel communications ltd.</v>
          </cell>
        </row>
        <row r="388">
          <cell r="C388" t="str">
            <v>Essar telecom infrastructure holdings overseas pvt ltd.</v>
          </cell>
        </row>
        <row r="389">
          <cell r="C389" t="str">
            <v>Essar telecom tower holdings ltd.</v>
          </cell>
        </row>
        <row r="390">
          <cell r="C390" t="str">
            <v>Ortus infratel and holdings pvt ltd.</v>
          </cell>
        </row>
        <row r="391">
          <cell r="C391" t="str">
            <v>Ethl communications holdings ltd.</v>
          </cell>
        </row>
        <row r="392">
          <cell r="C392" t="str">
            <v>Essar telecommunications holdings pvt ltd.</v>
          </cell>
        </row>
        <row r="393">
          <cell r="C393" t="str">
            <v>Essar telecom holdings overseas pvt ltd.</v>
          </cell>
        </row>
        <row r="394">
          <cell r="C394" t="str">
            <v>Karthik financial services ltd.</v>
          </cell>
        </row>
        <row r="395">
          <cell r="C395" t="str">
            <v>Kroner investments ltd.</v>
          </cell>
        </row>
        <row r="396">
          <cell r="C396" t="str">
            <v>Girishan investment ltd.</v>
          </cell>
        </row>
        <row r="397">
          <cell r="C397" t="str">
            <v>Global commodities trading ltd.</v>
          </cell>
        </row>
        <row r="398">
          <cell r="C398" t="str">
            <v>Maval farms pvt ltd.</v>
          </cell>
        </row>
        <row r="399">
          <cell r="C399" t="str">
            <v>Sasmita realties pvt ltd.</v>
          </cell>
        </row>
        <row r="400">
          <cell r="C400" t="str">
            <v>Thakkars investment pvt ltd.</v>
          </cell>
        </row>
        <row r="401">
          <cell r="C401" t="str">
            <v>Impact retail pvt ltd.</v>
          </cell>
        </row>
        <row r="402">
          <cell r="C402" t="str">
            <v>Reclamme commercial securities limited (merged with eil)</v>
          </cell>
        </row>
        <row r="403">
          <cell r="C403" t="str">
            <v>Trikaya investments limited (merged with eil)</v>
          </cell>
        </row>
        <row r="404">
          <cell r="C404" t="str">
            <v>Ethl communications (mauritius) limited.</v>
          </cell>
        </row>
        <row r="405">
          <cell r="C405" t="str">
            <v>Prjakta finance and trading limited (merged with eil)</v>
          </cell>
        </row>
        <row r="406">
          <cell r="C406" t="str">
            <v>Essar oil limited employees' provident fund trust</v>
          </cell>
        </row>
        <row r="407">
          <cell r="C407" t="str">
            <v>Essar shipping, ports and logistics limited employees' provident fund trust</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file -LGN Payments"/>
      <sheetName val="Interest NI-balance"/>
      <sheetName val="Invoice Status"/>
      <sheetName val="Cash out overview"/>
      <sheetName val="x-rate"/>
      <sheetName val="LGN Payments per CY"/>
      <sheetName val="LGN Payments 03-03"/>
      <sheetName val="LGN Payments 06-03"/>
      <sheetName val="LGN Payments 09-03"/>
      <sheetName val="LGN Payments 31-12-02"/>
      <sheetName val="LGN Payments 25-08-02"/>
      <sheetName val="LGN Payments 21-04-02"/>
      <sheetName val="Payments 28-02-02"/>
      <sheetName val="Payments 31-12-01"/>
      <sheetName val="Payments 30-10-01"/>
      <sheetName val="Payments 31-03-01"/>
      <sheetName val="Payments 28-02-01"/>
      <sheetName val="Payments 31-12-00"/>
      <sheetName val="Payments per fiscal year"/>
      <sheetName val="Interest 30-11-01 not PA 7%"/>
      <sheetName val="Interest 30-11-01 not PA LIBOR"/>
      <sheetName val="Interest 31-07-01"/>
      <sheetName val="Interest 31-03-01"/>
      <sheetName val=" Interest 31-12-00 7%"/>
      <sheetName val="LGN Payments"/>
      <sheetName val="Payments by ABB LGN"/>
      <sheetName val=" Interest 7%"/>
      <sheetName val="Interest 31-03"/>
      <sheetName val="Interest 31-07"/>
      <sheetName val="Payments 30-10"/>
      <sheetName val="Payments 31-03"/>
      <sheetName val="Payments 28-02"/>
      <sheetName val="Payments 31-12"/>
      <sheetName val=" Interest on Payments LGN"/>
      <sheetName val="Sheet1"/>
      <sheetName val="LGN Payments 12-03"/>
      <sheetName val="LGN Payments 09-03 (2)"/>
      <sheetName val="LGN Payments per CY (2)"/>
      <sheetName val="310480 as on 311207"/>
      <sheetName val="main_file_-LGN_Payments"/>
      <sheetName val="Interest_NI-balance"/>
      <sheetName val="Invoice_Status"/>
      <sheetName val="Cash_out_overview"/>
      <sheetName val="LGN_Payments_per_CY"/>
      <sheetName val="LGN_Payments_03-03"/>
      <sheetName val="LGN_Payments_06-03"/>
      <sheetName val="LGN_Payments_09-03"/>
      <sheetName val="LGN_Payments_31-12-02"/>
      <sheetName val="LGN_Payments_25-08-02"/>
      <sheetName val="LGN_Payments_21-04-02"/>
      <sheetName val="Payments_28-02-02"/>
      <sheetName val="Payments_31-12-01"/>
      <sheetName val="Payments_30-10-01"/>
      <sheetName val="Payments_31-03-01"/>
      <sheetName val="Payments_28-02-01"/>
      <sheetName val="Payments_31-12-00"/>
      <sheetName val="Payments_per_fiscal_year"/>
      <sheetName val="Interest_30-11-01_not_PA_7%"/>
      <sheetName val="Interest_30-11-01_not_PA_LIBOR"/>
      <sheetName val="Interest_31-07-01"/>
      <sheetName val="Interest_31-03-01"/>
      <sheetName val="_Interest_31-12-00_7%"/>
      <sheetName val="LGN_Payments"/>
      <sheetName val="Payments_by_ABB_LGN"/>
      <sheetName val="_Interest_7%"/>
      <sheetName val="Interest_31-03"/>
      <sheetName val="Interest_31-07"/>
      <sheetName val="Payments_30-10"/>
      <sheetName val="Payments_31-03"/>
      <sheetName val="Payments_28-02"/>
      <sheetName val="Payments_31-12"/>
      <sheetName val="_Interest_on_Payments_LGN"/>
      <sheetName val="LGN_Payments_12-03"/>
      <sheetName val="LGN_Payments_09-03_(2)"/>
      <sheetName val="LGN_Payments_per_CY_(2)"/>
      <sheetName val="main_file_-LGN_Payments1"/>
      <sheetName val="Interest_NI-balance1"/>
      <sheetName val="Invoice_Status1"/>
      <sheetName val="Cash_out_overview1"/>
      <sheetName val="LGN_Payments_per_CY1"/>
      <sheetName val="LGN_Payments_03-031"/>
      <sheetName val="LGN_Payments_06-031"/>
      <sheetName val="LGN_Payments_09-031"/>
      <sheetName val="LGN_Payments_31-12-021"/>
      <sheetName val="LGN_Payments_25-08-021"/>
      <sheetName val="LGN_Payments_21-04-021"/>
      <sheetName val="Payments_28-02-021"/>
      <sheetName val="Payments_31-12-011"/>
      <sheetName val="Payments_30-10-011"/>
      <sheetName val="Payments_31-03-011"/>
      <sheetName val="Payments_28-02-011"/>
      <sheetName val="Payments_31-12-001"/>
      <sheetName val="Payments_per_fiscal_year1"/>
      <sheetName val="Interest_30-11-01_not_PA_7%1"/>
      <sheetName val="Interest_30-11-01_not_PA_LIBOR1"/>
      <sheetName val="Interest_31-07-011"/>
      <sheetName val="Interest_31-03-011"/>
      <sheetName val="_Interest_31-12-00_7%1"/>
      <sheetName val="LGN_Payments1"/>
      <sheetName val="Payments_by_ABB_LGN1"/>
      <sheetName val="_Interest_7%1"/>
      <sheetName val="Interest_31-031"/>
      <sheetName val="Interest_31-071"/>
      <sheetName val="Payments_30-101"/>
      <sheetName val="Payments_31-031"/>
      <sheetName val="Payments_28-021"/>
      <sheetName val="Payments_31-121"/>
      <sheetName val="_Interest_on_Payments_LGN1"/>
      <sheetName val="LGN_Payments_12-031"/>
      <sheetName val="LGN_Payments_09-03_(2)1"/>
      <sheetName val="LGN_Payments_per_CY_(2)1"/>
      <sheetName val="main_file_-LGN_Payments2"/>
      <sheetName val="Interest_NI-balance2"/>
      <sheetName val="Invoice_Status2"/>
      <sheetName val="Cash_out_overview2"/>
      <sheetName val="LGN_Payments_per_CY2"/>
      <sheetName val="LGN_Payments_03-032"/>
      <sheetName val="LGN_Payments_06-032"/>
      <sheetName val="LGN_Payments_09-032"/>
      <sheetName val="LGN_Payments_31-12-022"/>
      <sheetName val="LGN_Payments_25-08-022"/>
      <sheetName val="LGN_Payments_21-04-022"/>
      <sheetName val="Payments_28-02-022"/>
      <sheetName val="Payments_31-12-012"/>
      <sheetName val="Payments_30-10-012"/>
      <sheetName val="Payments_31-03-012"/>
      <sheetName val="Payments_28-02-012"/>
      <sheetName val="Payments_31-12-002"/>
      <sheetName val="Payments_per_fiscal_year2"/>
      <sheetName val="Interest_30-11-01_not_PA_7%2"/>
      <sheetName val="Interest_30-11-01_not_PA_LIBOR2"/>
      <sheetName val="Interest_31-07-012"/>
      <sheetName val="Interest_31-03-012"/>
      <sheetName val="_Interest_31-12-00_7%2"/>
      <sheetName val="LGN_Payments2"/>
      <sheetName val="Payments_by_ABB_LGN2"/>
      <sheetName val="_Interest_7%2"/>
      <sheetName val="Interest_31-032"/>
      <sheetName val="Interest_31-072"/>
      <sheetName val="Payments_30-102"/>
      <sheetName val="Payments_31-032"/>
      <sheetName val="Payments_28-022"/>
      <sheetName val="Payments_31-122"/>
      <sheetName val="_Interest_on_Payments_LGN2"/>
      <sheetName val="LGN_Payments_12-032"/>
      <sheetName val="LGN_Payments_09-03_(2)2"/>
      <sheetName val="LGN_Payments_per_CY_(2)2"/>
      <sheetName val="main_file_-LGN_Payments3"/>
      <sheetName val="Interest_NI-balance3"/>
      <sheetName val="Invoice_Status3"/>
      <sheetName val="Cash_out_overview3"/>
      <sheetName val="LGN_Payments_per_CY3"/>
      <sheetName val="LGN_Payments_03-033"/>
      <sheetName val="LGN_Payments_06-033"/>
      <sheetName val="LGN_Payments_09-033"/>
      <sheetName val="LGN_Payments_31-12-023"/>
      <sheetName val="LGN_Payments_25-08-023"/>
      <sheetName val="LGN_Payments_21-04-023"/>
      <sheetName val="Payments_28-02-023"/>
      <sheetName val="Payments_31-12-013"/>
      <sheetName val="Payments_30-10-013"/>
      <sheetName val="Payments_31-03-013"/>
      <sheetName val="Payments_28-02-013"/>
      <sheetName val="Payments_31-12-003"/>
      <sheetName val="Payments_per_fiscal_year3"/>
      <sheetName val="Interest_30-11-01_not_PA_7%3"/>
      <sheetName val="Interest_30-11-01_not_PA_LIBOR3"/>
      <sheetName val="Interest_31-07-013"/>
      <sheetName val="Interest_31-03-013"/>
      <sheetName val="_Interest_31-12-00_7%3"/>
      <sheetName val="LGN_Payments3"/>
      <sheetName val="Payments_by_ABB_LGN3"/>
      <sheetName val="_Interest_7%3"/>
      <sheetName val="Interest_31-033"/>
      <sheetName val="Interest_31-073"/>
      <sheetName val="Payments_30-103"/>
      <sheetName val="Payments_31-033"/>
      <sheetName val="Payments_28-023"/>
      <sheetName val="Payments_31-123"/>
      <sheetName val="_Interest_on_Payments_LGN3"/>
      <sheetName val="LGN_Payments_12-033"/>
      <sheetName val="LGN_Payments_09-03_(2)3"/>
      <sheetName val="LGN_Payments_per_CY_(2)3"/>
      <sheetName val="310480_as_on_311207"/>
      <sheetName val="eol updtd ledger 1002"/>
      <sheetName val="BS"/>
      <sheetName val="x_rate"/>
      <sheetName val="Interest 30_11_01 not PA 7_"/>
      <sheetName val="Amortization Table"/>
      <sheetName val="UGPIPING"/>
      <sheetName val="Scenarios"/>
      <sheetName val="Ass"/>
      <sheetName val="Fin Statements"/>
      <sheetName val="Operational"/>
      <sheetName val="Esc"/>
      <sheetName val="Construction"/>
      <sheetName val="Term Loans"/>
      <sheetName val="Depn"/>
      <sheetName val="Financing"/>
      <sheetName val="Summary"/>
      <sheetName val="合成単価作成・-BLDG"/>
      <sheetName val="main_file_-LGN_Payments4"/>
      <sheetName val="Interest_NI-balance4"/>
      <sheetName val="Invoice_Status4"/>
      <sheetName val="Cash_out_overview4"/>
      <sheetName val="LGN_Payments_per_CY4"/>
      <sheetName val="LGN_Payments_03-034"/>
      <sheetName val="LGN_Payments_06-034"/>
      <sheetName val="LGN_Payments_09-034"/>
      <sheetName val="LGN_Payments_31-12-024"/>
      <sheetName val="LGN_Payments_25-08-024"/>
      <sheetName val="LGN_Payments_21-04-024"/>
      <sheetName val="Payments_28-02-024"/>
      <sheetName val="Payments_31-12-014"/>
      <sheetName val="Payments_30-10-014"/>
      <sheetName val="Payments_31-03-014"/>
      <sheetName val="Payments_28-02-014"/>
      <sheetName val="Payments_31-12-004"/>
      <sheetName val="Payments_per_fiscal_year4"/>
      <sheetName val="Interest_30-11-01_not_PA_7%4"/>
      <sheetName val="Interest_30-11-01_not_PA_LIBOR4"/>
      <sheetName val="Interest_31-07-014"/>
      <sheetName val="Interest_31-03-014"/>
      <sheetName val="_Interest_31-12-00_7%4"/>
      <sheetName val="LGN_Payments4"/>
      <sheetName val="Payments_by_ABB_LGN4"/>
      <sheetName val="_Interest_7%4"/>
      <sheetName val="Interest_31-034"/>
      <sheetName val="Interest_31-074"/>
      <sheetName val="Payments_30-104"/>
      <sheetName val="Payments_31-034"/>
      <sheetName val="Payments_28-024"/>
      <sheetName val="Payments_31-124"/>
      <sheetName val="_Interest_on_Payments_LGN4"/>
      <sheetName val="LGN_Payments_12-034"/>
      <sheetName val="LGN_Payments_09-03_(2)4"/>
      <sheetName val="LGN_Payments_per_CY_(2)4"/>
      <sheetName val="310480_as_on_3112071"/>
      <sheetName val="eol_updtd_ledger_1002"/>
      <sheetName val="Interest_30_11_01_not_PA_7_"/>
      <sheetName val="Amortization_Table"/>
      <sheetName val="Fin_Statements"/>
      <sheetName val="Term_Loans"/>
      <sheetName val="16.IC-RP list"/>
      <sheetName val="dpc cost"/>
      <sheetName val="SUMMERY"/>
      <sheetName val=""/>
      <sheetName val="FORM-16"/>
      <sheetName val="#REF!"/>
      <sheetName val="CWIP-detl-AUC"/>
      <sheetName val="405"/>
      <sheetName val="427"/>
      <sheetName val="Control"/>
      <sheetName val="Settings"/>
      <sheetName val="ifcw"/>
      <sheetName val="lease tally"/>
      <sheetName val="ANALYSIS"/>
      <sheetName val="Projects"/>
      <sheetName val="ETC Plant Cost"/>
      <sheetName val="Mar' 06"/>
      <sheetName val="Civil Status-Mail copy"/>
      <sheetName val="WIP"/>
      <sheetName val="TA Check"/>
      <sheetName val="CA Sheet"/>
      <sheetName val="Perf Distribution"/>
      <sheetName val="Input"/>
      <sheetName val="Debt"/>
      <sheetName val="Profile"/>
      <sheetName val="Input-Function"/>
      <sheetName val="Global Data"/>
      <sheetName val="Determination of Threshold"/>
      <sheetName val="Checklist"/>
      <sheetName val="lta-94620"/>
      <sheetName val="Forex"/>
      <sheetName val="main_file_-LGN_Payments5"/>
      <sheetName val="Interest_NI-balance5"/>
      <sheetName val="Invoice_Status5"/>
      <sheetName val="Cash_out_overview5"/>
      <sheetName val="LGN_Payments_per_CY5"/>
      <sheetName val="LGN_Payments_03-035"/>
      <sheetName val="LGN_Payments_06-035"/>
      <sheetName val="LGN_Payments_09-035"/>
      <sheetName val="LGN_Payments_31-12-025"/>
      <sheetName val="LGN_Payments_25-08-025"/>
      <sheetName val="LGN_Payments_21-04-025"/>
      <sheetName val="Payments_28-02-025"/>
      <sheetName val="Payments_31-12-015"/>
      <sheetName val="Payments_30-10-015"/>
      <sheetName val="Payments_31-03-015"/>
      <sheetName val="Payments_28-02-015"/>
      <sheetName val="Payments_31-12-005"/>
      <sheetName val="Payments_per_fiscal_year5"/>
      <sheetName val="Interest_30-11-01_not_PA_7%5"/>
      <sheetName val="Interest_30-11-01_not_PA_LIBOR5"/>
      <sheetName val="Interest_31-07-015"/>
      <sheetName val="Interest_31-03-015"/>
      <sheetName val="_Interest_31-12-00_7%5"/>
      <sheetName val="LGN_Payments5"/>
      <sheetName val="Payments_by_ABB_LGN5"/>
      <sheetName val="_Interest_7%5"/>
      <sheetName val="Interest_31-035"/>
      <sheetName val="Interest_31-075"/>
      <sheetName val="Payments_30-105"/>
      <sheetName val="Payments_31-035"/>
      <sheetName val="Payments_28-025"/>
      <sheetName val="Payments_31-125"/>
      <sheetName val="_Interest_on_Payments_LGN5"/>
      <sheetName val="LGN_Payments_12-035"/>
      <sheetName val="LGN_Payments_09-03_(2)5"/>
      <sheetName val="LGN_Payments_per_CY_(2)5"/>
      <sheetName val="310480_as_on_3112072"/>
      <sheetName val="eol_updtd_ledger_10021"/>
      <sheetName val="Interest_30_11_01_not_PA_7_1"/>
      <sheetName val="Amortization_Table1"/>
      <sheetName val="Fin_Statements1"/>
      <sheetName val="Term_Loans1"/>
      <sheetName val="NOA Data"/>
      <sheetName val="MAINBS1"/>
      <sheetName val="Links"/>
      <sheetName val="Japan Reco"/>
      <sheetName val="Cons"/>
      <sheetName val="GrossMgn 98"/>
      <sheetName val="TBAL9697 -group wise  sdpl"/>
      <sheetName val="data"/>
      <sheetName val="TB"/>
      <sheetName val="BLOCK-A (MEA.SHEET)"/>
      <sheetName val="UTMAP001"/>
      <sheetName val="pa-mtly"/>
      <sheetName val="Sheet3"/>
      <sheetName val="HBI NCD"/>
      <sheetName val="Clause 9"/>
      <sheetName val="Variables"/>
      <sheetName val="Basic rates"/>
      <sheetName val="6 TRS"/>
      <sheetName val="tbc"/>
      <sheetName val="IC-RP list"/>
    </sheetNames>
    <sheetDataSet>
      <sheetData sheetId="0" refreshError="1"/>
      <sheetData sheetId="1" refreshError="1"/>
      <sheetData sheetId="2">
        <row r="2">
          <cell r="A2" t="str">
            <v>AUD</v>
          </cell>
        </row>
      </sheetData>
      <sheetData sheetId="3">
        <row r="151">
          <cell r="E151">
            <v>-30000</v>
          </cell>
        </row>
      </sheetData>
      <sheetData sheetId="4"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row r="11">
          <cell r="A11" t="str">
            <v>EURO</v>
          </cell>
          <cell r="B11">
            <v>0.90756040000000004</v>
          </cell>
        </row>
      </sheetData>
      <sheetData sheetId="5">
        <row r="151">
          <cell r="E151">
            <v>-30000</v>
          </cell>
        </row>
      </sheetData>
      <sheetData sheetId="6">
        <row r="151">
          <cell r="E151">
            <v>-30000</v>
          </cell>
        </row>
      </sheetData>
      <sheetData sheetId="7">
        <row r="151">
          <cell r="E151">
            <v>-30000</v>
          </cell>
        </row>
      </sheetData>
      <sheetData sheetId="8">
        <row r="151">
          <cell r="E151">
            <v>-30000</v>
          </cell>
        </row>
      </sheetData>
      <sheetData sheetId="9">
        <row r="151">
          <cell r="E151">
            <v>-30000</v>
          </cell>
        </row>
      </sheetData>
      <sheetData sheetId="10">
        <row r="151">
          <cell r="E151">
            <v>-30000</v>
          </cell>
        </row>
      </sheetData>
      <sheetData sheetId="11">
        <row r="151">
          <cell r="E151">
            <v>-30000</v>
          </cell>
        </row>
      </sheetData>
      <sheetData sheetId="12">
        <row r="151">
          <cell r="E151">
            <v>-30000</v>
          </cell>
        </row>
      </sheetData>
      <sheetData sheetId="13">
        <row r="151">
          <cell r="E151">
            <v>-30000</v>
          </cell>
        </row>
      </sheetData>
      <sheetData sheetId="14">
        <row r="151">
          <cell r="E151">
            <v>-30000</v>
          </cell>
        </row>
      </sheetData>
      <sheetData sheetId="15">
        <row r="151">
          <cell r="E151">
            <v>-30000</v>
          </cell>
        </row>
      </sheetData>
      <sheetData sheetId="16">
        <row r="151">
          <cell r="E151">
            <v>-30000</v>
          </cell>
        </row>
      </sheetData>
      <sheetData sheetId="17">
        <row r="151">
          <cell r="E151">
            <v>-30000</v>
          </cell>
        </row>
      </sheetData>
      <sheetData sheetId="18">
        <row r="151">
          <cell r="E151">
            <v>-30000</v>
          </cell>
        </row>
      </sheetData>
      <sheetData sheetId="19" refreshError="1">
        <row r="151">
          <cell r="E151">
            <v>-30000</v>
          </cell>
        </row>
        <row r="152">
          <cell r="E152">
            <v>-140171.78</v>
          </cell>
        </row>
      </sheetData>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ow r="2">
          <cell r="A2" t="str">
            <v>AUD</v>
          </cell>
        </row>
      </sheetData>
      <sheetData sheetId="144">
        <row r="2">
          <cell r="A2" t="str">
            <v>AUD</v>
          </cell>
        </row>
      </sheetData>
      <sheetData sheetId="145">
        <row r="2">
          <cell r="A2" t="str">
            <v>AUD</v>
          </cell>
        </row>
      </sheetData>
      <sheetData sheetId="146">
        <row r="2">
          <cell r="A2" t="str">
            <v>AUD</v>
          </cell>
        </row>
      </sheetData>
      <sheetData sheetId="147">
        <row r="2">
          <cell r="A2" t="str">
            <v>AUD</v>
          </cell>
        </row>
      </sheetData>
      <sheetData sheetId="148">
        <row r="2">
          <cell r="A2" t="str">
            <v>AUD</v>
          </cell>
        </row>
      </sheetData>
      <sheetData sheetId="149">
        <row r="2">
          <cell r="A2" t="str">
            <v>AUD</v>
          </cell>
        </row>
      </sheetData>
      <sheetData sheetId="150">
        <row r="2">
          <cell r="A2" t="str">
            <v>AUD</v>
          </cell>
        </row>
      </sheetData>
      <sheetData sheetId="151">
        <row r="2">
          <cell r="A2" t="str">
            <v>AUD</v>
          </cell>
        </row>
      </sheetData>
      <sheetData sheetId="152">
        <row r="2">
          <cell r="A2" t="str">
            <v>AUD</v>
          </cell>
        </row>
      </sheetData>
      <sheetData sheetId="153">
        <row r="2">
          <cell r="A2" t="str">
            <v>AUD</v>
          </cell>
        </row>
      </sheetData>
      <sheetData sheetId="154">
        <row r="2">
          <cell r="A2" t="str">
            <v>AUD</v>
          </cell>
        </row>
      </sheetData>
      <sheetData sheetId="155">
        <row r="2">
          <cell r="A2" t="str">
            <v>AUD</v>
          </cell>
        </row>
      </sheetData>
      <sheetData sheetId="156">
        <row r="2">
          <cell r="A2" t="str">
            <v>AUD</v>
          </cell>
        </row>
      </sheetData>
      <sheetData sheetId="157">
        <row r="2">
          <cell r="A2" t="str">
            <v>AUD</v>
          </cell>
        </row>
      </sheetData>
      <sheetData sheetId="158">
        <row r="2">
          <cell r="A2" t="str">
            <v>AUD</v>
          </cell>
        </row>
      </sheetData>
      <sheetData sheetId="159">
        <row r="2">
          <cell r="A2" t="str">
            <v>AUD</v>
          </cell>
        </row>
      </sheetData>
      <sheetData sheetId="160">
        <row r="2">
          <cell r="A2" t="str">
            <v>AUD</v>
          </cell>
        </row>
      </sheetData>
      <sheetData sheetId="161">
        <row r="2">
          <cell r="A2" t="str">
            <v>AUD</v>
          </cell>
        </row>
      </sheetData>
      <sheetData sheetId="162">
        <row r="2">
          <cell r="A2" t="str">
            <v>AUD</v>
          </cell>
        </row>
      </sheetData>
      <sheetData sheetId="163">
        <row r="2">
          <cell r="A2" t="str">
            <v>AUD</v>
          </cell>
        </row>
      </sheetData>
      <sheetData sheetId="164">
        <row r="151">
          <cell r="E151">
            <v>-30000</v>
          </cell>
        </row>
      </sheetData>
      <sheetData sheetId="165">
        <row r="151">
          <cell r="E151">
            <v>-30000</v>
          </cell>
        </row>
      </sheetData>
      <sheetData sheetId="166">
        <row r="151">
          <cell r="E151">
            <v>-30000</v>
          </cell>
        </row>
      </sheetData>
      <sheetData sheetId="167">
        <row r="151">
          <cell r="E151">
            <v>-30000</v>
          </cell>
        </row>
      </sheetData>
      <sheetData sheetId="168">
        <row r="151">
          <cell r="E151">
            <v>-30000</v>
          </cell>
        </row>
      </sheetData>
      <sheetData sheetId="169">
        <row r="151">
          <cell r="E151">
            <v>-30000</v>
          </cell>
        </row>
      </sheetData>
      <sheetData sheetId="170">
        <row r="151">
          <cell r="E151">
            <v>-30000</v>
          </cell>
        </row>
      </sheetData>
      <sheetData sheetId="171">
        <row r="151">
          <cell r="E151">
            <v>-30000</v>
          </cell>
        </row>
      </sheetData>
      <sheetData sheetId="172">
        <row r="151">
          <cell r="E151">
            <v>-30000</v>
          </cell>
        </row>
      </sheetData>
      <sheetData sheetId="173">
        <row r="151">
          <cell r="E151">
            <v>-30000</v>
          </cell>
        </row>
      </sheetData>
      <sheetData sheetId="174">
        <row r="151">
          <cell r="E151">
            <v>-30000</v>
          </cell>
        </row>
      </sheetData>
      <sheetData sheetId="175">
        <row r="151">
          <cell r="E151">
            <v>-30000</v>
          </cell>
        </row>
      </sheetData>
      <sheetData sheetId="176">
        <row r="151">
          <cell r="E151">
            <v>-30000</v>
          </cell>
        </row>
      </sheetData>
      <sheetData sheetId="177">
        <row r="151">
          <cell r="E151">
            <v>-30000</v>
          </cell>
        </row>
      </sheetData>
      <sheetData sheetId="178">
        <row r="151">
          <cell r="E151">
            <v>-30000</v>
          </cell>
        </row>
      </sheetData>
      <sheetData sheetId="179">
        <row r="151">
          <cell r="E151">
            <v>-30000</v>
          </cell>
        </row>
      </sheetData>
      <sheetData sheetId="180">
        <row r="151">
          <cell r="E151">
            <v>-30000</v>
          </cell>
        </row>
      </sheetData>
      <sheetData sheetId="181">
        <row r="151">
          <cell r="E151">
            <v>-30000</v>
          </cell>
        </row>
      </sheetData>
      <sheetData sheetId="182">
        <row r="151">
          <cell r="E151">
            <v>-30000</v>
          </cell>
        </row>
      </sheetData>
      <sheetData sheetId="183">
        <row r="2">
          <cell r="A2" t="str">
            <v>AUD</v>
          </cell>
        </row>
      </sheetData>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ow r="2">
          <cell r="A2" t="str">
            <v>AUD</v>
          </cell>
        </row>
      </sheetData>
      <sheetData sheetId="202">
        <row r="2">
          <cell r="A2" t="str">
            <v>AUD</v>
          </cell>
        </row>
      </sheetData>
      <sheetData sheetId="203">
        <row r="2">
          <cell r="A2" t="str">
            <v>AUD</v>
          </cell>
        </row>
      </sheetData>
      <sheetData sheetId="204">
        <row r="2">
          <cell r="A2" t="str">
            <v>AUD</v>
          </cell>
        </row>
      </sheetData>
      <sheetData sheetId="205">
        <row r="2">
          <cell r="A2" t="str">
            <v>AUD</v>
          </cell>
        </row>
      </sheetData>
      <sheetData sheetId="206">
        <row r="2">
          <cell r="A2" t="str">
            <v>AUD</v>
          </cell>
        </row>
      </sheetData>
      <sheetData sheetId="207">
        <row r="2">
          <cell r="A2" t="str">
            <v>AUD</v>
          </cell>
        </row>
      </sheetData>
      <sheetData sheetId="208">
        <row r="2">
          <cell r="A2" t="str">
            <v>AUD</v>
          </cell>
        </row>
      </sheetData>
      <sheetData sheetId="209">
        <row r="2">
          <cell r="A2" t="str">
            <v>AUD</v>
          </cell>
        </row>
      </sheetData>
      <sheetData sheetId="210">
        <row r="2">
          <cell r="A2" t="str">
            <v>AUD</v>
          </cell>
        </row>
      </sheetData>
      <sheetData sheetId="211">
        <row r="2">
          <cell r="A2" t="str">
            <v>AUD</v>
          </cell>
        </row>
      </sheetData>
      <sheetData sheetId="212">
        <row r="2">
          <cell r="A2" t="str">
            <v>AUD</v>
          </cell>
        </row>
      </sheetData>
      <sheetData sheetId="213">
        <row r="2">
          <cell r="A2" t="str">
            <v>AUD</v>
          </cell>
        </row>
      </sheetData>
      <sheetData sheetId="214">
        <row r="2">
          <cell r="A2" t="str">
            <v>AUD</v>
          </cell>
        </row>
      </sheetData>
      <sheetData sheetId="215">
        <row r="2">
          <cell r="A2" t="str">
            <v>AUD</v>
          </cell>
        </row>
      </sheetData>
      <sheetData sheetId="216">
        <row r="2">
          <cell r="A2" t="str">
            <v>AUD</v>
          </cell>
        </row>
      </sheetData>
      <sheetData sheetId="217">
        <row r="2">
          <cell r="A2" t="str">
            <v>AUD</v>
          </cell>
        </row>
      </sheetData>
      <sheetData sheetId="218">
        <row r="2">
          <cell r="A2" t="str">
            <v>AUD</v>
          </cell>
        </row>
      </sheetData>
      <sheetData sheetId="219">
        <row r="2">
          <cell r="A2" t="str">
            <v>AUD</v>
          </cell>
        </row>
      </sheetData>
      <sheetData sheetId="220">
        <row r="2">
          <cell r="A2" t="str">
            <v>AUD</v>
          </cell>
        </row>
      </sheetData>
      <sheetData sheetId="221">
        <row r="2">
          <cell r="A2" t="str">
            <v>AUD</v>
          </cell>
        </row>
      </sheetData>
      <sheetData sheetId="222">
        <row r="2">
          <cell r="A2" t="str">
            <v>AUD</v>
          </cell>
        </row>
      </sheetData>
      <sheetData sheetId="223">
        <row r="2">
          <cell r="A2" t="str">
            <v>AUD</v>
          </cell>
        </row>
      </sheetData>
      <sheetData sheetId="224">
        <row r="2">
          <cell r="A2" t="str">
            <v>AUD</v>
          </cell>
        </row>
      </sheetData>
      <sheetData sheetId="225">
        <row r="2">
          <cell r="A2" t="str">
            <v>AUD</v>
          </cell>
        </row>
      </sheetData>
      <sheetData sheetId="226">
        <row r="2">
          <cell r="A2" t="str">
            <v>AUD</v>
          </cell>
        </row>
      </sheetData>
      <sheetData sheetId="227">
        <row r="2">
          <cell r="A2" t="str">
            <v>AUD</v>
          </cell>
        </row>
      </sheetData>
      <sheetData sheetId="228">
        <row r="2">
          <cell r="A2" t="str">
            <v>AUD</v>
          </cell>
        </row>
      </sheetData>
      <sheetData sheetId="229">
        <row r="2">
          <cell r="A2" t="str">
            <v>AUD</v>
          </cell>
        </row>
      </sheetData>
      <sheetData sheetId="230">
        <row r="2">
          <cell r="A2" t="str">
            <v>AUD</v>
          </cell>
        </row>
      </sheetData>
      <sheetData sheetId="231">
        <row r="2">
          <cell r="A2" t="str">
            <v>AUD</v>
          </cell>
        </row>
      </sheetData>
      <sheetData sheetId="232">
        <row r="2">
          <cell r="A2" t="str">
            <v>AUD</v>
          </cell>
        </row>
      </sheetData>
      <sheetData sheetId="233">
        <row r="2">
          <cell r="A2" t="str">
            <v>AUD</v>
          </cell>
        </row>
      </sheetData>
      <sheetData sheetId="234">
        <row r="2">
          <cell r="A2" t="str">
            <v>AUD</v>
          </cell>
        </row>
      </sheetData>
      <sheetData sheetId="235">
        <row r="2">
          <cell r="A2" t="str">
            <v>AUD</v>
          </cell>
        </row>
      </sheetData>
      <sheetData sheetId="236">
        <row r="2">
          <cell r="A2" t="str">
            <v>AUD</v>
          </cell>
        </row>
      </sheetData>
      <sheetData sheetId="237">
        <row r="2">
          <cell r="A2" t="str">
            <v>AUD</v>
          </cell>
        </row>
      </sheetData>
      <sheetData sheetId="238">
        <row r="2">
          <cell r="A2" t="str">
            <v>AUD</v>
          </cell>
        </row>
      </sheetData>
      <sheetData sheetId="239">
        <row r="2">
          <cell r="A2" t="str">
            <v>AUD</v>
          </cell>
        </row>
      </sheetData>
      <sheetData sheetId="240">
        <row r="2">
          <cell r="A2" t="str">
            <v>AUD</v>
          </cell>
        </row>
      </sheetData>
      <sheetData sheetId="241">
        <row r="2">
          <cell r="A2" t="str">
            <v>AUD</v>
          </cell>
        </row>
      </sheetData>
      <sheetData sheetId="242">
        <row r="2">
          <cell r="A2" t="str">
            <v>AUD</v>
          </cell>
        </row>
      </sheetData>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51">
          <cell r="E151">
            <v>-30000</v>
          </cell>
        </row>
      </sheetData>
      <sheetData sheetId="275"/>
      <sheetData sheetId="276"/>
      <sheetData sheetId="277">
        <row r="151">
          <cell r="E151">
            <v>-30000</v>
          </cell>
        </row>
      </sheetData>
      <sheetData sheetId="278"/>
      <sheetData sheetId="279">
        <row r="151">
          <cell r="E151">
            <v>-30000</v>
          </cell>
        </row>
      </sheetData>
      <sheetData sheetId="280"/>
      <sheetData sheetId="281">
        <row r="151">
          <cell r="E151">
            <v>-30000</v>
          </cell>
        </row>
      </sheetData>
      <sheetData sheetId="282"/>
      <sheetData sheetId="283"/>
      <sheetData sheetId="284"/>
      <sheetData sheetId="285"/>
      <sheetData sheetId="286"/>
      <sheetData sheetId="287"/>
      <sheetData sheetId="288"/>
      <sheetData sheetId="289">
        <row r="151">
          <cell r="E151">
            <v>-30000</v>
          </cell>
        </row>
      </sheetData>
      <sheetData sheetId="290">
        <row r="151">
          <cell r="E151">
            <v>-30000</v>
          </cell>
        </row>
      </sheetData>
      <sheetData sheetId="291"/>
      <sheetData sheetId="292">
        <row r="151">
          <cell r="E151">
            <v>-30000</v>
          </cell>
        </row>
      </sheetData>
      <sheetData sheetId="293"/>
      <sheetData sheetId="294">
        <row r="151">
          <cell r="E151">
            <v>-30000</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Koradi"/>
      <sheetName val="F1(Kor) "/>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Koyna)"/>
      <sheetName val="F5.4(Koyna)"/>
      <sheetName val="F5.3(PuneHydro)"/>
      <sheetName val="F5.4(PuneHydro)"/>
      <sheetName val="F5.3(NasikHydro)"/>
      <sheetName val="F5.4(NasikHydro)"/>
      <sheetName val="F6(Hydro)"/>
      <sheetName val="F11(Hydro)"/>
      <sheetName val="F12(Hydro)"/>
      <sheetName val="ARR"/>
      <sheetName val="Interest &amp; RoE"/>
      <sheetName val="Dep."/>
      <sheetName val="O&amp;M"/>
      <sheetName val="Int. on WC"/>
      <sheetName val="Fuel Cost"/>
      <sheetName val="Generation"/>
      <sheetName val="Fuel Cost for Upcoming Units"/>
      <sheetName val="Actual Tariff"/>
      <sheetName val="Working Sheet"/>
      <sheetName val="Summary_ARR"/>
      <sheetName val="Summary_tariff"/>
      <sheetName val="Fuel Cost existing"/>
      <sheetName val="Fuel Cost upcoming"/>
      <sheetName val="O&amp;M Proj"/>
      <sheetName val="Fixed Charges"/>
      <sheetName val="Sheet4"/>
      <sheetName val="IOWC"/>
      <sheetName val="NTI"/>
      <sheetName val="Normative Repayment"/>
      <sheetName val="Fixed Charge_Paras 3"/>
      <sheetName val="Fixed Charge_Parli 6"/>
      <sheetName val="Fixed Charge_Paras 4"/>
      <sheetName val="Fixed Charge_Parli 7"/>
      <sheetName val="kpkd - 5"/>
      <sheetName val="Upcoming Units_ARR"/>
      <sheetName val="Sheet8"/>
      <sheetName val="IC-RP list"/>
      <sheetName val="Level_qty"/>
      <sheetName val="Interest 30-11-01 not PA 7%"/>
      <sheetName val="x-rate"/>
    </sheetNames>
    <sheetDataSet>
      <sheetData sheetId="0">
        <row r="3">
          <cell r="B3">
            <v>0.13</v>
          </cell>
        </row>
      </sheetData>
      <sheetData sheetId="1"/>
      <sheetData sheetId="2"/>
      <sheetData sheetId="3"/>
      <sheetData sheetId="4"/>
      <sheetData sheetId="5">
        <row r="23">
          <cell r="M23">
            <v>2186.5833447348468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3">
          <cell r="K23">
            <v>1753.0960911071761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Cover_Sheet"/>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 val="Cover_Sheet1"/>
      <sheetName val="Project_Outline1"/>
      <sheetName val="Contractual_Amount1"/>
      <sheetName val="TENDER_vs_BUDGET1"/>
      <sheetName val="직영_vs_하청_-_21"/>
      <sheetName val="96_당초Schedule1"/>
      <sheetName val="96_Performance1"/>
      <sheetName val="소화-투입_분석표1"/>
      <sheetName val="STF_ORG(K)1"/>
      <sheetName val="Staff_Org__Chart1"/>
      <sheetName val="Scope_of_Work1"/>
      <sheetName val="Design_Status1"/>
      <sheetName val="DWG_Status1"/>
      <sheetName val="MAT'L_Status1"/>
      <sheetName val="Install_Status1"/>
      <sheetName val="Staff_Mob__Plan1"/>
      <sheetName val="M_P_Mob__Plan1"/>
      <sheetName val="Eq__Mobilization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00"/>
      <sheetName val="#1 Misc Pipe"/>
      <sheetName val="당진(기타)"/>
      <sheetName val="당진1Drip Shield"/>
      <sheetName val="당진2Drip Shield "/>
      <sheetName val="DJ1"/>
      <sheetName val="Summary"/>
      <sheetName val="#1_Misc_Pipe"/>
      <sheetName val="당진1Drip_Shield"/>
      <sheetName val="당진2Drip_Shield_"/>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deduction"/>
      <sheetName val="addition"/>
      <sheetName val="fcl"/>
      <sheetName val="Opinion"/>
      <sheetName val="List of Vendors"/>
      <sheetName val="Assumptions"/>
      <sheetName val="16.IC-RP list"/>
      <sheetName val="Sheet BAL'N SHEET"/>
      <sheetName val="Chiet tinh"/>
      <sheetName val="HBI NCD"/>
      <sheetName val="Cover sheet"/>
      <sheetName val="REGMAIN"/>
      <sheetName val="Data"/>
      <sheetName val="MAINBS1"/>
      <sheetName val="Interest 30-11-01 not PA 7%"/>
      <sheetName val="x-rate"/>
      <sheetName val="Mar 05 tb"/>
      <sheetName val="Sheet3"/>
      <sheetName val="P&amp;LSC"/>
      <sheetName val="TB-9-01"/>
      <sheetName val="Params"/>
      <sheetName val="Labour"/>
      <sheetName val="Material"/>
      <sheetName val="Plant &amp;  Machinery"/>
      <sheetName val="Sheet1"/>
      <sheetName val="海外WORK"/>
      <sheetName val="Control Panel"/>
      <sheetName val="Projectwise"/>
      <sheetName val="SALREGJUNEFIXED"/>
      <sheetName val="FROM2"/>
      <sheetName val="KT19900"/>
      <sheetName val="Ins Erection"/>
    </sheetNames>
    <sheetDataSet>
      <sheetData sheetId="0"/>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-83934350</v>
          </cell>
          <cell r="G4">
            <v>0</v>
          </cell>
          <cell r="H4">
            <v>-83934350</v>
          </cell>
          <cell r="I4">
            <v>0</v>
          </cell>
          <cell r="J4">
            <v>-83934350</v>
          </cell>
          <cell r="K4">
            <v>0</v>
          </cell>
        </row>
        <row r="5">
          <cell r="F5">
            <v>0</v>
          </cell>
          <cell r="G5">
            <v>0</v>
          </cell>
          <cell r="H5">
            <v>0</v>
          </cell>
          <cell r="I5">
            <v>0</v>
          </cell>
          <cell r="J5">
            <v>0</v>
          </cell>
          <cell r="K5">
            <v>0</v>
          </cell>
        </row>
        <row r="7">
          <cell r="F7">
            <v>2043291910.6700001</v>
          </cell>
          <cell r="G7">
            <v>0</v>
          </cell>
          <cell r="H7">
            <v>2043291910.6700001</v>
          </cell>
          <cell r="I7">
            <v>0</v>
          </cell>
          <cell r="J7">
            <v>2043291910.6700001</v>
          </cell>
          <cell r="K7">
            <v>0</v>
          </cell>
        </row>
        <row r="8">
          <cell r="F8">
            <v>2043291910.6700001</v>
          </cell>
          <cell r="G8">
            <v>0</v>
          </cell>
          <cell r="H8">
            <v>2043291910.6700001</v>
          </cell>
          <cell r="I8">
            <v>0</v>
          </cell>
          <cell r="J8">
            <v>2043291910.6700001</v>
          </cell>
          <cell r="K8">
            <v>0</v>
          </cell>
        </row>
        <row r="9">
          <cell r="F9">
            <v>2043334473</v>
          </cell>
          <cell r="G9">
            <v>0</v>
          </cell>
          <cell r="H9">
            <v>2043334473</v>
          </cell>
          <cell r="I9">
            <v>0</v>
          </cell>
          <cell r="J9">
            <v>2043334473</v>
          </cell>
          <cell r="K9">
            <v>0</v>
          </cell>
        </row>
        <row r="10">
          <cell r="F10">
            <v>0</v>
          </cell>
          <cell r="G10">
            <v>0</v>
          </cell>
          <cell r="H10">
            <v>0</v>
          </cell>
          <cell r="I10">
            <v>0</v>
          </cell>
          <cell r="J10">
            <v>0</v>
          </cell>
          <cell r="K10">
            <v>0</v>
          </cell>
        </row>
        <row r="12">
          <cell r="F12">
            <v>5039253116.7700005</v>
          </cell>
          <cell r="G12">
            <v>0</v>
          </cell>
          <cell r="H12">
            <v>5039253116.7700005</v>
          </cell>
          <cell r="I12">
            <v>0</v>
          </cell>
          <cell r="J12">
            <v>5039253116.7700005</v>
          </cell>
          <cell r="K12">
            <v>0</v>
          </cell>
        </row>
        <row r="13">
          <cell r="F13">
            <v>121840505</v>
          </cell>
          <cell r="G13">
            <v>0</v>
          </cell>
          <cell r="H13">
            <v>121840505</v>
          </cell>
          <cell r="I13">
            <v>0</v>
          </cell>
          <cell r="J13">
            <v>121840505</v>
          </cell>
          <cell r="K13">
            <v>0</v>
          </cell>
        </row>
        <row r="14">
          <cell r="F14">
            <v>310777863.79000002</v>
          </cell>
          <cell r="G14">
            <v>0</v>
          </cell>
          <cell r="H14">
            <v>310777863.79000002</v>
          </cell>
          <cell r="I14">
            <v>0</v>
          </cell>
          <cell r="J14">
            <v>310777863.79000002</v>
          </cell>
          <cell r="K14">
            <v>0</v>
          </cell>
        </row>
        <row r="15">
          <cell r="F15">
            <v>15569965</v>
          </cell>
          <cell r="G15">
            <v>0</v>
          </cell>
          <cell r="H15">
            <v>15569965</v>
          </cell>
          <cell r="I15">
            <v>0</v>
          </cell>
          <cell r="J15">
            <v>15569965</v>
          </cell>
          <cell r="K15">
            <v>0</v>
          </cell>
        </row>
        <row r="16">
          <cell r="F16">
            <v>5487441450.5600004</v>
          </cell>
          <cell r="G16">
            <v>0</v>
          </cell>
          <cell r="H16">
            <v>5487441450.5600004</v>
          </cell>
          <cell r="I16">
            <v>0</v>
          </cell>
          <cell r="J16">
            <v>5487441450.5600004</v>
          </cell>
          <cell r="K16">
            <v>0</v>
          </cell>
        </row>
        <row r="17">
          <cell r="F17">
            <v>7530733361.2300005</v>
          </cell>
          <cell r="G17">
            <v>0</v>
          </cell>
          <cell r="H17">
            <v>7530733361.2300005</v>
          </cell>
          <cell r="I17">
            <v>0</v>
          </cell>
          <cell r="J17">
            <v>7530733361.2300005</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3150</v>
          </cell>
          <cell r="G21">
            <v>0</v>
          </cell>
          <cell r="H21">
            <v>3150</v>
          </cell>
          <cell r="I21">
            <v>0</v>
          </cell>
          <cell r="J21">
            <v>3150</v>
          </cell>
          <cell r="K21">
            <v>0</v>
          </cell>
        </row>
        <row r="22">
          <cell r="F22">
            <v>7875</v>
          </cell>
          <cell r="G22">
            <v>0</v>
          </cell>
          <cell r="H22">
            <v>7875</v>
          </cell>
          <cell r="I22">
            <v>0</v>
          </cell>
          <cell r="J22">
            <v>7875</v>
          </cell>
          <cell r="K22">
            <v>0</v>
          </cell>
        </row>
        <row r="23">
          <cell r="F23">
            <v>9333</v>
          </cell>
          <cell r="G23">
            <v>0</v>
          </cell>
          <cell r="H23">
            <v>9333</v>
          </cell>
          <cell r="I23">
            <v>0</v>
          </cell>
          <cell r="J23">
            <v>9333</v>
          </cell>
          <cell r="K23">
            <v>0</v>
          </cell>
        </row>
        <row r="24">
          <cell r="F24">
            <v>0</v>
          </cell>
          <cell r="G24">
            <v>0</v>
          </cell>
          <cell r="H24">
            <v>0</v>
          </cell>
          <cell r="I24">
            <v>0</v>
          </cell>
          <cell r="J24">
            <v>0</v>
          </cell>
          <cell r="K24">
            <v>0</v>
          </cell>
        </row>
        <row r="25">
          <cell r="F25">
            <v>30400</v>
          </cell>
          <cell r="G25">
            <v>0</v>
          </cell>
          <cell r="H25">
            <v>30400</v>
          </cell>
          <cell r="I25">
            <v>0</v>
          </cell>
          <cell r="J25">
            <v>30400</v>
          </cell>
          <cell r="K25">
            <v>0</v>
          </cell>
        </row>
        <row r="26">
          <cell r="F26">
            <v>-2700</v>
          </cell>
          <cell r="G26">
            <v>0</v>
          </cell>
          <cell r="H26">
            <v>-2700</v>
          </cell>
          <cell r="I26">
            <v>0</v>
          </cell>
          <cell r="J26">
            <v>-2700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6800</v>
          </cell>
          <cell r="G30">
            <v>0</v>
          </cell>
          <cell r="H30">
            <v>6800</v>
          </cell>
          <cell r="I30">
            <v>0</v>
          </cell>
          <cell r="J30">
            <v>6800</v>
          </cell>
          <cell r="K30">
            <v>0</v>
          </cell>
        </row>
        <row r="31">
          <cell r="F31">
            <v>5455134876</v>
          </cell>
          <cell r="G31">
            <v>0</v>
          </cell>
          <cell r="H31">
            <v>5455134876</v>
          </cell>
          <cell r="I31">
            <v>0</v>
          </cell>
          <cell r="J31">
            <v>5455134876</v>
          </cell>
          <cell r="K31">
            <v>0</v>
          </cell>
        </row>
        <row r="32">
          <cell r="F32">
            <v>4357837563</v>
          </cell>
          <cell r="G32">
            <v>0</v>
          </cell>
          <cell r="H32">
            <v>4357837563</v>
          </cell>
          <cell r="I32">
            <v>0</v>
          </cell>
          <cell r="J32">
            <v>4357837563</v>
          </cell>
          <cell r="K32">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IV "/>
      <sheetName val="51-CAPITAL 2003-04"/>
      <sheetName val="CREDIT NOTE - Q3 (2)"/>
      <sheetName val="Trial Balance - Dec 2005 AUDIT"/>
      <sheetName val="EPS 2001-2002"/>
      <sheetName val="EPS 2002-2003"/>
      <sheetName val="FIXED ASSETS SCH IV -june 2005 "/>
      <sheetName val="FIXED ASSETS SCH IV -Sept 2005 "/>
      <sheetName val="DTA _ MAT SEP 05"/>
      <sheetName val="FIXED ASSETS SCH IV - MARCH 06"/>
      <sheetName val="CREDIT NOTE - Q3"/>
      <sheetName val="MISC"/>
      <sheetName val="F. ASSTS  DEP SCH -IT  2004-05 "/>
      <sheetName val="CLARF"/>
      <sheetName val="Notes on Accts MAR 06- Point 14"/>
      <sheetName val="Notes MAR 06- Point 14 (cont)"/>
      <sheetName val="RELATED PARTY INFO"/>
      <sheetName val=" Geo Segment 2005-06"/>
      <sheetName val="Segment P&amp;L MAR06 WKGS"/>
      <sheetName val="Segment BS MAR06 WKGS"/>
      <sheetName val="Interest Sum - MAR 06 GL RECO "/>
      <sheetName val=" Related Party  MAR 2006 "/>
      <sheetName val="Notes on Accts - Point 23"/>
      <sheetName val="Sheet1"/>
      <sheetName val="Trial Balance - MARCH 2006"/>
      <sheetName val="P&amp;L  - Mar 2006"/>
      <sheetName val="Cash Flow  2005_2006"/>
      <sheetName val="Balance Sheet - March 2006"/>
      <sheetName val="IT DEP 0506 "/>
      <sheetName val="DTA _ MAT MAR 06 "/>
      <sheetName val="Cash Flow  DEC 2005 "/>
      <sheetName val=" Geo Segment DEC 2005"/>
      <sheetName val="POINT NO. 14  Geo Segment 0405"/>
      <sheetName val="POINT NO.15 Related Party 0405 "/>
      <sheetName val="Cash Flow  2004_2005"/>
      <sheetName val=" Related Party "/>
      <sheetName val=" Related Party  (2)"/>
      <sheetName val="EPS 2"/>
      <sheetName val="EPS 1"/>
      <sheetName val="Sheet4"/>
      <sheetName val="CASH&amp;BANK"/>
      <sheetName val="DEBTORS"/>
      <sheetName val="INVENTORIES"/>
      <sheetName val="LOANS &amp; ADV"/>
      <sheetName val="Sheet3"/>
      <sheetName val="HBI NCD"/>
      <sheetName val="Links"/>
      <sheetName val="A 3.7"/>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I2">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as per GAAP"/>
      <sheetName val="Op BS as per IND AS"/>
      <sheetName val="Profit And Loss"/>
      <sheetName val="Note 1 - 2"/>
      <sheetName val="Note 3"/>
      <sheetName val="Note 4 - 10"/>
      <sheetName val="Other Equity"/>
      <sheetName val="Note 7"/>
      <sheetName val="Note7.1"/>
      <sheetName val="Note 11 - 13"/>
      <sheetName val="Cash Flow"/>
      <sheetName val="Int 234B &amp; 234C"/>
      <sheetName val="Notes "/>
      <sheetName val="Share Capital"/>
      <sheetName val="Reserves &amp; Surplus"/>
      <sheetName val="Long-Term Borrowings"/>
      <sheetName val="Other Long Term Liabilities"/>
      <sheetName val="Long Term Provisions"/>
      <sheetName val="Short-Term Borrowings "/>
      <sheetName val="Other Current Liabilities"/>
      <sheetName val="Short Term Provisions"/>
      <sheetName val="NCA-Lng trm loans &amp; adv "/>
      <sheetName val="NCA-Other nca"/>
      <sheetName val="Current Investments"/>
      <sheetName val="Inventories"/>
      <sheetName val="Trade Receivables"/>
      <sheetName val="Cash and cash equivalents"/>
      <sheetName val="Short term loans and adv"/>
      <sheetName val="Other Curr Assets"/>
      <sheetName val="Cont liabilities and commitment"/>
      <sheetName val="Revenue From operation"/>
      <sheetName val="Other Income"/>
      <sheetName val="Finance Cost"/>
      <sheetName val="P &amp; L Comparison with Old SchVI"/>
      <sheetName val="Balance Sheet"/>
      <sheetName val="Sheet1 (2)"/>
      <sheetName val="Links"/>
      <sheetName val="Instr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K2" t="str">
            <v>Yes</v>
          </cell>
        </row>
        <row r="3">
          <cell r="K3" t="str">
            <v>No</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OM"/>
      <sheetName val="2. Top sheet"/>
      <sheetName val="3.Grouping - Profit &amp; Loss(mio)"/>
      <sheetName val="4.Grouping - Balance Sheet(mio)"/>
      <sheetName val="5. Journal entries."/>
      <sheetName val="6. Other income"/>
      <sheetName val="7. Investments"/>
      <sheetName val="7A.Profit on sale of investmt"/>
      <sheetName val="8. Borrowings"/>
      <sheetName val="9. Loans given"/>
      <sheetName val="10. Cash flow info"/>
      <sheetName val="Index"/>
      <sheetName val="11. Tax Details"/>
      <sheetName val="12. Tangible assets"/>
      <sheetName val="13. Intangible assets "/>
      <sheetName val="14. Forex"/>
      <sheetName val="15. Currency wise of FA and FL"/>
      <sheetName val="16. Fair value of FA and FL"/>
      <sheetName val="17. Contingencies &amp; commitments"/>
      <sheetName val="18. IAS 11 disclosure"/>
      <sheetName val="P&amp;L"/>
      <sheetName val="BS"/>
      <sheetName val="equity"/>
      <sheetName val="Cash Flow"/>
      <sheetName val="Notes to Accounts"/>
      <sheetName val="TB Consolidated"/>
      <sheetName val="EPL Dubai"/>
      <sheetName val="EPL Korea Division"/>
      <sheetName val="FGO corporate gurantee"/>
      <sheetName val="1B. Control Sheet"/>
      <sheetName val="Trial Balance - MARCH 2006"/>
      <sheetName val="IC-RP list"/>
    </sheetNames>
    <sheetDataSet>
      <sheetData sheetId="0" refreshError="1"/>
      <sheetData sheetId="1" refreshError="1"/>
      <sheetData sheetId="2" refreshError="1">
        <row r="1">
          <cell r="C1">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9"/>
      <sheetName val="CLause 12"/>
      <sheetName val="CLause 14"/>
      <sheetName val="CLause 14(i)"/>
      <sheetName val="CLause 14(ii)"/>
      <sheetName val="CLause 17(d)"/>
      <sheetName val="CLause 17(h)"/>
      <sheetName val="CLause 18"/>
      <sheetName val="Clause 21"/>
      <sheetName val="Clause 24"/>
      <sheetName val="CLause 27"/>
      <sheetName val="CLause 28"/>
      <sheetName val="Clause 32"/>
      <sheetName val="Long-Term Borrowings"/>
      <sheetName val="Interest 30-11-01 not PA 7%"/>
      <sheetName val="x-rate"/>
    </sheetNames>
    <sheetDataSet>
      <sheetData sheetId="0" refreshError="1">
        <row r="4">
          <cell r="A4" t="str">
            <v>Assessment Year 2002-2003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Params"/>
      <sheetName val="Computation"/>
      <sheetName val="BLOCK"/>
      <sheetName val="BS"/>
      <sheetName val="IE"/>
      <sheetName val="SCH A&amp;B"/>
      <sheetName val="SCH C"/>
      <sheetName val="TDS LIST"/>
      <sheetName val="Capital Accounts"/>
      <sheetName val="Drivers Salary"/>
      <sheetName val="LOAN CHART"/>
      <sheetName val="Workings (2)"/>
      <sheetName val="Workings"/>
      <sheetName val="Links"/>
      <sheetName val="Clause 9"/>
      <sheetName val="3.Grouping - Profit &amp; Loss(mio)"/>
      <sheetName val="Assumptions"/>
    </sheetNames>
    <sheetDataSet>
      <sheetData sheetId="0" refreshError="1"/>
      <sheetData sheetId="1" refreshError="1">
        <row r="1">
          <cell r="B1" t="str">
            <v>Sampat &amp; Mehta (Regd.)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r-1"/>
      <sheetName val="insur-2 (closed)"/>
      <sheetName val="pa-mtly"/>
      <sheetName val="po log ssb"/>
      <sheetName val="po log ssb incl cc"/>
      <sheetName val="recon"/>
      <sheetName val="data-g"/>
      <sheetName val="graph"/>
      <sheetName val="x-rate"/>
      <sheetName val="Est. Outflows"/>
      <sheetName val="Settlements"/>
      <sheetName val="ON HOLD - PA &amp; 2.7"/>
      <sheetName val="Sheet2"/>
      <sheetName val="Input"/>
      <sheetName val="sum"/>
      <sheetName val="Sheet3 (2)"/>
      <sheetName val="a-4"/>
      <sheetName val="insur-2_(closed)"/>
      <sheetName val="po_log_ssb"/>
      <sheetName val="po_log_ssb_incl_cc"/>
      <sheetName val="Est__Outflows"/>
      <sheetName val="ON_HOLD_-_PA_&amp;_2_7"/>
      <sheetName val="FUEL_&amp;_LOSS"/>
      <sheetName val="insur-2_(closed)1"/>
      <sheetName val="po_log_ssb1"/>
      <sheetName val="po_log_ssb_incl_cc1"/>
      <sheetName val="Est__Outflows1"/>
      <sheetName val="ON_HOLD_-_PA_&amp;_2_71"/>
      <sheetName val="insur-2_(closed)2"/>
      <sheetName val="po_log_ssb2"/>
      <sheetName val="po_log_ssb_incl_cc2"/>
      <sheetName val="Est__Outflows2"/>
      <sheetName val="ON_HOLD_-_PA_&amp;_2_72"/>
      <sheetName val="insur-2_(closed)3"/>
      <sheetName val="po_log_ssb3"/>
      <sheetName val="po_log_ssb_incl_cc3"/>
      <sheetName val="Est__Outflows3"/>
      <sheetName val="ON_HOLD_-_PA_&amp;_2_73"/>
      <sheetName val="Sheet3_(2)"/>
      <sheetName val="Links"/>
      <sheetName val="1612.01AN(7) - Niep Tds Summary"/>
      <sheetName val="diff on tic &amp; po"/>
      <sheetName val="insur-2"/>
      <sheetName val="retention"/>
      <sheetName val="PO-BH"/>
      <sheetName val="77S(O)"/>
      <sheetName val="310480 as on 311207"/>
      <sheetName val="diff_on_tic_&amp;_po"/>
      <sheetName val="diff_on_tic_&amp;_po1"/>
      <sheetName val="diff_on_tic_&amp;_po2"/>
      <sheetName val="insur-2_(closed)4"/>
      <sheetName val="po_log_ssb4"/>
      <sheetName val="po_log_ssb_incl_cc4"/>
      <sheetName val="Est__Outflows4"/>
      <sheetName val="ON_HOLD_-_PA_&amp;_2_74"/>
      <sheetName val="Sheet3_(2)1"/>
      <sheetName val="diff_on_tic_&amp;_po3"/>
      <sheetName val="310480_as_on_311207"/>
      <sheetName val="1612_01AN(7)_-_Niep_Tds_Summary"/>
      <sheetName val="Marh__Prfl_01"/>
      <sheetName val="Params"/>
      <sheetName val="A 3.7"/>
      <sheetName val="FOIL"/>
      <sheetName val="GRIR REF DEC 07"/>
      <sheetName val="diff_on_tic_&amp;_po4"/>
      <sheetName val="310480_as_on_3112071"/>
      <sheetName val="GRIR_REF_DEC_07"/>
      <sheetName val="insur-2_(closed)5"/>
      <sheetName val="diff_on_tic_&amp;_po5"/>
      <sheetName val="po_log_ssb5"/>
      <sheetName val="po_log_ssb_incl_cc5"/>
      <sheetName val="Est__Outflows5"/>
      <sheetName val="310480_as_on_3112072"/>
      <sheetName val="GRIR_REF_DEC_071"/>
      <sheetName val="ON_HOLD_-_PA_&amp;_2_75"/>
      <sheetName val="Sheet3_(2)2"/>
      <sheetName val="1612_01AN(7)_-_Niep_Tds_Summar1"/>
      <sheetName val="Inc.St.-Link"/>
      <sheetName val="cap gains"/>
      <sheetName val="Chiet tinh"/>
      <sheetName val="Anex. A &amp; B"/>
      <sheetName val="Cost assmpts"/>
      <sheetName val="P&amp;L"/>
      <sheetName val="SCH"/>
      <sheetName val="Main Bs Cr"/>
      <sheetName val="Other"/>
      <sheetName val="Schedules"/>
      <sheetName val="SLIDES FOR STATUS REPORT"/>
      <sheetName val="REL"/>
      <sheetName val="Grouping TB"/>
      <sheetName val="2007"/>
      <sheetName val="Working3"/>
      <sheetName val="Working2"/>
      <sheetName val="Variables"/>
      <sheetName val="Tax Details"/>
      <sheetName val="Agency BS"/>
      <sheetName val="Valuation Summary"/>
      <sheetName val="Index"/>
      <sheetName val="Comp"/>
      <sheetName val="P&amp;L-31.3.99"/>
      <sheetName val="FF-2"/>
      <sheetName val="Blue Team 6.4.04"/>
      <sheetName val="Ranges"/>
      <sheetName val="Options with totals"/>
      <sheetName val="Classification"/>
      <sheetName val="FY96 CB Div Pool "/>
      <sheetName val="Reserves &amp; Surplus"/>
      <sheetName val="Other Expenses"/>
      <sheetName val="Labour &amp; Plant"/>
      <sheetName val="Column L1 to L2"/>
      <sheetName val="Column L2 to L3"/>
      <sheetName val="BEAM"/>
      <sheetName val="RAMP 3"/>
      <sheetName val="RAMP 1"/>
      <sheetName val="staircase"/>
      <sheetName val="R_Wall"/>
      <sheetName val="Column B1 to L1"/>
      <sheetName val="Slab L1"/>
      <sheetName val="Slab L2"/>
      <sheetName val="Fill this out first..."/>
      <sheetName val="REVENUES &amp; BS"/>
      <sheetName val="POWER-08"/>
      <sheetName val="A"/>
      <sheetName val="Sheet3"/>
      <sheetName val="Codes"/>
      <sheetName val="CST Reconciliation"/>
      <sheetName val="GrossMgn 98"/>
      <sheetName val="PopCache"/>
      <sheetName val="TAB 1"/>
      <sheetName val="2.Control Sheet"/>
      <sheetName val="Profit Reco"/>
      <sheetName val="Stores"/>
      <sheetName val="AnnexIII"/>
      <sheetName val="Inter unit set off"/>
      <sheetName val="List of Rem Entries PY"/>
      <sheetName val="Lead"/>
      <sheetName val="bs-schedule"/>
      <sheetName val="P2 RM"/>
      <sheetName val="Total"/>
      <sheetName val="costing"/>
      <sheetName val="Performance Report"/>
      <sheetName val="RA-markate"/>
      <sheetName val="Cat A Change Control"/>
      <sheetName val="Operating Statistics"/>
      <sheetName val="Org Chart"/>
    </sheetNames>
    <sheetDataSet>
      <sheetData sheetId="0" refreshError="1"/>
      <sheetData sheetId="1" refreshError="1"/>
      <sheetData sheetId="2" refreshError="1">
        <row r="8">
          <cell r="O8">
            <v>4283797.9441520553</v>
          </cell>
        </row>
        <row r="17">
          <cell r="O17">
            <v>24666.666666666668</v>
          </cell>
        </row>
        <row r="18">
          <cell r="O18">
            <v>70600.266666666677</v>
          </cell>
        </row>
        <row r="20">
          <cell r="O20">
            <v>55724.666666666672</v>
          </cell>
        </row>
        <row r="22">
          <cell r="O22">
            <v>30968478.350273855</v>
          </cell>
          <cell r="P22">
            <v>580000</v>
          </cell>
          <cell r="Q22">
            <v>45687500</v>
          </cell>
          <cell r="R22">
            <v>8062500</v>
          </cell>
          <cell r="S22">
            <v>8062500</v>
          </cell>
        </row>
        <row r="24">
          <cell r="O24">
            <v>47654.15475291801</v>
          </cell>
          <cell r="P24">
            <v>255325.5</v>
          </cell>
          <cell r="Q24">
            <v>255325.5</v>
          </cell>
        </row>
        <row r="25">
          <cell r="O25">
            <v>185987.68461901034</v>
          </cell>
          <cell r="P25">
            <v>996500.7</v>
          </cell>
          <cell r="Q25">
            <v>996500.7</v>
          </cell>
        </row>
        <row r="30">
          <cell r="O30">
            <v>207027.00342641326</v>
          </cell>
        </row>
        <row r="31">
          <cell r="O31">
            <v>113295.59</v>
          </cell>
        </row>
        <row r="36">
          <cell r="O36">
            <v>606398</v>
          </cell>
        </row>
        <row r="37">
          <cell r="O37">
            <v>760514.58659418137</v>
          </cell>
        </row>
        <row r="39">
          <cell r="O39">
            <v>272315.09499999997</v>
          </cell>
          <cell r="P39">
            <v>39777.550000000003</v>
          </cell>
          <cell r="S39">
            <v>39777.550000000003</v>
          </cell>
        </row>
        <row r="40">
          <cell r="O40">
            <v>43631.294999999998</v>
          </cell>
          <cell r="P40">
            <v>6775</v>
          </cell>
          <cell r="S40">
            <v>6775</v>
          </cell>
        </row>
        <row r="41">
          <cell r="O41">
            <v>224381.02499999999</v>
          </cell>
          <cell r="P41">
            <v>33447.449999999997</v>
          </cell>
          <cell r="S41">
            <v>33447.449999999997</v>
          </cell>
        </row>
        <row r="42">
          <cell r="O42">
            <v>17326992.046349533</v>
          </cell>
          <cell r="P42">
            <v>1000000</v>
          </cell>
          <cell r="Q42">
            <v>16679515.5</v>
          </cell>
        </row>
        <row r="45">
          <cell r="O45">
            <v>946554.66666666663</v>
          </cell>
        </row>
        <row r="46">
          <cell r="O46">
            <v>272525.33333333331</v>
          </cell>
        </row>
        <row r="47">
          <cell r="O47">
            <v>871766.66666666674</v>
          </cell>
        </row>
        <row r="50">
          <cell r="O50">
            <v>16108.716666666667</v>
          </cell>
        </row>
        <row r="54">
          <cell r="O54">
            <v>369839.5</v>
          </cell>
        </row>
        <row r="61">
          <cell r="O61">
            <v>416131.80367249303</v>
          </cell>
          <cell r="P61">
            <v>644018.13</v>
          </cell>
          <cell r="Q61">
            <v>644018.13</v>
          </cell>
          <cell r="S61">
            <v>71557.570000000007</v>
          </cell>
        </row>
        <row r="62">
          <cell r="O62">
            <v>90310</v>
          </cell>
          <cell r="P62">
            <v>159750</v>
          </cell>
          <cell r="S62">
            <v>159750</v>
          </cell>
        </row>
        <row r="63">
          <cell r="O63">
            <v>102326.755</v>
          </cell>
          <cell r="P63">
            <v>204653.51</v>
          </cell>
          <cell r="Q63">
            <v>204653.51</v>
          </cell>
        </row>
        <row r="64">
          <cell r="O64">
            <v>12625.140825</v>
          </cell>
        </row>
        <row r="72">
          <cell r="O72">
            <v>238435.43278607621</v>
          </cell>
        </row>
        <row r="75">
          <cell r="O75">
            <v>1492929.14952615</v>
          </cell>
        </row>
        <row r="76">
          <cell r="O76">
            <v>642797.5757575758</v>
          </cell>
          <cell r="P76">
            <v>881516.7</v>
          </cell>
          <cell r="S76">
            <v>881516.7</v>
          </cell>
        </row>
        <row r="80">
          <cell r="Q80">
            <v>3698581.55</v>
          </cell>
          <cell r="R80">
            <v>335707.78</v>
          </cell>
          <cell r="S80">
            <v>335707.78</v>
          </cell>
        </row>
        <row r="88">
          <cell r="O88">
            <v>8808.3333333333339</v>
          </cell>
        </row>
        <row r="89">
          <cell r="O89">
            <v>8475875.0159157943</v>
          </cell>
          <cell r="P89">
            <v>15000000</v>
          </cell>
          <cell r="Q89">
            <v>35458630</v>
          </cell>
        </row>
        <row r="95">
          <cell r="O95">
            <v>325474.21963690495</v>
          </cell>
        </row>
        <row r="109">
          <cell r="O109" t="str">
            <v>Cancelled</v>
          </cell>
        </row>
        <row r="118">
          <cell r="O118">
            <v>3131174.5243499498</v>
          </cell>
          <cell r="P118">
            <v>114635108</v>
          </cell>
          <cell r="Q118">
            <v>114635108</v>
          </cell>
        </row>
        <row r="119">
          <cell r="O119">
            <v>1714673.5847526488</v>
          </cell>
          <cell r="P119">
            <v>62775738</v>
          </cell>
          <cell r="Q119">
            <v>62775738</v>
          </cell>
        </row>
        <row r="126">
          <cell r="O126">
            <v>1712345.5056905327</v>
          </cell>
          <cell r="P126">
            <v>1779959639.3</v>
          </cell>
          <cell r="Q126">
            <v>1779959639.3</v>
          </cell>
        </row>
        <row r="130">
          <cell r="O130">
            <v>38590.810091525011</v>
          </cell>
        </row>
        <row r="132">
          <cell r="O132">
            <v>18359.732827652879</v>
          </cell>
          <cell r="P132">
            <v>32589.15</v>
          </cell>
          <cell r="S132">
            <v>32589.15</v>
          </cell>
        </row>
        <row r="140">
          <cell r="O140">
            <v>4542.5</v>
          </cell>
        </row>
        <row r="145">
          <cell r="O145">
            <v>721112.94769564981</v>
          </cell>
        </row>
        <row r="148">
          <cell r="O148">
            <v>16764.494999999999</v>
          </cell>
          <cell r="P148">
            <v>33528.99</v>
          </cell>
          <cell r="Q148">
            <v>33528.99</v>
          </cell>
        </row>
        <row r="149">
          <cell r="O149">
            <v>24980.535</v>
          </cell>
          <cell r="P149">
            <v>49961.07</v>
          </cell>
          <cell r="Q149">
            <v>49961.07</v>
          </cell>
        </row>
        <row r="161">
          <cell r="O161">
            <v>2244</v>
          </cell>
        </row>
        <row r="162">
          <cell r="O162">
            <v>981220.83333333337</v>
          </cell>
          <cell r="P162">
            <v>106670</v>
          </cell>
          <cell r="Q162">
            <v>106670</v>
          </cell>
          <cell r="S162">
            <v>373345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Lif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1.2004"/>
      <sheetName val="RIM  list as on 01.11.04"/>
      <sheetName val="Key"/>
      <sheetName val="2-Part"/>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SA"/>
      <sheetName val="Calculation"/>
      <sheetName val="report"/>
    </sheetNames>
    <sheetDataSet>
      <sheetData sheetId="0">
        <row r="61">
          <cell r="M61">
            <v>1.03</v>
          </cell>
        </row>
        <row r="62">
          <cell r="M62">
            <v>1.03</v>
          </cell>
        </row>
        <row r="63">
          <cell r="M63">
            <v>1.03</v>
          </cell>
        </row>
        <row r="64">
          <cell r="M64">
            <v>1.03</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W"/>
      <sheetName val="OPS_asia"/>
      <sheetName val="Production"/>
      <sheetName val="PRICE"/>
      <sheetName val="Data"/>
      <sheetName val="OPS_SIMPLIFIE"/>
      <sheetName val="CESSION"/>
      <sheetName val="ORDER"/>
      <sheetName val="income"/>
      <sheetName val="AP RA99-06"/>
      <sheetName val="HV RA99-06"/>
      <sheetName val="IN RA99-06"/>
      <sheetName val="CH RA99-06"/>
      <sheetName val="TH RA99-06"/>
      <sheetName val="HZ RA99-06"/>
      <sheetName val="Params"/>
      <sheetName val="Masters"/>
      <sheetName val="IOPlan"/>
      <sheetName val="Total MG "/>
      <sheetName val="Trial Balance"/>
      <sheetName val="MAPPINGS"/>
      <sheetName val="Input schedule"/>
      <sheetName val="Op Plan Sales"/>
      <sheetName val="Consol"/>
      <sheetName val="Lists"/>
      <sheetName val="IT Only"/>
      <sheetName val="Sheet1"/>
      <sheetName val="Sales &amp; Marketing Dashboard"/>
      <sheetName val="Rates"/>
      <sheetName val="LIC"/>
      <sheetName val="PropertyList"/>
      <sheetName val="IT-accruals"/>
      <sheetName val="TPM Tot"/>
      <sheetName val="StdMarginRegQtr"/>
      <sheetName val="Sept '99"/>
      <sheetName val="TB"/>
      <sheetName val="Schedule"/>
      <sheetName val="Control"/>
      <sheetName val="M B-QtyRecn"/>
      <sheetName val="AP_RA99-06"/>
      <sheetName val="HV_RA99-06"/>
      <sheetName val="IN_RA99-06"/>
      <sheetName val="CH_RA99-06"/>
      <sheetName val="TH_RA99-06"/>
      <sheetName val="HZ_RA99-06"/>
      <sheetName val="Op_Plan_Sales"/>
      <sheetName val="M_B-QtyRecn"/>
      <sheetName val="RES"/>
      <sheetName val="FBT Full"/>
      <sheetName val="Comp"/>
      <sheetName val="COA-IPCL"/>
      <sheetName val="Chart of Accounts"/>
      <sheetName val="Risco-Accts"/>
      <sheetName val="Payroll_Statement"/>
      <sheetName val="Other"/>
      <sheetName val="Summary"/>
      <sheetName val="BAL96-97"/>
      <sheetName val="Rate_dec02"/>
      <sheetName val="Balance Life"/>
      <sheetName val="Links"/>
      <sheetName val="Rollup_Summary"/>
      <sheetName val="AP_RA99-061"/>
      <sheetName val="HV_RA99-061"/>
      <sheetName val="IN_RA99-061"/>
      <sheetName val="CH_RA99-061"/>
      <sheetName val="TH_RA99-061"/>
      <sheetName val="HZ_RA99-061"/>
      <sheetName val="Op_Plan_Sales1"/>
      <sheetName val="未着品BALANCE"/>
      <sheetName val="Annexure"/>
      <sheetName val="POFG"/>
      <sheetName val="PAP"/>
      <sheetName val="Keyratios"/>
      <sheetName val="Facility"/>
      <sheetName val="P L"/>
      <sheetName val="d"/>
      <sheetName val="5Y_v2.14"/>
      <sheetName val="Price Testing - Used - 1"/>
      <sheetName val="Consolidated"/>
      <sheetName val="India"/>
      <sheetName val="BAL0301"/>
      <sheetName val="Other notes"/>
      <sheetName val="MAIN"/>
      <sheetName val="consolidated Budget"/>
      <sheetName val="Price_Testing_-_Used_-_11"/>
      <sheetName val="Price_Testing_-_Used_-_1"/>
      <sheetName val=""/>
      <sheetName val="Total_MG_"/>
      <sheetName val="IT_Only"/>
      <sheetName val="Push Diag on Premise"/>
      <sheetName val="CChannel Attract Input"/>
      <sheetName val="FStratPlan"/>
      <sheetName val="BS"/>
      <sheetName val="List"/>
      <sheetName val="Cash Flow.7"/>
      <sheetName val="Opening Balance"/>
      <sheetName val="Jodalli-P&amp;L"/>
      <sheetName val="Graphdata"/>
      <sheetName val="New form 3CD A"/>
      <sheetName val="CRITERIA1"/>
      <sheetName val="Main-Material"/>
      <sheetName val="AP_RA99-062"/>
      <sheetName val="HV_RA99-062"/>
      <sheetName val="IN_RA99-062"/>
      <sheetName val="CH_RA99-062"/>
      <sheetName val="TH_RA99-062"/>
      <sheetName val="HZ_RA99-062"/>
      <sheetName val="Total_MG_1"/>
      <sheetName val="Op_Plan_Sales2"/>
      <sheetName val="IT_Only1"/>
      <sheetName val="Sales_&amp;_Marketing_Dashboard"/>
      <sheetName val="TPM_Tot"/>
      <sheetName val="Sept_'99"/>
      <sheetName val="IS"/>
      <sheetName val="May 09"/>
      <sheetName val="Other_notes"/>
      <sheetName val="M_B-QtyRecn1"/>
      <sheetName val="Trial_Balance"/>
      <sheetName val="Input_schedule"/>
      <sheetName val="FBT_Full"/>
      <sheetName val="Chart_of_Accounts"/>
      <sheetName val="consolidated_Budget"/>
      <sheetName val="Other_notes1"/>
      <sheetName val="M_B-QtyRecn2"/>
      <sheetName val="Sales_&amp;_Marketing_Dashboard1"/>
      <sheetName val="Trial_Balance1"/>
      <sheetName val="Input_schedule1"/>
      <sheetName val="TPM_Tot1"/>
      <sheetName val="Sept_'991"/>
      <sheetName val="FBT_Full1"/>
      <sheetName val="Chart_of_Accounts1"/>
      <sheetName val="consolidated_Budget1"/>
      <sheetName val="AP_RA99-063"/>
      <sheetName val="HV_RA99-063"/>
      <sheetName val="IN_RA99-063"/>
      <sheetName val="CH_RA99-063"/>
      <sheetName val="TH_RA99-063"/>
      <sheetName val="HZ_RA99-063"/>
      <sheetName val="Op_Plan_Sales3"/>
      <sheetName val="Other_notes2"/>
      <sheetName val="M_B-QtyRecn3"/>
      <sheetName val="IT_Only2"/>
      <sheetName val="Sales_&amp;_Marketing_Dashboard2"/>
      <sheetName val="Total_MG_2"/>
      <sheetName val="Trial_Balance2"/>
      <sheetName val="Input_schedule2"/>
      <sheetName val="TPM_Tot2"/>
      <sheetName val="Sept_'992"/>
      <sheetName val="FBT_Full2"/>
      <sheetName val="Chart_of_Accounts2"/>
      <sheetName val="consolidated_Budget2"/>
      <sheetName val="AP_RA99-064"/>
      <sheetName val="HV_RA99-064"/>
      <sheetName val="IN_RA99-064"/>
      <sheetName val="CH_RA99-064"/>
      <sheetName val="TH_RA99-064"/>
      <sheetName val="HZ_RA99-064"/>
      <sheetName val="Op_Plan_Sales4"/>
      <sheetName val="Other_notes3"/>
      <sheetName val="M_B-QtyRecn4"/>
      <sheetName val="IT_Only3"/>
      <sheetName val="Sales_&amp;_Marketing_Dashboard3"/>
      <sheetName val="Total_MG_3"/>
      <sheetName val="Trial_Balance3"/>
      <sheetName val="Input_schedule3"/>
      <sheetName val="TPM_Tot3"/>
      <sheetName val="Sept_'993"/>
      <sheetName val="FBT_Full3"/>
      <sheetName val="Chart_of_Accounts3"/>
      <sheetName val="consolidated_Budget3"/>
      <sheetName val="5Y_v2_14"/>
      <sheetName val="Price_Testing_-_Used_-_12"/>
      <sheetName val="Push_Diag_on_Premise"/>
      <sheetName val="CChannel_Attract_Input"/>
      <sheetName val="Cash_Flow_7"/>
      <sheetName val="Opening_Balance"/>
      <sheetName val="AP_RA99-065"/>
      <sheetName val="HV_RA99-065"/>
      <sheetName val="IN_RA99-065"/>
      <sheetName val="CH_RA99-065"/>
      <sheetName val="TH_RA99-065"/>
      <sheetName val="HZ_RA99-065"/>
      <sheetName val="Op_Plan_Sales5"/>
      <sheetName val="Other_notes4"/>
      <sheetName val="M_B-QtyRecn5"/>
      <sheetName val="IT_Only4"/>
      <sheetName val="Sales_&amp;_Marketing_Dashboard4"/>
      <sheetName val="Total_MG_4"/>
      <sheetName val="Trial_Balance4"/>
      <sheetName val="Input_schedule4"/>
      <sheetName val="TPM_Tot4"/>
      <sheetName val="Sept_'994"/>
      <sheetName val="FBT_Full4"/>
      <sheetName val="Chart_of_Accounts4"/>
      <sheetName val="consolidated_Budget4"/>
      <sheetName val="5Y_v2_141"/>
      <sheetName val="Price_Testing_-_Used_-_13"/>
      <sheetName val="Push_Diag_on_Premise1"/>
      <sheetName val="CChannel_Attract_Input1"/>
      <sheetName val="Cash_Flow_71"/>
      <sheetName val="Opening_Balance1"/>
      <sheetName val="AP_RA99-067"/>
      <sheetName val="HV_RA99-067"/>
      <sheetName val="IN_RA99-067"/>
      <sheetName val="CH_RA99-067"/>
      <sheetName val="TH_RA99-067"/>
      <sheetName val="HZ_RA99-067"/>
      <sheetName val="Op_Plan_Sales7"/>
      <sheetName val="Other_notes6"/>
      <sheetName val="M_B-QtyRecn7"/>
      <sheetName val="IT_Only6"/>
      <sheetName val="Sales_&amp;_Marketing_Dashboard6"/>
      <sheetName val="Total_MG_6"/>
      <sheetName val="Trial_Balance6"/>
      <sheetName val="Input_schedule6"/>
      <sheetName val="TPM_Tot6"/>
      <sheetName val="Sept_'996"/>
      <sheetName val="FBT_Full6"/>
      <sheetName val="Chart_of_Accounts6"/>
      <sheetName val="consolidated_Budget6"/>
      <sheetName val="5Y_v2_143"/>
      <sheetName val="Price_Testing_-_Used_-_15"/>
      <sheetName val="Push_Diag_on_Premise3"/>
      <sheetName val="CChannel_Attract_Input3"/>
      <sheetName val="Cash_Flow_73"/>
      <sheetName val="Opening_Balance3"/>
      <sheetName val="AP_RA99-066"/>
      <sheetName val="HV_RA99-066"/>
      <sheetName val="IN_RA99-066"/>
      <sheetName val="CH_RA99-066"/>
      <sheetName val="TH_RA99-066"/>
      <sheetName val="HZ_RA99-066"/>
      <sheetName val="Op_Plan_Sales6"/>
      <sheetName val="Other_notes5"/>
      <sheetName val="M_B-QtyRecn6"/>
      <sheetName val="IT_Only5"/>
      <sheetName val="Sales_&amp;_Marketing_Dashboard5"/>
      <sheetName val="Total_MG_5"/>
      <sheetName val="Trial_Balance5"/>
      <sheetName val="Input_schedule5"/>
      <sheetName val="TPM_Tot5"/>
      <sheetName val="Sept_'995"/>
      <sheetName val="FBT_Full5"/>
      <sheetName val="Chart_of_Accounts5"/>
      <sheetName val="consolidated_Budget5"/>
      <sheetName val="5Y_v2_142"/>
      <sheetName val="Price_Testing_-_Used_-_14"/>
      <sheetName val="Push_Diag_on_Premise2"/>
      <sheetName val="CChannel_Attract_Input2"/>
      <sheetName val="Cash_Flow_72"/>
      <sheetName val="Opening_Balance2"/>
      <sheetName val="AP_RA99-068"/>
      <sheetName val="HV_RA99-068"/>
      <sheetName val="IN_RA99-068"/>
      <sheetName val="CH_RA99-068"/>
      <sheetName val="TH_RA99-068"/>
      <sheetName val="HZ_RA99-068"/>
      <sheetName val="Op_Plan_Sales8"/>
      <sheetName val="Other_notes7"/>
      <sheetName val="M_B-QtyRecn8"/>
      <sheetName val="IT_Only7"/>
      <sheetName val="Sales_&amp;_Marketing_Dashboard7"/>
      <sheetName val="Total_MG_7"/>
      <sheetName val="Trial_Balance7"/>
      <sheetName val="Input_schedule7"/>
      <sheetName val="TPM_Tot7"/>
      <sheetName val="Sept_'997"/>
      <sheetName val="FBT_Full7"/>
      <sheetName val="Chart_of_Accounts7"/>
      <sheetName val="consolidated_Budget7"/>
      <sheetName val="5Y_v2_144"/>
      <sheetName val="Price_Testing_-_Used_-_16"/>
      <sheetName val="Push_Diag_on_Premise4"/>
      <sheetName val="CChannel_Attract_Input4"/>
      <sheetName val="Cash_Flow_74"/>
      <sheetName val="Opening_Balance4"/>
      <sheetName val="AP_RA99-069"/>
      <sheetName val="HV_RA99-069"/>
      <sheetName val="IN_RA99-069"/>
      <sheetName val="CH_RA99-069"/>
      <sheetName val="TH_RA99-069"/>
      <sheetName val="HZ_RA99-069"/>
      <sheetName val="Op_Plan_Sales9"/>
      <sheetName val="Other_notes8"/>
      <sheetName val="M_B-QtyRecn9"/>
      <sheetName val="IT_Only8"/>
      <sheetName val="Sales_&amp;_Marketing_Dashboard8"/>
      <sheetName val="Total_MG_8"/>
      <sheetName val="Trial_Balance8"/>
      <sheetName val="Input_schedule8"/>
      <sheetName val="TPM_Tot8"/>
      <sheetName val="Sept_'998"/>
      <sheetName val="FBT_Full8"/>
      <sheetName val="Chart_of_Accounts8"/>
      <sheetName val="consolidated_Budget8"/>
      <sheetName val="5Y_v2_145"/>
      <sheetName val="Price_Testing_-_Used_-_17"/>
      <sheetName val="Push_Diag_on_Premise5"/>
      <sheetName val="CChannel_Attract_Input5"/>
      <sheetName val="Cash_Flow_75"/>
      <sheetName val="Opening_Balance5"/>
      <sheetName val="AP_RA99-0610"/>
      <sheetName val="HV_RA99-0610"/>
      <sheetName val="IN_RA99-0610"/>
      <sheetName val="CH_RA99-0610"/>
      <sheetName val="TH_RA99-0610"/>
      <sheetName val="HZ_RA99-0610"/>
      <sheetName val="Op_Plan_Sales10"/>
      <sheetName val="Other_notes9"/>
      <sheetName val="M_B-QtyRecn10"/>
      <sheetName val="IT_Only9"/>
      <sheetName val="Sales_&amp;_Marketing_Dashboard9"/>
      <sheetName val="Total_MG_9"/>
      <sheetName val="Trial_Balance9"/>
      <sheetName val="Input_schedule9"/>
      <sheetName val="TPM_Tot9"/>
      <sheetName val="Sept_'999"/>
      <sheetName val="FBT_Full9"/>
      <sheetName val="Chart_of_Accounts9"/>
      <sheetName val="consolidated_Budget9"/>
      <sheetName val="5Y_v2_146"/>
      <sheetName val="Price_Testing_-_Used_-_18"/>
      <sheetName val="Push_Diag_on_Premise6"/>
      <sheetName val="CChannel_Attract_Input6"/>
      <sheetName val="Cash_Flow_76"/>
      <sheetName val="Opening_Balance6"/>
      <sheetName val="データシート"/>
      <sheetName val="3 Yr Revenue Analysis(old)"/>
      <sheetName val="Macro1"/>
      <sheetName val="Categ"/>
      <sheetName val="Amortization Table"/>
      <sheetName val="Rev"/>
      <sheetName val="EXPENSES"/>
      <sheetName val="All Data"/>
      <sheetName val="Page1"/>
      <sheetName val="Input Screen"/>
      <sheetName val="Cover"/>
      <sheetName val="Cash Flow-WSL Base Fcst"/>
      <sheetName val="TB Round"/>
      <sheetName val="Sales &amp;Sale Cost"/>
      <sheetName val=".2 Reserve"/>
      <sheetName val="Maint Def Rev 03-04"/>
      <sheetName val="New-Growth Def Rev 03-04"/>
      <sheetName val="Perpetual Def Rev 03-04"/>
      <sheetName val="Renewal Def Rev 03-04"/>
      <sheetName val="Travel Expense Report(1week)"/>
      <sheetName val="ENCL6"/>
      <sheetName val="Notes"/>
      <sheetName val="Cash Flows"/>
      <sheetName val="Val &amp; Multp"/>
      <sheetName val="Options"/>
      <sheetName val="Heating Div"/>
      <sheetName val="All other Div's"/>
      <sheetName val="CoCapital"/>
      <sheetName val="EPS"/>
      <sheetName val="Mult"/>
      <sheetName val="Synergies"/>
      <sheetName val="Mkt Mult"/>
      <sheetName val="Trans Mult"/>
      <sheetName val="Module1"/>
      <sheetName val="riola don't know 9-26-99"/>
      <sheetName val="Assum"/>
      <sheetName val="VARFCST"/>
      <sheetName val="FINAL SHEET"/>
      <sheetName val="Spiltrates-Latest"/>
      <sheetName val="AP_RA99-0611"/>
      <sheetName val="HV_RA99-0611"/>
      <sheetName val="IN_RA99-0611"/>
      <sheetName val="CH_RA99-0611"/>
      <sheetName val="TH_RA99-0611"/>
      <sheetName val="HZ_RA99-0611"/>
      <sheetName val="Op_Plan_Sales11"/>
      <sheetName val="Other_notes10"/>
      <sheetName val="M_B-QtyRecn11"/>
      <sheetName val="IT_Only10"/>
      <sheetName val="Sales_&amp;_Marketing_Dashboard10"/>
      <sheetName val="Total_MG_10"/>
      <sheetName val="Trial_Balance10"/>
      <sheetName val="Input_schedule10"/>
      <sheetName val="TPM_Tot10"/>
      <sheetName val="Sept_'9910"/>
      <sheetName val="FBT_Full10"/>
      <sheetName val="Chart_of_Accounts10"/>
      <sheetName val="consolidated_Budget10"/>
      <sheetName val="5Y_v2_147"/>
      <sheetName val="Price_Testing_-_Used_-_19"/>
      <sheetName val="Push_Diag_on_Premise7"/>
      <sheetName val="CChannel_Attract_Input7"/>
      <sheetName val="Cash_Flow_77"/>
      <sheetName val="Opening_Balance7"/>
      <sheetName val="1 - A (Narrative)"/>
      <sheetName val="Base Info"/>
      <sheetName val="RCC,Ret. Wall"/>
      <sheetName val="ValuationInput"/>
      <sheetName val="DebtInput"/>
      <sheetName val="Storage"/>
      <sheetName val="Valuation"/>
      <sheetName val="Challan"/>
      <sheetName val="exp-m"/>
      <sheetName val="2003"/>
      <sheetName val="mdd &amp; co Fdr jan.02 "/>
      <sheetName val="MPCP9899"/>
      <sheetName val="B0_111350"/>
      <sheetName val="A"/>
      <sheetName val="List_ratios"/>
      <sheetName val="Results"/>
      <sheetName val="SAP - Rightpak"/>
      <sheetName val="Excess Calc"/>
      <sheetName val="Listings 96-02"/>
      <sheetName val="LCGRAPH"/>
      <sheetName val="12.04.09"/>
      <sheetName val="NLD - Assum"/>
      <sheetName val="working"/>
      <sheetName val="MR08' Cost Manag"/>
      <sheetName val="PL"/>
      <sheetName val="Sch-PL"/>
      <sheetName val="Sch-FA"/>
      <sheetName val="Aseet1998"/>
      <sheetName val="COLUMN"/>
      <sheetName val="RUPEE"/>
      <sheetName val="IT_FBT_DDTP"/>
      <sheetName val="Grouping TB"/>
      <sheetName val="AP_RA99-0612"/>
      <sheetName val="HV_RA99-0612"/>
      <sheetName val="IN_RA99-0612"/>
      <sheetName val="CH_RA99-0612"/>
      <sheetName val="TH_RA99-0612"/>
      <sheetName val="HZ_RA99-0612"/>
      <sheetName val="Op_Plan_Sales12"/>
      <sheetName val="Other_notes11"/>
      <sheetName val="M_B-QtyRecn12"/>
      <sheetName val="IT_Only11"/>
      <sheetName val="Sales_&amp;_Marketing_Dashboard11"/>
      <sheetName val="Total_MG_11"/>
      <sheetName val="Trial_Balance11"/>
      <sheetName val="Input_schedule11"/>
      <sheetName val="TPM_Tot11"/>
      <sheetName val="Sept_'9911"/>
      <sheetName val="FBT_Full11"/>
      <sheetName val="Chart_of_Accounts11"/>
      <sheetName val="consolidated_Budget11"/>
      <sheetName val="5Y_v2_148"/>
      <sheetName val="Price_Testing_-_Used_-_110"/>
      <sheetName val="Push_Diag_on_Premise8"/>
      <sheetName val="CChannel_Attract_Input8"/>
      <sheetName val="Cash_Flow_78"/>
      <sheetName val="Opening_Balance8"/>
      <sheetName val="Intro"/>
      <sheetName val="Staff"/>
      <sheetName val="MORE-MAR'2002"/>
      <sheetName val="SCHE-MARCH'2002"/>
      <sheetName val="Inputs"/>
      <sheetName val="SCH-A"/>
      <sheetName val="Fx Rates"/>
      <sheetName val="AR JAN'02"/>
      <sheetName val="Please do not USE or DELETE"/>
      <sheetName val="Tools Rev"/>
      <sheetName val="OpTrack"/>
      <sheetName val="PropertyPreop-Budget"/>
      <sheetName val="stat C (2)"/>
      <sheetName val="Bal Sheet"/>
      <sheetName val="Lead"/>
      <sheetName val="AR_PL"/>
      <sheetName val="Rising Main"/>
      <sheetName val="RECAPITULATION"/>
      <sheetName val="Civil Boq"/>
      <sheetName val="Détails plans d'actions"/>
      <sheetName val="AP_RA99-0613"/>
      <sheetName val="HV_RA99-0613"/>
      <sheetName val="IN_RA99-0613"/>
      <sheetName val="CH_RA99-0613"/>
      <sheetName val="TH_RA99-0613"/>
      <sheetName val="HZ_RA99-0613"/>
      <sheetName val="Op_Plan_Sales13"/>
      <sheetName val="Other_notes12"/>
      <sheetName val="M_B-QtyRecn13"/>
      <sheetName val="IT_Only12"/>
      <sheetName val="Sales_&amp;_Marketing_Dashboard12"/>
      <sheetName val="Total_MG_12"/>
      <sheetName val="Trial_Balance12"/>
      <sheetName val="Input_schedule12"/>
      <sheetName val="TPM_Tot12"/>
      <sheetName val="Sept_'9912"/>
      <sheetName val="FBT_Full12"/>
      <sheetName val="Chart_of_Accounts12"/>
      <sheetName val="consolidated_Budget12"/>
      <sheetName val="5Y_v2_149"/>
      <sheetName val="Price_Testing_-_Used_-_111"/>
      <sheetName val="Push_Diag_on_Premise9"/>
      <sheetName val="CChannel_Attract_Input9"/>
      <sheetName val="Cash_Flow_79"/>
      <sheetName val="Opening_Balance9"/>
      <sheetName val="New_form_3CD_A"/>
      <sheetName val="FINAL_SHEET"/>
      <sheetName val="May_09"/>
      <sheetName val="3_Yr_Revenue_Analysis(old)"/>
      <sheetName val="All_Data"/>
      <sheetName val="Amortization_Table"/>
      <sheetName val="BKCSTOCKVAL"/>
      <sheetName val="MAHSTOCKVAL"/>
      <sheetName val="目录"/>
      <sheetName val="Debraj Sinha"/>
      <sheetName val="Parameter"/>
      <sheetName val="Project Resource Details"/>
      <sheetName val="Assets"/>
      <sheetName val="Rec"/>
      <sheetName val="CABLE DATA"/>
      <sheetName val="ORIGINAL"/>
      <sheetName val="RF2004_vs_OB2004"/>
      <sheetName val="Wavg RM"/>
      <sheetName val="COV"/>
      <sheetName val="экспорт"/>
      <sheetName val="hmax_2"/>
      <sheetName val="Financials"/>
      <sheetName val="98ordbkg"/>
      <sheetName val="Reference"/>
      <sheetName val="Balancesheet"/>
      <sheetName val="61750000 Consultancy Charges"/>
      <sheetName val="YTD"/>
      <sheetName val="Labour &amp; Plant"/>
      <sheetName val="mar rep rev"/>
      <sheetName val="Power Cost sheet"/>
      <sheetName val="Steam Cost Sheet"/>
      <sheetName val="LINK GAP"/>
      <sheetName val="P&amp;L February"/>
      <sheetName val="P&amp;L Feb 2001 cumulative"/>
      <sheetName val="Balance Sheet "/>
      <sheetName val="P&amp;L Summary Page"/>
      <sheetName val="12-19-00"/>
      <sheetName val="Payslip"/>
      <sheetName val="Axis Bank Cheques"/>
      <sheetName val="Master Sheet"/>
      <sheetName val="RESULTS-BLR-BB"/>
      <sheetName val="TARGET"/>
      <sheetName val="Debtors Ageing"/>
      <sheetName val="PLAN-BLR-BB"/>
      <sheetName val="RESULTS-REALTY"/>
      <sheetName val="SME"/>
      <sheetName val="Region"/>
      <sheetName val="WO-List"/>
      <sheetName val="K-Summary"/>
      <sheetName val="BST"/>
      <sheetName val="CLP_Value_Driver (14) Dec Old"/>
      <sheetName val="Resource Type"/>
      <sheetName val="LAMINATION-NORDMECCANICA"/>
      <sheetName val="Year 2003-04 Plan"/>
      <sheetName val="Lic Rev Account Lookup Table"/>
      <sheetName val="PopCache"/>
      <sheetName val="Setup"/>
      <sheetName val="Trial Bal"/>
      <sheetName val="PV"/>
      <sheetName val="QTY. PROV.LAB"/>
      <sheetName val="PREFACE"/>
      <sheetName val="TAXPRO"/>
      <sheetName val="P&amp;L"/>
      <sheetName val="SCH-A,B,C"/>
      <sheetName val="BS-203"/>
      <sheetName val="UK"/>
      <sheetName val="FORM-16"/>
      <sheetName val="STAFFSCHED "/>
      <sheetName val="Rayala"/>
      <sheetName val="Inflation"/>
      <sheetName val="deb"/>
      <sheetName val="AnnexIII"/>
      <sheetName val="Cheops BS"/>
      <sheetName val="_2_Reserve"/>
      <sheetName val="Maint_Def_Rev_03-04"/>
      <sheetName val="New-Growth_Def_Rev_03-04"/>
      <sheetName val="Perpetual_Def_Rev_03-04"/>
      <sheetName val="Renewal_Def_Rev_03-04"/>
      <sheetName val="_2_Reserve1"/>
      <sheetName val="Maint_Def_Rev_03-041"/>
      <sheetName val="New-Growth_Def_Rev_03-041"/>
      <sheetName val="Perpetual_Def_Rev_03-041"/>
      <sheetName val="Renewal_Def_Rev_03-041"/>
      <sheetName val="New_form_3CD_A1"/>
      <sheetName val="concrete"/>
      <sheetName val="FinMajestic"/>
      <sheetName val="PTRANGE"/>
      <sheetName val="Mktg"/>
      <sheetName val="Info on Rupee Cost"/>
      <sheetName val="#REF"/>
      <sheetName val="Model"/>
      <sheetName val="Macro2"/>
      <sheetName val="11400&amp;11405-done"/>
      <sheetName val="EXPLOT AGUA PVC"/>
      <sheetName val="Reports List"/>
      <sheetName val="36&quot;"/>
      <sheetName val="Parameters"/>
      <sheetName val="Register"/>
      <sheetName val="Occ, Other Rev, Exp, Dispo"/>
      <sheetName val="P1 RM"/>
      <sheetName val="5-F-PAR"/>
      <sheetName val="LEGAL GUJ"/>
      <sheetName val="IIL Payroll"/>
      <sheetName val="Nomenclature"/>
      <sheetName val="Master"/>
      <sheetName val="Annexure B"/>
      <sheetName val="Consolidate Trial Dec 06"/>
      <sheetName val="Transaction Inputs"/>
      <sheetName val="Res_Area"/>
      <sheetName val="PLFM01"/>
      <sheetName val="HCCE01"/>
      <sheetName val="QTY-00-01 (2)"/>
      <sheetName val="NSWSAGasElec_Jan"/>
      <sheetName val="OriginXsell_jan11"/>
      <sheetName val="501frgmar"/>
      <sheetName val="Validation"/>
      <sheetName val="MB51"/>
      <sheetName val="Resources"/>
      <sheetName val="GI 02"/>
      <sheetName val="PARAM (TLI Info)"/>
      <sheetName val="Horus B08"/>
      <sheetName val="Horus F07"/>
      <sheetName val="Invest"/>
      <sheetName val="1612.01AL - INT AM&amp;NIEP"/>
      <sheetName val="Project Info"/>
      <sheetName val="LPERDAS"/>
      <sheetName val="Reclass BS 11"/>
      <sheetName val="Reclass PL 11"/>
      <sheetName val="Base Data"/>
      <sheetName val="sept-plan"/>
      <sheetName val="Revenue"/>
      <sheetName val="Tables"/>
      <sheetName val="Detail"/>
      <sheetName val="BSPL"/>
      <sheetName val="Power"/>
      <sheetName val="CF SALE.W.OFF 01-02"/>
      <sheetName val="stock data"/>
      <sheetName val="Turnover"/>
      <sheetName val="Sheet2"/>
      <sheetName val="Asset_Data"/>
      <sheetName val="PARTY DETAILS"/>
      <sheetName val="riola_don't_know_9-26-99"/>
      <sheetName val="1_-_A_(Narrative)"/>
      <sheetName val="P_L"/>
      <sheetName val="MR08'_Cost_Manag"/>
      <sheetName val="Wavg_RM"/>
      <sheetName val="12_04_09"/>
      <sheetName val="Travel_Expense_Report(1week)"/>
      <sheetName val="NLD_-_Assum"/>
      <sheetName val="PARTY_DETAILS"/>
      <sheetName val="mar_rep_rev"/>
      <sheetName val="CF_SALE_W_OFF_01-02"/>
      <sheetName val="stock_data"/>
      <sheetName val="P&amp;L_February"/>
      <sheetName val="P&amp;L_Feb_2001_cumulative"/>
      <sheetName val="JE"/>
      <sheetName val="ADVTAX"/>
      <sheetName val="List Box"/>
      <sheetName val="Classification"/>
      <sheetName val="License Area"/>
      <sheetName val="Ipotesi"/>
      <sheetName val="DET0900"/>
      <sheetName val="Main Bs Cr"/>
      <sheetName val="Japan Reco"/>
      <sheetName val="TRIALBALANCE"/>
      <sheetName val="Sheet3"/>
      <sheetName val="Guide"/>
      <sheetName val="TB-HK"/>
      <sheetName val="Non-Statistical Sampling Master"/>
      <sheetName val="Two Step Revenue Testing Master"/>
      <sheetName val="Global Data"/>
      <sheetName val="U1.6"/>
      <sheetName val="E"/>
      <sheetName val="1.2 HDFC Collection"/>
      <sheetName val="PopCache_Sheet1"/>
      <sheetName val="AS21SchE - 9M0708"/>
      <sheetName val="Consolidation _Rs"/>
      <sheetName val="Lookups"/>
      <sheetName val="Query Results ALL"/>
      <sheetName val="M.G.P-2010"/>
      <sheetName val="Locked cell"/>
      <sheetName val="Listings_96-02"/>
      <sheetName val="mdd_&amp;_co_Fdr_jan_02_"/>
      <sheetName val="Project_Resource_Details"/>
      <sheetName val="Balance_Sheet_"/>
      <sheetName val="P&amp;L_Summary_Page"/>
      <sheetName val="Axis_Bank_Cheques"/>
      <sheetName val="Master_Sheet"/>
      <sheetName val="Debtors_Ageing"/>
      <sheetName val="Excess_Calc"/>
      <sheetName val="M_G_P-2010"/>
      <sheetName val="SAP_-_Rightpak"/>
      <sheetName val="Cash_Flows"/>
      <sheetName val="Val_&amp;_Multp"/>
      <sheetName val="Heating_Div"/>
      <sheetName val="All_other_Div's"/>
      <sheetName val="Mkt_Mult"/>
      <sheetName val="Trans_Mult"/>
      <sheetName val="Employees"/>
      <sheetName val="Assumptions"/>
      <sheetName val="Setup Variables"/>
      <sheetName val="csp9597"/>
      <sheetName val="sent to HO"/>
      <sheetName val="STAFF "/>
      <sheetName val="Clause16(b) PF"/>
      <sheetName val="Sheet3 (2)"/>
      <sheetName val="Redelvery provision changed"/>
      <sheetName val="sum"/>
      <sheetName val="Balance sheet"/>
      <sheetName val="LEAVEREC"/>
      <sheetName val="Amortization_Table1"/>
      <sheetName val="3_Yr_Revenue_Analysis(old)1"/>
      <sheetName val="Travel_Expense_Report(1week)1"/>
      <sheetName val="Grouping_TB1"/>
      <sheetName val="riola_don't_know_9-26-991"/>
      <sheetName val="Reports_List1"/>
      <sheetName val="P_L1"/>
      <sheetName val="May_091"/>
      <sheetName val="Setup_Variables1"/>
      <sheetName val="MR08'_Cost_Manag1"/>
      <sheetName val="Wavg_RM1"/>
      <sheetName val="Grouping_TB"/>
      <sheetName val="Reports_List"/>
      <sheetName val="Setup_Variables"/>
      <sheetName val="Amortization_Table2"/>
      <sheetName val="3_Yr_Revenue_Analysis(old)2"/>
      <sheetName val="Travel_Expense_Report(1week)2"/>
      <sheetName val="Grouping_TB2"/>
      <sheetName val="riola_don't_know_9-26-992"/>
      <sheetName val="Reports_List2"/>
      <sheetName val="P_L2"/>
      <sheetName val="May_092"/>
      <sheetName val="New_form_3CD_A2"/>
      <sheetName val="Setup_Variables2"/>
      <sheetName val="MR08'_Cost_Manag2"/>
      <sheetName val="Wavg_RM2"/>
      <sheetName val="Amortization_Table3"/>
      <sheetName val="3_Yr_Revenue_Analysis(old)3"/>
      <sheetName val="Travel_Expense_Report(1week)3"/>
      <sheetName val="Grouping_TB3"/>
      <sheetName val="riola_don't_know_9-26-993"/>
      <sheetName val="Reports_List3"/>
      <sheetName val="P_L3"/>
      <sheetName val="May_093"/>
      <sheetName val="New_form_3CD_A3"/>
      <sheetName val="Setup_Variables3"/>
      <sheetName val="MR08'_Cost_Manag3"/>
      <sheetName val="Wavg_RM3"/>
      <sheetName val="Addition Ist &amp; IInd Half"/>
      <sheetName val="SysNavigation"/>
      <sheetName val="Amb - Working"/>
      <sheetName val="M00100"/>
      <sheetName val="SALES-BD"/>
      <sheetName val="CAPEX'00"/>
      <sheetName val="comet cur act"/>
      <sheetName val="recast tb - mar'11"/>
      <sheetName val="ALL"/>
      <sheetName val="telephone deposits written off"/>
      <sheetName val="유통망계획"/>
      <sheetName val="Input -B_Sheet"/>
      <sheetName val="Actual Work Progress"/>
      <sheetName val="Planned Work Schedule"/>
      <sheetName val="Rev sum"/>
      <sheetName val="PM (F)"/>
      <sheetName val="details"/>
      <sheetName val="Listings_96-021"/>
      <sheetName val="All_Data1"/>
      <sheetName val="mdd_&amp;_co_Fdr_jan_02_1"/>
      <sheetName val="Project_Resource_Details1"/>
      <sheetName val="Balance_Sheet_1"/>
      <sheetName val="P&amp;L_Summary_Page1"/>
      <sheetName val="Axis_Bank_Cheques1"/>
      <sheetName val="Master_Sheet1"/>
      <sheetName val="12_04_091"/>
      <sheetName val="Debtors_Ageing1"/>
      <sheetName val="Excess_Calc1"/>
      <sheetName val="M_G_P-20101"/>
      <sheetName val="SAP_-_Rightpak1"/>
      <sheetName val="Cash_Flows1"/>
      <sheetName val="Val_&amp;_Multp1"/>
      <sheetName val="Heating_Div1"/>
      <sheetName val="All_other_Div's1"/>
      <sheetName val="Mkt_Mult1"/>
      <sheetName val="Trans_Mult1"/>
      <sheetName val="1_-_A_(Narrative)1"/>
      <sheetName val="Presentation"/>
      <sheetName val="Dim_New"/>
      <sheetName val="PBCLIST"/>
      <sheetName val="_2_Reserve2"/>
      <sheetName val="Listings_96-022"/>
      <sheetName val="All_Data2"/>
      <sheetName val="mdd_&amp;_co_Fdr_jan_02_2"/>
      <sheetName val="Project_Resource_Details2"/>
      <sheetName val="Balance_Sheet_2"/>
      <sheetName val="P&amp;L_Summary_Page2"/>
      <sheetName val="Axis_Bank_Cheques2"/>
      <sheetName val="Master_Sheet2"/>
      <sheetName val="12_04_092"/>
      <sheetName val="Debtors_Ageing2"/>
      <sheetName val="Excess_Calc2"/>
      <sheetName val="M_G_P-20102"/>
      <sheetName val="SAP_-_Rightpak2"/>
      <sheetName val="Cash_Flows2"/>
      <sheetName val="Val_&amp;_Multp2"/>
      <sheetName val="Heating_Div2"/>
      <sheetName val="All_other_Div's2"/>
      <sheetName val="Mkt_Mult2"/>
      <sheetName val="Trans_Mult2"/>
      <sheetName val="Maint_Def_Rev_03-042"/>
      <sheetName val="New-Growth_Def_Rev_03-042"/>
      <sheetName val="Perpetual_Def_Rev_03-042"/>
      <sheetName val="Renewal_Def_Rev_03-042"/>
      <sheetName val="1_-_A_(Narrative)2"/>
      <sheetName val="AR_JAN'02"/>
      <sheetName val="Locked_cell"/>
      <sheetName val="Base_Data"/>
      <sheetName val="AP_RA99-0614"/>
      <sheetName val="HV_RA99-0614"/>
      <sheetName val="IN_RA99-0614"/>
      <sheetName val="CH_RA99-0614"/>
      <sheetName val="TH_RA99-0614"/>
      <sheetName val="HZ_RA99-0614"/>
      <sheetName val="Trial_Balance13"/>
      <sheetName val="Total_MG_13"/>
      <sheetName val="Op_Plan_Sales14"/>
      <sheetName val="IT_Only13"/>
      <sheetName val="Price_Testing_-_Used_-_112"/>
      <sheetName val="M_B-QtyRecn14"/>
      <sheetName val="Input_schedule13"/>
      <sheetName val="Sales_&amp;_Marketing_Dashboard13"/>
      <sheetName val="TPM_Tot13"/>
      <sheetName val="Sept_'9913"/>
      <sheetName val="Chart_of_Accounts13"/>
      <sheetName val="Opening_Balance10"/>
      <sheetName val="Cash_Flow_710"/>
      <sheetName val="FBT_Full13"/>
      <sheetName val="Other_notes13"/>
      <sheetName val="consolidated_Budget13"/>
      <sheetName val="Push_Diag_on_Premise10"/>
      <sheetName val="CChannel_Attract_Input10"/>
      <sheetName val="_2_Reserve3"/>
      <sheetName val="Listings_96-023"/>
      <sheetName val="5Y_v2_1410"/>
      <sheetName val="All_Data3"/>
      <sheetName val="mdd_&amp;_co_Fdr_jan_02_3"/>
      <sheetName val="Project_Resource_Details3"/>
      <sheetName val="Balance_Sheet_3"/>
      <sheetName val="P&amp;L_Summary_Page3"/>
      <sheetName val="Axis_Bank_Cheques3"/>
      <sheetName val="Master_Sheet3"/>
      <sheetName val="12_04_093"/>
      <sheetName val="Debtors_Ageing3"/>
      <sheetName val="Excess_Calc3"/>
      <sheetName val="M_G_P-20103"/>
      <sheetName val="SAP_-_Rightpak3"/>
      <sheetName val="Cash_Flows3"/>
      <sheetName val="Val_&amp;_Multp3"/>
      <sheetName val="Heating_Div3"/>
      <sheetName val="All_other_Div's3"/>
      <sheetName val="Mkt_Mult3"/>
      <sheetName val="Trans_Mult3"/>
      <sheetName val="Maint_Def_Rev_03-043"/>
      <sheetName val="New-Growth_Def_Rev_03-043"/>
      <sheetName val="Perpetual_Def_Rev_03-043"/>
      <sheetName val="Renewal_Def_Rev_03-043"/>
      <sheetName val="1_-_A_(Narrative)3"/>
      <sheetName val="P&amp;L_February1"/>
      <sheetName val="P&amp;L_Feb_2001_cumulative1"/>
      <sheetName val="AR_JAN'021"/>
      <sheetName val="NLD_-_Assum1"/>
      <sheetName val="Locked_cell1"/>
      <sheetName val="PARTY_DETAILS1"/>
      <sheetName val="FINAL_SHEET1"/>
      <sheetName val="Base_Data1"/>
      <sheetName val="Q1_Bookings_-_Pers_-_Attainment"/>
      <sheetName val="Q1 Bookings - Pers - Attainment"/>
      <sheetName val="XLR_NoRangeSheet"/>
      <sheetName val="DATABASE"/>
      <sheetName val="Transaction_Inputs"/>
      <sheetName val="Verification "/>
      <sheetName val="F.Assets"/>
      <sheetName val="F_Assets"/>
      <sheetName val="15"/>
      <sheetName val="AP_RA99-0615"/>
      <sheetName val="HV_RA99-0615"/>
      <sheetName val="IN_RA99-0615"/>
      <sheetName val="CH_RA99-0615"/>
      <sheetName val="TH_RA99-0615"/>
      <sheetName val="HZ_RA99-0615"/>
      <sheetName val="Trial_Balance14"/>
      <sheetName val="Total_MG_14"/>
      <sheetName val="Op_Plan_Sales15"/>
      <sheetName val="IT_Only14"/>
      <sheetName val="May_094"/>
      <sheetName val="Price_Testing_-_Used_-_113"/>
      <sheetName val="M_B-QtyRecn15"/>
      <sheetName val="Input_schedule14"/>
      <sheetName val="Sales_&amp;_Marketing_Dashboard14"/>
      <sheetName val="TPM_Tot14"/>
      <sheetName val="Sept_'9914"/>
      <sheetName val="Chart_of_Accounts14"/>
      <sheetName val="Opening_Balance11"/>
      <sheetName val="3_Yr_Revenue_Analysis(old)4"/>
      <sheetName val="Cash_Flow_711"/>
      <sheetName val="FBT_Full14"/>
      <sheetName val="Other_notes14"/>
      <sheetName val="consolidated_Budget14"/>
      <sheetName val="Push_Diag_on_Premise11"/>
      <sheetName val="CChannel_Attract_Input11"/>
      <sheetName val="Amortization_Table4"/>
      <sheetName val="New_form_3CD_A4"/>
      <sheetName val="riola_don't_know_9-26-994"/>
      <sheetName val="_2_Reserve4"/>
      <sheetName val="Listings_96-024"/>
      <sheetName val="5Y_v2_1411"/>
      <sheetName val="All_Data4"/>
      <sheetName val="P_L4"/>
      <sheetName val="mdd_&amp;_co_Fdr_jan_02_4"/>
      <sheetName val="Project_Resource_Details4"/>
      <sheetName val="Balance_Sheet_4"/>
      <sheetName val="P&amp;L_Summary_Page4"/>
      <sheetName val="Axis_Bank_Cheques4"/>
      <sheetName val="Master_Sheet4"/>
      <sheetName val="12_04_094"/>
      <sheetName val="Debtors_Ageing4"/>
      <sheetName val="Excess_Calc4"/>
      <sheetName val="M_G_P-20104"/>
      <sheetName val="SAP_-_Rightpak4"/>
      <sheetName val="Cash_Flows4"/>
      <sheetName val="Val_&amp;_Multp4"/>
      <sheetName val="Heating_Div4"/>
      <sheetName val="All_other_Div's4"/>
      <sheetName val="Mkt_Mult4"/>
      <sheetName val="Trans_Mult4"/>
      <sheetName val="Maint_Def_Rev_03-044"/>
      <sheetName val="New-Growth_Def_Rev_03-044"/>
      <sheetName val="Perpetual_Def_Rev_03-044"/>
      <sheetName val="Renewal_Def_Rev_03-044"/>
      <sheetName val="1_-_A_(Narrative)4"/>
      <sheetName val="P&amp;L_February2"/>
      <sheetName val="P&amp;L_Feb_2001_cumulative2"/>
      <sheetName val="AR_JAN'022"/>
      <sheetName val="NLD_-_Assum2"/>
      <sheetName val="Locked_cell2"/>
      <sheetName val="PARTY_DETAILS2"/>
      <sheetName val="FINAL_SHEET2"/>
      <sheetName val="Base_Data2"/>
      <sheetName val="C-21(b)"/>
      <sheetName val="BS face"/>
      <sheetName val="BS Notes"/>
      <sheetName val="PL face"/>
      <sheetName val="PL Notes"/>
      <sheetName val="CFS"/>
      <sheetName val="Grouping"/>
      <sheetName val="Fixed Assets"/>
      <sheetName val="Deferred tax"/>
      <sheetName val="MAT"/>
      <sheetName val="gp"/>
      <sheetName val="GP Ratio"/>
      <sheetName val="TBPY"/>
      <sheetName val="TBCY"/>
      <sheetName val="BS "/>
      <sheetName val="Forex Loss"/>
      <sheetName val="Sheet"/>
      <sheetName val="cost centers"/>
      <sheetName val="Cash Flow"/>
      <sheetName val="Liste MOAR (Recalss Payable)"/>
      <sheetName val="mar_rep_rev1"/>
      <sheetName val="CF_SALE_W_OFF_01-021"/>
      <sheetName val="stock_data1"/>
      <sheetName val="CLP_Value_Driver_(14)_Dec_Old"/>
      <sheetName val="AS21SchE_-_9M0708"/>
      <sheetName val="Occ,_Other_Rev,_Exp,_Dispo"/>
      <sheetName val="P1_RM"/>
      <sheetName val="LEGAL_GUJ"/>
      <sheetName val="61750000_Consultancy_Charges"/>
      <sheetName val="Labour_&amp;_Plant"/>
      <sheetName val="Annexure_B"/>
      <sheetName val="Input_Screen"/>
      <sheetName val="Base_Info"/>
      <sheetName val="RCC,Ret__Wall"/>
      <sheetName val="Cash_Flow-WSL_Base_Fcst"/>
      <sheetName val="TB_Round"/>
      <sheetName val="Sales_&amp;Sale_Cost"/>
      <sheetName val="mar_rep_rev2"/>
      <sheetName val="CF_SALE_W_OFF_01-022"/>
      <sheetName val="stock_data2"/>
      <sheetName val="CLP_Value_Driver_(14)_Dec_Old1"/>
      <sheetName val="AS21SchE_-_9M07081"/>
      <sheetName val="Occ,_Other_Rev,_Exp,_Dispo1"/>
      <sheetName val="P1_RM1"/>
      <sheetName val="LEGAL_GUJ1"/>
      <sheetName val="61750000_Consultancy_Charges1"/>
      <sheetName val="Labour_&amp;_Plant1"/>
      <sheetName val="Annexure_B1"/>
      <sheetName val="Input_Screen1"/>
      <sheetName val="Base_Info1"/>
      <sheetName val="RCC,Ret__Wall1"/>
      <sheetName val="Cash_Flow-WSL_Base_Fcst1"/>
      <sheetName val="TB_Round1"/>
      <sheetName val="Sales_&amp;Sale_Cost1"/>
      <sheetName val="Please_do_not_USE_or_DELETE"/>
      <sheetName val="OCCUR"/>
      <sheetName val="ANALYSIS(PACKING)"/>
      <sheetName val="Consumos"/>
      <sheetName val="Select"/>
      <sheetName val="Sub-Cont Rev"/>
      <sheetName val="Ann.VI.2"/>
      <sheetName val="prg"/>
      <sheetName val="p &amp;l stpwise"/>
      <sheetName val="Stores"/>
      <sheetName val="Financial Information"/>
      <sheetName val="Inventory Count Sheet "/>
      <sheetName val="(1)-PROFIT SUM."/>
    </sheetNames>
    <sheetDataSet>
      <sheetData sheetId="0" refreshError="1"/>
      <sheetData sheetId="1" refreshError="1"/>
      <sheetData sheetId="2" refreshError="1"/>
      <sheetData sheetId="3" refreshError="1"/>
      <sheetData sheetId="4" refreshError="1">
        <row r="10">
          <cell r="D10">
            <v>8.3000000000000007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refreshError="1"/>
      <sheetData sheetId="940"/>
      <sheetData sheetId="941">
        <row r="10">
          <cell r="D10">
            <v>0</v>
          </cell>
        </row>
      </sheetData>
      <sheetData sheetId="942">
        <row r="10">
          <cell r="D10">
            <v>0</v>
          </cell>
        </row>
      </sheetData>
      <sheetData sheetId="943">
        <row r="10">
          <cell r="D10">
            <v>0</v>
          </cell>
        </row>
      </sheetData>
      <sheetData sheetId="944">
        <row r="10">
          <cell r="D10">
            <v>0</v>
          </cell>
        </row>
      </sheetData>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MYT Data"/>
      <sheetName val="F 7 (BSL)"/>
      <sheetName val="F 7 (CHN)"/>
      <sheetName val="F 7 (KPKD)"/>
      <sheetName val="F 7 (KRD)"/>
      <sheetName val="F 7 (Nashik)"/>
      <sheetName val="F 7 (Parli)"/>
      <sheetName val="F 7 (Uran)"/>
      <sheetName val="F 7 (Paras 3-4)"/>
      <sheetName val="F 7 (Parli 6-7)"/>
      <sheetName val="F 7 (KPKD 5)"/>
      <sheetName val="F 7 (BSL4-5)"/>
      <sheetName val="F 7 (KRD660)"/>
      <sheetName val="F 7 (CHN 8-9)"/>
      <sheetName val="F 7 (Parli 8)"/>
      <sheetName val="F 7 (Hydro)"/>
    </sheetNames>
    <sheetDataSet>
      <sheetData sheetId="0">
        <row r="4">
          <cell r="D4">
            <v>7.4999999999999997E-2</v>
          </cell>
        </row>
        <row r="5">
          <cell r="D5">
            <v>0.155</v>
          </cell>
        </row>
        <row r="6">
          <cell r="D6">
            <v>0.155</v>
          </cell>
        </row>
        <row r="7">
          <cell r="D7">
            <v>0.155</v>
          </cell>
        </row>
        <row r="8">
          <cell r="D8">
            <v>0.155</v>
          </cell>
        </row>
        <row r="9">
          <cell r="D9">
            <v>0.155</v>
          </cell>
        </row>
        <row r="10">
          <cell r="D10">
            <v>0.155</v>
          </cell>
        </row>
        <row r="11">
          <cell r="D11">
            <v>0.155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15"/>
      <sheetName val="pending points"/>
      <sheetName val="Tax Provision (2)"/>
      <sheetName val="Instruction Sheet"/>
      <sheetName val="Pivot of TB"/>
      <sheetName val="TB CY"/>
      <sheetName val="3.CF (New)"/>
      <sheetName val="Sheet1"/>
      <sheetName val="Sheet2"/>
      <sheetName val="Sheet3"/>
      <sheetName val="Sheet5"/>
      <sheetName val="Tally TB"/>
      <sheetName val="GSPC Gas Dec 15"/>
      <sheetName val="Deleted"/>
      <sheetName val="Ind AS Mapping (2)"/>
      <sheetName val="TB Sheet"/>
      <sheetName val="1. Bal Sheet"/>
      <sheetName val="Tax Provision"/>
      <sheetName val="2. Prof &amp;L"/>
      <sheetName val="Sheet4"/>
      <sheetName val="3.CF "/>
      <sheetName val="Equity"/>
      <sheetName val="5.BS Notes"/>
      <sheetName val="4.1 LTBorrowings1"/>
      <sheetName val="4.2 MTBorrowings2"/>
      <sheetName val="12 FA Sch in Crores"/>
      <sheetName val="6.PL Notes"/>
      <sheetName val="12 FA Sch Jun15"/>
      <sheetName val="12.1 CWIP"/>
      <sheetName val="CF working"/>
      <sheetName val="GSPC Borrowing sch"/>
      <sheetName val="5.2 31.12.15"/>
      <sheetName val="Note 13.1"/>
      <sheetName val="Note 16"/>
      <sheetName val="NOTE 34 QTY"/>
      <sheetName val="Other notes 35 to 40"/>
      <sheetName val="Note 41 EB"/>
      <sheetName val="Note 42 ESOP"/>
      <sheetName val="43 Related Parties"/>
      <sheetName val="Other notes 44 to 49"/>
      <sheetName val="Merger note"/>
      <sheetName val="RMC"/>
      <sheetName val="Data"/>
      <sheetName val="Trial Balance - MARCH 2006"/>
    </sheetNames>
    <sheetDataSet>
      <sheetData sheetId="0"/>
      <sheetData sheetId="1"/>
      <sheetData sheetId="2"/>
      <sheetData sheetId="3">
        <row r="33">
          <cell r="D33">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ies"/>
      <sheetName val="DHS Exp Analysis"/>
      <sheetName val="Lead"/>
      <sheetName val="Links"/>
      <sheetName val="Tickmarks"/>
      <sheetName val="Data"/>
      <sheetName val="Main Bs"/>
      <sheetName val="Input"/>
      <sheetName val="pa-mtly"/>
      <sheetName val="Lead COC"/>
      <sheetName val="XREF"/>
      <sheetName val="HBI NCD"/>
      <sheetName val="p &amp;l stpwise"/>
      <sheetName val="Japan Reco"/>
      <sheetName val="p &amp;l stpwise dec03"/>
      <sheetName val="Financial Information"/>
      <sheetName val="Worksheet in VA All Balances Co"/>
      <sheetName val="FORM-16"/>
      <sheetName val="ORIGINAL"/>
      <sheetName val="RA-markate"/>
      <sheetName val="Summary model"/>
    </sheetNames>
    <sheetDataSet>
      <sheetData sheetId="0" refreshError="1"/>
      <sheetData sheetId="1" refreshError="1"/>
      <sheetData sheetId="2" refreshError="1">
        <row r="2">
          <cell r="F2" t="str">
            <v>Final March 2008</v>
          </cell>
        </row>
        <row r="4">
          <cell r="F4">
            <v>258061</v>
          </cell>
        </row>
        <row r="5">
          <cell r="F5">
            <v>0</v>
          </cell>
        </row>
        <row r="6">
          <cell r="F6">
            <v>258061</v>
          </cell>
        </row>
        <row r="8">
          <cell r="F8">
            <v>0</v>
          </cell>
        </row>
        <row r="9">
          <cell r="F9">
            <v>0</v>
          </cell>
        </row>
        <row r="10">
          <cell r="F10">
            <v>771485</v>
          </cell>
        </row>
        <row r="11">
          <cell r="F11">
            <v>0</v>
          </cell>
        </row>
        <row r="12">
          <cell r="F12">
            <v>27269507</v>
          </cell>
        </row>
        <row r="13">
          <cell r="F13">
            <v>0</v>
          </cell>
        </row>
        <row r="14">
          <cell r="F14">
            <v>0</v>
          </cell>
        </row>
        <row r="15">
          <cell r="F15">
            <v>0</v>
          </cell>
        </row>
        <row r="16">
          <cell r="F16">
            <v>4444.22</v>
          </cell>
        </row>
        <row r="17">
          <cell r="F17">
            <v>0</v>
          </cell>
        </row>
        <row r="18">
          <cell r="F18">
            <v>137017</v>
          </cell>
        </row>
        <row r="19">
          <cell r="F19">
            <v>0</v>
          </cell>
        </row>
        <row r="20">
          <cell r="F20">
            <v>0</v>
          </cell>
        </row>
        <row r="21">
          <cell r="F21">
            <v>-25069001.27</v>
          </cell>
        </row>
        <row r="22">
          <cell r="F22">
            <v>52968610.07</v>
          </cell>
        </row>
        <row r="23">
          <cell r="F23">
            <v>3358691</v>
          </cell>
        </row>
        <row r="24">
          <cell r="F24">
            <v>507322</v>
          </cell>
        </row>
        <row r="25">
          <cell r="F25">
            <v>51286669</v>
          </cell>
        </row>
        <row r="26">
          <cell r="F26">
            <v>8119427</v>
          </cell>
        </row>
        <row r="27">
          <cell r="F27">
            <v>51569263</v>
          </cell>
        </row>
        <row r="28">
          <cell r="F28">
            <v>2454663</v>
          </cell>
        </row>
        <row r="29">
          <cell r="F29">
            <v>0</v>
          </cell>
        </row>
        <row r="30">
          <cell r="F30">
            <v>50575023.210000001</v>
          </cell>
        </row>
        <row r="31">
          <cell r="F31">
            <v>70487223.530000001</v>
          </cell>
        </row>
        <row r="32">
          <cell r="F32">
            <v>-260843384.63999999</v>
          </cell>
        </row>
        <row r="33">
          <cell r="F33">
            <v>-58824180</v>
          </cell>
        </row>
        <row r="34">
          <cell r="F34">
            <v>-25227220.879999995</v>
          </cell>
        </row>
        <row r="36">
          <cell r="F36">
            <v>78537921</v>
          </cell>
        </row>
        <row r="37">
          <cell r="F37">
            <v>147192804</v>
          </cell>
        </row>
        <row r="38">
          <cell r="F38">
            <v>0</v>
          </cell>
        </row>
        <row r="39">
          <cell r="F39">
            <v>0</v>
          </cell>
        </row>
        <row r="40">
          <cell r="F40">
            <v>8723926</v>
          </cell>
        </row>
        <row r="41">
          <cell r="F41">
            <v>1324635</v>
          </cell>
        </row>
        <row r="42">
          <cell r="F42">
            <v>0</v>
          </cell>
        </row>
        <row r="43">
          <cell r="F43">
            <v>0</v>
          </cell>
        </row>
        <row r="44">
          <cell r="F44">
            <v>66545</v>
          </cell>
        </row>
        <row r="45">
          <cell r="F45">
            <v>1893137</v>
          </cell>
        </row>
        <row r="46">
          <cell r="F46">
            <v>237738968</v>
          </cell>
        </row>
        <row r="48">
          <cell r="F48">
            <v>73937280</v>
          </cell>
        </row>
        <row r="49">
          <cell r="F49">
            <v>42089344</v>
          </cell>
        </row>
        <row r="50">
          <cell r="F50">
            <v>2787366.45</v>
          </cell>
        </row>
        <row r="51">
          <cell r="F51">
            <v>2138300</v>
          </cell>
        </row>
        <row r="52">
          <cell r="F52">
            <v>117099116.56</v>
          </cell>
        </row>
        <row r="53">
          <cell r="F53">
            <v>8349084483.7799997</v>
          </cell>
        </row>
        <row r="54">
          <cell r="F54">
            <v>1777613217.1199999</v>
          </cell>
        </row>
        <row r="55">
          <cell r="F55">
            <v>1301296526.4300001</v>
          </cell>
        </row>
        <row r="56">
          <cell r="F56">
            <v>475639797.06999999</v>
          </cell>
        </row>
        <row r="57">
          <cell r="F57">
            <v>399170580.38</v>
          </cell>
        </row>
        <row r="58">
          <cell r="F58">
            <v>260843384.63999999</v>
          </cell>
        </row>
        <row r="59">
          <cell r="F59">
            <v>58824180</v>
          </cell>
        </row>
        <row r="60">
          <cell r="F60">
            <v>83311947.150000006</v>
          </cell>
        </row>
        <row r="61">
          <cell r="F61">
            <v>106844966</v>
          </cell>
        </row>
        <row r="62">
          <cell r="F62">
            <v>285001.5</v>
          </cell>
        </row>
        <row r="63">
          <cell r="F63">
            <v>291923840</v>
          </cell>
        </row>
        <row r="64">
          <cell r="F64">
            <v>64977406</v>
          </cell>
        </row>
        <row r="65">
          <cell r="F65">
            <v>1387687</v>
          </cell>
        </row>
        <row r="66">
          <cell r="F66">
            <v>-368777</v>
          </cell>
        </row>
        <row r="67">
          <cell r="F67">
            <v>-471005</v>
          </cell>
        </row>
        <row r="68">
          <cell r="F68">
            <v>-71493</v>
          </cell>
        </row>
        <row r="69">
          <cell r="F69">
            <v>29186</v>
          </cell>
        </row>
        <row r="70">
          <cell r="F70">
            <v>125000</v>
          </cell>
        </row>
        <row r="71">
          <cell r="F71">
            <v>0</v>
          </cell>
        </row>
        <row r="72">
          <cell r="F72">
            <v>0</v>
          </cell>
        </row>
        <row r="73">
          <cell r="F73">
            <v>32239</v>
          </cell>
        </row>
        <row r="74">
          <cell r="F74">
            <v>0</v>
          </cell>
        </row>
        <row r="75">
          <cell r="F75">
            <v>959332</v>
          </cell>
        </row>
        <row r="76">
          <cell r="F76">
            <v>0</v>
          </cell>
        </row>
        <row r="77">
          <cell r="F77">
            <v>139220276.53</v>
          </cell>
        </row>
        <row r="78">
          <cell r="F78">
            <v>3156391.14</v>
          </cell>
        </row>
        <row r="79">
          <cell r="F79">
            <v>83310948</v>
          </cell>
        </row>
        <row r="80">
          <cell r="F80">
            <v>2755378</v>
          </cell>
        </row>
        <row r="81">
          <cell r="F81">
            <v>3404877</v>
          </cell>
        </row>
        <row r="82">
          <cell r="F82">
            <v>31089224</v>
          </cell>
        </row>
        <row r="83">
          <cell r="F83">
            <v>-10000</v>
          </cell>
        </row>
        <row r="84">
          <cell r="F84">
            <v>18351867</v>
          </cell>
        </row>
        <row r="85">
          <cell r="F85">
            <v>0</v>
          </cell>
        </row>
        <row r="86">
          <cell r="F86">
            <v>13690767867.749998</v>
          </cell>
        </row>
        <row r="88">
          <cell r="F88">
            <v>0</v>
          </cell>
        </row>
        <row r="89">
          <cell r="F89">
            <v>5611284.3899999997</v>
          </cell>
        </row>
        <row r="90">
          <cell r="F90">
            <v>5611284.3899999997</v>
          </cell>
        </row>
        <row r="92">
          <cell r="F92">
            <v>8807688822.6000004</v>
          </cell>
        </row>
        <row r="93">
          <cell r="F93">
            <v>-75247205</v>
          </cell>
        </row>
        <row r="94">
          <cell r="F94">
            <v>-1777613217.1199999</v>
          </cell>
        </row>
        <row r="95">
          <cell r="F95">
            <v>-1301296526.4300001</v>
          </cell>
        </row>
        <row r="96">
          <cell r="F96">
            <v>-475639797.06999999</v>
          </cell>
        </row>
        <row r="97">
          <cell r="F97">
            <v>-399187379.38</v>
          </cell>
        </row>
        <row r="98">
          <cell r="F98">
            <v>-106844966</v>
          </cell>
        </row>
        <row r="99">
          <cell r="F99">
            <v>-291923840</v>
          </cell>
        </row>
        <row r="100">
          <cell r="F100">
            <v>-64960607</v>
          </cell>
        </row>
        <row r="101">
          <cell r="F101">
            <v>40000000</v>
          </cell>
        </row>
        <row r="102">
          <cell r="F102">
            <v>0</v>
          </cell>
        </row>
        <row r="103">
          <cell r="F103">
            <v>0</v>
          </cell>
        </row>
        <row r="104">
          <cell r="F104">
            <v>-2764746</v>
          </cell>
        </row>
        <row r="105">
          <cell r="F105">
            <v>-783084</v>
          </cell>
        </row>
        <row r="106">
          <cell r="F106">
            <v>178685</v>
          </cell>
        </row>
        <row r="107">
          <cell r="F107">
            <v>84919</v>
          </cell>
        </row>
        <row r="108">
          <cell r="F108">
            <v>0</v>
          </cell>
        </row>
        <row r="109">
          <cell r="F109">
            <v>3148013</v>
          </cell>
        </row>
        <row r="110">
          <cell r="F110">
            <v>4354839071.6000004</v>
          </cell>
        </row>
        <row r="112">
          <cell r="F112">
            <v>0</v>
          </cell>
        </row>
        <row r="113">
          <cell r="F113">
            <v>-932384</v>
          </cell>
        </row>
        <row r="114">
          <cell r="F114">
            <v>-4500429.7</v>
          </cell>
        </row>
        <row r="115">
          <cell r="F115">
            <v>-58875693.880000003</v>
          </cell>
        </row>
        <row r="116">
          <cell r="F116">
            <v>0</v>
          </cell>
        </row>
        <row r="117">
          <cell r="F117">
            <v>0</v>
          </cell>
        </row>
        <row r="118">
          <cell r="F118">
            <v>-5000</v>
          </cell>
        </row>
        <row r="119">
          <cell r="F119">
            <v>0</v>
          </cell>
        </row>
        <row r="120">
          <cell r="F120">
            <v>0</v>
          </cell>
        </row>
        <row r="121">
          <cell r="F121">
            <v>0</v>
          </cell>
        </row>
        <row r="122">
          <cell r="F122">
            <v>0</v>
          </cell>
        </row>
        <row r="123">
          <cell r="F123">
            <v>2066493</v>
          </cell>
        </row>
        <row r="124">
          <cell r="F124">
            <v>-10768145.49</v>
          </cell>
        </row>
        <row r="125">
          <cell r="F125">
            <v>-3803</v>
          </cell>
        </row>
        <row r="126">
          <cell r="F126">
            <v>127082</v>
          </cell>
        </row>
        <row r="127">
          <cell r="F127">
            <v>-1426752.5</v>
          </cell>
        </row>
        <row r="128">
          <cell r="F128">
            <v>-98741</v>
          </cell>
        </row>
        <row r="129">
          <cell r="F129">
            <v>0</v>
          </cell>
        </row>
        <row r="130">
          <cell r="F130">
            <v>-8440454</v>
          </cell>
        </row>
        <row r="131">
          <cell r="F131">
            <v>23502</v>
          </cell>
        </row>
        <row r="132">
          <cell r="F132">
            <v>340665</v>
          </cell>
        </row>
        <row r="133">
          <cell r="F133">
            <v>-82493661.570000008</v>
          </cell>
        </row>
        <row r="135">
          <cell r="F135">
            <v>0</v>
          </cell>
        </row>
        <row r="136">
          <cell r="F136">
            <v>0</v>
          </cell>
        </row>
        <row r="137">
          <cell r="F137">
            <v>-6511335180.1599998</v>
          </cell>
        </row>
        <row r="138">
          <cell r="F138">
            <v>0</v>
          </cell>
        </row>
        <row r="139">
          <cell r="F139">
            <v>-277201111.31</v>
          </cell>
        </row>
        <row r="140">
          <cell r="F140">
            <v>1002584450</v>
          </cell>
        </row>
        <row r="141">
          <cell r="F141">
            <v>0</v>
          </cell>
        </row>
        <row r="142">
          <cell r="F142">
            <v>-49230834</v>
          </cell>
        </row>
        <row r="143">
          <cell r="F143">
            <v>207766434.33000001</v>
          </cell>
        </row>
        <row r="144">
          <cell r="F144">
            <v>-18871294</v>
          </cell>
        </row>
        <row r="145">
          <cell r="F145">
            <v>165824127.46000001</v>
          </cell>
        </row>
        <row r="146">
          <cell r="F146">
            <v>240669185</v>
          </cell>
        </row>
        <row r="147">
          <cell r="F147">
            <v>-3401667776</v>
          </cell>
        </row>
        <row r="148">
          <cell r="F148">
            <v>-1213500000</v>
          </cell>
        </row>
        <row r="149">
          <cell r="F149">
            <v>-651425</v>
          </cell>
        </row>
        <row r="150">
          <cell r="F150">
            <v>0</v>
          </cell>
        </row>
        <row r="151">
          <cell r="F151">
            <v>519405861</v>
          </cell>
        </row>
        <row r="152">
          <cell r="F152">
            <v>936785</v>
          </cell>
        </row>
        <row r="153">
          <cell r="F153">
            <v>-10000000</v>
          </cell>
        </row>
        <row r="154">
          <cell r="F154">
            <v>8440454</v>
          </cell>
        </row>
        <row r="155">
          <cell r="F155">
            <v>1137992</v>
          </cell>
        </row>
        <row r="156">
          <cell r="F156">
            <v>-183208000</v>
          </cell>
        </row>
        <row r="157">
          <cell r="F157">
            <v>1397183</v>
          </cell>
        </row>
        <row r="158">
          <cell r="F158">
            <v>10451077</v>
          </cell>
        </row>
        <row r="159">
          <cell r="F159">
            <v>15477410</v>
          </cell>
        </row>
        <row r="160">
          <cell r="F160">
            <v>-9491574661.6800003</v>
          </cell>
        </row>
        <row r="162">
          <cell r="F162">
            <v>0</v>
          </cell>
        </row>
        <row r="163">
          <cell r="F163">
            <v>1509966</v>
          </cell>
        </row>
        <row r="164">
          <cell r="F164">
            <v>50000000</v>
          </cell>
        </row>
        <row r="165">
          <cell r="F165">
            <v>243400</v>
          </cell>
        </row>
        <row r="166">
          <cell r="F166">
            <v>51753366</v>
          </cell>
        </row>
        <row r="168">
          <cell r="F168">
            <v>26300</v>
          </cell>
        </row>
        <row r="169">
          <cell r="F169">
            <v>78900</v>
          </cell>
        </row>
        <row r="170">
          <cell r="F170">
            <v>60300</v>
          </cell>
        </row>
        <row r="171">
          <cell r="F171">
            <v>165500</v>
          </cell>
        </row>
        <row r="173">
          <cell r="F173">
            <v>-2792910336.7600002</v>
          </cell>
        </row>
        <row r="174">
          <cell r="F174">
            <v>0</v>
          </cell>
        </row>
        <row r="175">
          <cell r="F175">
            <v>-2792910336.7600002</v>
          </cell>
        </row>
        <row r="177">
          <cell r="F177">
            <v>72147662</v>
          </cell>
        </row>
        <row r="178">
          <cell r="F178">
            <v>21363504.940000001</v>
          </cell>
        </row>
        <row r="179">
          <cell r="F179">
            <v>14424171.4</v>
          </cell>
        </row>
        <row r="180">
          <cell r="F180">
            <v>1193648</v>
          </cell>
        </row>
        <row r="181">
          <cell r="F181">
            <v>2654667.84</v>
          </cell>
        </row>
        <row r="182">
          <cell r="F182">
            <v>0</v>
          </cell>
        </row>
        <row r="183">
          <cell r="F183">
            <v>111783654.18000001</v>
          </cell>
        </row>
        <row r="185">
          <cell r="F185">
            <v>-7541257</v>
          </cell>
        </row>
        <row r="186">
          <cell r="F186">
            <v>-16874397.960000001</v>
          </cell>
        </row>
        <row r="187">
          <cell r="F187">
            <v>-12420080.52</v>
          </cell>
        </row>
        <row r="188">
          <cell r="F188">
            <v>-301646</v>
          </cell>
        </row>
        <row r="189">
          <cell r="F189">
            <v>-1927949.13</v>
          </cell>
        </row>
        <row r="190">
          <cell r="F190">
            <v>-39065330.610000007</v>
          </cell>
        </row>
        <row r="192">
          <cell r="F192">
            <v>-155107698</v>
          </cell>
        </row>
        <row r="193">
          <cell r="F193">
            <v>-155107698</v>
          </cell>
        </row>
        <row r="195">
          <cell r="F195">
            <v>6011500484.3199997</v>
          </cell>
        </row>
        <row r="196">
          <cell r="F196">
            <v>1528491929</v>
          </cell>
        </row>
        <row r="197">
          <cell r="F197">
            <v>-6192703400.8299999</v>
          </cell>
        </row>
        <row r="198">
          <cell r="F198">
            <v>-1742322041.5899999</v>
          </cell>
        </row>
        <row r="199">
          <cell r="F199">
            <v>-395033029.10000014</v>
          </cell>
        </row>
        <row r="201">
          <cell r="F201">
            <v>-1283658</v>
          </cell>
        </row>
        <row r="202">
          <cell r="F202">
            <v>-1283658</v>
          </cell>
        </row>
        <row r="204">
          <cell r="F204">
            <v>0</v>
          </cell>
        </row>
        <row r="205">
          <cell r="F205">
            <v>5714475432.1599998</v>
          </cell>
        </row>
        <row r="206">
          <cell r="F206">
            <v>0</v>
          </cell>
        </row>
        <row r="207">
          <cell r="F207">
            <v>-6532640828.6000004</v>
          </cell>
        </row>
        <row r="208">
          <cell r="F208">
            <v>-253591093.75999999</v>
          </cell>
        </row>
        <row r="209">
          <cell r="F209">
            <v>-788071427.20000052</v>
          </cell>
        </row>
        <row r="211">
          <cell r="F211">
            <v>0</v>
          </cell>
        </row>
        <row r="212">
          <cell r="F212">
            <v>-1516200137.52</v>
          </cell>
        </row>
        <row r="213">
          <cell r="F213">
            <v>-1256879035.53</v>
          </cell>
        </row>
        <row r="214">
          <cell r="F214">
            <v>-470955468.35000002</v>
          </cell>
        </row>
        <row r="215">
          <cell r="F215">
            <v>-393481418.20999998</v>
          </cell>
        </row>
        <row r="216">
          <cell r="F216">
            <v>-75270480</v>
          </cell>
        </row>
        <row r="217">
          <cell r="F217">
            <v>-31644196</v>
          </cell>
        </row>
        <row r="218">
          <cell r="F218">
            <v>-276912103</v>
          </cell>
        </row>
        <row r="219">
          <cell r="F219">
            <v>397782381.88</v>
          </cell>
        </row>
        <row r="220">
          <cell r="F220">
            <v>442422341.80000001</v>
          </cell>
        </row>
        <row r="221">
          <cell r="F221">
            <v>205944995.97</v>
          </cell>
        </row>
        <row r="222">
          <cell r="F222">
            <v>34408666</v>
          </cell>
        </row>
        <row r="223">
          <cell r="F223">
            <v>-2940784452.96</v>
          </cell>
        </row>
        <row r="225">
          <cell r="F225">
            <v>-1837727995.6199999</v>
          </cell>
        </row>
        <row r="226">
          <cell r="F226">
            <v>-524367</v>
          </cell>
        </row>
        <row r="227">
          <cell r="F227">
            <v>0</v>
          </cell>
        </row>
        <row r="228">
          <cell r="F228">
            <v>0</v>
          </cell>
        </row>
        <row r="229">
          <cell r="F229">
            <v>0</v>
          </cell>
        </row>
        <row r="230">
          <cell r="F230">
            <v>-249887</v>
          </cell>
        </row>
        <row r="231">
          <cell r="F231">
            <v>-251759</v>
          </cell>
        </row>
        <row r="232">
          <cell r="F232">
            <v>-16778723</v>
          </cell>
        </row>
        <row r="233">
          <cell r="F233">
            <v>-529013</v>
          </cell>
        </row>
        <row r="234">
          <cell r="F234">
            <v>-76938</v>
          </cell>
        </row>
        <row r="235">
          <cell r="F235">
            <v>-33300</v>
          </cell>
        </row>
        <row r="236">
          <cell r="F236">
            <v>-23960</v>
          </cell>
        </row>
        <row r="237">
          <cell r="F237">
            <v>0</v>
          </cell>
        </row>
        <row r="238">
          <cell r="F238">
            <v>-2391498</v>
          </cell>
        </row>
        <row r="239">
          <cell r="F239">
            <v>-5034755</v>
          </cell>
        </row>
        <row r="240">
          <cell r="F240">
            <v>0</v>
          </cell>
        </row>
        <row r="241">
          <cell r="F241">
            <v>-2384611</v>
          </cell>
        </row>
        <row r="242">
          <cell r="F242">
            <v>-2662717</v>
          </cell>
        </row>
        <row r="243">
          <cell r="F243">
            <v>-301217</v>
          </cell>
        </row>
        <row r="244">
          <cell r="F244">
            <v>1950</v>
          </cell>
        </row>
        <row r="245">
          <cell r="F245">
            <v>-103645549</v>
          </cell>
        </row>
        <row r="246">
          <cell r="F246">
            <v>-267926445</v>
          </cell>
        </row>
        <row r="247">
          <cell r="F247">
            <v>-7942126</v>
          </cell>
        </row>
        <row r="248">
          <cell r="F248">
            <v>-38900</v>
          </cell>
        </row>
        <row r="249">
          <cell r="F249">
            <v>-1819780</v>
          </cell>
        </row>
        <row r="250">
          <cell r="F250">
            <v>-27608</v>
          </cell>
        </row>
        <row r="251">
          <cell r="F251">
            <v>0</v>
          </cell>
        </row>
        <row r="252">
          <cell r="F252">
            <v>-457966</v>
          </cell>
        </row>
        <row r="253">
          <cell r="F253">
            <v>-6720198.8300000001</v>
          </cell>
        </row>
        <row r="254">
          <cell r="F254">
            <v>0</v>
          </cell>
        </row>
        <row r="255">
          <cell r="F255">
            <v>0</v>
          </cell>
        </row>
        <row r="256">
          <cell r="F256">
            <v>0</v>
          </cell>
        </row>
        <row r="257">
          <cell r="F257">
            <v>0</v>
          </cell>
        </row>
        <row r="258">
          <cell r="F258">
            <v>80071</v>
          </cell>
        </row>
        <row r="259">
          <cell r="F259">
            <v>-9601380</v>
          </cell>
        </row>
        <row r="260">
          <cell r="F260">
            <v>-107455641</v>
          </cell>
        </row>
        <row r="261">
          <cell r="F261">
            <v>-68603</v>
          </cell>
        </row>
        <row r="262">
          <cell r="F262">
            <v>0</v>
          </cell>
        </row>
        <row r="263">
          <cell r="F263">
            <v>-2374592916.4499998</v>
          </cell>
        </row>
        <row r="265">
          <cell r="F265">
            <v>0</v>
          </cell>
        </row>
        <row r="267">
          <cell r="F267">
            <v>-3345423475</v>
          </cell>
        </row>
        <row r="268">
          <cell r="F268">
            <v>-40446159</v>
          </cell>
        </row>
        <row r="269">
          <cell r="F269">
            <v>-3385869634</v>
          </cell>
        </row>
        <row r="271">
          <cell r="F271">
            <v>-7120125</v>
          </cell>
        </row>
        <row r="272">
          <cell r="F272">
            <v>-124086</v>
          </cell>
        </row>
        <row r="273">
          <cell r="F273">
            <v>-15133538.85</v>
          </cell>
        </row>
        <row r="274">
          <cell r="F274">
            <v>-2454</v>
          </cell>
        </row>
        <row r="275">
          <cell r="F275">
            <v>-18731620.16</v>
          </cell>
        </row>
        <row r="276">
          <cell r="F276">
            <v>-1247</v>
          </cell>
        </row>
        <row r="277">
          <cell r="F277">
            <v>-41113071.010000005</v>
          </cell>
        </row>
        <row r="279">
          <cell r="F279">
            <v>-4032131</v>
          </cell>
        </row>
        <row r="280">
          <cell r="F280">
            <v>-4032131</v>
          </cell>
        </row>
        <row r="282">
          <cell r="F282">
            <v>482671</v>
          </cell>
        </row>
        <row r="283">
          <cell r="F283">
            <v>26054902</v>
          </cell>
        </row>
        <row r="284">
          <cell r="F284">
            <v>15725</v>
          </cell>
        </row>
        <row r="285">
          <cell r="F285">
            <v>0</v>
          </cell>
        </row>
        <row r="286">
          <cell r="F286">
            <v>0</v>
          </cell>
        </row>
        <row r="287">
          <cell r="F287">
            <v>15020259.43</v>
          </cell>
        </row>
        <row r="288">
          <cell r="F288">
            <v>0</v>
          </cell>
        </row>
        <row r="289">
          <cell r="F289">
            <v>9364396</v>
          </cell>
        </row>
        <row r="290">
          <cell r="F290">
            <v>9929671</v>
          </cell>
        </row>
        <row r="291">
          <cell r="F291">
            <v>0</v>
          </cell>
        </row>
        <row r="292">
          <cell r="F292">
            <v>845891</v>
          </cell>
        </row>
        <row r="293">
          <cell r="F293">
            <v>326700</v>
          </cell>
        </row>
        <row r="294">
          <cell r="F294">
            <v>62040215.43</v>
          </cell>
        </row>
        <row r="296">
          <cell r="F296">
            <v>3243285.4</v>
          </cell>
        </row>
        <row r="297">
          <cell r="F297">
            <v>26931881.170000002</v>
          </cell>
        </row>
        <row r="298">
          <cell r="F298">
            <v>11277132.029999999</v>
          </cell>
        </row>
        <row r="299">
          <cell r="F299">
            <v>4498303.28</v>
          </cell>
        </row>
        <row r="300">
          <cell r="F300">
            <v>6465668.1500000004</v>
          </cell>
        </row>
        <row r="301">
          <cell r="F301">
            <v>853545</v>
          </cell>
        </row>
        <row r="302">
          <cell r="F302">
            <v>414260</v>
          </cell>
        </row>
        <row r="303">
          <cell r="F303">
            <v>9137658</v>
          </cell>
        </row>
        <row r="304">
          <cell r="F304">
            <v>819860</v>
          </cell>
        </row>
        <row r="305">
          <cell r="F305">
            <v>0</v>
          </cell>
        </row>
        <row r="306">
          <cell r="F306">
            <v>0</v>
          </cell>
        </row>
        <row r="307">
          <cell r="F307">
            <v>63641593.030000001</v>
          </cell>
        </row>
        <row r="309">
          <cell r="F309">
            <v>-7161.93</v>
          </cell>
        </row>
        <row r="310">
          <cell r="F310">
            <v>0</v>
          </cell>
        </row>
        <row r="311">
          <cell r="F311">
            <v>1581330</v>
          </cell>
        </row>
        <row r="312">
          <cell r="F312">
            <v>294838</v>
          </cell>
        </row>
        <row r="313">
          <cell r="F313">
            <v>87529</v>
          </cell>
        </row>
        <row r="314">
          <cell r="F314">
            <v>1437378</v>
          </cell>
        </row>
        <row r="315">
          <cell r="F315">
            <v>6843784</v>
          </cell>
        </row>
        <row r="316">
          <cell r="F316">
            <v>0</v>
          </cell>
        </row>
        <row r="317">
          <cell r="F317">
            <v>0</v>
          </cell>
        </row>
        <row r="318">
          <cell r="F318">
            <v>2683021</v>
          </cell>
        </row>
        <row r="319">
          <cell r="F319">
            <v>802410</v>
          </cell>
        </row>
        <row r="320">
          <cell r="F320">
            <v>0</v>
          </cell>
        </row>
        <row r="321">
          <cell r="F321">
            <v>3460</v>
          </cell>
        </row>
        <row r="322">
          <cell r="F322">
            <v>28725</v>
          </cell>
        </row>
        <row r="323">
          <cell r="F323">
            <v>1885679</v>
          </cell>
        </row>
        <row r="324">
          <cell r="F324">
            <v>1025</v>
          </cell>
        </row>
        <row r="325">
          <cell r="F325">
            <v>5573209</v>
          </cell>
        </row>
        <row r="326">
          <cell r="F326">
            <v>0</v>
          </cell>
        </row>
        <row r="327">
          <cell r="F327">
            <v>294530</v>
          </cell>
        </row>
        <row r="328">
          <cell r="F328">
            <v>736197</v>
          </cell>
        </row>
        <row r="329">
          <cell r="F329">
            <v>884250</v>
          </cell>
        </row>
        <row r="330">
          <cell r="F330">
            <v>66135</v>
          </cell>
        </row>
        <row r="331">
          <cell r="F331">
            <v>264211</v>
          </cell>
        </row>
        <row r="332">
          <cell r="F332">
            <v>57537</v>
          </cell>
        </row>
        <row r="333">
          <cell r="F333">
            <v>326058</v>
          </cell>
        </row>
        <row r="334">
          <cell r="F334">
            <v>569526</v>
          </cell>
        </row>
        <row r="335">
          <cell r="F335">
            <v>0</v>
          </cell>
        </row>
        <row r="336">
          <cell r="F336">
            <v>183795</v>
          </cell>
        </row>
        <row r="337">
          <cell r="F337">
            <v>3500</v>
          </cell>
        </row>
        <row r="338">
          <cell r="F338">
            <v>321922</v>
          </cell>
        </row>
        <row r="339">
          <cell r="F339">
            <v>0</v>
          </cell>
        </row>
        <row r="340">
          <cell r="F340">
            <v>0</v>
          </cell>
        </row>
        <row r="341">
          <cell r="F341">
            <v>515900</v>
          </cell>
        </row>
        <row r="342">
          <cell r="F342">
            <v>0</v>
          </cell>
        </row>
        <row r="343">
          <cell r="F343">
            <v>549450.5</v>
          </cell>
        </row>
        <row r="344">
          <cell r="F344">
            <v>3568590</v>
          </cell>
        </row>
        <row r="345">
          <cell r="F345">
            <v>5183913</v>
          </cell>
        </row>
        <row r="346">
          <cell r="F346">
            <v>674066</v>
          </cell>
        </row>
        <row r="347">
          <cell r="F347">
            <v>37961578</v>
          </cell>
        </row>
        <row r="348">
          <cell r="F348">
            <v>0</v>
          </cell>
        </row>
        <row r="349">
          <cell r="F349">
            <v>26122</v>
          </cell>
        </row>
        <row r="350">
          <cell r="F350">
            <v>370659.17</v>
          </cell>
        </row>
        <row r="351">
          <cell r="F351">
            <v>73773165.739999995</v>
          </cell>
        </row>
        <row r="353">
          <cell r="F353">
            <v>0</v>
          </cell>
        </row>
        <row r="354">
          <cell r="F354">
            <v>2149516</v>
          </cell>
        </row>
        <row r="355">
          <cell r="F355">
            <v>2576504</v>
          </cell>
        </row>
        <row r="356">
          <cell r="F356">
            <v>268226</v>
          </cell>
        </row>
        <row r="357">
          <cell r="F357">
            <v>4994246</v>
          </cell>
        </row>
        <row r="359">
          <cell r="F359">
            <v>0</v>
          </cell>
        </row>
        <row r="360">
          <cell r="F360">
            <v>0</v>
          </cell>
        </row>
        <row r="361">
          <cell r="F361">
            <v>282875</v>
          </cell>
        </row>
        <row r="362">
          <cell r="F362">
            <v>0</v>
          </cell>
        </row>
        <row r="363">
          <cell r="F363">
            <v>23464787</v>
          </cell>
        </row>
        <row r="364">
          <cell r="F364">
            <v>23747662</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224613</v>
          </cell>
        </row>
        <row r="376">
          <cell r="F376">
            <v>0</v>
          </cell>
        </row>
        <row r="377">
          <cell r="F377">
            <v>0</v>
          </cell>
        </row>
        <row r="378">
          <cell r="F378">
            <v>0</v>
          </cell>
        </row>
        <row r="379">
          <cell r="F379">
            <v>-518</v>
          </cell>
        </row>
        <row r="380">
          <cell r="F380">
            <v>-8298</v>
          </cell>
        </row>
        <row r="381">
          <cell r="F381">
            <v>3077991.46</v>
          </cell>
        </row>
        <row r="382">
          <cell r="F382">
            <v>32154857</v>
          </cell>
        </row>
        <row r="383">
          <cell r="F383">
            <v>0</v>
          </cell>
        </row>
        <row r="384">
          <cell r="F384">
            <v>20109479</v>
          </cell>
        </row>
        <row r="385">
          <cell r="F385">
            <v>55558124.460000001</v>
          </cell>
        </row>
        <row r="387">
          <cell r="F387">
            <v>0</v>
          </cell>
        </row>
        <row r="388">
          <cell r="F388">
            <v>0</v>
          </cell>
        </row>
        <row r="389">
          <cell r="F389">
            <v>0</v>
          </cell>
        </row>
        <row r="390">
          <cell r="F390">
            <v>0</v>
          </cell>
        </row>
        <row r="391">
          <cell r="F391">
            <v>0</v>
          </cell>
        </row>
        <row r="392">
          <cell r="F392">
            <v>0</v>
          </cell>
        </row>
        <row r="393">
          <cell r="F393">
            <v>-227029</v>
          </cell>
        </row>
        <row r="394">
          <cell r="F394">
            <v>-1356778.88</v>
          </cell>
        </row>
        <row r="395">
          <cell r="F395">
            <v>91155</v>
          </cell>
        </row>
        <row r="396">
          <cell r="F396">
            <v>30162106</v>
          </cell>
        </row>
        <row r="397">
          <cell r="F397">
            <v>0</v>
          </cell>
        </row>
        <row r="398">
          <cell r="F398">
            <v>573087459</v>
          </cell>
        </row>
        <row r="399">
          <cell r="F399">
            <v>44171607</v>
          </cell>
        </row>
        <row r="400">
          <cell r="F400">
            <v>645928519.12</v>
          </cell>
        </row>
        <row r="402">
          <cell r="F402">
            <v>280194512.30000001</v>
          </cell>
        </row>
        <row r="403">
          <cell r="F403">
            <v>28082257.27</v>
          </cell>
        </row>
        <row r="404">
          <cell r="F404">
            <v>838602</v>
          </cell>
        </row>
        <row r="405">
          <cell r="F405">
            <v>7057</v>
          </cell>
        </row>
        <row r="406">
          <cell r="F406">
            <v>236934631.61000001</v>
          </cell>
        </row>
        <row r="407">
          <cell r="F407">
            <v>19893270.68</v>
          </cell>
        </row>
        <row r="408">
          <cell r="F408">
            <v>0</v>
          </cell>
        </row>
        <row r="409">
          <cell r="F409">
            <v>104222225.20999999</v>
          </cell>
        </row>
        <row r="410">
          <cell r="F410">
            <v>828772652.02999997</v>
          </cell>
        </row>
        <row r="411">
          <cell r="F411">
            <v>25416710</v>
          </cell>
        </row>
        <row r="412">
          <cell r="F412">
            <v>18491103</v>
          </cell>
        </row>
        <row r="413">
          <cell r="F413">
            <v>0</v>
          </cell>
        </row>
        <row r="414">
          <cell r="F414">
            <v>9463175</v>
          </cell>
        </row>
        <row r="415">
          <cell r="F415">
            <v>62111</v>
          </cell>
        </row>
        <row r="416">
          <cell r="F416">
            <v>663441</v>
          </cell>
        </row>
        <row r="417">
          <cell r="F417">
            <v>692279</v>
          </cell>
        </row>
        <row r="418">
          <cell r="F418">
            <v>541659</v>
          </cell>
        </row>
        <row r="419">
          <cell r="F419">
            <v>1925900.11</v>
          </cell>
        </row>
        <row r="420">
          <cell r="F420">
            <v>544746621</v>
          </cell>
        </row>
        <row r="421">
          <cell r="F421">
            <v>19991256</v>
          </cell>
        </row>
        <row r="422">
          <cell r="F422">
            <v>68333286</v>
          </cell>
        </row>
        <row r="423">
          <cell r="F423">
            <v>86284390</v>
          </cell>
        </row>
        <row r="424">
          <cell r="F424">
            <v>20585563.309999999</v>
          </cell>
        </row>
        <row r="425">
          <cell r="F425">
            <v>4610386</v>
          </cell>
        </row>
        <row r="426">
          <cell r="F426">
            <v>22648079</v>
          </cell>
        </row>
        <row r="427">
          <cell r="F427">
            <v>520277</v>
          </cell>
        </row>
        <row r="428">
          <cell r="F428">
            <v>9839241</v>
          </cell>
        </row>
        <row r="429">
          <cell r="F429">
            <v>14500</v>
          </cell>
        </row>
        <row r="430">
          <cell r="F430">
            <v>8074673</v>
          </cell>
        </row>
        <row r="431">
          <cell r="F431">
            <v>264931415</v>
          </cell>
        </row>
        <row r="432">
          <cell r="F432">
            <v>70157046</v>
          </cell>
        </row>
        <row r="433">
          <cell r="F433">
            <v>413193</v>
          </cell>
        </row>
        <row r="434">
          <cell r="F434">
            <v>0</v>
          </cell>
        </row>
        <row r="435">
          <cell r="F435">
            <v>50021973</v>
          </cell>
        </row>
        <row r="436">
          <cell r="F436">
            <v>7322158</v>
          </cell>
        </row>
        <row r="437">
          <cell r="F437">
            <v>92227864</v>
          </cell>
        </row>
        <row r="438">
          <cell r="F438">
            <v>0</v>
          </cell>
        </row>
        <row r="439">
          <cell r="F439">
            <v>0</v>
          </cell>
        </row>
        <row r="440">
          <cell r="F440">
            <v>2826923507.52</v>
          </cell>
        </row>
        <row r="442">
          <cell r="F442">
            <v>0</v>
          </cell>
        </row>
        <row r="443">
          <cell r="F443">
            <v>0</v>
          </cell>
        </row>
        <row r="444">
          <cell r="F444">
            <v>-168464</v>
          </cell>
        </row>
        <row r="445">
          <cell r="F445">
            <v>-310962</v>
          </cell>
        </row>
        <row r="446">
          <cell r="F446">
            <v>3848456</v>
          </cell>
        </row>
        <row r="447">
          <cell r="F447">
            <v>3369030</v>
          </cell>
        </row>
        <row r="449">
          <cell r="F449">
            <v>98597034</v>
          </cell>
        </row>
        <row r="450">
          <cell r="F450">
            <v>0</v>
          </cell>
        </row>
        <row r="451">
          <cell r="F451">
            <v>1668135</v>
          </cell>
        </row>
        <row r="452">
          <cell r="F452">
            <v>33604578</v>
          </cell>
        </row>
        <row r="453">
          <cell r="F453">
            <v>4215015</v>
          </cell>
        </row>
        <row r="454">
          <cell r="F454">
            <v>0</v>
          </cell>
        </row>
        <row r="455">
          <cell r="F455">
            <v>200000</v>
          </cell>
        </row>
        <row r="456">
          <cell r="F456">
            <v>11580592</v>
          </cell>
        </row>
        <row r="457">
          <cell r="F457">
            <v>0</v>
          </cell>
        </row>
        <row r="458">
          <cell r="F458">
            <v>258242</v>
          </cell>
        </row>
        <row r="459">
          <cell r="F459">
            <v>-922298</v>
          </cell>
        </row>
        <row r="460">
          <cell r="F460">
            <v>6075427</v>
          </cell>
        </row>
        <row r="461">
          <cell r="F461">
            <v>6980514</v>
          </cell>
        </row>
        <row r="462">
          <cell r="F462">
            <v>5392329</v>
          </cell>
        </row>
        <row r="463">
          <cell r="F463">
            <v>0</v>
          </cell>
        </row>
        <row r="464">
          <cell r="F464">
            <v>16532743</v>
          </cell>
        </row>
        <row r="465">
          <cell r="F465">
            <v>0</v>
          </cell>
        </row>
        <row r="466">
          <cell r="F466">
            <v>20773440</v>
          </cell>
        </row>
        <row r="467">
          <cell r="F467">
            <v>0</v>
          </cell>
        </row>
        <row r="468">
          <cell r="F468">
            <v>4121604</v>
          </cell>
        </row>
        <row r="469">
          <cell r="F469">
            <v>0</v>
          </cell>
        </row>
        <row r="470">
          <cell r="F470">
            <v>3695923</v>
          </cell>
        </row>
        <row r="471">
          <cell r="F471">
            <v>212773278</v>
          </cell>
        </row>
        <row r="473">
          <cell r="F473">
            <v>8031417</v>
          </cell>
        </row>
        <row r="474">
          <cell r="F474">
            <v>2859276</v>
          </cell>
        </row>
        <row r="475">
          <cell r="F475">
            <v>383097</v>
          </cell>
        </row>
        <row r="476">
          <cell r="F476">
            <v>208524</v>
          </cell>
        </row>
        <row r="477">
          <cell r="F477">
            <v>11482314</v>
          </cell>
        </row>
        <row r="479">
          <cell r="F479">
            <v>11281054</v>
          </cell>
        </row>
        <row r="480">
          <cell r="F480">
            <v>2675514</v>
          </cell>
        </row>
        <row r="481">
          <cell r="F481">
            <v>6463016</v>
          </cell>
        </row>
        <row r="482">
          <cell r="F482">
            <v>1973488</v>
          </cell>
        </row>
        <row r="483">
          <cell r="F483">
            <v>44288517</v>
          </cell>
        </row>
        <row r="484">
          <cell r="F484">
            <v>13328212</v>
          </cell>
        </row>
        <row r="485">
          <cell r="F485">
            <v>0</v>
          </cell>
        </row>
        <row r="486">
          <cell r="F486">
            <v>80009801</v>
          </cell>
        </row>
        <row r="488">
          <cell r="F488">
            <v>0</v>
          </cell>
        </row>
        <row r="489">
          <cell r="F489">
            <v>0</v>
          </cell>
        </row>
        <row r="490">
          <cell r="F490">
            <v>-9.5367431640625E-6</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Working of Prop Div"/>
      <sheetName val="Instruction Sheet"/>
      <sheetName val="AJV Sheet Current Year"/>
      <sheetName val="AJV Sheet Previous Year"/>
      <sheetName val="re-schedule balancesheet"/>
      <sheetName val="cash flow tb"/>
      <sheetName val="Revised cash flow"/>
      <sheetName val="TB CY"/>
      <sheetName val="TB PY"/>
      <sheetName val="TB PPY"/>
      <sheetName val="cash flow working "/>
      <sheetName val="cash flow assets"/>
      <sheetName val="Pivot of TB"/>
      <sheetName val="TB Sheet"/>
      <sheetName val="CF Assets"/>
      <sheetName val="Loan Sch PY"/>
      <sheetName val="1A .Ratio Analysis"/>
      <sheetName val="Deposit Regroup CY"/>
      <sheetName val="1. Bal Sheet"/>
      <sheetName val="2. Prof &amp;L"/>
      <sheetName val="3.CF (New)"/>
      <sheetName val="4.BS SHARE"/>
      <sheetName val="5.BS Notes"/>
      <sheetName val="5.1 31.03.13"/>
      <sheetName val="6.PL Notes"/>
      <sheetName val="4.1 31.03.14"/>
      <sheetName val="4.2 31.03.14"/>
      <sheetName val="5.2 31.03.13"/>
      <sheetName val="7.1 31.03.14"/>
      <sheetName val="FA Working Not to use"/>
      <sheetName val="FA Working"/>
      <sheetName val="FA Sch 11"/>
      <sheetName val="11.3 to11.10"/>
      <sheetName val="12.2"/>
      <sheetName val=" 40.1 "/>
      <sheetName val="OTH NOTE 1"/>
      <sheetName val="Oth Notes 2 "/>
      <sheetName val="Ret Report CY"/>
      <sheetName val="Ret Report PY"/>
      <sheetName val="rent current year"/>
      <sheetName val="Term loan 31.03.2014"/>
      <sheetName val="Rent-previous year"/>
      <sheetName val="7.Term Loan 31.03.2013"/>
      <sheetName val="Loans to Emp-CY"/>
      <sheetName val="Loans to Emp"/>
      <sheetName val="Cenvat CY"/>
      <sheetName val="Cenvat PY"/>
      <sheetName val="Qty details Previous Year"/>
      <sheetName val="Qty details Current Year"/>
      <sheetName val="Excise current year (2)"/>
      <sheetName val="Excise current year"/>
      <sheetName val="Excise Previous Year"/>
      <sheetName val="vendor regroup current year "/>
      <sheetName val="Vendor Regroup Previous Year"/>
      <sheetName val="Prio Period-PY"/>
      <sheetName val="Prior Period-CY"/>
      <sheetName val="Vendor Bifurcation PY"/>
      <sheetName val="Adv Against Exp PY"/>
      <sheetName val="Adv Against Exp CY"/>
      <sheetName val="Loan to Emp PY"/>
      <sheetName val="Debtor Ageing PY"/>
      <sheetName val="Long-Term Borrowings"/>
    </sheetNames>
    <sheetDataSet>
      <sheetData sheetId="0"/>
      <sheetData sheetId="1"/>
      <sheetData sheetId="2">
        <row r="31">
          <cell r="D31">
            <v>0</v>
          </cell>
        </row>
      </sheetData>
      <sheetData sheetId="3">
        <row r="3">
          <cell r="E3" t="str">
            <v>Share Capital</v>
          </cell>
        </row>
      </sheetData>
      <sheetData sheetId="4"/>
      <sheetData sheetId="5"/>
      <sheetData sheetId="6"/>
      <sheetData sheetId="7"/>
      <sheetData sheetId="8"/>
      <sheetData sheetId="9"/>
      <sheetData sheetId="10"/>
      <sheetData sheetId="11"/>
      <sheetData sheetId="12"/>
      <sheetData sheetId="13"/>
      <sheetData sheetId="14">
        <row r="4">
          <cell r="C4" t="str">
            <v>Check-TB</v>
          </cell>
        </row>
      </sheetData>
      <sheetData sheetId="15"/>
      <sheetData sheetId="16"/>
      <sheetData sheetId="17"/>
      <sheetData sheetId="18"/>
      <sheetData sheetId="19">
        <row r="13">
          <cell r="F13">
            <v>0</v>
          </cell>
        </row>
      </sheetData>
      <sheetData sheetId="20">
        <row r="42">
          <cell r="D42">
            <v>-12.218590709980651</v>
          </cell>
        </row>
      </sheetData>
      <sheetData sheetId="21"/>
      <sheetData sheetId="22"/>
      <sheetData sheetId="23">
        <row r="5">
          <cell r="G5" t="str">
            <v>As at 31st March 2014</v>
          </cell>
        </row>
      </sheetData>
      <sheetData sheetId="24"/>
      <sheetData sheetId="25"/>
      <sheetData sheetId="26"/>
      <sheetData sheetId="27"/>
      <sheetData sheetId="28"/>
      <sheetData sheetId="29"/>
      <sheetData sheetId="30"/>
      <sheetData sheetId="31">
        <row r="1">
          <cell r="E1" t="str">
            <v>Gross Block</v>
          </cell>
        </row>
      </sheetData>
      <sheetData sheetId="32"/>
      <sheetData sheetId="33">
        <row r="14">
          <cell r="G14">
            <v>1994250304</v>
          </cell>
        </row>
      </sheetData>
      <sheetData sheetId="34"/>
      <sheetData sheetId="35"/>
      <sheetData sheetId="36"/>
      <sheetData sheetId="37"/>
      <sheetData sheetId="38"/>
      <sheetData sheetId="39"/>
      <sheetData sheetId="40">
        <row r="170">
          <cell r="N170">
            <v>25897273.601287667</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b (2)"/>
      <sheetName val="deb"/>
      <sheetName val="rtl"/>
      <sheetName val="fcl"/>
      <sheetName val="guar comm"/>
      <sheetName val="commitment "/>
      <sheetName val="cmc adv"/>
      <sheetName val="SCH"/>
      <sheetName val="Sheet2"/>
      <sheetName val="Instruction Sheet"/>
      <sheetName val="Clause 9"/>
    </sheetNames>
    <sheetDataSet>
      <sheetData sheetId="0" refreshError="1"/>
      <sheetData sheetId="1" refreshError="1"/>
      <sheetData sheetId="2" refreshError="1">
        <row r="46">
          <cell r="A46">
            <v>5</v>
          </cell>
          <cell r="B46" t="str">
            <v>Stabdard Chartered Bank</v>
          </cell>
          <cell r="G46">
            <v>-6081237</v>
          </cell>
        </row>
        <row r="47">
          <cell r="B47" t="str">
            <v>Final Settlement</v>
          </cell>
        </row>
        <row r="49">
          <cell r="B49" t="str">
            <v>Total</v>
          </cell>
          <cell r="C49">
            <v>11757784997</v>
          </cell>
          <cell r="G49">
            <v>415514633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tA.General"/>
      <sheetName val="PartA.HoldingCoInfo"/>
      <sheetName val="PartA.SubsidiaryCoInfo"/>
      <sheetName val="PartA.KeyPersonsInfo"/>
      <sheetName val="PartA.ShareHoldersInfo"/>
      <sheetName val="PartA.BalanceSheet"/>
      <sheetName val="PartA-P&amp;L"/>
      <sheetName val="PartA-OthInfo"/>
      <sheetName val="PartA-QD"/>
      <sheetName val="PartB-ComputeTotalIncome"/>
      <sheetName val="PartB-ComputeTax"/>
      <sheetName val="PartC-FBT"/>
      <sheetName val="Sch-BankAccount"/>
      <sheetName val="Sch-HouseProp"/>
      <sheetName val="Sch-BusinessProfession"/>
      <sheetName val="Sch-DepreciationPlantMachinery"/>
      <sheetName val="Sch-DepreciationOtherAssets"/>
      <sheetName val="Sch-Depreciation"/>
      <sheetName val="Sch-DeemedCapitalGains"/>
      <sheetName val="Sch-ESR"/>
      <sheetName val="Sch-CapitalGains"/>
      <sheetName val="Sch-OtherSources"/>
      <sheetName val="Sch-CurrentLossAdj"/>
      <sheetName val="Sch-BroughtForwardLossAdj"/>
      <sheetName val="Sch-CarryForwardLosses"/>
      <sheetName val="Sch-10A"/>
      <sheetName val="Sch-10AA_10B_10BA"/>
      <sheetName val="Sch-80G"/>
      <sheetName val="Sch-80IA"/>
      <sheetName val="Sch-80IB"/>
      <sheetName val="Sch-80IC"/>
      <sheetName val="Sch-ChapVIA"/>
      <sheetName val="Sch-STTC"/>
      <sheetName val="Sch-SpecialRates"/>
      <sheetName val="Sch-ExemptIncome"/>
      <sheetName val="Sch-MAT"/>
      <sheetName val="Sch-MATC"/>
      <sheetName val="Sch-DDT"/>
      <sheetName val="Sch-FringeBenefitInfo"/>
      <sheetName val="Sch-FringeBenefitCompute"/>
      <sheetName val="Sch-IT"/>
      <sheetName val="Sch-TDS2"/>
      <sheetName val="Sch-TCS"/>
      <sheetName val="Sch-FBT"/>
      <sheetName val="Sch-DDTP"/>
      <sheetName val="ACKNOWLEDGEMENT"/>
      <sheetName val="Codes"/>
      <sheetName val="SUMMERY"/>
      <sheetName val="Para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20">
          <cell r="C20" t="str">
            <v>ANDAMAN AND NICOBAR ISLANDS-01</v>
          </cell>
        </row>
        <row r="21">
          <cell r="C21" t="str">
            <v>ANDHRA PRADESH-02</v>
          </cell>
        </row>
        <row r="22">
          <cell r="C22" t="str">
            <v>ARUNACHAL PRADESH-03</v>
          </cell>
        </row>
        <row r="23">
          <cell r="C23" t="str">
            <v>ASSAM-04</v>
          </cell>
        </row>
        <row r="24">
          <cell r="C24" t="str">
            <v>BIHAR-05</v>
          </cell>
        </row>
        <row r="25">
          <cell r="C25" t="str">
            <v>CHANDIGARH-06</v>
          </cell>
        </row>
        <row r="26">
          <cell r="C26" t="str">
            <v>DADRA &amp; NAGAR HAVELI-07</v>
          </cell>
        </row>
        <row r="27">
          <cell r="C27" t="str">
            <v>DAMAN &amp; DIU-08</v>
          </cell>
        </row>
        <row r="28">
          <cell r="C28" t="str">
            <v>DELHI-09</v>
          </cell>
        </row>
        <row r="29">
          <cell r="C29" t="str">
            <v>GOA-10</v>
          </cell>
        </row>
        <row r="30">
          <cell r="C30" t="str">
            <v>GUJARAT-11</v>
          </cell>
        </row>
        <row r="31">
          <cell r="C31" t="str">
            <v>HARYANA-12</v>
          </cell>
        </row>
        <row r="32">
          <cell r="C32" t="str">
            <v>HIMACHAL PRADESH-13</v>
          </cell>
        </row>
        <row r="33">
          <cell r="C33" t="str">
            <v>JAMMU &amp; KASHMIR-14</v>
          </cell>
        </row>
        <row r="34">
          <cell r="C34" t="str">
            <v>KARNATAKA-15</v>
          </cell>
        </row>
        <row r="35">
          <cell r="C35" t="str">
            <v>KERALA-16</v>
          </cell>
        </row>
        <row r="36">
          <cell r="C36" t="str">
            <v>LAKHSWADEEP-17</v>
          </cell>
        </row>
        <row r="37">
          <cell r="C37" t="str">
            <v>MADHYA PRADESH-18</v>
          </cell>
        </row>
        <row r="38">
          <cell r="C38" t="str">
            <v>MAHARASHTRA-19</v>
          </cell>
        </row>
        <row r="39">
          <cell r="C39" t="str">
            <v>MANIPUR-20</v>
          </cell>
        </row>
        <row r="40">
          <cell r="C40" t="str">
            <v>MEGHALAYA-21</v>
          </cell>
        </row>
        <row r="41">
          <cell r="C41" t="str">
            <v>MIZORAM-22</v>
          </cell>
        </row>
        <row r="42">
          <cell r="C42" t="str">
            <v>NAGALAND-23</v>
          </cell>
        </row>
        <row r="43">
          <cell r="C43" t="str">
            <v>ORISSA-24</v>
          </cell>
        </row>
        <row r="44">
          <cell r="C44" t="str">
            <v>PONDICHERRY-25</v>
          </cell>
        </row>
        <row r="45">
          <cell r="C45" t="str">
            <v>PUNJAB-26</v>
          </cell>
        </row>
        <row r="46">
          <cell r="C46" t="str">
            <v>RAJASTHAN-27</v>
          </cell>
        </row>
        <row r="47">
          <cell r="C47" t="str">
            <v>SIKKIM-28</v>
          </cell>
        </row>
        <row r="48">
          <cell r="C48" t="str">
            <v>TAMILNADU-29</v>
          </cell>
        </row>
        <row r="49">
          <cell r="C49" t="str">
            <v>TRIPURA-30</v>
          </cell>
        </row>
        <row r="50">
          <cell r="C50" t="str">
            <v>UTTAR PRADESH-31</v>
          </cell>
        </row>
        <row r="51">
          <cell r="C51" t="str">
            <v>WEST BENGAL-32</v>
          </cell>
        </row>
        <row r="52">
          <cell r="C52" t="str">
            <v>CHHATISHGARH-33</v>
          </cell>
        </row>
        <row r="53">
          <cell r="C53" t="str">
            <v>UTTARANCHAL-34</v>
          </cell>
        </row>
        <row r="54">
          <cell r="C54" t="str">
            <v>JHARKHAND-35</v>
          </cell>
        </row>
        <row r="55">
          <cell r="C55" t="str">
            <v>Outside India-99</v>
          </cell>
        </row>
      </sheetData>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retation"/>
      <sheetName val="Sheet1"/>
      <sheetName val="variance"/>
      <sheetName val="PAP VALUE"/>
      <sheetName val="Summary P&amp;L"/>
      <sheetName val="Variance Analysis"/>
      <sheetName val="BOM"/>
      <sheetName val="SCH1"/>
      <sheetName val="sch2"/>
      <sheetName val="sch3"/>
      <sheetName val="Stock Mov"/>
      <sheetName val="Monthwise"/>
      <sheetName val="RECO"/>
      <sheetName val="TB WORK-PAP"/>
      <sheetName val="FINALBS"/>
      <sheetName val="TRIALBALANCE"/>
      <sheetName val="CIF ROCK"/>
      <sheetName val="ABSTRACT"/>
      <sheetName val="Production basis"/>
      <sheetName val="fi"/>
      <sheetName val="MASTER"/>
      <sheetName val="PHPL valuation "/>
      <sheetName val="FORWARD PREMIUM"/>
      <sheetName val="Forex fluctuation"/>
      <sheetName val="LC Interest provision"/>
      <sheetName val="Interest"/>
      <sheetName val="Debt"/>
      <sheetName val="Quantity"/>
      <sheetName val="ManPower"/>
      <sheetName val="Expenses"/>
      <sheetName val="PL"/>
      <sheetName val="BS"/>
      <sheetName val="WC"/>
      <sheetName val="Capex "/>
      <sheetName val="OUTSIDE ENTRY"/>
      <sheetName val="Reconci"/>
      <sheetName val="Ref"/>
      <sheetName val="Lead"/>
      <sheetName val="Cons"/>
      <sheetName val="SCH"/>
      <sheetName val="Input"/>
      <sheetName val="Investment"/>
      <sheetName val="a-4"/>
      <sheetName val="Masters"/>
      <sheetName val="deb"/>
      <sheetName val="Data"/>
      <sheetName val="wwww"/>
      <sheetName val="contentious issues"/>
      <sheetName val="Stores"/>
      <sheetName val="Inter unit set off"/>
      <sheetName val="p &amp;l stpwise"/>
      <sheetName val="Notes to BS (Assets)"/>
      <sheetName val="XREF"/>
      <sheetName val="Breakup Value Working"/>
      <sheetName val="Cash Flow Statement"/>
      <sheetName val="Financial Information"/>
      <sheetName val="Back_Cal_for OMC"/>
      <sheetName val="NOC"/>
      <sheetName val="tdint"/>
      <sheetName val="Cash flow details"/>
      <sheetName val="TOTAL OFERTAS AGUAS euros"/>
      <sheetName val="syndicate codes"/>
      <sheetName val="User Input Sheet"/>
      <sheetName val="Taxes"/>
      <sheetName val="ANNEXURE -15."/>
      <sheetName val="Controls"/>
      <sheetName val="EBITDA"/>
      <sheetName val="Interface"/>
      <sheetName val="WACC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12501</v>
          </cell>
          <cell r="B5" t="str">
            <v>PROFIT &amp; LOSS A\C</v>
          </cell>
          <cell r="G5">
            <v>302664260.25</v>
          </cell>
        </row>
        <row r="6">
          <cell r="A6">
            <v>12571</v>
          </cell>
          <cell r="B6" t="str">
            <v>GENERAL RESERVE</v>
          </cell>
          <cell r="H6">
            <v>302664260.25</v>
          </cell>
        </row>
        <row r="7">
          <cell r="A7">
            <v>13101</v>
          </cell>
          <cell r="B7" t="str">
            <v>CORPORATE OFFICE</v>
          </cell>
          <cell r="E7">
            <v>2209176</v>
          </cell>
          <cell r="F7">
            <v>3788982</v>
          </cell>
        </row>
        <row r="8">
          <cell r="A8">
            <v>13111</v>
          </cell>
          <cell r="B8" t="str">
            <v>COPP.SMELTER - TTN</v>
          </cell>
          <cell r="C8">
            <v>258681246.05000001</v>
          </cell>
          <cell r="D8">
            <v>67869546.519999996</v>
          </cell>
          <cell r="E8">
            <v>2649437629.0799999</v>
          </cell>
          <cell r="F8">
            <v>2475435829.77</v>
          </cell>
          <cell r="H8">
            <v>1270744833.3599999</v>
          </cell>
        </row>
        <row r="9">
          <cell r="A9">
            <v>13115</v>
          </cell>
          <cell r="B9" t="str">
            <v>SMELTER CPP-TTN</v>
          </cell>
          <cell r="C9">
            <v>1366046.07</v>
          </cell>
          <cell r="D9">
            <v>32377335.899999999</v>
          </cell>
          <cell r="E9">
            <v>6870315.1699999999</v>
          </cell>
          <cell r="F9">
            <v>293052060.20999998</v>
          </cell>
          <cell r="H9">
            <v>215166551.97999999</v>
          </cell>
        </row>
        <row r="10">
          <cell r="A10">
            <v>16717</v>
          </cell>
          <cell r="B10" t="str">
            <v>CLG.ICICI-601 A/C</v>
          </cell>
          <cell r="E10">
            <v>56737</v>
          </cell>
          <cell r="F10">
            <v>56737</v>
          </cell>
        </row>
        <row r="11">
          <cell r="A11">
            <v>18101</v>
          </cell>
          <cell r="B11" t="str">
            <v>TNGST -DFFR.SML</v>
          </cell>
          <cell r="C11">
            <v>2289115</v>
          </cell>
          <cell r="D11">
            <v>8789746</v>
          </cell>
          <cell r="E11">
            <v>47922739.289999999</v>
          </cell>
          <cell r="F11">
            <v>116681803.29000001</v>
          </cell>
          <cell r="H11">
            <v>215984858</v>
          </cell>
        </row>
        <row r="12">
          <cell r="A12">
            <v>18102</v>
          </cell>
          <cell r="B12" t="str">
            <v>CST DFFR-SMT</v>
          </cell>
          <cell r="C12">
            <v>1992309</v>
          </cell>
          <cell r="D12">
            <v>8355362</v>
          </cell>
          <cell r="E12">
            <v>25105844.579999998</v>
          </cell>
          <cell r="F12">
            <v>61748911.579999998</v>
          </cell>
          <cell r="H12">
            <v>196889223</v>
          </cell>
        </row>
        <row r="13">
          <cell r="A13">
            <v>21101</v>
          </cell>
          <cell r="B13" t="str">
            <v>ACCEPTANCE-USANCE L.</v>
          </cell>
          <cell r="D13">
            <v>474560371.14999998</v>
          </cell>
          <cell r="F13">
            <v>474560371.14999998</v>
          </cell>
          <cell r="H13">
            <v>474560371.14999998</v>
          </cell>
        </row>
        <row r="14">
          <cell r="A14">
            <v>21201</v>
          </cell>
          <cell r="B14" t="str">
            <v>S. CREDITORS-RAW MAT</v>
          </cell>
          <cell r="C14">
            <v>519279683.49000001</v>
          </cell>
          <cell r="D14">
            <v>206000424.44999999</v>
          </cell>
          <cell r="E14">
            <v>3007658060.8499999</v>
          </cell>
          <cell r="F14">
            <v>2441202969.8600001</v>
          </cell>
          <cell r="H14">
            <v>66349867.850000001</v>
          </cell>
        </row>
        <row r="15">
          <cell r="A15">
            <v>21202</v>
          </cell>
          <cell r="B15" t="str">
            <v>S. CREDITORS-SPARES</v>
          </cell>
          <cell r="C15">
            <v>26400701.920000002</v>
          </cell>
          <cell r="D15">
            <v>27008338.789999999</v>
          </cell>
          <cell r="E15">
            <v>473192423.38999999</v>
          </cell>
          <cell r="F15">
            <v>473477454.69</v>
          </cell>
          <cell r="H15">
            <v>8733275.1999999993</v>
          </cell>
        </row>
        <row r="16">
          <cell r="A16">
            <v>21203</v>
          </cell>
          <cell r="B16" t="str">
            <v>S. CREDITORS-EXP</v>
          </cell>
          <cell r="C16">
            <v>30573665.809999999</v>
          </cell>
          <cell r="D16">
            <v>30955787.809999999</v>
          </cell>
          <cell r="E16">
            <v>333961461.31</v>
          </cell>
          <cell r="F16">
            <v>333970403.31</v>
          </cell>
          <cell r="H16">
            <v>4232506</v>
          </cell>
        </row>
        <row r="17">
          <cell r="A17">
            <v>21204</v>
          </cell>
          <cell r="B17" t="str">
            <v>S. CREDITORS-EMP</v>
          </cell>
          <cell r="F17">
            <v>6540</v>
          </cell>
        </row>
        <row r="18">
          <cell r="A18">
            <v>21205</v>
          </cell>
          <cell r="B18" t="str">
            <v>S. CREDITORS-I.U</v>
          </cell>
          <cell r="D18">
            <v>238790590</v>
          </cell>
          <cell r="F18">
            <v>307785190</v>
          </cell>
          <cell r="H18">
            <v>307785190</v>
          </cell>
        </row>
        <row r="19">
          <cell r="A19">
            <v>21211</v>
          </cell>
          <cell r="B19" t="str">
            <v>S. CREDITORS-PROJ</v>
          </cell>
          <cell r="C19">
            <v>1834122</v>
          </cell>
          <cell r="D19">
            <v>165000</v>
          </cell>
          <cell r="E19">
            <v>17533262.469999999</v>
          </cell>
          <cell r="F19">
            <v>17172815</v>
          </cell>
          <cell r="G19">
            <v>382040.47</v>
          </cell>
        </row>
        <row r="20">
          <cell r="A20">
            <v>21213</v>
          </cell>
          <cell r="B20" t="str">
            <v>GRIR CLRNG-R.M. A/C</v>
          </cell>
          <cell r="C20">
            <v>254637814.66999999</v>
          </cell>
          <cell r="D20">
            <v>254637814.66999999</v>
          </cell>
          <cell r="E20">
            <v>1773520106.77</v>
          </cell>
          <cell r="F20">
            <v>1772883707.9100001</v>
          </cell>
        </row>
        <row r="21">
          <cell r="A21">
            <v>21214</v>
          </cell>
          <cell r="B21" t="str">
            <v>GRIR CLEARING A/C-SS</v>
          </cell>
          <cell r="C21">
            <v>10246434.550000001</v>
          </cell>
          <cell r="D21">
            <v>3495586.14</v>
          </cell>
          <cell r="E21">
            <v>74599847.930000007</v>
          </cell>
          <cell r="F21">
            <v>74733591.189999998</v>
          </cell>
          <cell r="H21">
            <v>167740.39000000001</v>
          </cell>
        </row>
        <row r="22">
          <cell r="A22">
            <v>21215</v>
          </cell>
          <cell r="B22" t="str">
            <v>FREIGHT CLEARING A/C</v>
          </cell>
          <cell r="C22">
            <v>523509.62</v>
          </cell>
          <cell r="D22">
            <v>204880.45</v>
          </cell>
          <cell r="E22">
            <v>2979146.76</v>
          </cell>
          <cell r="F22">
            <v>2511661.61</v>
          </cell>
          <cell r="H22">
            <v>15022.25</v>
          </cell>
        </row>
        <row r="23">
          <cell r="A23">
            <v>21216</v>
          </cell>
          <cell r="B23" t="str">
            <v>CUSTOM CLEARING A/C</v>
          </cell>
          <cell r="C23">
            <v>8691113.3699999992</v>
          </cell>
          <cell r="D23">
            <v>8637965.1600000001</v>
          </cell>
          <cell r="E23">
            <v>72608470.719999999</v>
          </cell>
          <cell r="F23">
            <v>72598525.120000005</v>
          </cell>
          <cell r="H23">
            <v>20011.099999999999</v>
          </cell>
        </row>
        <row r="24">
          <cell r="A24">
            <v>21217</v>
          </cell>
          <cell r="B24" t="str">
            <v>MODVAT CLEARING A/C</v>
          </cell>
          <cell r="C24">
            <v>3851895.75</v>
          </cell>
          <cell r="D24">
            <v>3116164.32</v>
          </cell>
          <cell r="E24">
            <v>45116565.229999997</v>
          </cell>
          <cell r="F24">
            <v>44691050.43</v>
          </cell>
          <cell r="H24">
            <v>291824</v>
          </cell>
        </row>
        <row r="25">
          <cell r="A25">
            <v>21220</v>
          </cell>
          <cell r="B25" t="str">
            <v>PORT WH&amp;MISC CLG A/C</v>
          </cell>
          <cell r="C25">
            <v>28681863.800000001</v>
          </cell>
          <cell r="D25">
            <v>32174337.289999999</v>
          </cell>
          <cell r="E25">
            <v>283930130.66000003</v>
          </cell>
          <cell r="F25">
            <v>289798507.76999998</v>
          </cell>
          <cell r="H25">
            <v>5985589.4299999997</v>
          </cell>
        </row>
        <row r="26">
          <cell r="A26">
            <v>21221</v>
          </cell>
          <cell r="B26" t="str">
            <v>RET.MONEY</v>
          </cell>
          <cell r="C26">
            <v>3089975.46</v>
          </cell>
          <cell r="D26">
            <v>2651263.46</v>
          </cell>
          <cell r="E26">
            <v>18670744.809999999</v>
          </cell>
          <cell r="F26">
            <v>51748048.560000002</v>
          </cell>
          <cell r="H26">
            <v>35061487.75</v>
          </cell>
        </row>
        <row r="27">
          <cell r="A27">
            <v>21222</v>
          </cell>
          <cell r="B27" t="str">
            <v>RET. MONEY-PROJECT</v>
          </cell>
          <cell r="D27">
            <v>200000</v>
          </cell>
          <cell r="E27">
            <v>38950</v>
          </cell>
          <cell r="F27">
            <v>1958950</v>
          </cell>
          <cell r="H27">
            <v>1920000</v>
          </cell>
        </row>
        <row r="28">
          <cell r="A28">
            <v>21226</v>
          </cell>
          <cell r="B28" t="str">
            <v>L. D.-PROJ-UNSETTLED</v>
          </cell>
          <cell r="D28">
            <v>488128</v>
          </cell>
          <cell r="F28">
            <v>2167426</v>
          </cell>
          <cell r="H28">
            <v>2187736</v>
          </cell>
        </row>
        <row r="29">
          <cell r="A29">
            <v>21232</v>
          </cell>
          <cell r="B29" t="str">
            <v>GRIR CLRNG-EXP.A/C</v>
          </cell>
          <cell r="C29">
            <v>28055912.91</v>
          </cell>
          <cell r="D29">
            <v>21915977.890000001</v>
          </cell>
          <cell r="E29">
            <v>401165044.19</v>
          </cell>
          <cell r="F29">
            <v>402352186.13</v>
          </cell>
          <cell r="H29">
            <v>3761259.17</v>
          </cell>
        </row>
        <row r="30">
          <cell r="A30">
            <v>21239</v>
          </cell>
          <cell r="B30" t="str">
            <v>SERV TAX CLEARING AC</v>
          </cell>
          <cell r="C30">
            <v>983332.3</v>
          </cell>
          <cell r="D30">
            <v>924573.7</v>
          </cell>
          <cell r="E30">
            <v>2910642.35</v>
          </cell>
          <cell r="F30">
            <v>2540650.58</v>
          </cell>
          <cell r="G30">
            <v>369991.77</v>
          </cell>
        </row>
        <row r="31">
          <cell r="A31">
            <v>21306</v>
          </cell>
          <cell r="B31" t="str">
            <v>MATL RECD ON LOAN</v>
          </cell>
          <cell r="E31">
            <v>42366570.869999997</v>
          </cell>
          <cell r="F31">
            <v>42204756.789999999</v>
          </cell>
        </row>
        <row r="32">
          <cell r="A32">
            <v>21327</v>
          </cell>
          <cell r="B32" t="str">
            <v>BK GTEE RECD SPGL VD</v>
          </cell>
          <cell r="D32">
            <v>460355</v>
          </cell>
          <cell r="E32">
            <v>3566525</v>
          </cell>
          <cell r="F32">
            <v>28269618</v>
          </cell>
          <cell r="H32">
            <v>31783294</v>
          </cell>
        </row>
        <row r="33">
          <cell r="A33">
            <v>21328</v>
          </cell>
          <cell r="B33" t="str">
            <v>BK GTEE RECD CLR-VND</v>
          </cell>
          <cell r="C33">
            <v>460355</v>
          </cell>
          <cell r="E33">
            <v>28169618</v>
          </cell>
          <cell r="F33">
            <v>3466525</v>
          </cell>
          <cell r="G33">
            <v>31783294</v>
          </cell>
        </row>
        <row r="34">
          <cell r="A34">
            <v>21401</v>
          </cell>
          <cell r="B34" t="str">
            <v>TDS PBL - SALARY</v>
          </cell>
          <cell r="D34">
            <v>5363</v>
          </cell>
          <cell r="E34">
            <v>199717</v>
          </cell>
          <cell r="F34">
            <v>205080</v>
          </cell>
          <cell r="H34">
            <v>5363</v>
          </cell>
        </row>
        <row r="35">
          <cell r="A35">
            <v>21404</v>
          </cell>
          <cell r="B35" t="str">
            <v>TDS PBL-CONTRACTR</v>
          </cell>
          <cell r="C35">
            <v>841068</v>
          </cell>
          <cell r="D35">
            <v>580135</v>
          </cell>
          <cell r="E35">
            <v>4349072</v>
          </cell>
          <cell r="F35">
            <v>4342348</v>
          </cell>
        </row>
        <row r="36">
          <cell r="A36">
            <v>21405</v>
          </cell>
          <cell r="B36" t="str">
            <v>TDS PBL - RENT</v>
          </cell>
          <cell r="E36">
            <v>91012</v>
          </cell>
          <cell r="F36">
            <v>91012</v>
          </cell>
        </row>
        <row r="37">
          <cell r="A37">
            <v>21406</v>
          </cell>
          <cell r="B37" t="str">
            <v>TDS PBL-TEC&amp;PROF FEE</v>
          </cell>
          <cell r="C37">
            <v>13236</v>
          </cell>
          <cell r="D37">
            <v>10226</v>
          </cell>
          <cell r="E37">
            <v>631622</v>
          </cell>
          <cell r="F37">
            <v>631622</v>
          </cell>
        </row>
        <row r="38">
          <cell r="A38">
            <v>21407</v>
          </cell>
          <cell r="B38" t="str">
            <v>TDS PAYABLE - W.C.T.</v>
          </cell>
          <cell r="C38">
            <v>1041</v>
          </cell>
          <cell r="D38">
            <v>1597</v>
          </cell>
          <cell r="E38">
            <v>25010</v>
          </cell>
          <cell r="F38">
            <v>26607</v>
          </cell>
          <cell r="H38">
            <v>3739</v>
          </cell>
        </row>
        <row r="39">
          <cell r="A39">
            <v>21410</v>
          </cell>
          <cell r="B39" t="str">
            <v>TDS PBL-BROK &amp; COMM.</v>
          </cell>
          <cell r="E39">
            <v>158</v>
          </cell>
          <cell r="F39">
            <v>158</v>
          </cell>
        </row>
        <row r="40">
          <cell r="A40">
            <v>21412</v>
          </cell>
          <cell r="B40" t="str">
            <v>LST PBL-TAMILNADU</v>
          </cell>
          <cell r="C40">
            <v>9492033.1199999992</v>
          </cell>
          <cell r="D40">
            <v>9462358.3699999992</v>
          </cell>
          <cell r="E40">
            <v>133930083.14</v>
          </cell>
          <cell r="F40">
            <v>133917260.23999999</v>
          </cell>
          <cell r="G40">
            <v>1349.78</v>
          </cell>
        </row>
        <row r="41">
          <cell r="A41">
            <v>21437</v>
          </cell>
          <cell r="B41" t="str">
            <v>CST PBL-TAMILNADU</v>
          </cell>
          <cell r="C41">
            <v>6929813.5099999998</v>
          </cell>
          <cell r="D41">
            <v>5645793.9400000004</v>
          </cell>
          <cell r="E41">
            <v>70263016.569999993</v>
          </cell>
          <cell r="F41">
            <v>70189048.719999999</v>
          </cell>
          <cell r="G41">
            <v>73459.91</v>
          </cell>
        </row>
        <row r="42">
          <cell r="A42">
            <v>21454</v>
          </cell>
          <cell r="B42" t="str">
            <v>SURCHARGE ON LST-TN</v>
          </cell>
          <cell r="C42">
            <v>193221</v>
          </cell>
          <cell r="D42">
            <v>111069.62</v>
          </cell>
          <cell r="E42">
            <v>3317550.58</v>
          </cell>
          <cell r="F42">
            <v>3316925.08</v>
          </cell>
          <cell r="G42">
            <v>17427.5</v>
          </cell>
        </row>
        <row r="43">
          <cell r="A43">
            <v>21461</v>
          </cell>
          <cell r="B43" t="str">
            <v>PF PBL</v>
          </cell>
          <cell r="D43">
            <v>552</v>
          </cell>
          <cell r="E43">
            <v>22032</v>
          </cell>
          <cell r="F43">
            <v>22584</v>
          </cell>
          <cell r="H43">
            <v>552</v>
          </cell>
        </row>
        <row r="44">
          <cell r="A44">
            <v>21483</v>
          </cell>
          <cell r="B44" t="str">
            <v>EXCISE DUTY PAYABLE</v>
          </cell>
          <cell r="C44">
            <v>2528021</v>
          </cell>
          <cell r="D44">
            <v>2528021</v>
          </cell>
          <cell r="E44">
            <v>31915980.640000001</v>
          </cell>
          <cell r="F44">
            <v>31915980.640000001</v>
          </cell>
        </row>
        <row r="45">
          <cell r="A45">
            <v>21491</v>
          </cell>
          <cell r="B45" t="str">
            <v>TCS PBL-SCRAP SALES</v>
          </cell>
          <cell r="E45">
            <v>1896.09</v>
          </cell>
          <cell r="F45">
            <v>1896.09</v>
          </cell>
        </row>
        <row r="46">
          <cell r="A46">
            <v>21601</v>
          </cell>
          <cell r="B46" t="str">
            <v>SEC DEP-CUST-FG</v>
          </cell>
          <cell r="F46">
            <v>20000</v>
          </cell>
          <cell r="G46">
            <v>80000</v>
          </cell>
        </row>
        <row r="47">
          <cell r="A47">
            <v>21603</v>
          </cell>
          <cell r="B47" t="str">
            <v>SEC DEP- SUPPLIERS</v>
          </cell>
          <cell r="C47">
            <v>457874</v>
          </cell>
          <cell r="D47">
            <v>200000</v>
          </cell>
          <cell r="E47">
            <v>1482874</v>
          </cell>
          <cell r="F47">
            <v>2152874</v>
          </cell>
          <cell r="H47">
            <v>1425000</v>
          </cell>
        </row>
        <row r="48">
          <cell r="A48">
            <v>21606</v>
          </cell>
          <cell r="B48" t="str">
            <v>CESS PAYABLE</v>
          </cell>
          <cell r="C48">
            <v>50645.33</v>
          </cell>
          <cell r="D48">
            <v>50645.33</v>
          </cell>
          <cell r="E48">
            <v>483547.93</v>
          </cell>
          <cell r="F48">
            <v>483547.93</v>
          </cell>
        </row>
        <row r="49">
          <cell r="A49">
            <v>21704</v>
          </cell>
          <cell r="B49" t="str">
            <v>FREIGHT PBL</v>
          </cell>
          <cell r="C49">
            <v>12656616.380000001</v>
          </cell>
          <cell r="D49">
            <v>15353641.140000001</v>
          </cell>
          <cell r="E49">
            <v>124542260</v>
          </cell>
          <cell r="F49">
            <v>129867529.06999999</v>
          </cell>
          <cell r="H49">
            <v>8801386.7400000002</v>
          </cell>
        </row>
        <row r="50">
          <cell r="A50">
            <v>21707</v>
          </cell>
          <cell r="B50" t="str">
            <v>SUND PARTY UNCLAM BA</v>
          </cell>
          <cell r="E50">
            <v>13557.02</v>
          </cell>
          <cell r="F50">
            <v>48843.13</v>
          </cell>
          <cell r="H50">
            <v>35286.11</v>
          </cell>
        </row>
        <row r="51">
          <cell r="A51">
            <v>21709</v>
          </cell>
          <cell r="B51" t="str">
            <v>OUTSTANDING LIAB.</v>
          </cell>
          <cell r="C51">
            <v>17850429.149999999</v>
          </cell>
          <cell r="D51">
            <v>23915131.280000001</v>
          </cell>
          <cell r="E51">
            <v>289804165.93000001</v>
          </cell>
          <cell r="F51">
            <v>292896808.20999998</v>
          </cell>
          <cell r="H51">
            <v>5900552.2800000003</v>
          </cell>
        </row>
        <row r="52">
          <cell r="A52">
            <v>21761</v>
          </cell>
          <cell r="B52" t="str">
            <v>SALARIES PBL</v>
          </cell>
          <cell r="E52">
            <v>131538</v>
          </cell>
          <cell r="F52">
            <v>131538</v>
          </cell>
        </row>
        <row r="53">
          <cell r="A53">
            <v>21802</v>
          </cell>
          <cell r="B53" t="str">
            <v>INTEREST RECD IN ADV</v>
          </cell>
          <cell r="E53">
            <v>705818</v>
          </cell>
        </row>
        <row r="54">
          <cell r="A54">
            <v>25403</v>
          </cell>
          <cell r="B54" t="str">
            <v>PROV.FORWD PREMIUM</v>
          </cell>
          <cell r="C54">
            <v>1376188</v>
          </cell>
          <cell r="D54">
            <v>1983741</v>
          </cell>
          <cell r="E54">
            <v>25408589</v>
          </cell>
          <cell r="F54">
            <v>27392330</v>
          </cell>
          <cell r="H54">
            <v>1983741</v>
          </cell>
        </row>
        <row r="55">
          <cell r="A55">
            <v>31201</v>
          </cell>
          <cell r="B55" t="str">
            <v>BUILDINGS-FACTORY</v>
          </cell>
          <cell r="G55">
            <v>88382894</v>
          </cell>
        </row>
        <row r="56">
          <cell r="A56">
            <v>31202</v>
          </cell>
          <cell r="B56" t="str">
            <v>BUILD-FACTR-LEASEHLD</v>
          </cell>
          <cell r="G56">
            <v>4896121.82</v>
          </cell>
        </row>
        <row r="57">
          <cell r="A57">
            <v>31211</v>
          </cell>
          <cell r="B57" t="str">
            <v>BUILDINGS-OFFICE</v>
          </cell>
          <cell r="E57">
            <v>323876.58</v>
          </cell>
          <cell r="G57">
            <v>323876.58</v>
          </cell>
        </row>
        <row r="58">
          <cell r="A58">
            <v>31301</v>
          </cell>
          <cell r="B58" t="str">
            <v>PLANT &amp; MACHINERY</v>
          </cell>
          <cell r="C58">
            <v>194880688.03</v>
          </cell>
          <cell r="E58">
            <v>230662192.83000001</v>
          </cell>
          <cell r="F58">
            <v>246000</v>
          </cell>
          <cell r="G58">
            <v>2534333892.96</v>
          </cell>
        </row>
        <row r="59">
          <cell r="A59">
            <v>31302</v>
          </cell>
          <cell r="B59" t="str">
            <v>ELEC. INSTAL&amp;FITTING</v>
          </cell>
          <cell r="C59">
            <v>8547098</v>
          </cell>
          <cell r="D59">
            <v>1020</v>
          </cell>
          <cell r="E59">
            <v>10342730.32</v>
          </cell>
          <cell r="F59">
            <v>1020.32</v>
          </cell>
          <cell r="G59">
            <v>11099780.880000001</v>
          </cell>
        </row>
        <row r="60">
          <cell r="A60">
            <v>31361</v>
          </cell>
          <cell r="B60" t="str">
            <v>OFFICE EQUIPMENTS</v>
          </cell>
          <cell r="C60">
            <v>135000</v>
          </cell>
          <cell r="E60">
            <v>184025</v>
          </cell>
          <cell r="G60">
            <v>398767.88</v>
          </cell>
        </row>
        <row r="61">
          <cell r="A61">
            <v>31362</v>
          </cell>
          <cell r="B61" t="str">
            <v>I.T. EQUIPMENTS</v>
          </cell>
          <cell r="E61">
            <v>37000</v>
          </cell>
          <cell r="G61">
            <v>306680</v>
          </cell>
        </row>
        <row r="62">
          <cell r="A62">
            <v>31401</v>
          </cell>
          <cell r="B62" t="str">
            <v>FURNITURE &amp; FIXTURE</v>
          </cell>
          <cell r="C62">
            <v>38000</v>
          </cell>
          <cell r="D62">
            <v>19000</v>
          </cell>
          <cell r="E62">
            <v>38000</v>
          </cell>
          <cell r="F62">
            <v>19000</v>
          </cell>
          <cell r="G62">
            <v>112990.37</v>
          </cell>
        </row>
        <row r="63">
          <cell r="A63">
            <v>31501</v>
          </cell>
          <cell r="B63" t="str">
            <v>VEHICLES</v>
          </cell>
          <cell r="G63">
            <v>391180</v>
          </cell>
        </row>
        <row r="64">
          <cell r="A64">
            <v>32201</v>
          </cell>
          <cell r="B64" t="str">
            <v>ACC. DEP BUILD-FACT.</v>
          </cell>
          <cell r="D64">
            <v>245999.05</v>
          </cell>
          <cell r="F64">
            <v>2951988.66</v>
          </cell>
          <cell r="H64">
            <v>14267945.199999999</v>
          </cell>
        </row>
        <row r="65">
          <cell r="A65">
            <v>32202</v>
          </cell>
          <cell r="B65" t="str">
            <v>ACC.DEP BLD-FCT-LEAS</v>
          </cell>
          <cell r="D65">
            <v>6650.57</v>
          </cell>
          <cell r="F65">
            <v>79806.789999999994</v>
          </cell>
          <cell r="H65">
            <v>120689.41</v>
          </cell>
        </row>
        <row r="66">
          <cell r="A66">
            <v>32211</v>
          </cell>
          <cell r="B66" t="str">
            <v>ACC.DEP BUILD.-OFFIC</v>
          </cell>
          <cell r="D66">
            <v>439.93</v>
          </cell>
          <cell r="F66">
            <v>1759.73</v>
          </cell>
          <cell r="H66">
            <v>1759.73</v>
          </cell>
        </row>
        <row r="67">
          <cell r="A67">
            <v>32301</v>
          </cell>
          <cell r="B67" t="str">
            <v>ACC. DEP P &amp; M</v>
          </cell>
          <cell r="D67">
            <v>12545558.539999999</v>
          </cell>
          <cell r="F67">
            <v>124387748.5</v>
          </cell>
          <cell r="H67">
            <v>577592711.63999999</v>
          </cell>
        </row>
        <row r="68">
          <cell r="A68">
            <v>32302</v>
          </cell>
          <cell r="B68" t="str">
            <v>ACC.DEP ELC INSTL&amp;FI</v>
          </cell>
          <cell r="C68">
            <v>6737.21</v>
          </cell>
          <cell r="D68">
            <v>70577.990000000005</v>
          </cell>
          <cell r="E68">
            <v>6737.21</v>
          </cell>
          <cell r="F68">
            <v>146379.95000000001</v>
          </cell>
          <cell r="H68">
            <v>178651.81</v>
          </cell>
        </row>
        <row r="69">
          <cell r="A69">
            <v>32361</v>
          </cell>
          <cell r="B69" t="str">
            <v>ACC. DEP OFF EQUIP</v>
          </cell>
          <cell r="D69">
            <v>5306.81</v>
          </cell>
          <cell r="F69">
            <v>15434.17</v>
          </cell>
          <cell r="H69">
            <v>16963.45</v>
          </cell>
        </row>
        <row r="70">
          <cell r="A70">
            <v>32362</v>
          </cell>
          <cell r="B70" t="str">
            <v>ACC. DEP I.T.EQUIP</v>
          </cell>
          <cell r="D70">
            <v>4142.74</v>
          </cell>
          <cell r="F70">
            <v>46713.99</v>
          </cell>
          <cell r="H70">
            <v>79002.16</v>
          </cell>
        </row>
        <row r="71">
          <cell r="A71">
            <v>32401</v>
          </cell>
          <cell r="B71" t="str">
            <v>ACC.DEP. FUR &amp;  FIXT</v>
          </cell>
          <cell r="D71">
            <v>408.09</v>
          </cell>
          <cell r="F71">
            <v>3794.76</v>
          </cell>
          <cell r="H71">
            <v>42943.8</v>
          </cell>
        </row>
        <row r="72">
          <cell r="A72">
            <v>32501</v>
          </cell>
          <cell r="B72" t="str">
            <v>ACC. DEP. VEHICLES</v>
          </cell>
          <cell r="D72">
            <v>3096.84</v>
          </cell>
          <cell r="F72">
            <v>37162.1</v>
          </cell>
          <cell r="H72">
            <v>71227.360000000001</v>
          </cell>
        </row>
        <row r="73">
          <cell r="A73">
            <v>33202</v>
          </cell>
          <cell r="B73" t="str">
            <v>CWIP OFF BUILDINGS</v>
          </cell>
          <cell r="E73">
            <v>444779.7</v>
          </cell>
          <cell r="F73">
            <v>470779.7</v>
          </cell>
        </row>
        <row r="74">
          <cell r="A74">
            <v>33301</v>
          </cell>
          <cell r="B74" t="str">
            <v>CWIP PLANT &amp; MACH</v>
          </cell>
          <cell r="C74">
            <v>22477555.629999999</v>
          </cell>
          <cell r="D74">
            <v>197158857.21000001</v>
          </cell>
          <cell r="E74">
            <v>321362849.62</v>
          </cell>
          <cell r="F74">
            <v>283026636.16000003</v>
          </cell>
          <cell r="G74">
            <v>63655205.899999999</v>
          </cell>
        </row>
        <row r="75">
          <cell r="A75">
            <v>33302</v>
          </cell>
          <cell r="B75" t="str">
            <v>CWIP ELECT. INST.</v>
          </cell>
          <cell r="F75">
            <v>598339.73</v>
          </cell>
        </row>
        <row r="76">
          <cell r="A76">
            <v>33361</v>
          </cell>
          <cell r="B76" t="str">
            <v>CWIP OFFICE EQUIP</v>
          </cell>
          <cell r="D76">
            <v>135000</v>
          </cell>
          <cell r="E76">
            <v>135000</v>
          </cell>
          <cell r="F76">
            <v>135000</v>
          </cell>
        </row>
        <row r="77">
          <cell r="A77">
            <v>33801</v>
          </cell>
          <cell r="B77" t="str">
            <v>D.PAY CAPITALIED A/C</v>
          </cell>
          <cell r="C77">
            <v>3916893.9</v>
          </cell>
          <cell r="D77">
            <v>19843199.879999999</v>
          </cell>
          <cell r="E77">
            <v>117051104.68000001</v>
          </cell>
          <cell r="F77">
            <v>114360147.68000001</v>
          </cell>
          <cell r="G77">
            <v>3629362</v>
          </cell>
        </row>
        <row r="78">
          <cell r="A78">
            <v>33802</v>
          </cell>
          <cell r="B78" t="str">
            <v>D.PAY CLEARING A/C</v>
          </cell>
          <cell r="C78">
            <v>19843199.879999999</v>
          </cell>
          <cell r="D78">
            <v>3916893.9</v>
          </cell>
          <cell r="E78">
            <v>114360147.68000001</v>
          </cell>
          <cell r="F78">
            <v>117051104.68000001</v>
          </cell>
          <cell r="H78">
            <v>3629362</v>
          </cell>
        </row>
        <row r="79">
          <cell r="A79">
            <v>33803</v>
          </cell>
          <cell r="B79" t="str">
            <v>D.PAY TANGIBLE ASSET</v>
          </cell>
          <cell r="C79">
            <v>7138314.9000000004</v>
          </cell>
          <cell r="D79">
            <v>20749870.879999999</v>
          </cell>
          <cell r="E79">
            <v>263759356.93000001</v>
          </cell>
          <cell r="F79">
            <v>260265197.18000001</v>
          </cell>
          <cell r="G79">
            <v>6956755.75</v>
          </cell>
        </row>
        <row r="80">
          <cell r="A80">
            <v>36101</v>
          </cell>
          <cell r="B80" t="str">
            <v>INVESTMENT IN NSC</v>
          </cell>
          <cell r="G80">
            <v>10000</v>
          </cell>
        </row>
        <row r="81">
          <cell r="A81">
            <v>42101</v>
          </cell>
          <cell r="B81" t="str">
            <v>INVENTORY-R M</v>
          </cell>
          <cell r="C81">
            <v>2470642.2000000002</v>
          </cell>
          <cell r="D81">
            <v>2415335.35</v>
          </cell>
          <cell r="E81">
            <v>27845190.57</v>
          </cell>
          <cell r="F81">
            <v>27192532.699999999</v>
          </cell>
          <cell r="G81">
            <v>1892674.12</v>
          </cell>
        </row>
        <row r="82">
          <cell r="A82">
            <v>42102</v>
          </cell>
          <cell r="B82" t="str">
            <v>INVENTORY-R M-IMP</v>
          </cell>
          <cell r="C82">
            <v>201169603.81</v>
          </cell>
          <cell r="D82">
            <v>149479768.47</v>
          </cell>
          <cell r="E82">
            <v>1914392113.74</v>
          </cell>
          <cell r="F82">
            <v>1852844303.8</v>
          </cell>
          <cell r="G82">
            <v>62549760.640000001</v>
          </cell>
        </row>
        <row r="83">
          <cell r="A83">
            <v>42103</v>
          </cell>
          <cell r="B83" t="str">
            <v>INVEN- R.M IN TRANSI</v>
          </cell>
          <cell r="C83">
            <v>64256483.200000003</v>
          </cell>
          <cell r="D83">
            <v>41590966.850000001</v>
          </cell>
          <cell r="E83">
            <v>198947639.18000001</v>
          </cell>
          <cell r="F83">
            <v>176282122.83000001</v>
          </cell>
          <cell r="G83">
            <v>22665516.350000001</v>
          </cell>
        </row>
        <row r="84">
          <cell r="A84">
            <v>42111</v>
          </cell>
          <cell r="B84" t="str">
            <v>INVENTORY-Rock Pebbl</v>
          </cell>
          <cell r="E84">
            <v>1804233.35</v>
          </cell>
          <cell r="F84">
            <v>1804233.35</v>
          </cell>
        </row>
        <row r="85">
          <cell r="A85">
            <v>42301</v>
          </cell>
          <cell r="B85" t="str">
            <v>INV-FIN GOODS</v>
          </cell>
          <cell r="C85">
            <v>127986275</v>
          </cell>
          <cell r="D85">
            <v>119322662.5</v>
          </cell>
          <cell r="E85">
            <v>1422791137.5</v>
          </cell>
          <cell r="F85">
            <v>1477058050</v>
          </cell>
          <cell r="G85">
            <v>64475025</v>
          </cell>
        </row>
        <row r="86">
          <cell r="A86">
            <v>42303</v>
          </cell>
          <cell r="B86" t="str">
            <v>INV-FI POSTINGS</v>
          </cell>
          <cell r="G86">
            <v>23342306</v>
          </cell>
        </row>
        <row r="87">
          <cell r="A87">
            <v>42305</v>
          </cell>
          <cell r="B87" t="str">
            <v>INV-SULPHURIC ACID</v>
          </cell>
          <cell r="C87">
            <v>16614600</v>
          </cell>
          <cell r="D87">
            <v>16614600</v>
          </cell>
          <cell r="E87">
            <v>87642000</v>
          </cell>
          <cell r="F87">
            <v>87642000</v>
          </cell>
        </row>
        <row r="88">
          <cell r="A88">
            <v>42401</v>
          </cell>
          <cell r="B88" t="str">
            <v>INV-STORES &amp; SP</v>
          </cell>
          <cell r="C88">
            <v>5143298.1399999997</v>
          </cell>
          <cell r="D88">
            <v>12917256.68</v>
          </cell>
          <cell r="E88">
            <v>53011466.149999999</v>
          </cell>
          <cell r="F88">
            <v>63699142.299999997</v>
          </cell>
          <cell r="G88">
            <v>5248508.76</v>
          </cell>
        </row>
        <row r="89">
          <cell r="A89">
            <v>42402</v>
          </cell>
          <cell r="B89" t="str">
            <v>INV-STR&amp;SPA-IMP</v>
          </cell>
          <cell r="C89">
            <v>1497977.48</v>
          </cell>
          <cell r="D89">
            <v>4414485.88</v>
          </cell>
          <cell r="E89">
            <v>18792406.52</v>
          </cell>
          <cell r="F89">
            <v>21386397.690000001</v>
          </cell>
          <cell r="G89">
            <v>12830056.939999999</v>
          </cell>
        </row>
        <row r="90">
          <cell r="A90">
            <v>42602</v>
          </cell>
          <cell r="B90" t="str">
            <v>INV PETROL PROD</v>
          </cell>
          <cell r="C90">
            <v>300231.01</v>
          </cell>
          <cell r="D90">
            <v>300415.90999999997</v>
          </cell>
          <cell r="E90">
            <v>4973404.7699999996</v>
          </cell>
          <cell r="F90">
            <v>4973404.7699999996</v>
          </cell>
        </row>
        <row r="91">
          <cell r="A91">
            <v>42603</v>
          </cell>
          <cell r="B91" t="str">
            <v>INV RELINING(INDGN)</v>
          </cell>
          <cell r="E91">
            <v>338000</v>
          </cell>
          <cell r="F91">
            <v>338000</v>
          </cell>
        </row>
        <row r="92">
          <cell r="A92">
            <v>43101</v>
          </cell>
          <cell r="B92" t="str">
            <v>S. DEBTORS</v>
          </cell>
          <cell r="C92">
            <v>205078313.63999999</v>
          </cell>
          <cell r="D92">
            <v>276090187.86000001</v>
          </cell>
          <cell r="E92">
            <v>2801159167.46</v>
          </cell>
          <cell r="F92">
            <v>2707417585.5300002</v>
          </cell>
          <cell r="G92">
            <v>239769320.74000001</v>
          </cell>
        </row>
        <row r="93">
          <cell r="A93">
            <v>43107</v>
          </cell>
          <cell r="B93" t="str">
            <v>S. DEBTORS-SCRAP</v>
          </cell>
          <cell r="E93">
            <v>182476.09</v>
          </cell>
          <cell r="F93">
            <v>210000</v>
          </cell>
          <cell r="H93">
            <v>27523.91</v>
          </cell>
        </row>
        <row r="94">
          <cell r="A94">
            <v>43501</v>
          </cell>
          <cell r="B94" t="str">
            <v>ADV. TO CREDITORS</v>
          </cell>
          <cell r="C94">
            <v>6252561.5199999996</v>
          </cell>
          <cell r="D94">
            <v>7592614.4699999997</v>
          </cell>
          <cell r="E94">
            <v>134681745.58000001</v>
          </cell>
          <cell r="F94">
            <v>149107576.09999999</v>
          </cell>
          <cell r="G94">
            <v>889713.48</v>
          </cell>
        </row>
        <row r="95">
          <cell r="A95">
            <v>43751</v>
          </cell>
          <cell r="B95" t="str">
            <v>B.G (REC.)</v>
          </cell>
          <cell r="E95">
            <v>98600000</v>
          </cell>
          <cell r="F95">
            <v>77200000</v>
          </cell>
          <cell r="G95">
            <v>60000000</v>
          </cell>
        </row>
        <row r="96">
          <cell r="A96">
            <v>43752</v>
          </cell>
          <cell r="B96" t="str">
            <v>B.G CLEARING A/C</v>
          </cell>
          <cell r="E96">
            <v>77200000</v>
          </cell>
          <cell r="F96">
            <v>98600000</v>
          </cell>
          <cell r="H96">
            <v>60000000</v>
          </cell>
        </row>
        <row r="97">
          <cell r="A97">
            <v>43753</v>
          </cell>
          <cell r="B97" t="str">
            <v>B/G GIVEN-SP GL-VEND</v>
          </cell>
          <cell r="H97">
            <v>6668287</v>
          </cell>
        </row>
        <row r="98">
          <cell r="A98">
            <v>43754</v>
          </cell>
          <cell r="B98" t="str">
            <v>BK GUARTEE-CLR-VEND</v>
          </cell>
          <cell r="G98">
            <v>6668287</v>
          </cell>
        </row>
        <row r="99">
          <cell r="A99">
            <v>44190</v>
          </cell>
          <cell r="B99" t="str">
            <v>MAIN-IOB-102-12865</v>
          </cell>
          <cell r="C99">
            <v>54</v>
          </cell>
          <cell r="E99">
            <v>6011461</v>
          </cell>
          <cell r="F99">
            <v>6011000</v>
          </cell>
          <cell r="G99">
            <v>6501</v>
          </cell>
        </row>
        <row r="100">
          <cell r="A100">
            <v>44385</v>
          </cell>
          <cell r="B100" t="str">
            <v>CLG-IOB-102-12865</v>
          </cell>
          <cell r="C100">
            <v>54</v>
          </cell>
          <cell r="D100">
            <v>54</v>
          </cell>
          <cell r="E100">
            <v>54</v>
          </cell>
          <cell r="F100">
            <v>54</v>
          </cell>
        </row>
        <row r="101">
          <cell r="A101">
            <v>51143</v>
          </cell>
          <cell r="B101" t="str">
            <v>DEP-EARNEST MONEY</v>
          </cell>
        </row>
        <row r="102">
          <cell r="A102">
            <v>51305</v>
          </cell>
          <cell r="B102" t="str">
            <v>CLAIMS-INSURANCE</v>
          </cell>
          <cell r="C102">
            <v>156396</v>
          </cell>
          <cell r="E102">
            <v>10298960</v>
          </cell>
          <cell r="F102">
            <v>7398344</v>
          </cell>
          <cell r="G102">
            <v>3395547</v>
          </cell>
        </row>
        <row r="103">
          <cell r="A103">
            <v>51307</v>
          </cell>
          <cell r="B103" t="str">
            <v>EXPORT BENEFIT REC.</v>
          </cell>
          <cell r="C103">
            <v>14733</v>
          </cell>
          <cell r="E103">
            <v>6039805</v>
          </cell>
          <cell r="F103">
            <v>6025072</v>
          </cell>
        </row>
        <row r="104">
          <cell r="A104">
            <v>51315</v>
          </cell>
          <cell r="B104" t="str">
            <v>INCOME RECEIVABLES</v>
          </cell>
          <cell r="C104">
            <v>13875557</v>
          </cell>
          <cell r="D104">
            <v>14377086</v>
          </cell>
          <cell r="E104">
            <v>110148612.26000001</v>
          </cell>
          <cell r="F104">
            <v>105894841.26000001</v>
          </cell>
          <cell r="G104">
            <v>5562739</v>
          </cell>
        </row>
        <row r="105">
          <cell r="A105">
            <v>51551</v>
          </cell>
          <cell r="B105" t="str">
            <v>ADV.-CUSTOM DUTY</v>
          </cell>
          <cell r="C105">
            <v>743361.01</v>
          </cell>
          <cell r="D105">
            <v>4832869.01</v>
          </cell>
          <cell r="E105">
            <v>11426453.01</v>
          </cell>
          <cell r="F105">
            <v>11368433.01</v>
          </cell>
          <cell r="G105">
            <v>58020</v>
          </cell>
        </row>
        <row r="106">
          <cell r="A106">
            <v>51601</v>
          </cell>
          <cell r="B106" t="str">
            <v>CUSTOM DT RECEIVABLE</v>
          </cell>
          <cell r="C106">
            <v>1018576</v>
          </cell>
          <cell r="D106">
            <v>723799</v>
          </cell>
          <cell r="E106">
            <v>3886691</v>
          </cell>
          <cell r="F106">
            <v>723799</v>
          </cell>
          <cell r="G106">
            <v>4242505.28</v>
          </cell>
        </row>
        <row r="107">
          <cell r="A107">
            <v>51602</v>
          </cell>
          <cell r="B107" t="str">
            <v>EXCISE RECEIVABLE(H)</v>
          </cell>
          <cell r="C107">
            <v>678039</v>
          </cell>
          <cell r="E107">
            <v>10506247.619999999</v>
          </cell>
          <cell r="F107">
            <v>3455047.2</v>
          </cell>
          <cell r="G107">
            <v>10053905.119999999</v>
          </cell>
        </row>
        <row r="108">
          <cell r="A108">
            <v>51607</v>
          </cell>
          <cell r="B108" t="str">
            <v>DEBIT CLEARING A/C</v>
          </cell>
          <cell r="C108">
            <v>21503.77</v>
          </cell>
          <cell r="D108">
            <v>21503.77</v>
          </cell>
          <cell r="E108">
            <v>154077</v>
          </cell>
          <cell r="F108">
            <v>157805.21</v>
          </cell>
        </row>
        <row r="109">
          <cell r="A109">
            <v>51634</v>
          </cell>
          <cell r="B109" t="str">
            <v>OVERAGE PREMIUM RECO</v>
          </cell>
          <cell r="E109">
            <v>347583</v>
          </cell>
          <cell r="F109">
            <v>469304</v>
          </cell>
        </row>
        <row r="110">
          <cell r="A110">
            <v>51635</v>
          </cell>
          <cell r="B110" t="str">
            <v>QUANTITY DISCOUNT RE</v>
          </cell>
          <cell r="C110">
            <v>6830140.5</v>
          </cell>
          <cell r="E110">
            <v>64219464.5</v>
          </cell>
          <cell r="F110">
            <v>72022952</v>
          </cell>
          <cell r="G110">
            <v>23670262.5</v>
          </cell>
        </row>
        <row r="111">
          <cell r="A111">
            <v>52101</v>
          </cell>
          <cell r="B111" t="str">
            <v>R.G.23A PART II</v>
          </cell>
          <cell r="E111">
            <v>236970</v>
          </cell>
          <cell r="F111">
            <v>236970</v>
          </cell>
        </row>
        <row r="112">
          <cell r="A112">
            <v>52104</v>
          </cell>
          <cell r="B112" t="str">
            <v>R.G.23A PART II-CESS</v>
          </cell>
          <cell r="E112">
            <v>871</v>
          </cell>
          <cell r="F112">
            <v>871</v>
          </cell>
        </row>
        <row r="113">
          <cell r="A113">
            <v>52106</v>
          </cell>
          <cell r="B113" t="str">
            <v>SERVICE TAX CREDIT</v>
          </cell>
          <cell r="C113">
            <v>893622</v>
          </cell>
          <cell r="E113">
            <v>2336344</v>
          </cell>
          <cell r="F113">
            <v>289494</v>
          </cell>
          <cell r="G113">
            <v>2046850</v>
          </cell>
        </row>
        <row r="114">
          <cell r="A114">
            <v>52107</v>
          </cell>
          <cell r="B114" t="str">
            <v>CESS ON SERVICE</v>
          </cell>
          <cell r="C114">
            <v>17873</v>
          </cell>
          <cell r="E114">
            <v>47746</v>
          </cell>
          <cell r="F114">
            <v>6811</v>
          </cell>
          <cell r="G114">
            <v>40935</v>
          </cell>
        </row>
        <row r="115">
          <cell r="A115">
            <v>52201</v>
          </cell>
          <cell r="B115" t="str">
            <v>R.G.23C PART II</v>
          </cell>
          <cell r="C115">
            <v>664745</v>
          </cell>
          <cell r="D115">
            <v>664745</v>
          </cell>
          <cell r="E115">
            <v>10347627</v>
          </cell>
          <cell r="F115">
            <v>10347627</v>
          </cell>
        </row>
        <row r="116">
          <cell r="A116">
            <v>52204</v>
          </cell>
          <cell r="B116" t="str">
            <v>R.G.23C PART II-CESS</v>
          </cell>
          <cell r="C116">
            <v>13294</v>
          </cell>
          <cell r="D116">
            <v>13294</v>
          </cell>
          <cell r="E116">
            <v>163267.62</v>
          </cell>
          <cell r="F116">
            <v>163267.62</v>
          </cell>
        </row>
        <row r="117">
          <cell r="A117">
            <v>53201</v>
          </cell>
          <cell r="B117" t="str">
            <v>TDS ON INCOME</v>
          </cell>
          <cell r="C117">
            <v>241531</v>
          </cell>
          <cell r="E117">
            <v>1693942</v>
          </cell>
          <cell r="F117">
            <v>2209176</v>
          </cell>
          <cell r="G117">
            <v>824796</v>
          </cell>
        </row>
        <row r="118">
          <cell r="A118">
            <v>61101</v>
          </cell>
          <cell r="B118" t="str">
            <v>SALES OF FG</v>
          </cell>
          <cell r="C118">
            <v>1329316.28</v>
          </cell>
          <cell r="D118">
            <v>155083256.09</v>
          </cell>
          <cell r="E118">
            <v>167987717.28999999</v>
          </cell>
          <cell r="F118">
            <v>1844411677.6700001</v>
          </cell>
          <cell r="H118">
            <v>1676423960.3800001</v>
          </cell>
        </row>
        <row r="119">
          <cell r="A119">
            <v>61201</v>
          </cell>
          <cell r="B119" t="str">
            <v>SALES OF BY PRD</v>
          </cell>
          <cell r="D119">
            <v>5861</v>
          </cell>
          <cell r="F119">
            <v>40391</v>
          </cell>
          <cell r="H119">
            <v>40391</v>
          </cell>
        </row>
        <row r="120">
          <cell r="A120">
            <v>61401</v>
          </cell>
          <cell r="B120" t="str">
            <v>SALES OF SCRAP</v>
          </cell>
          <cell r="F120">
            <v>154700</v>
          </cell>
          <cell r="H120">
            <v>154700</v>
          </cell>
        </row>
        <row r="121">
          <cell r="A121">
            <v>61501</v>
          </cell>
          <cell r="B121" t="str">
            <v>SALES OTHERS</v>
          </cell>
          <cell r="C121">
            <v>13395</v>
          </cell>
          <cell r="E121">
            <v>13232171.720000001</v>
          </cell>
          <cell r="F121">
            <v>75759954.969999999</v>
          </cell>
          <cell r="H121">
            <v>62527783.25</v>
          </cell>
        </row>
        <row r="122">
          <cell r="A122">
            <v>61601</v>
          </cell>
          <cell r="B122" t="str">
            <v>EXPORT SALES</v>
          </cell>
          <cell r="E122">
            <v>383426.82</v>
          </cell>
          <cell r="F122">
            <v>125841717.3</v>
          </cell>
          <cell r="H122">
            <v>125458290.48</v>
          </cell>
        </row>
        <row r="123">
          <cell r="A123">
            <v>61986</v>
          </cell>
          <cell r="B123" t="str">
            <v>CESS BILLED</v>
          </cell>
          <cell r="C123">
            <v>1377.88</v>
          </cell>
          <cell r="D123">
            <v>49185.279999999999</v>
          </cell>
          <cell r="E123">
            <v>1902.88</v>
          </cell>
          <cell r="F123">
            <v>477577.32</v>
          </cell>
          <cell r="H123">
            <v>475674.44</v>
          </cell>
        </row>
        <row r="124">
          <cell r="A124">
            <v>61999</v>
          </cell>
          <cell r="B124" t="str">
            <v>EXCISE DUTY BILLED</v>
          </cell>
          <cell r="C124">
            <v>69354.16</v>
          </cell>
          <cell r="D124">
            <v>2459821.36</v>
          </cell>
          <cell r="E124">
            <v>324955.56</v>
          </cell>
          <cell r="F124">
            <v>31766363</v>
          </cell>
          <cell r="H124">
            <v>31441407.440000001</v>
          </cell>
        </row>
        <row r="125">
          <cell r="A125">
            <v>65201</v>
          </cell>
          <cell r="B125" t="str">
            <v>INTT. FROM CUSTOMERS</v>
          </cell>
          <cell r="E125">
            <v>44999.41</v>
          </cell>
          <cell r="F125">
            <v>3123352.37</v>
          </cell>
          <cell r="H125">
            <v>3078352.96</v>
          </cell>
        </row>
        <row r="126">
          <cell r="A126">
            <v>65301</v>
          </cell>
          <cell r="B126" t="str">
            <v>EXPORT BENEFIT RECD</v>
          </cell>
          <cell r="C126">
            <v>24518</v>
          </cell>
          <cell r="E126">
            <v>24518</v>
          </cell>
          <cell r="F126">
            <v>12089340</v>
          </cell>
          <cell r="H126">
            <v>12064822</v>
          </cell>
        </row>
        <row r="127">
          <cell r="A127">
            <v>65701</v>
          </cell>
          <cell r="B127" t="str">
            <v>PRIOR PERIOD INCOME</v>
          </cell>
          <cell r="D127">
            <v>14733</v>
          </cell>
          <cell r="F127">
            <v>14733</v>
          </cell>
          <cell r="H127">
            <v>14733</v>
          </cell>
        </row>
        <row r="128">
          <cell r="A128">
            <v>65801</v>
          </cell>
          <cell r="B128" t="str">
            <v>OTHER INCOME</v>
          </cell>
          <cell r="C128">
            <v>13000</v>
          </cell>
          <cell r="D128">
            <v>3280</v>
          </cell>
          <cell r="E128">
            <v>104944</v>
          </cell>
          <cell r="F128">
            <v>163191.29</v>
          </cell>
          <cell r="H128">
            <v>58247.29</v>
          </cell>
        </row>
        <row r="129">
          <cell r="A129">
            <v>65802</v>
          </cell>
          <cell r="B129" t="str">
            <v>INCOME-EARLY DISC.</v>
          </cell>
          <cell r="F129">
            <v>3128345</v>
          </cell>
          <cell r="H129">
            <v>3128345</v>
          </cell>
        </row>
        <row r="130">
          <cell r="A130">
            <v>65806</v>
          </cell>
          <cell r="B130" t="str">
            <v>QTY. DISCOUNT RECD</v>
          </cell>
          <cell r="C130">
            <v>17571612.629999999</v>
          </cell>
          <cell r="E130">
            <v>54188180.630000003</v>
          </cell>
          <cell r="F130">
            <v>54188180.630000003</v>
          </cell>
        </row>
        <row r="131">
          <cell r="A131">
            <v>65807</v>
          </cell>
          <cell r="B131" t="str">
            <v>INCOME-RENT RECOVERY</v>
          </cell>
          <cell r="F131">
            <v>4500</v>
          </cell>
          <cell r="H131">
            <v>4500</v>
          </cell>
        </row>
        <row r="132">
          <cell r="A132">
            <v>71101</v>
          </cell>
          <cell r="B132" t="str">
            <v>CONSP.-RM-INDGNS.</v>
          </cell>
          <cell r="C132">
            <v>1383356.32</v>
          </cell>
          <cell r="D132">
            <v>148423.15</v>
          </cell>
          <cell r="E132">
            <v>15397022.550000001</v>
          </cell>
          <cell r="F132">
            <v>222394.66</v>
          </cell>
          <cell r="G132">
            <v>15174627.890000001</v>
          </cell>
        </row>
        <row r="133">
          <cell r="A133">
            <v>71102</v>
          </cell>
          <cell r="B133" t="str">
            <v>CONSM-RM-IMPORTED</v>
          </cell>
          <cell r="C133">
            <v>102470958.38</v>
          </cell>
          <cell r="D133">
            <v>1002598.22</v>
          </cell>
          <cell r="E133">
            <v>1223541771.3800001</v>
          </cell>
          <cell r="F133">
            <v>128945651.95999999</v>
          </cell>
          <cell r="G133">
            <v>1094596119.4200001</v>
          </cell>
        </row>
        <row r="134">
          <cell r="A134">
            <v>71112</v>
          </cell>
          <cell r="B134" t="str">
            <v>INV.VALUATION ADJ-RM</v>
          </cell>
          <cell r="C134">
            <v>658854.66</v>
          </cell>
          <cell r="D134">
            <v>656166.03</v>
          </cell>
          <cell r="E134">
            <v>10694233.1</v>
          </cell>
          <cell r="F134">
            <v>12774383.68</v>
          </cell>
          <cell r="H134">
            <v>2080150.58</v>
          </cell>
        </row>
        <row r="135">
          <cell r="A135">
            <v>71201</v>
          </cell>
          <cell r="B135" t="str">
            <v>DIFF.COST OF RM-IND</v>
          </cell>
          <cell r="C135">
            <v>5397.79</v>
          </cell>
          <cell r="D135">
            <v>35198.86</v>
          </cell>
          <cell r="E135">
            <v>1530778.17</v>
          </cell>
          <cell r="F135">
            <v>2088725.95</v>
          </cell>
          <cell r="H135">
            <v>557947.78</v>
          </cell>
        </row>
        <row r="136">
          <cell r="A136">
            <v>71202</v>
          </cell>
          <cell r="B136" t="str">
            <v>DIFF.COST OF RM-IMP</v>
          </cell>
          <cell r="C136">
            <v>5985815.4199999999</v>
          </cell>
          <cell r="D136">
            <v>27216015.57</v>
          </cell>
          <cell r="E136">
            <v>27205825.670000002</v>
          </cell>
          <cell r="F136">
            <v>67187646.439999998</v>
          </cell>
          <cell r="H136">
            <v>39981820.770000003</v>
          </cell>
        </row>
        <row r="137">
          <cell r="A137">
            <v>71401</v>
          </cell>
          <cell r="B137" t="str">
            <v>CUSTOM DT- RM</v>
          </cell>
          <cell r="C137">
            <v>258266.09</v>
          </cell>
          <cell r="E137">
            <v>725104.79</v>
          </cell>
          <cell r="F137">
            <v>14280.15</v>
          </cell>
          <cell r="G137">
            <v>710824.64</v>
          </cell>
        </row>
        <row r="138">
          <cell r="A138">
            <v>71501</v>
          </cell>
          <cell r="B138" t="str">
            <v>FOREX FLUCT.-RM</v>
          </cell>
          <cell r="C138">
            <v>6937269.29</v>
          </cell>
          <cell r="D138">
            <v>6773679.0099999998</v>
          </cell>
          <cell r="E138">
            <v>209877085.11000001</v>
          </cell>
          <cell r="F138">
            <v>183355518.47</v>
          </cell>
          <cell r="G138">
            <v>26521566.640000001</v>
          </cell>
        </row>
        <row r="139">
          <cell r="A139">
            <v>71602</v>
          </cell>
          <cell r="B139" t="str">
            <v>ANALYSIS CHGS -R.M.</v>
          </cell>
          <cell r="E139">
            <v>6308</v>
          </cell>
          <cell r="G139">
            <v>6308</v>
          </cell>
        </row>
        <row r="140">
          <cell r="A140">
            <v>71801</v>
          </cell>
          <cell r="B140" t="str">
            <v>COST OF FG PRODUCED</v>
          </cell>
          <cell r="D140">
            <v>127560112.5</v>
          </cell>
          <cell r="E140">
            <v>92628287.5</v>
          </cell>
          <cell r="F140">
            <v>1316259637.5</v>
          </cell>
          <cell r="H140">
            <v>1223631350</v>
          </cell>
        </row>
        <row r="141">
          <cell r="A141">
            <v>71853</v>
          </cell>
          <cell r="B141" t="str">
            <v>COST OF FGOODS SOLD</v>
          </cell>
          <cell r="C141">
            <v>119322662.5</v>
          </cell>
          <cell r="D141">
            <v>88069362.5</v>
          </cell>
          <cell r="E141">
            <v>1384429762.5</v>
          </cell>
          <cell r="F141">
            <v>106531500</v>
          </cell>
          <cell r="G141">
            <v>1277898262.5</v>
          </cell>
        </row>
        <row r="142">
          <cell r="A142">
            <v>71856</v>
          </cell>
          <cell r="B142" t="str">
            <v>COST OF R.M.SOLD</v>
          </cell>
          <cell r="E142">
            <v>87921780.569999993</v>
          </cell>
          <cell r="F142">
            <v>32214611.949999999</v>
          </cell>
          <cell r="G142">
            <v>55707168.619999997</v>
          </cell>
        </row>
        <row r="143">
          <cell r="A143">
            <v>73101</v>
          </cell>
          <cell r="B143" t="str">
            <v>CONSP-S.&amp; SPARES(IND</v>
          </cell>
          <cell r="C143">
            <v>2462771.59</v>
          </cell>
          <cell r="D143">
            <v>3469703.52</v>
          </cell>
          <cell r="E143">
            <v>45823108.93</v>
          </cell>
          <cell r="F143">
            <v>10363404.539999999</v>
          </cell>
          <cell r="G143">
            <v>35459704.390000001</v>
          </cell>
        </row>
        <row r="144">
          <cell r="A144">
            <v>73102</v>
          </cell>
          <cell r="B144" t="str">
            <v>CONSP-RELINING MAT.(</v>
          </cell>
          <cell r="E144">
            <v>338000</v>
          </cell>
          <cell r="G144">
            <v>338000</v>
          </cell>
        </row>
        <row r="145">
          <cell r="A145">
            <v>73103</v>
          </cell>
          <cell r="B145" t="str">
            <v>CONSP-STORE/SPARE-IM</v>
          </cell>
          <cell r="C145">
            <v>4787682.42</v>
          </cell>
          <cell r="D145">
            <v>25014.75</v>
          </cell>
          <cell r="E145">
            <v>21169328.789999999</v>
          </cell>
          <cell r="F145">
            <v>1214462.6200000001</v>
          </cell>
          <cell r="G145">
            <v>19954866.170000002</v>
          </cell>
        </row>
        <row r="146">
          <cell r="A146">
            <v>73109</v>
          </cell>
          <cell r="B146" t="str">
            <v>INV.VALN ADJ-SPARES</v>
          </cell>
          <cell r="C146">
            <v>0.05</v>
          </cell>
          <cell r="D146">
            <v>537.16999999999996</v>
          </cell>
          <cell r="E146">
            <v>4208.25</v>
          </cell>
          <cell r="F146">
            <v>10601.71</v>
          </cell>
          <cell r="H146">
            <v>6393.46</v>
          </cell>
        </row>
        <row r="147">
          <cell r="A147">
            <v>73120</v>
          </cell>
          <cell r="B147" t="str">
            <v>CONSUMPTION S ACID</v>
          </cell>
          <cell r="C147">
            <v>326433790</v>
          </cell>
          <cell r="E147">
            <v>396783190</v>
          </cell>
          <cell r="F147">
            <v>1354800</v>
          </cell>
          <cell r="G147">
            <v>395428390</v>
          </cell>
        </row>
        <row r="148">
          <cell r="A148">
            <v>73201</v>
          </cell>
          <cell r="B148" t="str">
            <v>DIFF.COST-SPARES-IND</v>
          </cell>
          <cell r="C148">
            <v>18612.419999999998</v>
          </cell>
          <cell r="D148">
            <v>21568.45</v>
          </cell>
          <cell r="E148">
            <v>571770.96</v>
          </cell>
          <cell r="F148">
            <v>1214200.7</v>
          </cell>
          <cell r="H148">
            <v>642429.74</v>
          </cell>
        </row>
        <row r="149">
          <cell r="A149">
            <v>73202</v>
          </cell>
          <cell r="B149" t="str">
            <v>DIFF.COST-SPARES-IMP</v>
          </cell>
          <cell r="C149">
            <v>3360.41</v>
          </cell>
          <cell r="D149">
            <v>398780.15</v>
          </cell>
          <cell r="E149">
            <v>859424.87</v>
          </cell>
          <cell r="F149">
            <v>1047050.86</v>
          </cell>
          <cell r="H149">
            <v>187625.99</v>
          </cell>
        </row>
        <row r="150">
          <cell r="A150">
            <v>73401</v>
          </cell>
          <cell r="B150" t="str">
            <v>CUSTOM DT- SPARES</v>
          </cell>
          <cell r="E150">
            <v>3800.71</v>
          </cell>
          <cell r="G150">
            <v>3800.71</v>
          </cell>
        </row>
        <row r="151">
          <cell r="A151">
            <v>73501</v>
          </cell>
          <cell r="B151" t="str">
            <v>FOREX FLUCT.-SPARES</v>
          </cell>
          <cell r="C151">
            <v>266321.73</v>
          </cell>
          <cell r="D151">
            <v>279878.03000000003</v>
          </cell>
          <cell r="E151">
            <v>4960006.95</v>
          </cell>
          <cell r="F151">
            <v>4303011.58</v>
          </cell>
          <cell r="G151">
            <v>656995.37</v>
          </cell>
        </row>
        <row r="152">
          <cell r="A152">
            <v>73705</v>
          </cell>
          <cell r="B152" t="str">
            <v>CASH PURCHASE-ST&amp;SP</v>
          </cell>
          <cell r="C152">
            <v>475</v>
          </cell>
          <cell r="E152">
            <v>3830</v>
          </cell>
          <cell r="G152">
            <v>3830</v>
          </cell>
        </row>
        <row r="153">
          <cell r="A153">
            <v>74101</v>
          </cell>
          <cell r="B153" t="str">
            <v>POWER CHARGES</v>
          </cell>
          <cell r="C153">
            <v>7200990</v>
          </cell>
          <cell r="E153">
            <v>81431826</v>
          </cell>
          <cell r="F153">
            <v>7828956</v>
          </cell>
          <cell r="G153">
            <v>73602870</v>
          </cell>
        </row>
        <row r="154">
          <cell r="A154">
            <v>74201</v>
          </cell>
          <cell r="B154" t="str">
            <v>CONSP-PETROLEUM COST</v>
          </cell>
          <cell r="C154">
            <v>300415.90999999997</v>
          </cell>
          <cell r="D154">
            <v>248.61</v>
          </cell>
          <cell r="E154">
            <v>4952816.0599999996</v>
          </cell>
          <cell r="F154">
            <v>21021.55</v>
          </cell>
          <cell r="G154">
            <v>4931794.51</v>
          </cell>
        </row>
        <row r="155">
          <cell r="A155">
            <v>74203</v>
          </cell>
          <cell r="B155" t="str">
            <v>DIFF COST-PETROLEUM</v>
          </cell>
          <cell r="C155">
            <v>23847500</v>
          </cell>
          <cell r="E155">
            <v>39022635.799999997</v>
          </cell>
          <cell r="F155">
            <v>2640360.9</v>
          </cell>
          <cell r="G155">
            <v>36382274.899999999</v>
          </cell>
        </row>
        <row r="156">
          <cell r="A156">
            <v>74301</v>
          </cell>
          <cell r="B156" t="str">
            <v>WATER CHARGES</v>
          </cell>
          <cell r="C156">
            <v>911643.93</v>
          </cell>
          <cell r="E156">
            <v>10272493.890000001</v>
          </cell>
          <cell r="F156">
            <v>28481.01</v>
          </cell>
          <cell r="G156">
            <v>10244012.880000001</v>
          </cell>
        </row>
        <row r="157">
          <cell r="A157">
            <v>75101</v>
          </cell>
          <cell r="B157" t="str">
            <v>MACHINERY  REP.&amp; MAI</v>
          </cell>
          <cell r="C157">
            <v>6889089.3600000003</v>
          </cell>
          <cell r="D157">
            <v>717808.74</v>
          </cell>
          <cell r="E157">
            <v>68976267.989999995</v>
          </cell>
          <cell r="F157">
            <v>12104928.619999999</v>
          </cell>
          <cell r="G157">
            <v>56871339.369999997</v>
          </cell>
        </row>
        <row r="158">
          <cell r="A158">
            <v>75102</v>
          </cell>
          <cell r="B158" t="str">
            <v>MACHINERY AMC</v>
          </cell>
          <cell r="C158">
            <v>2206972</v>
          </cell>
          <cell r="D158">
            <v>2038.17</v>
          </cell>
          <cell r="E158">
            <v>21278965.859999999</v>
          </cell>
          <cell r="F158">
            <v>120099.64</v>
          </cell>
          <cell r="G158">
            <v>21158866.219999999</v>
          </cell>
        </row>
        <row r="159">
          <cell r="A159">
            <v>76101</v>
          </cell>
          <cell r="B159" t="str">
            <v>EXCISE DUTY-EXP</v>
          </cell>
          <cell r="C159">
            <v>2578648.83</v>
          </cell>
          <cell r="D159">
            <v>140295</v>
          </cell>
          <cell r="E159">
            <v>32598004.030000001</v>
          </cell>
          <cell r="F159">
            <v>477568.64</v>
          </cell>
          <cell r="G159">
            <v>32120435.390000001</v>
          </cell>
        </row>
        <row r="160">
          <cell r="A160">
            <v>76108</v>
          </cell>
          <cell r="B160" t="str">
            <v>CESS-EXP</v>
          </cell>
          <cell r="C160">
            <v>6.5</v>
          </cell>
          <cell r="E160">
            <v>117242.54</v>
          </cell>
          <cell r="F160">
            <v>1051</v>
          </cell>
          <cell r="G160">
            <v>116191.54</v>
          </cell>
        </row>
        <row r="161">
          <cell r="A161">
            <v>78105</v>
          </cell>
          <cell r="B161" t="str">
            <v>TECH. SERVICE CHARGE</v>
          </cell>
          <cell r="E161">
            <v>584697.25</v>
          </cell>
          <cell r="F161">
            <v>35700</v>
          </cell>
          <cell r="G161">
            <v>548997.25</v>
          </cell>
        </row>
        <row r="162">
          <cell r="A162">
            <v>78115</v>
          </cell>
          <cell r="B162" t="str">
            <v>CARRIAGE OUTWARD</v>
          </cell>
          <cell r="C162">
            <v>2850941.18</v>
          </cell>
          <cell r="D162">
            <v>3859109.45</v>
          </cell>
          <cell r="E162">
            <v>3911579.15</v>
          </cell>
          <cell r="F162">
            <v>3911579.15</v>
          </cell>
        </row>
        <row r="163">
          <cell r="A163">
            <v>78554</v>
          </cell>
          <cell r="B163" t="str">
            <v>CONV CHGS PROC GOOD</v>
          </cell>
          <cell r="D163">
            <v>33600</v>
          </cell>
          <cell r="E163">
            <v>175654.03</v>
          </cell>
          <cell r="F163">
            <v>33803.03</v>
          </cell>
          <cell r="G163">
            <v>141851</v>
          </cell>
        </row>
        <row r="164">
          <cell r="A164">
            <v>78560</v>
          </cell>
          <cell r="B164" t="str">
            <v>C.O.S.ROCK PEBBLES</v>
          </cell>
          <cell r="E164">
            <v>1763584.75</v>
          </cell>
          <cell r="G164">
            <v>1763584.75</v>
          </cell>
        </row>
        <row r="165">
          <cell r="A165">
            <v>81101</v>
          </cell>
          <cell r="B165" t="str">
            <v>SALARIES</v>
          </cell>
          <cell r="C165">
            <v>546882</v>
          </cell>
          <cell r="D165">
            <v>2908796</v>
          </cell>
          <cell r="E165">
            <v>7576180.1299999999</v>
          </cell>
          <cell r="F165">
            <v>3533155</v>
          </cell>
          <cell r="G165">
            <v>4043025.13</v>
          </cell>
        </row>
        <row r="166">
          <cell r="A166">
            <v>81102</v>
          </cell>
          <cell r="B166" t="str">
            <v>HRA</v>
          </cell>
          <cell r="C166">
            <v>212792</v>
          </cell>
          <cell r="E166">
            <v>2851820.67</v>
          </cell>
          <cell r="F166">
            <v>235900.67</v>
          </cell>
          <cell r="G166">
            <v>2615920</v>
          </cell>
        </row>
        <row r="167">
          <cell r="A167">
            <v>81103</v>
          </cell>
          <cell r="B167" t="str">
            <v>PERSONAL ALLOW.</v>
          </cell>
          <cell r="C167">
            <v>34646.300000000003</v>
          </cell>
          <cell r="E167">
            <v>391041.06</v>
          </cell>
          <cell r="F167">
            <v>28281.34</v>
          </cell>
          <cell r="G167">
            <v>362759.72</v>
          </cell>
        </row>
        <row r="168">
          <cell r="A168">
            <v>81105</v>
          </cell>
          <cell r="B168" t="str">
            <v>SPECIAL ALLOW.</v>
          </cell>
          <cell r="C168">
            <v>19380</v>
          </cell>
          <cell r="E168">
            <v>376836</v>
          </cell>
          <cell r="F168">
            <v>31003</v>
          </cell>
          <cell r="G168">
            <v>345833</v>
          </cell>
        </row>
        <row r="169">
          <cell r="A169">
            <v>81107</v>
          </cell>
          <cell r="B169" t="str">
            <v>LOCATION ALLOW.</v>
          </cell>
          <cell r="C169">
            <v>19550</v>
          </cell>
          <cell r="D169">
            <v>19668</v>
          </cell>
          <cell r="E169">
            <v>170418.48</v>
          </cell>
          <cell r="F169">
            <v>25952</v>
          </cell>
          <cell r="G169">
            <v>144466.48000000001</v>
          </cell>
        </row>
        <row r="170">
          <cell r="A170">
            <v>81110</v>
          </cell>
          <cell r="B170" t="str">
            <v>CONVEYANCE ALLOW.</v>
          </cell>
          <cell r="C170">
            <v>58876.94</v>
          </cell>
          <cell r="E170">
            <v>786615.14</v>
          </cell>
          <cell r="F170">
            <v>62820</v>
          </cell>
          <cell r="G170">
            <v>723795.14</v>
          </cell>
        </row>
        <row r="171">
          <cell r="A171">
            <v>81111</v>
          </cell>
          <cell r="B171" t="str">
            <v>BONUS</v>
          </cell>
          <cell r="C171">
            <v>106395</v>
          </cell>
          <cell r="E171">
            <v>1429147.1</v>
          </cell>
          <cell r="F171">
            <v>119734</v>
          </cell>
          <cell r="G171">
            <v>1309413.1000000001</v>
          </cell>
        </row>
        <row r="172">
          <cell r="A172">
            <v>81113</v>
          </cell>
          <cell r="B172" t="str">
            <v>INCENTIVE-WM</v>
          </cell>
          <cell r="E172">
            <v>2727750</v>
          </cell>
          <cell r="F172">
            <v>551000</v>
          </cell>
          <cell r="G172">
            <v>2176750</v>
          </cell>
        </row>
        <row r="173">
          <cell r="A173">
            <v>81114</v>
          </cell>
          <cell r="B173" t="str">
            <v>LEAVE ENCASHMENT</v>
          </cell>
          <cell r="E173">
            <v>62969.36</v>
          </cell>
          <cell r="G173">
            <v>62969.36</v>
          </cell>
        </row>
        <row r="174">
          <cell r="A174">
            <v>81131</v>
          </cell>
          <cell r="B174" t="str">
            <v>SALARY COST COMMON</v>
          </cell>
          <cell r="C174">
            <v>2360611.69</v>
          </cell>
          <cell r="E174">
            <v>16999181.239999998</v>
          </cell>
          <cell r="F174">
            <v>1919883</v>
          </cell>
          <cell r="G174">
            <v>15079298.24</v>
          </cell>
        </row>
        <row r="175">
          <cell r="A175">
            <v>81201</v>
          </cell>
          <cell r="B175" t="str">
            <v>CONTRIBUTION TO PF</v>
          </cell>
          <cell r="C175">
            <v>106144.59</v>
          </cell>
          <cell r="D175">
            <v>35501.79</v>
          </cell>
          <cell r="E175">
            <v>717526.52</v>
          </cell>
          <cell r="F175">
            <v>190626.51</v>
          </cell>
          <cell r="G175">
            <v>526900.01</v>
          </cell>
        </row>
        <row r="176">
          <cell r="A176">
            <v>81202</v>
          </cell>
          <cell r="B176" t="str">
            <v>CONTRIBUTION TO FPF</v>
          </cell>
          <cell r="C176">
            <v>90914.7</v>
          </cell>
          <cell r="D176">
            <v>30490.76</v>
          </cell>
          <cell r="E176">
            <v>570186.09</v>
          </cell>
          <cell r="F176">
            <v>152780.26999999999</v>
          </cell>
          <cell r="G176">
            <v>417405.82</v>
          </cell>
        </row>
        <row r="177">
          <cell r="A177">
            <v>81203</v>
          </cell>
          <cell r="B177" t="str">
            <v>ADMIN CHARGES - PF</v>
          </cell>
          <cell r="C177">
            <v>18063.740000000002</v>
          </cell>
          <cell r="D177">
            <v>6049.31</v>
          </cell>
          <cell r="E177">
            <v>116786.61</v>
          </cell>
          <cell r="F177">
            <v>31479.78</v>
          </cell>
          <cell r="G177">
            <v>85306.83</v>
          </cell>
        </row>
        <row r="178">
          <cell r="A178">
            <v>81204</v>
          </cell>
          <cell r="B178" t="str">
            <v>CONTRIBUTION TO ESI</v>
          </cell>
          <cell r="E178">
            <v>1833</v>
          </cell>
          <cell r="F178">
            <v>1833</v>
          </cell>
        </row>
        <row r="179">
          <cell r="A179">
            <v>81205</v>
          </cell>
          <cell r="B179" t="str">
            <v>CONTRIBUTION TO EDLI</v>
          </cell>
          <cell r="C179">
            <v>5458.54</v>
          </cell>
          <cell r="D179">
            <v>1830.68</v>
          </cell>
          <cell r="E179">
            <v>33695.31</v>
          </cell>
          <cell r="F179">
            <v>7378.48</v>
          </cell>
          <cell r="G179">
            <v>26316.83</v>
          </cell>
        </row>
        <row r="180">
          <cell r="A180">
            <v>81206</v>
          </cell>
          <cell r="B180" t="str">
            <v>ADMIN CHARGES - EDLI</v>
          </cell>
          <cell r="C180">
            <v>109.16</v>
          </cell>
          <cell r="D180">
            <v>36.61</v>
          </cell>
          <cell r="E180">
            <v>647.27</v>
          </cell>
          <cell r="F180">
            <v>146.18</v>
          </cell>
          <cell r="G180">
            <v>501.09</v>
          </cell>
        </row>
        <row r="181">
          <cell r="A181">
            <v>81301</v>
          </cell>
          <cell r="B181" t="str">
            <v>UNIFORM WASH REIMB</v>
          </cell>
          <cell r="C181">
            <v>69516.22</v>
          </cell>
          <cell r="E181">
            <v>895122.97</v>
          </cell>
          <cell r="F181">
            <v>69900.009999999995</v>
          </cell>
          <cell r="G181">
            <v>825222.96</v>
          </cell>
        </row>
        <row r="182">
          <cell r="A182">
            <v>81303</v>
          </cell>
          <cell r="B182" t="str">
            <v>VEHICLE MAINT REIMB</v>
          </cell>
          <cell r="C182">
            <v>129628.81</v>
          </cell>
          <cell r="E182">
            <v>1622456.33</v>
          </cell>
          <cell r="F182">
            <v>119640</v>
          </cell>
          <cell r="G182">
            <v>1502816.33</v>
          </cell>
        </row>
        <row r="183">
          <cell r="A183">
            <v>81323</v>
          </cell>
          <cell r="B183" t="str">
            <v>L T A</v>
          </cell>
          <cell r="C183">
            <v>434695</v>
          </cell>
          <cell r="D183">
            <v>433628.25</v>
          </cell>
          <cell r="E183">
            <v>2114012.58</v>
          </cell>
          <cell r="F183">
            <v>1679317.58</v>
          </cell>
          <cell r="G183">
            <v>434695</v>
          </cell>
        </row>
        <row r="184">
          <cell r="A184">
            <v>81324</v>
          </cell>
          <cell r="B184" t="str">
            <v>SUPERANNUA PREM</v>
          </cell>
          <cell r="C184">
            <v>192498</v>
          </cell>
          <cell r="D184">
            <v>112612.5</v>
          </cell>
          <cell r="E184">
            <v>891295</v>
          </cell>
          <cell r="F184">
            <v>698797</v>
          </cell>
          <cell r="G184">
            <v>192498</v>
          </cell>
        </row>
        <row r="185">
          <cell r="A185">
            <v>81325</v>
          </cell>
          <cell r="B185" t="str">
            <v>MEDICAL EXP REIMB</v>
          </cell>
          <cell r="C185">
            <v>112905.75</v>
          </cell>
          <cell r="E185">
            <v>236515</v>
          </cell>
          <cell r="F185">
            <v>11474</v>
          </cell>
          <cell r="G185">
            <v>225041</v>
          </cell>
        </row>
        <row r="186">
          <cell r="A186">
            <v>81354</v>
          </cell>
          <cell r="B186" t="str">
            <v>CANTEEN  EXPENSES</v>
          </cell>
          <cell r="C186">
            <v>53144</v>
          </cell>
          <cell r="E186">
            <v>224374</v>
          </cell>
          <cell r="G186">
            <v>224374</v>
          </cell>
        </row>
        <row r="187">
          <cell r="A187">
            <v>81355</v>
          </cell>
          <cell r="B187" t="str">
            <v>MARRIAGE GIFTS</v>
          </cell>
          <cell r="E187">
            <v>4000</v>
          </cell>
          <cell r="F187">
            <v>1000</v>
          </cell>
          <cell r="G187">
            <v>3000</v>
          </cell>
        </row>
        <row r="188">
          <cell r="A188">
            <v>81359</v>
          </cell>
          <cell r="B188" t="str">
            <v>SAFETY EXPENSES</v>
          </cell>
          <cell r="C188">
            <v>2295</v>
          </cell>
          <cell r="E188">
            <v>2295</v>
          </cell>
          <cell r="G188">
            <v>2295</v>
          </cell>
        </row>
        <row r="189">
          <cell r="A189">
            <v>81360</v>
          </cell>
          <cell r="B189" t="str">
            <v>TRAINING/SEMINAR EXP</v>
          </cell>
          <cell r="C189">
            <v>20185</v>
          </cell>
          <cell r="E189">
            <v>98227</v>
          </cell>
          <cell r="F189">
            <v>8000</v>
          </cell>
          <cell r="G189">
            <v>90227</v>
          </cell>
        </row>
        <row r="190">
          <cell r="A190">
            <v>81361</v>
          </cell>
          <cell r="B190" t="str">
            <v>WELFARE/FOOD EXP-OTH</v>
          </cell>
          <cell r="E190">
            <v>160668</v>
          </cell>
          <cell r="F190">
            <v>59808</v>
          </cell>
          <cell r="G190">
            <v>100860</v>
          </cell>
        </row>
        <row r="191">
          <cell r="A191">
            <v>81501</v>
          </cell>
          <cell r="B191" t="str">
            <v>GRATUITY</v>
          </cell>
          <cell r="E191">
            <v>40737</v>
          </cell>
          <cell r="F191">
            <v>40737</v>
          </cell>
        </row>
        <row r="192">
          <cell r="A192">
            <v>82201</v>
          </cell>
          <cell r="B192" t="str">
            <v>CARRIAGE OUTWARD</v>
          </cell>
          <cell r="C192">
            <v>4898900.26</v>
          </cell>
          <cell r="D192">
            <v>1850401.56</v>
          </cell>
          <cell r="E192">
            <v>18012039.93</v>
          </cell>
          <cell r="F192">
            <v>13011040.42</v>
          </cell>
          <cell r="G192">
            <v>5000999.51</v>
          </cell>
        </row>
        <row r="193">
          <cell r="A193">
            <v>82220</v>
          </cell>
          <cell r="B193" t="str">
            <v>Carriage Outward-oth</v>
          </cell>
          <cell r="E193">
            <v>1025349.53</v>
          </cell>
          <cell r="F193">
            <v>203251.81</v>
          </cell>
          <cell r="G193">
            <v>822097.72</v>
          </cell>
        </row>
        <row r="194">
          <cell r="A194">
            <v>82301</v>
          </cell>
          <cell r="B194" t="str">
            <v>TURNOVER TAX</v>
          </cell>
          <cell r="C194">
            <v>3131639</v>
          </cell>
          <cell r="D194">
            <v>1647344</v>
          </cell>
          <cell r="E194">
            <v>99949757.430000007</v>
          </cell>
          <cell r="F194">
            <v>72752572.430000007</v>
          </cell>
          <cell r="G194">
            <v>27197185</v>
          </cell>
        </row>
        <row r="195">
          <cell r="A195">
            <v>82404</v>
          </cell>
          <cell r="B195" t="str">
            <v>SELLING EXPENSES</v>
          </cell>
          <cell r="C195">
            <v>1494616</v>
          </cell>
          <cell r="E195">
            <v>1744775</v>
          </cell>
          <cell r="F195">
            <v>50594.19</v>
          </cell>
          <cell r="G195">
            <v>1694180.81</v>
          </cell>
        </row>
        <row r="196">
          <cell r="A196">
            <v>82505</v>
          </cell>
          <cell r="B196" t="str">
            <v>TRANSIT INSURA EXP</v>
          </cell>
          <cell r="E196">
            <v>453613</v>
          </cell>
          <cell r="F196">
            <v>101351</v>
          </cell>
          <cell r="G196">
            <v>352262</v>
          </cell>
        </row>
        <row r="197">
          <cell r="A197">
            <v>82507</v>
          </cell>
          <cell r="B197" t="str">
            <v>EXP FOR EXPORTS</v>
          </cell>
          <cell r="C197">
            <v>232380</v>
          </cell>
          <cell r="D197">
            <v>187082</v>
          </cell>
          <cell r="E197">
            <v>1150618.3600000001</v>
          </cell>
          <cell r="F197">
            <v>817812.36</v>
          </cell>
          <cell r="G197">
            <v>332806</v>
          </cell>
        </row>
        <row r="198">
          <cell r="A198">
            <v>82520</v>
          </cell>
          <cell r="B198" t="str">
            <v>Transporterincentive</v>
          </cell>
          <cell r="D198">
            <v>414832</v>
          </cell>
          <cell r="E198">
            <v>414832</v>
          </cell>
          <cell r="F198">
            <v>414832</v>
          </cell>
        </row>
        <row r="199">
          <cell r="A199">
            <v>82525</v>
          </cell>
          <cell r="B199" t="str">
            <v>TRANS INS-ROCK PHOS</v>
          </cell>
          <cell r="E199">
            <v>456168</v>
          </cell>
          <cell r="F199">
            <v>52894</v>
          </cell>
          <cell r="G199">
            <v>403274</v>
          </cell>
        </row>
        <row r="200">
          <cell r="A200">
            <v>82603</v>
          </cell>
          <cell r="B200" t="str">
            <v>QUANTITY DISCOUNT</v>
          </cell>
          <cell r="C200">
            <v>4827900.76</v>
          </cell>
          <cell r="D200">
            <v>3504266.89</v>
          </cell>
          <cell r="E200">
            <v>37330079.509999998</v>
          </cell>
          <cell r="F200">
            <v>28791495.66</v>
          </cell>
          <cell r="G200">
            <v>8538583.8499999996</v>
          </cell>
        </row>
        <row r="201">
          <cell r="A201">
            <v>82702</v>
          </cell>
          <cell r="B201" t="str">
            <v>FREIGHT SUBSIDY</v>
          </cell>
          <cell r="C201">
            <v>233620.39</v>
          </cell>
          <cell r="D201">
            <v>540366.05000000005</v>
          </cell>
          <cell r="E201">
            <v>2849799.49</v>
          </cell>
          <cell r="F201">
            <v>4031576.29</v>
          </cell>
          <cell r="H201">
            <v>1181776.8</v>
          </cell>
        </row>
        <row r="202">
          <cell r="A202">
            <v>82703</v>
          </cell>
          <cell r="B202" t="str">
            <v>LIQUIDITY DAMAGES</v>
          </cell>
          <cell r="E202">
            <v>611131</v>
          </cell>
          <cell r="F202">
            <v>981910</v>
          </cell>
          <cell r="H202">
            <v>370779</v>
          </cell>
        </row>
        <row r="203">
          <cell r="A203">
            <v>83201</v>
          </cell>
          <cell r="B203" t="str">
            <v>RATES &amp; TAXES</v>
          </cell>
          <cell r="D203">
            <v>96779</v>
          </cell>
          <cell r="E203">
            <v>782137</v>
          </cell>
          <cell r="F203">
            <v>631992</v>
          </cell>
          <cell r="G203">
            <v>150145</v>
          </cell>
        </row>
        <row r="204">
          <cell r="A204">
            <v>83301</v>
          </cell>
          <cell r="B204" t="str">
            <v>INSURA-FIXED ASSET</v>
          </cell>
          <cell r="C204">
            <v>199717</v>
          </cell>
          <cell r="E204">
            <v>2741655</v>
          </cell>
          <cell r="G204">
            <v>2741655</v>
          </cell>
        </row>
        <row r="205">
          <cell r="A205">
            <v>83305</v>
          </cell>
          <cell r="B205" t="str">
            <v>INSURANCE-OTHERS</v>
          </cell>
          <cell r="E205">
            <v>5935</v>
          </cell>
          <cell r="G205">
            <v>5935</v>
          </cell>
        </row>
        <row r="206">
          <cell r="A206">
            <v>83401</v>
          </cell>
          <cell r="B206" t="str">
            <v>TRAV STAFF-INLAND</v>
          </cell>
          <cell r="C206">
            <v>27122</v>
          </cell>
          <cell r="D206">
            <v>722501</v>
          </cell>
          <cell r="E206">
            <v>1176041</v>
          </cell>
          <cell r="F206">
            <v>729887</v>
          </cell>
          <cell r="G206">
            <v>446154</v>
          </cell>
        </row>
        <row r="207">
          <cell r="A207">
            <v>83402</v>
          </cell>
          <cell r="B207" t="str">
            <v>TRAV STAFF-FOREN</v>
          </cell>
          <cell r="E207">
            <v>449429</v>
          </cell>
          <cell r="F207">
            <v>208503</v>
          </cell>
          <cell r="G207">
            <v>240926</v>
          </cell>
        </row>
        <row r="208">
          <cell r="A208">
            <v>83403</v>
          </cell>
          <cell r="B208" t="str">
            <v>TRAV OTHERS-INLAND</v>
          </cell>
          <cell r="E208">
            <v>13194</v>
          </cell>
          <cell r="F208">
            <v>1781</v>
          </cell>
          <cell r="G208">
            <v>11413</v>
          </cell>
        </row>
        <row r="209">
          <cell r="A209">
            <v>83404</v>
          </cell>
          <cell r="B209" t="str">
            <v>TRAV OTHER-FOREN</v>
          </cell>
          <cell r="E209">
            <v>3900</v>
          </cell>
          <cell r="G209">
            <v>3900</v>
          </cell>
        </row>
        <row r="210">
          <cell r="A210">
            <v>83405</v>
          </cell>
          <cell r="B210" t="str">
            <v>CONVEYANCE EXP</v>
          </cell>
          <cell r="C210">
            <v>570</v>
          </cell>
          <cell r="E210">
            <v>11894</v>
          </cell>
          <cell r="G210">
            <v>11894</v>
          </cell>
        </row>
        <row r="211">
          <cell r="A211">
            <v>83406</v>
          </cell>
          <cell r="B211" t="str">
            <v>VEHICLE EXP-FUEL</v>
          </cell>
          <cell r="E211">
            <v>2340</v>
          </cell>
          <cell r="F211">
            <v>473</v>
          </cell>
          <cell r="G211">
            <v>1867</v>
          </cell>
        </row>
        <row r="212">
          <cell r="A212">
            <v>83409</v>
          </cell>
          <cell r="B212" t="str">
            <v>VEHICLE HIRE CHGS</v>
          </cell>
          <cell r="C212">
            <v>45005</v>
          </cell>
          <cell r="E212">
            <v>126922</v>
          </cell>
          <cell r="G212">
            <v>126922</v>
          </cell>
        </row>
        <row r="213">
          <cell r="A213">
            <v>83603</v>
          </cell>
          <cell r="B213" t="str">
            <v>LOSS ON SALE RK PBLS</v>
          </cell>
          <cell r="E213">
            <v>4413432.87</v>
          </cell>
          <cell r="F213">
            <v>104427.88</v>
          </cell>
          <cell r="G213">
            <v>4309004.99</v>
          </cell>
        </row>
        <row r="214">
          <cell r="A214">
            <v>84201</v>
          </cell>
          <cell r="B214" t="str">
            <v>BOOKS-FOREIGN</v>
          </cell>
          <cell r="E214">
            <v>93478</v>
          </cell>
          <cell r="G214">
            <v>93478</v>
          </cell>
        </row>
        <row r="215">
          <cell r="A215">
            <v>84202</v>
          </cell>
          <cell r="B215" t="str">
            <v>BOOKS-OTHERS</v>
          </cell>
          <cell r="E215">
            <v>10000</v>
          </cell>
          <cell r="G215">
            <v>10000</v>
          </cell>
        </row>
        <row r="216">
          <cell r="A216">
            <v>84205</v>
          </cell>
          <cell r="B216" t="str">
            <v>COURIER CHARGES</v>
          </cell>
          <cell r="E216">
            <v>5467</v>
          </cell>
          <cell r="G216">
            <v>5467</v>
          </cell>
        </row>
        <row r="217">
          <cell r="A217">
            <v>84207</v>
          </cell>
          <cell r="B217" t="str">
            <v>TEL&amp;TELEX CHGS</v>
          </cell>
          <cell r="C217">
            <v>4037</v>
          </cell>
          <cell r="D217">
            <v>17641</v>
          </cell>
          <cell r="E217">
            <v>166744</v>
          </cell>
          <cell r="F217">
            <v>21551</v>
          </cell>
          <cell r="G217">
            <v>145193</v>
          </cell>
        </row>
        <row r="218">
          <cell r="A218">
            <v>84218</v>
          </cell>
          <cell r="B218" t="str">
            <v>LICENS &amp; REGIST  FEE</v>
          </cell>
          <cell r="E218">
            <v>16200</v>
          </cell>
          <cell r="G218">
            <v>16200</v>
          </cell>
        </row>
        <row r="219">
          <cell r="A219">
            <v>84226</v>
          </cell>
          <cell r="B219" t="str">
            <v>ELECTR CHGS (ADMIN.)</v>
          </cell>
          <cell r="F219">
            <v>830</v>
          </cell>
          <cell r="H219">
            <v>830</v>
          </cell>
        </row>
        <row r="220">
          <cell r="A220">
            <v>84231</v>
          </cell>
          <cell r="B220" t="str">
            <v>POOJA EXPENSES</v>
          </cell>
          <cell r="E220">
            <v>1027</v>
          </cell>
          <cell r="G220">
            <v>1027</v>
          </cell>
        </row>
        <row r="221">
          <cell r="A221">
            <v>84233</v>
          </cell>
          <cell r="B221" t="str">
            <v>PRNTG &amp; STATIONERY</v>
          </cell>
          <cell r="E221">
            <v>10928.4</v>
          </cell>
          <cell r="G221">
            <v>10928.4</v>
          </cell>
        </row>
        <row r="222">
          <cell r="A222">
            <v>84235</v>
          </cell>
          <cell r="B222" t="str">
            <v>XEROX &amp; BINDING CHGS</v>
          </cell>
          <cell r="C222">
            <v>4032</v>
          </cell>
          <cell r="E222">
            <v>49180</v>
          </cell>
          <cell r="F222">
            <v>7192</v>
          </cell>
          <cell r="G222">
            <v>41988</v>
          </cell>
        </row>
        <row r="223">
          <cell r="A223">
            <v>84236</v>
          </cell>
          <cell r="B223" t="str">
            <v>IT EXPENSE/IT STATY.</v>
          </cell>
          <cell r="E223">
            <v>155</v>
          </cell>
          <cell r="G223">
            <v>155</v>
          </cell>
        </row>
        <row r="224">
          <cell r="A224">
            <v>84237</v>
          </cell>
          <cell r="B224" t="str">
            <v>BUSINESS PRO. EXP</v>
          </cell>
          <cell r="E224">
            <v>64017</v>
          </cell>
          <cell r="F224">
            <v>1775</v>
          </cell>
          <cell r="G224">
            <v>62242</v>
          </cell>
        </row>
        <row r="225">
          <cell r="A225">
            <v>84239</v>
          </cell>
          <cell r="B225" t="str">
            <v>PROFESSIONAL FEES</v>
          </cell>
          <cell r="E225">
            <v>227781</v>
          </cell>
          <cell r="F225">
            <v>32500</v>
          </cell>
          <cell r="G225">
            <v>195281</v>
          </cell>
        </row>
        <row r="226">
          <cell r="A226">
            <v>84243</v>
          </cell>
          <cell r="B226" t="str">
            <v>TESTING CHARGES</v>
          </cell>
          <cell r="C226">
            <v>44444.29</v>
          </cell>
          <cell r="E226">
            <v>258455.29</v>
          </cell>
          <cell r="G226">
            <v>258455.29</v>
          </cell>
        </row>
        <row r="227">
          <cell r="A227">
            <v>84250</v>
          </cell>
          <cell r="B227" t="str">
            <v>COIN ADJUSTMENT</v>
          </cell>
          <cell r="C227">
            <v>271.67</v>
          </cell>
          <cell r="D227">
            <v>14.9</v>
          </cell>
          <cell r="E227">
            <v>394.36</v>
          </cell>
          <cell r="F227">
            <v>53.19</v>
          </cell>
          <cell r="G227">
            <v>341.17</v>
          </cell>
        </row>
        <row r="228">
          <cell r="A228">
            <v>84251</v>
          </cell>
          <cell r="B228" t="str">
            <v>S. BALANCE W/O</v>
          </cell>
          <cell r="C228">
            <v>4.0999999999999996</v>
          </cell>
          <cell r="D228">
            <v>9.08</v>
          </cell>
          <cell r="E228">
            <v>63.24</v>
          </cell>
          <cell r="F228">
            <v>141.62</v>
          </cell>
          <cell r="H228">
            <v>78.38</v>
          </cell>
        </row>
        <row r="229">
          <cell r="A229">
            <v>84252</v>
          </cell>
          <cell r="B229" t="str">
            <v>MISC EXP</v>
          </cell>
          <cell r="C229">
            <v>6399</v>
          </cell>
          <cell r="E229">
            <v>24525</v>
          </cell>
          <cell r="G229">
            <v>24525</v>
          </cell>
        </row>
        <row r="230">
          <cell r="A230">
            <v>84253</v>
          </cell>
          <cell r="B230" t="str">
            <v>ADVERTISEMENT-ADMIN</v>
          </cell>
          <cell r="E230">
            <v>13200</v>
          </cell>
          <cell r="G230">
            <v>13200</v>
          </cell>
        </row>
        <row r="231">
          <cell r="A231">
            <v>84256</v>
          </cell>
          <cell r="B231" t="str">
            <v>PRIOR PERIOD EXPS.</v>
          </cell>
          <cell r="C231">
            <v>414832</v>
          </cell>
          <cell r="E231">
            <v>414832</v>
          </cell>
          <cell r="G231">
            <v>414832</v>
          </cell>
        </row>
        <row r="232">
          <cell r="A232">
            <v>84260</v>
          </cell>
          <cell r="B232" t="str">
            <v>ADVERTISEMENT-PURCH.</v>
          </cell>
          <cell r="E232">
            <v>4733</v>
          </cell>
          <cell r="G232">
            <v>4733</v>
          </cell>
        </row>
        <row r="233">
          <cell r="A233">
            <v>84280</v>
          </cell>
          <cell r="B233" t="str">
            <v>ADMIN COST COMMON</v>
          </cell>
          <cell r="C233">
            <v>1812890.47</v>
          </cell>
          <cell r="E233">
            <v>11245617.67</v>
          </cell>
          <cell r="F233">
            <v>961338</v>
          </cell>
          <cell r="G233">
            <v>10284279.67</v>
          </cell>
        </row>
        <row r="234">
          <cell r="A234">
            <v>84407</v>
          </cell>
          <cell r="B234" t="str">
            <v>R&amp;M OTHERS</v>
          </cell>
          <cell r="C234">
            <v>1011</v>
          </cell>
          <cell r="E234">
            <v>409496</v>
          </cell>
          <cell r="F234">
            <v>1983</v>
          </cell>
          <cell r="G234">
            <v>407513</v>
          </cell>
        </row>
        <row r="235">
          <cell r="A235">
            <v>85803</v>
          </cell>
          <cell r="B235" t="str">
            <v>INT IMPORT L.C</v>
          </cell>
          <cell r="C235">
            <v>3307432</v>
          </cell>
          <cell r="D235">
            <v>2261508</v>
          </cell>
          <cell r="E235">
            <v>56098806.479999997</v>
          </cell>
          <cell r="F235">
            <v>43346651.899999999</v>
          </cell>
          <cell r="G235">
            <v>12752154.58</v>
          </cell>
        </row>
        <row r="236">
          <cell r="A236">
            <v>86101</v>
          </cell>
          <cell r="B236" t="str">
            <v>FORIGN.EXH DIFF-F&amp;S</v>
          </cell>
          <cell r="C236">
            <v>622450</v>
          </cell>
          <cell r="D236">
            <v>622450</v>
          </cell>
          <cell r="E236">
            <v>693211.5</v>
          </cell>
          <cell r="F236">
            <v>669894.02</v>
          </cell>
          <cell r="G236">
            <v>23317.48</v>
          </cell>
        </row>
        <row r="237">
          <cell r="A237">
            <v>86106</v>
          </cell>
          <cell r="B237" t="str">
            <v>FORWARD COVER(FOREX)</v>
          </cell>
          <cell r="C237">
            <v>1983741</v>
          </cell>
          <cell r="D237">
            <v>1376188</v>
          </cell>
          <cell r="E237">
            <v>44264672.25</v>
          </cell>
          <cell r="F237">
            <v>35241481</v>
          </cell>
          <cell r="G237">
            <v>9023191.25</v>
          </cell>
        </row>
        <row r="238">
          <cell r="A238">
            <v>86110</v>
          </cell>
          <cell r="B238" t="str">
            <v>EXCHANGE P/L EXPORTS</v>
          </cell>
          <cell r="E238">
            <v>2382762.1</v>
          </cell>
          <cell r="F238">
            <v>1392794.38</v>
          </cell>
          <cell r="G238">
            <v>989967.72</v>
          </cell>
        </row>
        <row r="239">
          <cell r="A239">
            <v>86201</v>
          </cell>
          <cell r="B239" t="str">
            <v>CHG-L.C. COMMITTM.</v>
          </cell>
          <cell r="E239">
            <v>15347</v>
          </cell>
          <cell r="G239">
            <v>15347</v>
          </cell>
        </row>
        <row r="240">
          <cell r="A240">
            <v>86202</v>
          </cell>
          <cell r="B240" t="str">
            <v>CHG-L.C. USANCE</v>
          </cell>
          <cell r="E240">
            <v>1428679.06</v>
          </cell>
          <cell r="G240">
            <v>1428679.06</v>
          </cell>
        </row>
        <row r="241">
          <cell r="A241">
            <v>86203</v>
          </cell>
          <cell r="B241" t="str">
            <v>CHG-L.C. AMEND</v>
          </cell>
          <cell r="E241">
            <v>18310</v>
          </cell>
          <cell r="G241">
            <v>18310</v>
          </cell>
        </row>
        <row r="242">
          <cell r="A242">
            <v>86301</v>
          </cell>
          <cell r="B242" t="str">
            <v>CHG-BANK</v>
          </cell>
          <cell r="C242">
            <v>2000</v>
          </cell>
          <cell r="E242">
            <v>407575.33</v>
          </cell>
          <cell r="F242">
            <v>216</v>
          </cell>
          <cell r="G242">
            <v>407359.33</v>
          </cell>
        </row>
        <row r="243">
          <cell r="A243">
            <v>86303</v>
          </cell>
          <cell r="B243" t="str">
            <v>CHG-DD COMMISSION</v>
          </cell>
          <cell r="E243">
            <v>30</v>
          </cell>
          <cell r="F243">
            <v>407</v>
          </cell>
          <cell r="H243">
            <v>377</v>
          </cell>
        </row>
        <row r="244">
          <cell r="A244">
            <v>91201</v>
          </cell>
          <cell r="B244" t="str">
            <v>DEP- BUILD-FACTORY</v>
          </cell>
          <cell r="C244">
            <v>245999.05</v>
          </cell>
          <cell r="E244">
            <v>2951988.66</v>
          </cell>
          <cell r="G244">
            <v>2951988.66</v>
          </cell>
        </row>
        <row r="245">
          <cell r="A245">
            <v>91202</v>
          </cell>
          <cell r="B245" t="str">
            <v>DEP- BUILD-FACTORY-L</v>
          </cell>
          <cell r="C245">
            <v>6650.57</v>
          </cell>
          <cell r="E245">
            <v>79806.789999999994</v>
          </cell>
          <cell r="G245">
            <v>79806.789999999994</v>
          </cell>
        </row>
        <row r="246">
          <cell r="A246">
            <v>91211</v>
          </cell>
          <cell r="B246" t="str">
            <v>DEP-BUILD-OFFICE</v>
          </cell>
          <cell r="C246">
            <v>439.93</v>
          </cell>
          <cell r="E246">
            <v>1759.73</v>
          </cell>
          <cell r="G246">
            <v>1759.73</v>
          </cell>
        </row>
        <row r="247">
          <cell r="A247">
            <v>91301</v>
          </cell>
          <cell r="B247" t="str">
            <v>DEP-P &amp; MACHINERY</v>
          </cell>
          <cell r="C247">
            <v>12545558.539999999</v>
          </cell>
          <cell r="E247">
            <v>124387748.5</v>
          </cell>
          <cell r="G247">
            <v>124387748.5</v>
          </cell>
        </row>
        <row r="248">
          <cell r="A248">
            <v>91302</v>
          </cell>
          <cell r="B248" t="str">
            <v>DEP-ELECT. INSTALL.</v>
          </cell>
          <cell r="C248">
            <v>70577.990000000005</v>
          </cell>
          <cell r="D248">
            <v>6737.21</v>
          </cell>
          <cell r="E248">
            <v>146379.95000000001</v>
          </cell>
          <cell r="F248">
            <v>6737.21</v>
          </cell>
          <cell r="G248">
            <v>139642.74</v>
          </cell>
        </row>
        <row r="249">
          <cell r="A249">
            <v>91361</v>
          </cell>
          <cell r="B249" t="str">
            <v>DEP-OFFICE EQUIP</v>
          </cell>
          <cell r="C249">
            <v>5306.81</v>
          </cell>
          <cell r="E249">
            <v>15434.17</v>
          </cell>
          <cell r="G249">
            <v>15434.17</v>
          </cell>
        </row>
        <row r="250">
          <cell r="A250">
            <v>91362</v>
          </cell>
          <cell r="B250" t="str">
            <v>DEP.-I.T. EQUIP</v>
          </cell>
          <cell r="C250">
            <v>4142.74</v>
          </cell>
          <cell r="E250">
            <v>46713.99</v>
          </cell>
          <cell r="G250">
            <v>46713.99</v>
          </cell>
        </row>
        <row r="251">
          <cell r="A251">
            <v>91401</v>
          </cell>
          <cell r="B251" t="str">
            <v>DEP-FURNITURE</v>
          </cell>
          <cell r="C251">
            <v>408.09</v>
          </cell>
          <cell r="E251">
            <v>3794.76</v>
          </cell>
          <cell r="G251">
            <v>3794.76</v>
          </cell>
        </row>
        <row r="252">
          <cell r="A252">
            <v>91501</v>
          </cell>
          <cell r="B252" t="str">
            <v>DEP-VEHICLES.</v>
          </cell>
          <cell r="C252">
            <v>3096.84</v>
          </cell>
          <cell r="E252">
            <v>37162.1</v>
          </cell>
          <cell r="G252">
            <v>37162.1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R"/>
      <sheetName val="BALANCE_SHEET"/>
      <sheetName val="fcl"/>
      <sheetName val="BALANCE_SHEET1"/>
      <sheetName val="BALANCE_SHEET2"/>
      <sheetName val="BALANCE_SHEET3"/>
      <sheetName val="77S(O)"/>
      <sheetName val="CONBS"/>
      <sheetName val="expired"/>
      <sheetName val="DURGESH"/>
      <sheetName val="04REL"/>
      <sheetName val="01.11.2004"/>
      <sheetName val="TRIALBALANCE"/>
      <sheetName val="BALANCE_SHEET4"/>
      <sheetName val="Risks of material misstatement"/>
      <sheetName val="BALANCE_SHEET5"/>
      <sheetName val="1.Loans Control Chart- Mar 2007"/>
      <sheetName val="BALANCE_SHEET6"/>
      <sheetName val="Scheme"/>
      <sheetName val="Chart-Major customer"/>
      <sheetName val="ROMM Data for Validation"/>
      <sheetName val="Trial Report"/>
      <sheetName val="License Area"/>
      <sheetName val="Validation Details"/>
      <sheetName val="Data from Access"/>
      <sheetName val="Material "/>
      <sheetName val="Labour &amp; Plant"/>
      <sheetName val="summary"/>
      <sheetName val="PTIN03"/>
      <sheetName val="BALANCE_SHEET7"/>
      <sheetName val="Risks_of_material_misstatement"/>
      <sheetName val="1_Loans_Control_Chart-_Mar_2007"/>
      <sheetName val="ROMM_Data_for_Validation"/>
      <sheetName val="Validation_Details"/>
      <sheetName val="Data_from_Access"/>
      <sheetName val="Instructions"/>
      <sheetName val="BS "/>
      <sheetName val="ANUAL PLAN"/>
      <sheetName val="Allahabad Bank"/>
      <sheetName val="Bank of Baroda"/>
      <sheetName val="BOI"/>
      <sheetName val="Canara"/>
      <sheetName val="Indian"/>
      <sheetName val="IDBI"/>
      <sheetName val="IOB"/>
      <sheetName val="PNB"/>
      <sheetName val="Punjab &amp; Sind"/>
      <sheetName val="SBHyderabad"/>
      <sheetName val="SBI"/>
      <sheetName val="SBMysore"/>
      <sheetName val="SBPatiala"/>
      <sheetName val="SBSaurashtra"/>
      <sheetName val="Union Bank"/>
      <sheetName val="Ins Erection"/>
      <sheetName val="plbs"/>
      <sheetName val="FitOutConfCentre"/>
      <sheetName val="Accounts"/>
      <sheetName val="Sheet2"/>
      <sheetName val="Top Sheet"/>
      <sheetName val="2005"/>
      <sheetName val="P&amp;L"/>
      <sheetName val="BALANCE-SHEET"/>
      <sheetName val="sdrs_mar"/>
      <sheetName val="tb, p&amp;l, bs"/>
      <sheetName val="data"/>
      <sheetName val="ACK-NEW"/>
      <sheetName val="x-rate"/>
      <sheetName val="Les Cèdres"/>
      <sheetName val="COMPLEXALL"/>
    </sheetNames>
    <sheetDataSet>
      <sheetData sheetId="0" refreshError="1">
        <row r="1">
          <cell r="B1" t="str">
            <v>ESSAR OIL LIMITED</v>
          </cell>
        </row>
        <row r="58">
          <cell r="K58" t="str">
            <v>:</v>
          </cell>
          <cell r="L58">
            <v>407888122</v>
          </cell>
          <cell r="M58" t="str">
            <v>:</v>
          </cell>
        </row>
        <row r="59">
          <cell r="K59" t="str">
            <v>:</v>
          </cell>
          <cell r="L59" t="str">
            <v>-</v>
          </cell>
          <cell r="M59" t="str">
            <v>:</v>
          </cell>
        </row>
        <row r="60">
          <cell r="K60" t="str">
            <v>:</v>
          </cell>
          <cell r="M60" t="str">
            <v>:</v>
          </cell>
        </row>
        <row r="61">
          <cell r="K61" t="str">
            <v>:</v>
          </cell>
          <cell r="L61">
            <v>-319358932</v>
          </cell>
          <cell r="M61" t="str">
            <v>:</v>
          </cell>
        </row>
        <row r="62">
          <cell r="K62" t="str">
            <v>:</v>
          </cell>
          <cell r="M62" t="str">
            <v>:</v>
          </cell>
        </row>
        <row r="63">
          <cell r="K63" t="str">
            <v>:</v>
          </cell>
          <cell r="L63">
            <v>23383172</v>
          </cell>
          <cell r="M63" t="str">
            <v>:</v>
          </cell>
        </row>
        <row r="64">
          <cell r="K64" t="str">
            <v>:</v>
          </cell>
          <cell r="L64" t="str">
            <v>-</v>
          </cell>
          <cell r="M64" t="str">
            <v>:</v>
          </cell>
        </row>
        <row r="65">
          <cell r="K65" t="str">
            <v>:</v>
          </cell>
          <cell r="L65">
            <v>1352522244.49</v>
          </cell>
          <cell r="M65" t="str">
            <v>:</v>
          </cell>
        </row>
        <row r="67">
          <cell r="L67">
            <v>821501408.50999999</v>
          </cell>
        </row>
      </sheetData>
      <sheetData sheetId="1" refreshError="1"/>
      <sheetData sheetId="2" refreshError="1"/>
      <sheetData sheetId="3" refreshError="1"/>
      <sheetData sheetId="4" refreshError="1"/>
      <sheetData sheetId="5"/>
      <sheetData sheetId="6">
        <row r="1">
          <cell r="B1" t="str">
            <v>ESSAR OIL LIMITED</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ESSAR OIL LIMITED</v>
          </cell>
        </row>
      </sheetData>
      <sheetData sheetId="15" refreshError="1"/>
      <sheetData sheetId="16">
        <row r="1">
          <cell r="B1" t="str">
            <v>ESSAR OIL LIMITED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B1" t="str">
            <v>ESSAR OIL LIMITED</v>
          </cell>
        </row>
      </sheetData>
      <sheetData sheetId="31">
        <row r="1">
          <cell r="B1" t="str">
            <v>ESSAR OIL LIMITED</v>
          </cell>
        </row>
      </sheetData>
      <sheetData sheetId="32">
        <row r="1">
          <cell r="B1" t="str">
            <v>ESSAR OIL LIMITED</v>
          </cell>
        </row>
      </sheetData>
      <sheetData sheetId="33">
        <row r="1">
          <cell r="B1" t="str">
            <v>ESSAR OIL LIMITED</v>
          </cell>
        </row>
      </sheetData>
      <sheetData sheetId="34">
        <row r="1">
          <cell r="B1" t="str">
            <v>ESSAR OIL LIMITED</v>
          </cell>
        </row>
      </sheetData>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og - proj. rate"/>
      <sheetName val="po-log - curr. rate"/>
      <sheetName val="Attm. # 3"/>
      <sheetName val="x-rate"/>
      <sheetName val="2.7 - PA"/>
      <sheetName val="NP"/>
      <sheetName val="bh-recon"/>
      <sheetName val="FE Variation - VPCL"/>
      <sheetName val="Main Bs Cr"/>
      <sheetName val="deb"/>
      <sheetName val="CMA Calculations"/>
      <sheetName val="Sheet2"/>
      <sheetName val="Interest 30-11-01 not PA 7%"/>
      <sheetName val="po-log_-_proj__rate"/>
      <sheetName val="po-log_-_curr__rate"/>
      <sheetName val="Attm__#_3"/>
      <sheetName val="2_7_-_PA"/>
      <sheetName val="FE_Variation_-_VPCL"/>
      <sheetName val="Main_Bs_Cr"/>
      <sheetName val="po-log_-_proj__rate1"/>
      <sheetName val="po-log_-_curr__rate1"/>
      <sheetName val="Attm__#_31"/>
      <sheetName val="2_7_-_PA1"/>
      <sheetName val="FE_Variation_-_VPCL1"/>
      <sheetName val="Main_Bs_Cr1"/>
      <sheetName val="CMA_Calculations"/>
      <sheetName val="Interest_30-11-01_not_PA_7%"/>
      <sheetName val="TB"/>
      <sheetName val="PO LOG Exposure"/>
      <sheetName val="po-log_-_proj__rate2"/>
      <sheetName val="po-log_-_curr__rate2"/>
      <sheetName val="Attm__#_32"/>
      <sheetName val="2_7_-_PA2"/>
      <sheetName val="FE_Variation_-_VPCL2"/>
      <sheetName val="Main_Bs_Cr2"/>
      <sheetName val="CMA_Calculations1"/>
      <sheetName val="Interest_30-11-01_not_PA_7%1"/>
      <sheetName val="Codes"/>
      <sheetName val="Instruction Sheet"/>
      <sheetName val="Exclusion List"/>
      <sheetName val="Civil Work"/>
      <sheetName val="F-C"/>
      <sheetName val="1612.01AL - INT AM&amp;NIEP"/>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Workings"/>
      <sheetName val="Financial Information"/>
      <sheetName val="tdint"/>
      <sheetName val="Cash flow details"/>
      <sheetName val="p &amp;l stpwise"/>
      <sheetName val="p &amp;l stpwise dec03"/>
      <sheetName val="3"/>
      <sheetName val="Waterfall templates"/>
      <sheetName val="Tax"/>
      <sheetName val="Civil Boq"/>
      <sheetName val="tipos de cambioC"/>
      <sheetName val="AR"/>
      <sheetName val="XREF"/>
      <sheetName val="Breakup Value Working"/>
      <sheetName val="Consolidated"/>
      <sheetName val="Additions9900"/>
      <sheetName val="Financials"/>
      <sheetName val="SCB - Annexure A"/>
      <sheetName val="CG - SLR Investments"/>
      <sheetName val="JV-SUB"/>
      <sheetName val="wwww"/>
      <sheetName val="CBS"/>
      <sheetName val="Edit(01)"/>
    </sheetNames>
    <sheetDataSet>
      <sheetData sheetId="0" refreshError="1"/>
      <sheetData sheetId="1" refreshError="1">
        <row r="91">
          <cell r="AH91">
            <v>32441711.919000741</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91">
          <cell r="AH91">
            <v>32441711.919000741</v>
          </cell>
        </row>
      </sheetData>
      <sheetData sheetId="21"/>
      <sheetData sheetId="22"/>
      <sheetData sheetId="23"/>
      <sheetData sheetId="24"/>
      <sheetData sheetId="25"/>
      <sheetData sheetId="26"/>
      <sheetData sheetId="27" refreshError="1"/>
      <sheetData sheetId="28" refreshError="1"/>
      <sheetData sheetId="29">
        <row r="91">
          <cell r="AH91">
            <v>32441711.919000741</v>
          </cell>
        </row>
      </sheetData>
      <sheetData sheetId="30">
        <row r="91">
          <cell r="AH91">
            <v>32441711.919000741</v>
          </cell>
        </row>
      </sheetData>
      <sheetData sheetId="31">
        <row r="91">
          <cell r="AH91">
            <v>32441711.919000741</v>
          </cell>
        </row>
      </sheetData>
      <sheetData sheetId="32">
        <row r="91">
          <cell r="AH91">
            <v>32441711.919000741</v>
          </cell>
        </row>
      </sheetData>
      <sheetData sheetId="33">
        <row r="91">
          <cell r="AH91">
            <v>32441711.919000741</v>
          </cell>
        </row>
      </sheetData>
      <sheetData sheetId="34">
        <row r="91">
          <cell r="AH91">
            <v>32441711.919000741</v>
          </cell>
        </row>
      </sheetData>
      <sheetData sheetId="35">
        <row r="91">
          <cell r="AH91">
            <v>32441711.919000741</v>
          </cell>
        </row>
      </sheetData>
      <sheetData sheetId="36">
        <row r="91">
          <cell r="AH91">
            <v>32441711.919000741</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tion of Threshold"/>
      <sheetName val="Data Sheet"/>
      <sheetName val="Threshold Table"/>
      <sheetName val="Tickmarks"/>
      <sheetName val="po-log - curr. rate"/>
      <sheetName val="TRIALBALANCE"/>
      <sheetName val="Links"/>
      <sheetName val="Rev Working"/>
      <sheetName val="SC revtrgt"/>
      <sheetName val="sum"/>
      <sheetName val="GT1 RD"/>
      <sheetName val="Company"/>
      <sheetName val="Input"/>
      <sheetName val="Proj PL"/>
      <sheetName val="Lead"/>
      <sheetName val="sch"/>
      <sheetName val="1.2"/>
      <sheetName val="Bal Sheet"/>
      <sheetName val="START"/>
      <sheetName val="QOS9900"/>
      <sheetName val="NAGAR"/>
      <sheetName val="Controls"/>
      <sheetName val="Liability Mgmt"/>
      <sheetName val="Activity Codes"/>
      <sheetName val="1612.01AL - INT AM&amp;NIEP"/>
      <sheetName val="Basic"/>
      <sheetName val="Trial Balance"/>
      <sheetName val="BS-203"/>
      <sheetName val="Quote Sheet"/>
      <sheetName val="DEP WORKING"/>
      <sheetName val="Bank control chart"/>
      <sheetName val="wwww"/>
      <sheetName val="Caption List"/>
      <sheetName val="PRODN&amp;SALES-CHART"/>
      <sheetName val="Unit Rate"/>
      <sheetName val="LC6"/>
      <sheetName val="Index"/>
      <sheetName val="Ref"/>
      <sheetName val="KPIs"/>
      <sheetName val="trial bal"/>
      <sheetName val="Cover sheet"/>
      <sheetName val="SIEVE"/>
      <sheetName val="STEEL STRUCTURE"/>
      <sheetName val="Data"/>
      <sheetName val="Summary year Plan"/>
      <sheetName val="Attributes"/>
      <sheetName val="P87-SL98"/>
      <sheetName val="East Lobe 3"/>
      <sheetName val="Sheet1"/>
      <sheetName val="p &amp;l stpwise"/>
      <sheetName val="XREF"/>
      <sheetName val="tdint"/>
      <sheetName val="BS"/>
      <sheetName val="9-13"/>
      <sheetName val="P&amp;L"/>
      <sheetName val="14-15"/>
      <sheetName val="5-8"/>
      <sheetName val="Cash flow details"/>
      <sheetName val="Input Sheet"/>
      <sheetName val="Output Sheet"/>
      <sheetName val="USD"/>
      <sheetName val="Summary"/>
      <sheetName val="Modifed"/>
      <sheetName val="Pivot"/>
      <sheetName val="SAP ITC"/>
      <sheetName val="Tax Code-1"/>
      <sheetName val="P20"/>
      <sheetName val="Challan"/>
      <sheetName val="Update Macro"/>
      <sheetName val="Setting"/>
      <sheetName val="Dont Alter"/>
      <sheetName val="Grouping"/>
      <sheetName val="Cost-Dist"/>
      <sheetName val="5"/>
      <sheetName val="11. B-17"/>
      <sheetName val="Fact Trial"/>
      <sheetName val="Lists"/>
      <sheetName val="MF NAV&amp;MARKET VALUE 31.03.2006"/>
      <sheetName val="MAR EX"/>
      <sheetName val="F.2.4.1_HALB"/>
      <sheetName val="BS Schdl-3-Fixed Assets"/>
      <sheetName val="co lease rental"/>
      <sheetName val="UNNEGOED"/>
    </sheetNames>
    <sheetDataSet>
      <sheetData sheetId="0" refreshError="1">
        <row r="3">
          <cell r="B3">
            <v>79000000</v>
          </cell>
        </row>
        <row r="4">
          <cell r="B4">
            <v>75000000</v>
          </cell>
        </row>
        <row r="15">
          <cell r="B15">
            <v>3080000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3">
          <cell r="B3">
            <v>190028198</v>
          </cell>
        </row>
      </sheetData>
      <sheetData sheetId="62">
        <row r="3">
          <cell r="B3">
            <v>190028198</v>
          </cell>
        </row>
      </sheetData>
      <sheetData sheetId="63">
        <row r="3">
          <cell r="B3">
            <v>190028198</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o"/>
      <sheetName val="9.1 FY 23"/>
      <sheetName val="MCLR "/>
      <sheetName val="Incremental O&amp;M Koradi"/>
      <sheetName val="CPR8-9 UDL impact"/>
      <sheetName val="KRD_8-10 LD impact"/>
      <sheetName val="Parli8 UDL impact"/>
      <sheetName val="BTPS_4-5 LD Impact"/>
      <sheetName val="FY 19-20"/>
      <sheetName val="FY 20-21"/>
      <sheetName val="FY 21-22"/>
      <sheetName val="Others_MYT"/>
      <sheetName val="O&amp;M_normative"/>
      <sheetName val="Revenue loss due to higher aux"/>
      <sheetName val="Generation_MYT"/>
      <sheetName val="Sheet1"/>
      <sheetName val="Fuel Projection"/>
      <sheetName val="Op Parameters MYT"/>
      <sheetName val="FY 22-23"/>
      <sheetName val="FY 23-24"/>
      <sheetName val="FY 24-25 H1"/>
      <sheetName val="FY 24-25 H2"/>
      <sheetName val="FY 24-25 total"/>
      <sheetName val="Capitalisation_MYT"/>
      <sheetName val="FY 25-26"/>
      <sheetName val="FY 26-27"/>
      <sheetName val="FY 27-28"/>
      <sheetName val="FY 28-29"/>
      <sheetName val="FY 29-30"/>
      <sheetName val="COD's"/>
      <sheetName val="Esc rates"/>
      <sheetName val="O&amp;M_New Plants"/>
      <sheetName val="Limestone Cal."/>
      <sheetName val="Notinal interest"/>
      <sheetName val="FSA linkage"/>
      <sheetName val="Corporate Asset Add FY 23&amp;FY24"/>
      <sheetName val="Review Order claimed allowed"/>
    </sheetNames>
    <sheetDataSet>
      <sheetData sheetId="0">
        <row r="5">
          <cell r="B5">
            <v>5.9177958652003692E-4</v>
          </cell>
        </row>
      </sheetData>
      <sheetData sheetId="1"/>
      <sheetData sheetId="2"/>
      <sheetData sheetId="3"/>
      <sheetData sheetId="4">
        <row r="21">
          <cell r="C21">
            <v>13.424999999999999</v>
          </cell>
        </row>
      </sheetData>
      <sheetData sheetId="5">
        <row r="5">
          <cell r="L5">
            <v>121.43619540000002</v>
          </cell>
        </row>
      </sheetData>
      <sheetData sheetId="6">
        <row r="7">
          <cell r="I7">
            <v>0</v>
          </cell>
        </row>
      </sheetData>
      <sheetData sheetId="7"/>
      <sheetData sheetId="8"/>
      <sheetData sheetId="9"/>
      <sheetData sheetId="10">
        <row r="52">
          <cell r="F52">
            <v>2</v>
          </cell>
        </row>
      </sheetData>
      <sheetData sheetId="11"/>
      <sheetData sheetId="12"/>
      <sheetData sheetId="13"/>
      <sheetData sheetId="14"/>
      <sheetData sheetId="15"/>
      <sheetData sheetId="16"/>
      <sheetData sheetId="17"/>
      <sheetData sheetId="18"/>
      <sheetData sheetId="19"/>
      <sheetData sheetId="20"/>
      <sheetData sheetId="21"/>
      <sheetData sheetId="22">
        <row r="576">
          <cell r="P576">
            <v>1.0966819999999999</v>
          </cell>
        </row>
      </sheetData>
      <sheetData sheetId="23"/>
      <sheetData sheetId="24"/>
      <sheetData sheetId="25"/>
      <sheetData sheetId="26"/>
      <sheetData sheetId="27"/>
      <sheetData sheetId="28"/>
      <sheetData sheetId="29">
        <row r="6">
          <cell r="K6">
            <v>3</v>
          </cell>
        </row>
      </sheetData>
      <sheetData sheetId="30"/>
      <sheetData sheetId="31"/>
      <sheetData sheetId="32"/>
      <sheetData sheetId="33"/>
      <sheetData sheetId="34"/>
      <sheetData sheetId="35"/>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heet6"/>
      <sheetName val="pmts"/>
      <sheetName val="JE"/>
      <sheetName val="utilisation"/>
      <sheetName val="var summ"/>
      <sheetName val="Oustanding Balances"/>
      <sheetName val="7.875%"/>
      <sheetName val="8.500%"/>
      <sheetName val="31.3LOANBAL"/>
      <sheetName val="MONTHWISE"/>
      <sheetName val="swaps"/>
      <sheetName val="EF"/>
      <sheetName val="41"/>
      <sheetName val="11"/>
      <sheetName val="Sheet5"/>
      <sheetName val="12"/>
      <sheetName val="16"/>
      <sheetName val="jojo-17"/>
      <sheetName val="17 NEW"/>
      <sheetName val="TISCO13th bill"/>
      <sheetName val="LOSS BOOKING"/>
      <sheetName val="XREF"/>
      <sheetName val="Tickmarks"/>
      <sheetName val="discount"/>
      <sheetName val="av rate"/>
      <sheetName val="16-capn"/>
      <sheetName val="17"/>
      <sheetName val="buyback"/>
      <sheetName val="caprev"/>
      <sheetName val="repatje"/>
      <sheetName val="Sheet4"/>
      <sheetName val="profit on repat"/>
      <sheetName val="Sheet1"/>
      <sheetName val="swap"/>
      <sheetName val="rough"/>
      <sheetName val="yhm"/>
      <sheetName val="Sheet3"/>
      <sheetName val="Sheet2"/>
      <sheetName val="realgnments2001"/>
      <sheetName val="realignment2000"/>
      <sheetName val="realignment99"/>
      <sheetName val="realignment98"/>
      <sheetName val="cd etc"/>
      <sheetName val="chaseAc"/>
      <sheetName val="Issue exp"/>
      <sheetName val="disc"/>
      <sheetName val="jojoadjt03"/>
      <sheetName val="jojoadjt02"/>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Master Sep"/>
      <sheetName val="Master Sep (2)"/>
      <sheetName val="MASTER SCHEDULE F"/>
      <sheetName val="MARKET RATE"/>
      <sheetName val="PROFIT ON  SALE"/>
      <sheetName val="Sheet3"/>
      <sheetName val="Sheet1"/>
      <sheetName val="Sheet2"/>
      <sheetName val="Investment breakup"/>
      <sheetName val="Master June"/>
      <sheetName val="UTI"/>
      <sheetName val="MASTER - M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Heat rate working"/>
      <sheetName val="Final working"/>
      <sheetName val="Generation Details Unit wise"/>
      <sheetName val="REVENUE SCHEDULE-"/>
      <sheetName val="BANKING SUMM "/>
      <sheetName val="15 days Prov Mth 06"/>
      <sheetName val="15 Days provn-our working"/>
      <sheetName val="TS (Data)"/>
      <sheetName val="UI"/>
      <sheetName val="Load factor Incentive"/>
      <sheetName val="Transmission Charges"/>
      <sheetName val="Billed on 1st of next month"/>
      <sheetName val="OLA Sales"/>
      <sheetName val="Incentive-H1"/>
      <sheetName val="Incentives Sep 09"/>
      <sheetName val="LT2 ATE"/>
      <sheetName val="Tickmarks"/>
      <sheetName val="#REF"/>
      <sheetName val="Hear rate working"/>
      <sheetName val="Cost of PP TPTCL RIL-audited Q1"/>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Worksheet"/>
      <sheetName val="REVENUE SCHEDULE-"/>
      <sheetName val="Final working"/>
      <sheetName val="BANKING SUMM "/>
      <sheetName val="15 Days provn-our working"/>
      <sheetName val="TS (Data)"/>
      <sheetName val="UI"/>
      <sheetName val="Load factor Incentive"/>
      <sheetName val="Transmission Charges"/>
      <sheetName val="Billed on 1st of next month"/>
      <sheetName val="OLA Sales"/>
      <sheetName val="Incentive-H1"/>
      <sheetName val="Incentives March 10"/>
      <sheetName val="LT2 ATE"/>
      <sheetName val="Generation Details Unit wise"/>
      <sheetName val="Heat rate working"/>
      <sheetName val="XREF"/>
      <sheetName val="Tickmarks"/>
    </sheetNames>
    <sheetDataSet>
      <sheetData sheetId="0"/>
      <sheetData sheetId="1"/>
      <sheetData sheetId="2">
        <row r="23">
          <cell r="N23">
            <v>4974516739.9099998</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9">
          <cell r="E39">
            <v>827.830242</v>
          </cell>
        </row>
      </sheetData>
      <sheetData sheetId="16"/>
      <sheetData sheetId="17">
        <row r="3">
          <cell r="E3" t="str">
            <v>!</v>
          </cell>
        </row>
      </sheetData>
      <sheetData sheetId="18">
        <row r="15">
          <cell r="A15" t="str">
            <v>{g}</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 Details G"/>
      <sheetName val="T.O Details D"/>
      <sheetName val="Rev Best, Rinfra,TPC 10"/>
      <sheetName val="TS (Data)"/>
      <sheetName val="Final working"/>
      <sheetName val="BEST Rinfra TPCD Rev"/>
      <sheetName val="TPC G ARR"/>
      <sheetName val="YTD (crs) (Combine)"/>
      <sheetName val="TPC - G FY 10 "/>
      <sheetName val="Recon AC"/>
      <sheetName val="TPC-D Rev"/>
      <sheetName val="TPC -D"/>
      <sheetName val="Sales break up"/>
      <sheetName val="Power_Purchase_FY10"/>
      <sheetName val="OLA sale"/>
      <sheetName val="p.p "/>
      <sheetName val="D.L.  "/>
      <sheetName val="Data_G_81211"/>
      <sheetName val="Worksheet PP"/>
      <sheetName val="FAC Summary"/>
      <sheetName val="Wind FY10  (as per SLDC)"/>
      <sheetName val="Wind FY10 "/>
      <sheetName val="Summary OLA"/>
      <sheetName val="Worksheet"/>
      <sheetName val="Power_Purchase_FY09"/>
      <sheetName val="Sheet2"/>
    </sheetNames>
    <sheetDataSet>
      <sheetData sheetId="0"/>
      <sheetData sheetId="1"/>
      <sheetData sheetId="2"/>
      <sheetData sheetId="3"/>
      <sheetData sheetId="4"/>
      <sheetData sheetId="5"/>
      <sheetData sheetId="6"/>
      <sheetData sheetId="7"/>
      <sheetData sheetId="8"/>
      <sheetData sheetId="9"/>
      <sheetData sheetId="10">
        <row r="23">
          <cell r="D23">
            <v>-12.296534930489191</v>
          </cell>
        </row>
      </sheetData>
      <sheetData sheetId="11"/>
      <sheetData sheetId="12">
        <row r="26">
          <cell r="D26">
            <v>222.99280280888843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row r="26">
          <cell r="D26">
            <v>222.99280280888843</v>
          </cell>
        </row>
      </sheetData>
      <sheetData sheetId="2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SUMMARY"/>
      <sheetName val="UI LA"/>
      <sheetName val="Worksheet PP"/>
      <sheetName val="TPC-G PP"/>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cont pp apr-june"/>
      <sheetName val="contppjuly"/>
      <sheetName val="SUMMARY"/>
      <sheetName val="Cont PP- Sum"/>
      <sheetName val="sr"/>
      <sheetName val="summ"/>
      <sheetName val="sch"/>
      <sheetName val="wcp"/>
      <sheetName val="wcr"/>
      <sheetName val="sales"/>
      <sheetName val="contpp (2)"/>
      <sheetName val="Worksheet PP"/>
      <sheetName val="UI Purchased"/>
      <sheetName val="BANKING SUMM"/>
      <sheetName val="Banking 31st March, 2009"/>
      <sheetName val="BANKING SUMM Old"/>
      <sheetName val="BANKING Sep 08"/>
      <sheetName val="BANKING June 08"/>
      <sheetName val="fac"/>
      <sheetName val="wind adjt"/>
      <sheetName val="all acts"/>
      <sheetName val="sldc"/>
      <sheetName val="wind"/>
      <sheetName val="rough"/>
      <sheetName val="supa"/>
      <sheetName val="monthwise"/>
      <sheetName val="Sheet2"/>
      <sheetName val="jindaldec"/>
      <sheetName val="Sheet1"/>
      <sheetName val="TPC-G PP"/>
      <sheetName val="TPC-G-April Bill"/>
      <sheetName val="TPC-G-May"/>
      <sheetName val="TPC-G- June"/>
      <sheetName val="TPC-D -July "/>
      <sheetName val="TPC-D (Gen)  Aug"/>
      <sheetName val="TPC-D (Gen) Sep"/>
      <sheetName val="TPC-D (Gen) Oct"/>
      <sheetName val="TPC-D (Gen) Nov"/>
      <sheetName val="TPC-D (Gen) Dec "/>
      <sheetName val="Tickmarks"/>
      <sheetName val="#REF"/>
    </sheetNames>
    <sheetDataSet>
      <sheetData sheetId="0"/>
      <sheetData sheetId="1"/>
      <sheetData sheetId="2"/>
      <sheetData sheetId="3">
        <row r="40">
          <cell r="D40">
            <v>4866129.57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7">
          <cell r="A17" t="str">
            <v>{h}</v>
          </cell>
        </row>
      </sheetData>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 not for distribution"/>
      <sheetName val="cr-board"/>
      <sheetName val="a-3"/>
      <sheetName val="a-3 internal"/>
      <sheetName val="a-4"/>
      <sheetName val="a-5"/>
      <sheetName val="a-7"/>
      <sheetName val="graph PA"/>
      <sheetName val="gk 01-00"/>
      <sheetName val="gk 01-00 jwk"/>
      <sheetName val="gk 12-99"/>
      <sheetName val="gk 11-99"/>
      <sheetName val="gk 10-99"/>
      <sheetName val="gk 09-99 "/>
      <sheetName val="gk 08-99"/>
      <sheetName val="ptc"/>
      <sheetName val="gk-contr 05-00"/>
      <sheetName val="gk-contr 01-00"/>
      <sheetName val="gk-contr 12-99"/>
      <sheetName val="gk-contr 10-99"/>
      <sheetName val="x-rate"/>
      <sheetName val="bh-jdeg"/>
      <sheetName val="CR-SUPLY"/>
      <sheetName val="gk-contract 01-00"/>
      <sheetName val="gk-contract 12-99"/>
      <sheetName val="gk-contract 10-99"/>
      <sheetName val="cr-board special"/>
      <sheetName val="a-3 special"/>
      <sheetName val="a3-int. special"/>
      <sheetName val="a4-special"/>
      <sheetName val="a-5 special"/>
      <sheetName val="fee+int"/>
      <sheetName val="gk 09-99"/>
      <sheetName val="77S(O)"/>
      <sheetName val="cr_-_not_for_distribution"/>
      <sheetName val="a-3_internal"/>
      <sheetName val="graph_PA"/>
      <sheetName val="gk_01-00"/>
      <sheetName val="gk_01-00_jwk"/>
      <sheetName val="gk_12-99"/>
      <sheetName val="gk_11-99"/>
      <sheetName val="gk_10-99"/>
      <sheetName val="gk_09-99_"/>
      <sheetName val="gk_08-99"/>
      <sheetName val="gk-contr_05-00"/>
      <sheetName val="gk-contr_01-00"/>
      <sheetName val="gk-contr_12-99"/>
      <sheetName val="gk-contr_10-99"/>
      <sheetName val="gk-contract_01-00"/>
      <sheetName val="gk-contract_12-99"/>
      <sheetName val="gk-contract_10-99"/>
      <sheetName val="cr-board_special"/>
      <sheetName val="a-3_special"/>
      <sheetName val="a3-int__special"/>
      <sheetName val="a-5_special"/>
      <sheetName val="gk_09-99"/>
      <sheetName val="cr_-_not_for_distribution1"/>
      <sheetName val="a-3_internal1"/>
      <sheetName val="graph_PA1"/>
      <sheetName val="gk_01-001"/>
      <sheetName val="gk_01-00_jwk1"/>
      <sheetName val="gk_12-991"/>
      <sheetName val="gk_11-991"/>
      <sheetName val="gk_10-991"/>
      <sheetName val="gk_09-99_1"/>
      <sheetName val="gk_08-991"/>
      <sheetName val="gk-contr_05-001"/>
      <sheetName val="gk-contr_01-001"/>
      <sheetName val="gk-contr_12-991"/>
      <sheetName val="gk-contr_10-991"/>
      <sheetName val="gk-contract_01-001"/>
      <sheetName val="gk-contract_12-991"/>
      <sheetName val="gk-contract_10-991"/>
      <sheetName val="cr-board_special1"/>
      <sheetName val="a-3_special1"/>
      <sheetName val="a3-int__special1"/>
      <sheetName val="a-5_special1"/>
      <sheetName val="gk_09-991"/>
      <sheetName val="cr_-_not_for_distribution2"/>
      <sheetName val="a-3_internal2"/>
      <sheetName val="graph_PA2"/>
      <sheetName val="gk_01-002"/>
      <sheetName val="gk_01-00_jwk2"/>
      <sheetName val="gk_12-992"/>
      <sheetName val="gk_11-992"/>
      <sheetName val="gk_10-992"/>
      <sheetName val="gk_09-99_2"/>
      <sheetName val="gk_08-992"/>
      <sheetName val="gk-contr_05-002"/>
      <sheetName val="gk-contr_01-002"/>
      <sheetName val="gk-contr_12-992"/>
      <sheetName val="gk-contr_10-992"/>
      <sheetName val="gk-contract_01-002"/>
      <sheetName val="gk-contract_12-992"/>
      <sheetName val="gk-contract_10-992"/>
      <sheetName val="cr-board_special2"/>
      <sheetName val="a-3_special2"/>
      <sheetName val="a3-int__special2"/>
      <sheetName val="a-5_special2"/>
      <sheetName val="gk_09-992"/>
      <sheetName val="cr_-_not_for_distribution3"/>
      <sheetName val="a-3_internal3"/>
      <sheetName val="graph_PA3"/>
      <sheetName val="gk_01-003"/>
      <sheetName val="gk_01-00_jwk3"/>
      <sheetName val="gk_12-993"/>
      <sheetName val="gk_11-993"/>
      <sheetName val="gk_10-993"/>
      <sheetName val="gk_09-99_3"/>
      <sheetName val="gk_08-993"/>
      <sheetName val="gk-contr_05-003"/>
      <sheetName val="gk-contr_01-003"/>
      <sheetName val="gk-contr_12-993"/>
      <sheetName val="gk-contr_10-993"/>
      <sheetName val="gk-contract_01-003"/>
      <sheetName val="gk-contract_12-993"/>
      <sheetName val="gk-contract_10-993"/>
      <sheetName val="cr-board_special3"/>
      <sheetName val="a-3_special3"/>
      <sheetName val="a3-int__special3"/>
      <sheetName val="a-5_special3"/>
      <sheetName val="gk_09-993"/>
      <sheetName val="PGW-ACCOUNTS"/>
      <sheetName val="1612.01AN(7) - Niep Tds Summary"/>
      <sheetName val="BS"/>
      <sheetName val="1612_01AN(7)_-_Niep_Tds_Summary"/>
      <sheetName val="ASSAY-new"/>
      <sheetName val="1612_01AN(7)_-_Niep_Tds_Summar1"/>
      <sheetName val="1612_01AN(7)_-_Niep_Tds_Summar2"/>
      <sheetName val="a_4"/>
      <sheetName val="p&amp;l"/>
      <sheetName val="Scenarios"/>
      <sheetName val="x_rate"/>
      <sheetName val="Rev Working"/>
      <sheetName val="Sheet2"/>
      <sheetName val="1612_01AN(7)_-_Niep_Tds_Summar3"/>
      <sheetName val="Interest 30-11-01 not PA 7%"/>
      <sheetName val="Cons"/>
      <sheetName val="diffbetphy&amp;stock"/>
      <sheetName val="12"/>
      <sheetName val="15"/>
      <sheetName val="cr_-_not_for_distribution4"/>
      <sheetName val="a-3_internal4"/>
      <sheetName val="graph_PA4"/>
      <sheetName val="gk_01-004"/>
      <sheetName val="gk_01-00_jwk4"/>
      <sheetName val="gk_12-994"/>
      <sheetName val="gk_11-994"/>
      <sheetName val="gk_10-994"/>
      <sheetName val="gk_09-99_4"/>
      <sheetName val="gk_08-994"/>
      <sheetName val="gk-contr_05-004"/>
      <sheetName val="gk-contr_01-004"/>
      <sheetName val="gk-contr_12-994"/>
      <sheetName val="gk-contr_10-994"/>
      <sheetName val="gk-contract_01-004"/>
      <sheetName val="gk-contract_12-994"/>
      <sheetName val="gk-contract_10-994"/>
      <sheetName val="cr-board_special4"/>
      <sheetName val="a-3_special4"/>
      <sheetName val="a3-int__special4"/>
      <sheetName val="a-5_special4"/>
      <sheetName val="gk_09-994"/>
      <sheetName val="1612_01AN(7)_-_Niep_Tds_Summar4"/>
      <sheetName val="Rev_Working"/>
      <sheetName val="Interest_30-11-01_not_PA_7%"/>
      <sheetName val="Settings"/>
      <sheetName val="BALANCE SHEET"/>
      <sheetName val="CE"/>
      <sheetName val="cr_-_not_for_distribution5"/>
      <sheetName val="a-3_internal5"/>
      <sheetName val="graph_PA5"/>
      <sheetName val="gk_01-005"/>
      <sheetName val="gk_01-00_jwk5"/>
      <sheetName val="gk_12-995"/>
      <sheetName val="gk_11-995"/>
      <sheetName val="gk_10-995"/>
      <sheetName val="gk_09-99_5"/>
      <sheetName val="gk_08-995"/>
      <sheetName val="gk-contr_05-005"/>
      <sheetName val="gk-contr_01-005"/>
      <sheetName val="gk-contr_12-995"/>
      <sheetName val="gk-contr_10-995"/>
      <sheetName val="gk-contract_01-005"/>
      <sheetName val="gk-contract_12-995"/>
      <sheetName val="gk-contract_10-995"/>
      <sheetName val="cr-board_special5"/>
      <sheetName val="a-3_special5"/>
      <sheetName val="a3-int__special5"/>
      <sheetName val="a-5_special5"/>
      <sheetName val="gk_09-995"/>
      <sheetName val="1612_01AN(7)_-_Niep_Tds_Summar5"/>
      <sheetName val="Rev_Working1"/>
      <sheetName val="Interest_30-11-01_not_PA_7%1"/>
      <sheetName val="PL"/>
      <sheetName val="Jun 2012"/>
      <sheetName val="Clause 9"/>
      <sheetName val="sum"/>
      <sheetName val="Conditions"/>
      <sheetName val="DATA INPUT"/>
      <sheetName val="LANDED PRICE"/>
      <sheetName val="POLY"/>
      <sheetName val="API"/>
      <sheetName val="NCE"/>
      <sheetName val="EU"/>
      <sheetName val="Latam"/>
      <sheetName val="ROW"/>
      <sheetName val="Inputs"/>
      <sheetName val="Accounts"/>
      <sheetName val="BLK2"/>
      <sheetName val="BLK3"/>
      <sheetName val="INPUT SHEET"/>
      <sheetName val="RES-PLANNING"/>
      <sheetName val="radar"/>
      <sheetName val="E &amp; R"/>
      <sheetName val="summary"/>
      <sheetName val="310480 as on 311207"/>
      <sheetName val="310280 on 310307 (070607)"/>
      <sheetName val="Hyp-mstr"/>
      <sheetName val="Data Summary"/>
      <sheetName val="fcl"/>
      <sheetName val="Analysis"/>
      <sheetName val="SLTTRPSU"/>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A2" t="str">
            <v>AUD</v>
          </cell>
          <cell r="B2">
            <v>1.65</v>
          </cell>
        </row>
        <row r="3">
          <cell r="A3" t="str">
            <v>BEF</v>
          </cell>
          <cell r="B3">
            <v>36.610897000000001</v>
          </cell>
        </row>
        <row r="4">
          <cell r="A4" t="str">
            <v>CHF</v>
          </cell>
          <cell r="B4">
            <v>1.5</v>
          </cell>
        </row>
        <row r="5">
          <cell r="A5" t="str">
            <v>DEM</v>
          </cell>
          <cell r="B5">
            <v>1.775034</v>
          </cell>
        </row>
        <row r="6">
          <cell r="A6" t="str">
            <v>FRF</v>
          </cell>
          <cell r="B6">
            <v>5.9532059999999998</v>
          </cell>
        </row>
        <row r="7">
          <cell r="A7" t="str">
            <v>GBP</v>
          </cell>
          <cell r="B7">
            <v>0.6</v>
          </cell>
        </row>
        <row r="8">
          <cell r="A8" t="str">
            <v>ITL</v>
          </cell>
          <cell r="B8">
            <v>1757.2820380000001</v>
          </cell>
        </row>
        <row r="9">
          <cell r="A9" t="str">
            <v>NLG</v>
          </cell>
          <cell r="B9">
            <v>2</v>
          </cell>
        </row>
        <row r="10">
          <cell r="A10" t="str">
            <v>USD</v>
          </cell>
          <cell r="B10">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35">
          <cell r="E35">
            <v>55724.666666666672</v>
          </cell>
        </row>
      </sheetData>
      <sheetData sheetId="94">
        <row r="35">
          <cell r="E35">
            <v>55724.666666666672</v>
          </cell>
        </row>
      </sheetData>
      <sheetData sheetId="95">
        <row r="35">
          <cell r="E35">
            <v>55724.666666666672</v>
          </cell>
        </row>
      </sheetData>
      <sheetData sheetId="96">
        <row r="35">
          <cell r="E35">
            <v>55724.666666666672</v>
          </cell>
        </row>
      </sheetData>
      <sheetData sheetId="97">
        <row r="35">
          <cell r="E35">
            <v>55724.666666666672</v>
          </cell>
        </row>
      </sheetData>
      <sheetData sheetId="98">
        <row r="35">
          <cell r="E35">
            <v>55724.666666666672</v>
          </cell>
        </row>
      </sheetData>
      <sheetData sheetId="99">
        <row r="35">
          <cell r="E35">
            <v>55724.666666666672</v>
          </cell>
        </row>
      </sheetData>
      <sheetData sheetId="100">
        <row r="35">
          <cell r="E35">
            <v>55724.666666666672</v>
          </cell>
        </row>
      </sheetData>
      <sheetData sheetId="101">
        <row r="35">
          <cell r="E35">
            <v>55724.666666666672</v>
          </cell>
        </row>
      </sheetData>
      <sheetData sheetId="102">
        <row r="35">
          <cell r="E35">
            <v>55724.666666666672</v>
          </cell>
        </row>
      </sheetData>
      <sheetData sheetId="103">
        <row r="35">
          <cell r="E35">
            <v>55724.666666666672</v>
          </cell>
        </row>
      </sheetData>
      <sheetData sheetId="104">
        <row r="35">
          <cell r="E35">
            <v>55724.666666666672</v>
          </cell>
        </row>
      </sheetData>
      <sheetData sheetId="105">
        <row r="35">
          <cell r="E35">
            <v>55724.666666666672</v>
          </cell>
        </row>
      </sheetData>
      <sheetData sheetId="106">
        <row r="35">
          <cell r="E35">
            <v>55724.666666666672</v>
          </cell>
        </row>
      </sheetData>
      <sheetData sheetId="107">
        <row r="35">
          <cell r="E35">
            <v>55724.666666666672</v>
          </cell>
        </row>
      </sheetData>
      <sheetData sheetId="108">
        <row r="35">
          <cell r="E35">
            <v>55724.666666666672</v>
          </cell>
        </row>
      </sheetData>
      <sheetData sheetId="109">
        <row r="35">
          <cell r="E35">
            <v>55724.666666666672</v>
          </cell>
        </row>
      </sheetData>
      <sheetData sheetId="110">
        <row r="35">
          <cell r="E35">
            <v>55724.666666666672</v>
          </cell>
        </row>
      </sheetData>
      <sheetData sheetId="111">
        <row r="35">
          <cell r="E35">
            <v>55724.666666666672</v>
          </cell>
        </row>
      </sheetData>
      <sheetData sheetId="112">
        <row r="35">
          <cell r="E35">
            <v>55724.666666666672</v>
          </cell>
        </row>
      </sheetData>
      <sheetData sheetId="113">
        <row r="35">
          <cell r="E35">
            <v>55724.666666666672</v>
          </cell>
        </row>
      </sheetData>
      <sheetData sheetId="114">
        <row r="35">
          <cell r="E35">
            <v>55724.666666666672</v>
          </cell>
        </row>
      </sheetData>
      <sheetData sheetId="115">
        <row r="35">
          <cell r="E35">
            <v>55724.666666666672</v>
          </cell>
        </row>
      </sheetData>
      <sheetData sheetId="116">
        <row r="35">
          <cell r="E35">
            <v>55724.666666666672</v>
          </cell>
        </row>
      </sheetData>
      <sheetData sheetId="117">
        <row r="35">
          <cell r="E35">
            <v>55724.666666666672</v>
          </cell>
        </row>
      </sheetData>
      <sheetData sheetId="118">
        <row r="35">
          <cell r="E35">
            <v>55724.666666666672</v>
          </cell>
        </row>
      </sheetData>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35">
          <cell r="E35">
            <v>55724.666666666672</v>
          </cell>
        </row>
      </sheetData>
      <sheetData sheetId="142">
        <row r="35">
          <cell r="E35">
            <v>55724.666666666672</v>
          </cell>
        </row>
      </sheetData>
      <sheetData sheetId="143">
        <row r="35">
          <cell r="E35">
            <v>55724.666666666672</v>
          </cell>
        </row>
      </sheetData>
      <sheetData sheetId="144">
        <row r="35">
          <cell r="E35">
            <v>55724.666666666672</v>
          </cell>
        </row>
      </sheetData>
      <sheetData sheetId="145">
        <row r="35">
          <cell r="E35">
            <v>55724.666666666672</v>
          </cell>
        </row>
      </sheetData>
      <sheetData sheetId="146">
        <row r="35">
          <cell r="E35">
            <v>55724.666666666672</v>
          </cell>
        </row>
      </sheetData>
      <sheetData sheetId="147">
        <row r="35">
          <cell r="E35">
            <v>55724.666666666672</v>
          </cell>
        </row>
      </sheetData>
      <sheetData sheetId="148">
        <row r="35">
          <cell r="E35">
            <v>55724.666666666672</v>
          </cell>
        </row>
      </sheetData>
      <sheetData sheetId="149">
        <row r="35">
          <cell r="E35">
            <v>55724.666666666672</v>
          </cell>
        </row>
      </sheetData>
      <sheetData sheetId="150">
        <row r="35">
          <cell r="E35">
            <v>55724.666666666672</v>
          </cell>
        </row>
      </sheetData>
      <sheetData sheetId="151">
        <row r="35">
          <cell r="E35">
            <v>55724.666666666672</v>
          </cell>
        </row>
      </sheetData>
      <sheetData sheetId="152">
        <row r="35">
          <cell r="E35">
            <v>55724.666666666672</v>
          </cell>
        </row>
      </sheetData>
      <sheetData sheetId="153">
        <row r="35">
          <cell r="E35">
            <v>55724.666666666672</v>
          </cell>
        </row>
      </sheetData>
      <sheetData sheetId="154">
        <row r="35">
          <cell r="E35">
            <v>55724.666666666672</v>
          </cell>
        </row>
      </sheetData>
      <sheetData sheetId="155">
        <row r="35">
          <cell r="E35">
            <v>55724.666666666672</v>
          </cell>
        </row>
      </sheetData>
      <sheetData sheetId="156">
        <row r="35">
          <cell r="E35">
            <v>55724.666666666672</v>
          </cell>
        </row>
      </sheetData>
      <sheetData sheetId="157">
        <row r="35">
          <cell r="E35">
            <v>55724.666666666672</v>
          </cell>
        </row>
      </sheetData>
      <sheetData sheetId="158">
        <row r="35">
          <cell r="E35">
            <v>55724.666666666672</v>
          </cell>
        </row>
      </sheetData>
      <sheetData sheetId="159">
        <row r="35">
          <cell r="E35">
            <v>55724.666666666672</v>
          </cell>
        </row>
      </sheetData>
      <sheetData sheetId="160">
        <row r="35">
          <cell r="E35">
            <v>55724.666666666672</v>
          </cell>
        </row>
      </sheetData>
      <sheetData sheetId="161">
        <row r="35">
          <cell r="E35">
            <v>55724.666666666672</v>
          </cell>
        </row>
      </sheetData>
      <sheetData sheetId="162"/>
      <sheetData sheetId="163"/>
      <sheetData sheetId="164"/>
      <sheetData sheetId="165"/>
      <sheetData sheetId="166" refreshError="1"/>
      <sheetData sheetId="167" refreshError="1"/>
      <sheetData sheetId="168" refreshError="1"/>
      <sheetData sheetId="169">
        <row r="35">
          <cell r="E35">
            <v>55724.666666666672</v>
          </cell>
        </row>
      </sheetData>
      <sheetData sheetId="170">
        <row r="35">
          <cell r="E35">
            <v>55724.666666666672</v>
          </cell>
        </row>
      </sheetData>
      <sheetData sheetId="171">
        <row r="35">
          <cell r="E35">
            <v>55724.666666666672</v>
          </cell>
        </row>
      </sheetData>
      <sheetData sheetId="172">
        <row r="35">
          <cell r="E35">
            <v>55724.666666666672</v>
          </cell>
        </row>
      </sheetData>
      <sheetData sheetId="173">
        <row r="35">
          <cell r="E35">
            <v>55724.666666666672</v>
          </cell>
        </row>
      </sheetData>
      <sheetData sheetId="174">
        <row r="35">
          <cell r="E35">
            <v>55724.666666666672</v>
          </cell>
        </row>
      </sheetData>
      <sheetData sheetId="175">
        <row r="35">
          <cell r="E35">
            <v>55724.666666666672</v>
          </cell>
        </row>
      </sheetData>
      <sheetData sheetId="176">
        <row r="35">
          <cell r="E35">
            <v>55724.666666666672</v>
          </cell>
        </row>
      </sheetData>
      <sheetData sheetId="177">
        <row r="35">
          <cell r="E35">
            <v>55724.666666666672</v>
          </cell>
        </row>
      </sheetData>
      <sheetData sheetId="178"/>
      <sheetData sheetId="179"/>
      <sheetData sheetId="180"/>
      <sheetData sheetId="181"/>
      <sheetData sheetId="182"/>
      <sheetData sheetId="183">
        <row r="35">
          <cell r="E35">
            <v>55724.666666666672</v>
          </cell>
        </row>
      </sheetData>
      <sheetData sheetId="184">
        <row r="35">
          <cell r="E35">
            <v>55724.666666666672</v>
          </cell>
        </row>
      </sheetData>
      <sheetData sheetId="185">
        <row r="35">
          <cell r="E35">
            <v>55724.666666666672</v>
          </cell>
        </row>
      </sheetData>
      <sheetData sheetId="186">
        <row r="35">
          <cell r="E35">
            <v>55724.666666666672</v>
          </cell>
        </row>
      </sheetData>
      <sheetData sheetId="187">
        <row r="35">
          <cell r="E35">
            <v>55724.666666666672</v>
          </cell>
        </row>
      </sheetData>
      <sheetData sheetId="188">
        <row r="35">
          <cell r="E35">
            <v>55724.666666666672</v>
          </cell>
        </row>
      </sheetData>
      <sheetData sheetId="189">
        <row r="35">
          <cell r="E35">
            <v>55724.666666666672</v>
          </cell>
        </row>
      </sheetData>
      <sheetData sheetId="190">
        <row r="35">
          <cell r="E35">
            <v>55724.666666666672</v>
          </cell>
        </row>
      </sheetData>
      <sheetData sheetId="191">
        <row r="35">
          <cell r="E35">
            <v>55724.666666666672</v>
          </cell>
        </row>
      </sheetData>
      <sheetData sheetId="192">
        <row r="35">
          <cell r="E35">
            <v>55724.666666666672</v>
          </cell>
        </row>
      </sheetData>
      <sheetData sheetId="193">
        <row r="35">
          <cell r="E35">
            <v>55724.666666666672</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heet6"/>
      <sheetName val="pmts"/>
      <sheetName val="JE"/>
      <sheetName val="utilisation"/>
      <sheetName val="LOSS BOOKING"/>
      <sheetName val="Oustanding Balances"/>
      <sheetName val="7.875%"/>
      <sheetName val="8.500%"/>
      <sheetName val="31.3LOANBAL"/>
      <sheetName val="MONTHWISE"/>
      <sheetName val="swaps"/>
      <sheetName val="var summ"/>
      <sheetName val="EF"/>
      <sheetName val="41"/>
      <sheetName val="11"/>
      <sheetName val="Sheet5"/>
      <sheetName val="12"/>
      <sheetName val="16"/>
      <sheetName val="jojo-17"/>
      <sheetName val="17 "/>
      <sheetName val="TISCO13th bill"/>
      <sheetName val="discount"/>
      <sheetName val="av rate"/>
      <sheetName val="XREF"/>
      <sheetName val="Tickmarks"/>
      <sheetName val="16-capn"/>
      <sheetName val="17"/>
      <sheetName val="buyback"/>
      <sheetName val="caprev"/>
      <sheetName val="repatje"/>
      <sheetName val="Sheet4"/>
      <sheetName val="profit on repat"/>
      <sheetName val="Sheet1"/>
      <sheetName val="swap"/>
      <sheetName val="rough"/>
      <sheetName val="yhm"/>
      <sheetName val="Sheet3"/>
      <sheetName val="Sheet2"/>
      <sheetName val="realgnments2001"/>
      <sheetName val="realignment2000"/>
      <sheetName val="realignment99"/>
      <sheetName val="realignment98"/>
      <sheetName val="cd etc"/>
      <sheetName val="chaseAc"/>
      <sheetName val="Issue exp"/>
      <sheetName val="disc"/>
      <sheetName val="jojoadjt03"/>
      <sheetName val="jojoadjt02"/>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8">
          <cell r="J28">
            <v>-103028415</v>
          </cell>
          <cell r="K28" t="str">
            <v>!</v>
          </cell>
        </row>
      </sheetData>
      <sheetData sheetId="18" refreshError="1"/>
      <sheetData sheetId="19" refreshError="1"/>
      <sheetData sheetId="20" refreshError="1"/>
      <sheetData sheetId="21" refreshError="1"/>
      <sheetData sheetId="22" refreshError="1"/>
      <sheetData sheetId="23" refreshError="1"/>
      <sheetData sheetId="24" refreshError="1">
        <row r="3">
          <cell r="A3">
            <v>230585303.5</v>
          </cell>
          <cell r="B3">
            <v>230585303.5</v>
          </cell>
          <cell r="D3" t="str">
            <v>INTEREST AND FINANCE CHARGES LEADSHEET</v>
          </cell>
          <cell r="E3" t="str">
            <v>!</v>
          </cell>
        </row>
        <row r="5">
          <cell r="A5">
            <v>-14737737</v>
          </cell>
          <cell r="B5">
            <v>-14737737</v>
          </cell>
          <cell r="D5" t="str">
            <v>PROVISIONS FOR SEC./ UNSEC. LOANS LEADSHEET</v>
          </cell>
          <cell r="E5" t="str">
            <v>!</v>
          </cell>
        </row>
        <row r="6">
          <cell r="A6">
            <v>-1639937440</v>
          </cell>
          <cell r="B6">
            <v>-1639937440</v>
          </cell>
          <cell r="D6" t="str">
            <v>UNSECURED LOANS LEADSHEET</v>
          </cell>
          <cell r="E6" t="str">
            <v>!</v>
          </cell>
        </row>
        <row r="7">
          <cell r="A7">
            <v>-842699986</v>
          </cell>
          <cell r="B7">
            <v>-842699986</v>
          </cell>
          <cell r="D7" t="str">
            <v>UNSECURED LOANS LEADSHEET</v>
          </cell>
          <cell r="E7" t="str">
            <v>!</v>
          </cell>
        </row>
        <row r="8">
          <cell r="A8">
            <v>-103028415</v>
          </cell>
          <cell r="B8">
            <v>-103028415</v>
          </cell>
          <cell r="D8" t="str">
            <v>INTEREST AND FINANCE CHARGES LEADSHEET</v>
          </cell>
          <cell r="E8"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REF"/>
      <sheetName val="Tickmarks"/>
      <sheetName val="12"/>
    </sheetNames>
    <sheetDataSet>
      <sheetData sheetId="0" refreshError="1"/>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KANE (2)"/>
      <sheetName val="FCCB "/>
      <sheetName val="Int recd"/>
      <sheetName val="ISSUE EXPS AND CONVERSION"/>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EQUITY PRICES"/>
      <sheetName val="DEBT PRICES"/>
      <sheetName val="XREF"/>
      <sheetName val="Tickmarks"/>
      <sheetName val="FCCB "/>
      <sheetName val="License Area"/>
      <sheetName val="Balancesheet"/>
      <sheetName val="Monthly variance"/>
      <sheetName val="Cash flow details"/>
      <sheetName val="Worksheet in JF 5200"/>
      <sheetName val="roug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Month"/>
      <sheetName val="YTD"/>
      <sheetName val="YTD (crs)"/>
      <sheetName val="Sheet1"/>
      <sheetName val="Revenue Schedule"/>
      <sheetName val="15 days Prov-Client schedule"/>
      <sheetName val="15 Days provn-our working"/>
      <sheetName val="TS (Data)"/>
      <sheetName val="Reco of Energy charge"/>
      <sheetName val="Directly billed customers"/>
      <sheetName val="Load factor Incentive"/>
      <sheetName val="Cash Disc Availed BEST REL RLYs"/>
      <sheetName val="Billed on 1st of next month"/>
      <sheetName val="Billed on1st for Previous month"/>
      <sheetName val="Cash discount for March08"/>
      <sheetName val="MSEB Excess Power supply"/>
      <sheetName val="OLA sales"/>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01"/>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rans_Letter"/>
      <sheetName val="Index"/>
      <sheetName val="Abbreviations"/>
      <sheetName val="Lead_Index"/>
      <sheetName val="Lead PL"/>
      <sheetName val="Lead CF"/>
      <sheetName val="Lead BS"/>
      <sheetName val="PL_Index"/>
      <sheetName val="PL1"/>
      <sheetName val="PL2"/>
      <sheetName val="PL3"/>
      <sheetName val="PL4"/>
      <sheetName val="PL5"/>
      <sheetName val="PL6-Revenue Bridge"/>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WC_Index"/>
      <sheetName val="WC1"/>
      <sheetName val="WC2"/>
      <sheetName val="FC_Index"/>
      <sheetName val="FC1"/>
      <sheetName val="FC2"/>
      <sheetName val="AG_Index"/>
      <sheetName val="AG1"/>
      <sheetName val="AG2"/>
      <sheetName val="AG3"/>
      <sheetName val="AG4"/>
      <sheetName val="AG5"/>
      <sheetName val="AG6"/>
      <sheetName val="Sheet8S"/>
      <sheetName val="Sheet4S"/>
      <sheetName val="Sheet01S"/>
      <sheetName val="Sheet12S"/>
      <sheetName val="Determination of Threshold"/>
      <sheetName val="SUMM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A6" t="str">
            <v>Currency:Rsm</v>
          </cell>
        </row>
        <row r="14">
          <cell r="B14">
            <v>11883.978000000001</v>
          </cell>
        </row>
        <row r="21">
          <cell r="B21">
            <v>18547.707000000002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Cover_Sheet"/>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 val="M-EQPT-Z"/>
      <sheetName val="Cover_Sheet1"/>
      <sheetName val="Project_Outline1"/>
      <sheetName val="Contractual_Amount1"/>
      <sheetName val="TENDER_vs_BUDGET1"/>
      <sheetName val="직영_vs_하청_-_21"/>
      <sheetName val="96_당초Schedule1"/>
      <sheetName val="96_Performance1"/>
      <sheetName val="소화-투입_분석표1"/>
      <sheetName val="STF_ORG(K)1"/>
      <sheetName val="Staff_Org__Chart1"/>
      <sheetName val="Scope_of_Work1"/>
      <sheetName val="Design_Status1"/>
      <sheetName val="DWG_Status1"/>
      <sheetName val="MAT'L_Status1"/>
      <sheetName val="Install_Status1"/>
      <sheetName val="Staff_Mob__Plan1"/>
      <sheetName val="M_P_Mob__Plan1"/>
      <sheetName val="Eq__Mobilization1"/>
      <sheetName val="Cover_Sheet2"/>
      <sheetName val="Project_Outline2"/>
      <sheetName val="Contractual_Amount2"/>
      <sheetName val="TENDER_vs_BUDGET2"/>
      <sheetName val="직영_vs_하청_-_22"/>
      <sheetName val="96_당초Schedule2"/>
      <sheetName val="96_Performance2"/>
      <sheetName val="소화-투입_분석표2"/>
      <sheetName val="STF_ORG(K)2"/>
      <sheetName val="Staff_Org__Chart2"/>
      <sheetName val="Scope_of_Work2"/>
      <sheetName val="Design_Status2"/>
      <sheetName val="DWG_Status2"/>
      <sheetName val="MAT'L_Status2"/>
      <sheetName val="Install_Status2"/>
      <sheetName val="Staff_Mob__Plan2"/>
      <sheetName val="M_P_Mob__Plan2"/>
      <sheetName val="Eq__Mobilization2"/>
      <sheetName val="SALE"/>
      <sheetName val="fbmar"/>
      <sheetName val="SLB_PROD"/>
      <sheetName val="comp."/>
      <sheetName val="XREF"/>
      <sheetName val="SUMMARY"/>
      <sheetName val="업체명"/>
      <sheetName val="임율 Data"/>
      <sheetName val="예제"/>
      <sheetName val="Control"/>
      <sheetName val="POI_MASTE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05CA1-2F81-4C3B-92A7-1CCF383E033C}">
  <dimension ref="B2:B3"/>
  <sheetViews>
    <sheetView showGridLines="0" tabSelected="1" workbookViewId="0">
      <selection activeCell="B2" sqref="B2"/>
    </sheetView>
  </sheetViews>
  <sheetFormatPr defaultRowHeight="14.5" x14ac:dyDescent="0.35"/>
  <cols>
    <col min="2" max="2" width="92.90625" customWidth="1"/>
  </cols>
  <sheetData>
    <row r="2" spans="2:2" x14ac:dyDescent="0.35">
      <c r="B2" s="138" t="s">
        <v>121</v>
      </c>
    </row>
    <row r="3" spans="2:2" ht="58" x14ac:dyDescent="0.35">
      <c r="B3" s="139" t="s">
        <v>120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88"/>
  <sheetViews>
    <sheetView showGridLines="0" view="pageBreakPreview" topLeftCell="M34" zoomScale="70" zoomScaleNormal="68" zoomScaleSheetLayoutView="70" workbookViewId="0">
      <selection activeCell="AB62" sqref="AB62"/>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112</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0.40333333333333332</v>
      </c>
      <c r="F18" s="71">
        <v>0</v>
      </c>
      <c r="G18" s="72"/>
      <c r="H18" s="29">
        <f t="shared" si="0"/>
        <v>0.40333333333333332</v>
      </c>
      <c r="I18" s="30">
        <f t="shared" si="1"/>
        <v>0.40333333333333332</v>
      </c>
      <c r="J18" s="71">
        <v>0.30249999999999999</v>
      </c>
      <c r="K18" s="71">
        <v>0</v>
      </c>
      <c r="L18" s="72"/>
      <c r="M18" s="30">
        <f t="shared" si="2"/>
        <v>0.70583333333333331</v>
      </c>
      <c r="N18" s="68">
        <f t="shared" si="3"/>
        <v>0.70583333333333331</v>
      </c>
      <c r="O18" s="71">
        <v>0</v>
      </c>
      <c r="P18" s="71">
        <v>0</v>
      </c>
      <c r="Q18" s="72"/>
      <c r="R18" s="69">
        <f t="shared" si="4"/>
        <v>0.70583333333333331</v>
      </c>
      <c r="S18" s="69">
        <f t="shared" si="5"/>
        <v>0.70583333333333331</v>
      </c>
      <c r="T18" s="71">
        <v>0</v>
      </c>
      <c r="U18" s="71">
        <v>0</v>
      </c>
      <c r="V18" s="72"/>
      <c r="W18" s="69">
        <f t="shared" si="6"/>
        <v>0.70583333333333331</v>
      </c>
      <c r="X18" s="69">
        <f t="shared" si="7"/>
        <v>0.70583333333333331</v>
      </c>
      <c r="Y18" s="73">
        <v>0</v>
      </c>
      <c r="Z18" s="73">
        <v>0</v>
      </c>
      <c r="AA18" s="72"/>
      <c r="AB18" s="69">
        <f t="shared" si="8"/>
        <v>0.70583333333333331</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10.76</v>
      </c>
      <c r="F20" s="66">
        <v>0</v>
      </c>
      <c r="G20" s="67"/>
      <c r="H20" s="29">
        <f t="shared" si="0"/>
        <v>10.76</v>
      </c>
      <c r="I20" s="30">
        <f t="shared" si="1"/>
        <v>10.76</v>
      </c>
      <c r="J20" s="66">
        <v>112.23</v>
      </c>
      <c r="K20" s="66">
        <v>0</v>
      </c>
      <c r="L20" s="67"/>
      <c r="M20" s="30">
        <f t="shared" si="2"/>
        <v>122.99000000000001</v>
      </c>
      <c r="N20" s="68">
        <f t="shared" si="3"/>
        <v>122.99000000000001</v>
      </c>
      <c r="O20" s="66">
        <v>9</v>
      </c>
      <c r="P20" s="66">
        <v>0</v>
      </c>
      <c r="Q20" s="67"/>
      <c r="R20" s="69">
        <f t="shared" si="4"/>
        <v>131.99</v>
      </c>
      <c r="S20" s="69">
        <f t="shared" si="5"/>
        <v>131.99</v>
      </c>
      <c r="T20" s="66">
        <v>0</v>
      </c>
      <c r="U20" s="66">
        <v>0</v>
      </c>
      <c r="V20" s="67"/>
      <c r="W20" s="69">
        <f t="shared" si="6"/>
        <v>131.99</v>
      </c>
      <c r="X20" s="69">
        <f t="shared" si="7"/>
        <v>131.99</v>
      </c>
      <c r="Y20" s="70">
        <v>0</v>
      </c>
      <c r="Z20" s="70">
        <v>0</v>
      </c>
      <c r="AA20" s="67"/>
      <c r="AB20" s="69">
        <f t="shared" si="8"/>
        <v>131.99</v>
      </c>
    </row>
    <row r="21" spans="2:28" x14ac:dyDescent="0.3">
      <c r="B21" s="27">
        <f t="shared" si="9"/>
        <v>6</v>
      </c>
      <c r="C21" s="28" t="s">
        <v>5</v>
      </c>
      <c r="D21" s="66">
        <v>0</v>
      </c>
      <c r="E21" s="66">
        <v>87.973333333333329</v>
      </c>
      <c r="F21" s="66">
        <v>0</v>
      </c>
      <c r="G21" s="67"/>
      <c r="H21" s="29">
        <f t="shared" si="0"/>
        <v>87.973333333333329</v>
      </c>
      <c r="I21" s="30">
        <f t="shared" si="1"/>
        <v>87.973333333333329</v>
      </c>
      <c r="J21" s="66">
        <v>156.01750000000001</v>
      </c>
      <c r="K21" s="66">
        <v>0</v>
      </c>
      <c r="L21" s="67"/>
      <c r="M21" s="30">
        <f t="shared" si="2"/>
        <v>243.99083333333334</v>
      </c>
      <c r="N21" s="68">
        <f t="shared" si="3"/>
        <v>243.99083333333334</v>
      </c>
      <c r="O21" s="66">
        <v>378.29500000000002</v>
      </c>
      <c r="P21" s="66">
        <v>0</v>
      </c>
      <c r="Q21" s="67"/>
      <c r="R21" s="69">
        <f t="shared" si="4"/>
        <v>622.28583333333336</v>
      </c>
      <c r="S21" s="69">
        <f t="shared" si="5"/>
        <v>622.28583333333336</v>
      </c>
      <c r="T21" s="66">
        <v>143.28</v>
      </c>
      <c r="U21" s="66">
        <v>0</v>
      </c>
      <c r="V21" s="67"/>
      <c r="W21" s="69">
        <f t="shared" si="6"/>
        <v>765.56583333333333</v>
      </c>
      <c r="X21" s="69">
        <f t="shared" si="7"/>
        <v>765.56583333333333</v>
      </c>
      <c r="Y21" s="70">
        <v>180.8</v>
      </c>
      <c r="Z21" s="70">
        <v>0</v>
      </c>
      <c r="AA21" s="67"/>
      <c r="AB21" s="69">
        <f t="shared" si="8"/>
        <v>946.36583333333328</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99.136666666666656</v>
      </c>
      <c r="I33" s="75">
        <f t="shared" ref="I33:AB33" si="10">SUM(I16:I32)</f>
        <v>99.136666666666656</v>
      </c>
      <c r="J33" s="75">
        <f t="shared" si="10"/>
        <v>268.55</v>
      </c>
      <c r="K33" s="75">
        <f t="shared" si="10"/>
        <v>0</v>
      </c>
      <c r="L33" s="75">
        <f t="shared" si="10"/>
        <v>0</v>
      </c>
      <c r="M33" s="75">
        <f t="shared" si="10"/>
        <v>367.68666666666667</v>
      </c>
      <c r="N33" s="75">
        <f t="shared" si="10"/>
        <v>367.68666666666667</v>
      </c>
      <c r="O33" s="75">
        <f t="shared" si="10"/>
        <v>387.29500000000002</v>
      </c>
      <c r="P33" s="75">
        <f t="shared" si="10"/>
        <v>0</v>
      </c>
      <c r="Q33" s="75">
        <f t="shared" si="10"/>
        <v>0</v>
      </c>
      <c r="R33" s="75">
        <f t="shared" si="10"/>
        <v>754.98166666666668</v>
      </c>
      <c r="S33" s="75">
        <f t="shared" si="10"/>
        <v>754.98166666666668</v>
      </c>
      <c r="T33" s="75">
        <f t="shared" si="10"/>
        <v>143.28</v>
      </c>
      <c r="U33" s="75">
        <f t="shared" si="10"/>
        <v>0</v>
      </c>
      <c r="V33" s="75">
        <f t="shared" si="10"/>
        <v>0</v>
      </c>
      <c r="W33" s="75">
        <f t="shared" si="10"/>
        <v>898.26166666666666</v>
      </c>
      <c r="X33" s="75">
        <f t="shared" si="10"/>
        <v>898.26166666666666</v>
      </c>
      <c r="Y33" s="75">
        <f t="shared" si="10"/>
        <v>180.8</v>
      </c>
      <c r="Z33" s="75">
        <f t="shared" si="10"/>
        <v>0</v>
      </c>
      <c r="AA33" s="75">
        <f t="shared" si="10"/>
        <v>0</v>
      </c>
      <c r="AB33" s="75">
        <f t="shared" si="10"/>
        <v>1079.0616666666667</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8.5103333333333333E-3</v>
      </c>
      <c r="F46" s="43">
        <f t="shared" si="13"/>
        <v>0</v>
      </c>
      <c r="G46" s="44"/>
      <c r="H46" s="43">
        <f t="shared" ref="H46:H60" si="29">D46+E46-F46-G46</f>
        <v>8.5103333333333333E-3</v>
      </c>
      <c r="I46" s="45">
        <f t="shared" si="14"/>
        <v>8.5103333333333333E-3</v>
      </c>
      <c r="J46" s="43">
        <f t="shared" si="15"/>
        <v>2.3403416666666666E-2</v>
      </c>
      <c r="K46" s="43">
        <f t="shared" si="16"/>
        <v>0</v>
      </c>
      <c r="L46" s="44"/>
      <c r="M46" s="45">
        <f t="shared" si="11"/>
        <v>3.1913749999999998E-2</v>
      </c>
      <c r="N46" s="68">
        <f t="shared" si="17"/>
        <v>3.1913749999999998E-2</v>
      </c>
      <c r="O46" s="43">
        <f t="shared" si="18"/>
        <v>2.9786166666666666E-2</v>
      </c>
      <c r="P46" s="43">
        <f t="shared" si="19"/>
        <v>0</v>
      </c>
      <c r="Q46" s="44"/>
      <c r="R46" s="43">
        <f t="shared" si="20"/>
        <v>6.169991666666666E-2</v>
      </c>
      <c r="S46" s="45">
        <f t="shared" si="21"/>
        <v>6.169991666666666E-2</v>
      </c>
      <c r="T46" s="43">
        <f t="shared" si="22"/>
        <v>2.9786166666666666E-2</v>
      </c>
      <c r="U46" s="43">
        <f t="shared" si="23"/>
        <v>0</v>
      </c>
      <c r="V46" s="44"/>
      <c r="W46" s="45">
        <f t="shared" si="24"/>
        <v>9.1486083333333329E-2</v>
      </c>
      <c r="X46" s="68">
        <f t="shared" si="25"/>
        <v>9.1486083333333329E-2</v>
      </c>
      <c r="Y46" s="43">
        <f t="shared" si="26"/>
        <v>2.9786166666666666E-2</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0.17969199999999999</v>
      </c>
      <c r="F48" s="43">
        <f t="shared" si="13"/>
        <v>0</v>
      </c>
      <c r="G48" s="44"/>
      <c r="H48" s="43">
        <f t="shared" si="29"/>
        <v>0.17969199999999999</v>
      </c>
      <c r="I48" s="45">
        <f t="shared" si="14"/>
        <v>0.17969199999999999</v>
      </c>
      <c r="J48" s="43">
        <f t="shared" si="15"/>
        <v>2.233625</v>
      </c>
      <c r="K48" s="43">
        <f t="shared" si="16"/>
        <v>0</v>
      </c>
      <c r="L48" s="44"/>
      <c r="M48" s="45">
        <f t="shared" si="11"/>
        <v>2.4133170000000002</v>
      </c>
      <c r="N48" s="68">
        <f t="shared" si="17"/>
        <v>2.4133170000000002</v>
      </c>
      <c r="O48" s="43">
        <f t="shared" si="18"/>
        <v>4.2581660000000001</v>
      </c>
      <c r="P48" s="43">
        <f t="shared" si="19"/>
        <v>0</v>
      </c>
      <c r="Q48" s="44"/>
      <c r="R48" s="43">
        <f t="shared" si="20"/>
        <v>6.6714830000000003</v>
      </c>
      <c r="S48" s="45">
        <f t="shared" si="21"/>
        <v>6.6714830000000003</v>
      </c>
      <c r="T48" s="43">
        <f t="shared" si="22"/>
        <v>4.4084659999999998</v>
      </c>
      <c r="U48" s="43">
        <f t="shared" si="23"/>
        <v>0</v>
      </c>
      <c r="V48" s="44"/>
      <c r="W48" s="45">
        <f t="shared" si="24"/>
        <v>11.079948999999999</v>
      </c>
      <c r="X48" s="68">
        <f t="shared" si="25"/>
        <v>11.079948999999999</v>
      </c>
      <c r="Y48" s="43">
        <f t="shared" si="26"/>
        <v>4.4084659999999998</v>
      </c>
      <c r="Z48" s="43">
        <f t="shared" si="27"/>
        <v>0</v>
      </c>
      <c r="AA48" s="67"/>
      <c r="AB48" s="1"/>
      <c r="AC48" s="99">
        <v>3.3399999999999999E-2</v>
      </c>
    </row>
    <row r="49" spans="2:29" x14ac:dyDescent="0.3">
      <c r="B49" s="27">
        <f t="shared" si="28"/>
        <v>6</v>
      </c>
      <c r="C49" s="28" t="s">
        <v>5</v>
      </c>
      <c r="D49" s="66">
        <v>0</v>
      </c>
      <c r="E49" s="43">
        <f t="shared" si="12"/>
        <v>1.8562373333333333</v>
      </c>
      <c r="F49" s="43">
        <f t="shared" si="13"/>
        <v>0</v>
      </c>
      <c r="G49" s="44"/>
      <c r="H49" s="43">
        <f t="shared" si="29"/>
        <v>1.8562373333333333</v>
      </c>
      <c r="I49" s="45">
        <f t="shared" si="14"/>
        <v>1.8562373333333333</v>
      </c>
      <c r="J49" s="43">
        <f t="shared" si="15"/>
        <v>7.0044439166666663</v>
      </c>
      <c r="K49" s="43">
        <f t="shared" si="16"/>
        <v>0</v>
      </c>
      <c r="L49" s="44"/>
      <c r="M49" s="45">
        <f t="shared" si="11"/>
        <v>8.860681249999999</v>
      </c>
      <c r="N49" s="68">
        <f t="shared" si="17"/>
        <v>8.860681249999999</v>
      </c>
      <c r="O49" s="43">
        <f t="shared" si="18"/>
        <v>18.278437666666665</v>
      </c>
      <c r="P49" s="43">
        <f t="shared" si="19"/>
        <v>0</v>
      </c>
      <c r="Q49" s="44"/>
      <c r="R49" s="43">
        <f t="shared" si="20"/>
        <v>27.139118916666664</v>
      </c>
      <c r="S49" s="45">
        <f t="shared" si="21"/>
        <v>27.139118916666664</v>
      </c>
      <c r="T49" s="43">
        <f t="shared" si="22"/>
        <v>29.283670166666667</v>
      </c>
      <c r="U49" s="43">
        <f t="shared" si="23"/>
        <v>0</v>
      </c>
      <c r="V49" s="44"/>
      <c r="W49" s="45">
        <f t="shared" si="24"/>
        <v>56.422789083333328</v>
      </c>
      <c r="X49" s="68">
        <f t="shared" si="25"/>
        <v>56.422789083333328</v>
      </c>
      <c r="Y49" s="43">
        <f t="shared" si="26"/>
        <v>36.121758166666666</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 t="shared" si="12"/>
        <v>0</v>
      </c>
      <c r="F57" s="43">
        <f t="shared" si="13"/>
        <v>0</v>
      </c>
      <c r="G57" s="49"/>
      <c r="H57" s="43">
        <f t="shared" si="29"/>
        <v>0</v>
      </c>
      <c r="I57" s="45">
        <f t="shared" si="14"/>
        <v>0</v>
      </c>
      <c r="J57" s="43">
        <f t="shared" si="15"/>
        <v>0</v>
      </c>
      <c r="K57" s="43">
        <f t="shared" si="16"/>
        <v>0</v>
      </c>
      <c r="L57" s="44"/>
      <c r="M57" s="45">
        <f t="shared" si="11"/>
        <v>0</v>
      </c>
      <c r="N57" s="68">
        <f t="shared" si="17"/>
        <v>0</v>
      </c>
      <c r="O57" s="43">
        <f t="shared" si="18"/>
        <v>0</v>
      </c>
      <c r="P57" s="43">
        <f t="shared" si="19"/>
        <v>0</v>
      </c>
      <c r="Q57" s="44"/>
      <c r="R57" s="43">
        <f t="shared" si="20"/>
        <v>0</v>
      </c>
      <c r="S57" s="45">
        <f t="shared" si="21"/>
        <v>0</v>
      </c>
      <c r="T57" s="43">
        <f t="shared" si="22"/>
        <v>0</v>
      </c>
      <c r="U57" s="43">
        <f t="shared" si="23"/>
        <v>0</v>
      </c>
      <c r="V57" s="44"/>
      <c r="W57" s="45">
        <f t="shared" si="24"/>
        <v>0</v>
      </c>
      <c r="X57" s="68">
        <f t="shared" si="25"/>
        <v>0</v>
      </c>
      <c r="Y57" s="43">
        <f t="shared" si="26"/>
        <v>0</v>
      </c>
      <c r="Z57" s="43">
        <f t="shared" si="27"/>
        <v>0</v>
      </c>
      <c r="AA57" s="67"/>
      <c r="AB57" s="1"/>
      <c r="AC57" s="99">
        <v>0.15</v>
      </c>
    </row>
    <row r="58" spans="2:29" x14ac:dyDescent="0.3">
      <c r="B58" s="27">
        <f t="shared" si="28"/>
        <v>15</v>
      </c>
      <c r="C58" s="28" t="s">
        <v>14</v>
      </c>
      <c r="D58" s="66">
        <v>0</v>
      </c>
      <c r="E58" s="43">
        <f t="shared" si="12"/>
        <v>0</v>
      </c>
      <c r="F58" s="43">
        <f t="shared" si="13"/>
        <v>0</v>
      </c>
      <c r="G58" s="49"/>
      <c r="H58" s="43">
        <f t="shared" si="29"/>
        <v>0</v>
      </c>
      <c r="I58" s="45">
        <f t="shared" si="14"/>
        <v>0</v>
      </c>
      <c r="J58" s="43">
        <f t="shared" si="15"/>
        <v>0</v>
      </c>
      <c r="K58" s="43">
        <f t="shared" si="16"/>
        <v>0</v>
      </c>
      <c r="L58" s="44"/>
      <c r="M58" s="45">
        <f t="shared" si="11"/>
        <v>0</v>
      </c>
      <c r="N58" s="68">
        <f t="shared" si="17"/>
        <v>0</v>
      </c>
      <c r="O58" s="43">
        <f t="shared" si="18"/>
        <v>0</v>
      </c>
      <c r="P58" s="43">
        <f t="shared" si="19"/>
        <v>0</v>
      </c>
      <c r="Q58" s="44"/>
      <c r="R58" s="43">
        <f t="shared" si="20"/>
        <v>0</v>
      </c>
      <c r="S58" s="45">
        <f t="shared" si="21"/>
        <v>0</v>
      </c>
      <c r="T58" s="43">
        <f t="shared" si="22"/>
        <v>0</v>
      </c>
      <c r="U58" s="43">
        <f t="shared" si="23"/>
        <v>0</v>
      </c>
      <c r="V58" s="44"/>
      <c r="W58" s="45">
        <f t="shared" si="24"/>
        <v>0</v>
      </c>
      <c r="X58" s="68">
        <f t="shared" si="25"/>
        <v>0</v>
      </c>
      <c r="Y58" s="43">
        <f t="shared" si="26"/>
        <v>0</v>
      </c>
      <c r="Z58" s="43">
        <f t="shared" si="27"/>
        <v>0</v>
      </c>
      <c r="AA58" s="67"/>
      <c r="AB58" s="1"/>
      <c r="AC58" s="99">
        <v>0.15</v>
      </c>
    </row>
    <row r="59" spans="2:29" x14ac:dyDescent="0.3">
      <c r="B59" s="27">
        <f t="shared" si="28"/>
        <v>16</v>
      </c>
      <c r="C59" s="28" t="s">
        <v>15</v>
      </c>
      <c r="D59" s="66">
        <v>0</v>
      </c>
      <c r="E59" s="43">
        <f t="shared" si="12"/>
        <v>0</v>
      </c>
      <c r="F59" s="43">
        <f t="shared" si="13"/>
        <v>0</v>
      </c>
      <c r="G59" s="44"/>
      <c r="H59" s="43">
        <f t="shared" si="29"/>
        <v>0</v>
      </c>
      <c r="I59" s="45">
        <f t="shared" si="14"/>
        <v>0</v>
      </c>
      <c r="J59" s="43">
        <f t="shared" si="15"/>
        <v>0</v>
      </c>
      <c r="K59" s="43">
        <f t="shared" si="16"/>
        <v>0</v>
      </c>
      <c r="L59" s="44"/>
      <c r="M59" s="45">
        <f t="shared" si="11"/>
        <v>0</v>
      </c>
      <c r="N59" s="68">
        <f t="shared" si="17"/>
        <v>0</v>
      </c>
      <c r="O59" s="43">
        <f t="shared" si="18"/>
        <v>0</v>
      </c>
      <c r="P59" s="43">
        <f t="shared" si="19"/>
        <v>0</v>
      </c>
      <c r="Q59" s="44"/>
      <c r="R59" s="43">
        <f t="shared" si="20"/>
        <v>0</v>
      </c>
      <c r="S59" s="45">
        <f t="shared" si="21"/>
        <v>0</v>
      </c>
      <c r="T59" s="43">
        <f t="shared" si="22"/>
        <v>0</v>
      </c>
      <c r="U59" s="43">
        <f t="shared" si="23"/>
        <v>0</v>
      </c>
      <c r="V59" s="44"/>
      <c r="W59" s="45">
        <f t="shared" si="24"/>
        <v>0</v>
      </c>
      <c r="X59" s="68">
        <f t="shared" si="25"/>
        <v>0</v>
      </c>
      <c r="Y59" s="43">
        <f t="shared" si="26"/>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2.0444396666666664</v>
      </c>
      <c r="F61" s="36">
        <f t="shared" ref="F61:X61" si="30">SUM(F44:F60)</f>
        <v>0</v>
      </c>
      <c r="G61" s="36">
        <f t="shared" si="30"/>
        <v>0</v>
      </c>
      <c r="H61" s="36">
        <f t="shared" si="30"/>
        <v>2.0444396666666664</v>
      </c>
      <c r="I61" s="36">
        <f t="shared" si="30"/>
        <v>2.0444396666666664</v>
      </c>
      <c r="J61" s="36">
        <f>SUM(J44:J60)</f>
        <v>9.2614723333333338</v>
      </c>
      <c r="K61" s="36">
        <f t="shared" si="30"/>
        <v>0</v>
      </c>
      <c r="L61" s="36">
        <f t="shared" si="30"/>
        <v>0</v>
      </c>
      <c r="M61" s="36">
        <f t="shared" si="30"/>
        <v>11.305911999999999</v>
      </c>
      <c r="N61" s="36">
        <f t="shared" si="30"/>
        <v>11.305911999999999</v>
      </c>
      <c r="O61" s="36">
        <f>SUM(O44:O60)</f>
        <v>22.566389833333332</v>
      </c>
      <c r="P61" s="36">
        <f t="shared" ref="P61" si="31">SUM(P44:P60)</f>
        <v>0</v>
      </c>
      <c r="Q61" s="36">
        <f t="shared" si="30"/>
        <v>0</v>
      </c>
      <c r="R61" s="36">
        <f t="shared" si="30"/>
        <v>33.872301833333331</v>
      </c>
      <c r="S61" s="36">
        <f t="shared" si="30"/>
        <v>33.872301833333331</v>
      </c>
      <c r="T61" s="36">
        <f>SUM(T44:T60)</f>
        <v>33.721922333333332</v>
      </c>
      <c r="U61" s="36">
        <f t="shared" ref="U61" si="32">SUM(U44:U60)</f>
        <v>0</v>
      </c>
      <c r="V61" s="36">
        <f t="shared" si="30"/>
        <v>0</v>
      </c>
      <c r="W61" s="36">
        <f t="shared" si="30"/>
        <v>67.594224166666663</v>
      </c>
      <c r="X61" s="36">
        <f t="shared" si="30"/>
        <v>67.594224166666663</v>
      </c>
      <c r="Y61" s="34"/>
      <c r="Z61" s="34"/>
      <c r="AA61" s="74"/>
      <c r="AB61" s="34"/>
    </row>
    <row r="62" spans="2:29" ht="16" x14ac:dyDescent="0.3">
      <c r="B62" s="38"/>
      <c r="C62" s="51"/>
      <c r="D62" s="51"/>
      <c r="E62" s="100">
        <f>'KPKD1-4(E) UptoFY20'!T86</f>
        <v>9.9294520547945204</v>
      </c>
      <c r="F62" s="51"/>
      <c r="G62" s="51"/>
      <c r="H62" s="51"/>
      <c r="J62" s="100">
        <f>E62-1</f>
        <v>8.9294520547945204</v>
      </c>
      <c r="K62" s="38"/>
      <c r="L62" s="38"/>
      <c r="M62" s="38"/>
      <c r="O62" s="100">
        <f>J62-1</f>
        <v>7.9294520547945204</v>
      </c>
      <c r="P62" s="38"/>
      <c r="Q62" s="38"/>
      <c r="R62" s="38"/>
      <c r="T62" s="100">
        <f>O62-1</f>
        <v>6.9294520547945204</v>
      </c>
      <c r="U62" s="81"/>
      <c r="V62" s="81"/>
      <c r="X62" s="38"/>
      <c r="Y62" s="100">
        <f>T62-1</f>
        <v>5.9294520547945204</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0.39482299999999998</v>
      </c>
      <c r="F72" s="82">
        <f t="shared" si="43"/>
        <v>0</v>
      </c>
      <c r="G72" s="82"/>
      <c r="H72" s="43">
        <f t="shared" si="34"/>
        <v>0.39482299999999998</v>
      </c>
      <c r="I72" s="82">
        <f t="shared" si="44"/>
        <v>0.39482299999999998</v>
      </c>
      <c r="J72" s="82">
        <f t="shared" si="44"/>
        <v>0.27909658333333331</v>
      </c>
      <c r="K72" s="82">
        <f t="shared" si="44"/>
        <v>0</v>
      </c>
      <c r="L72" s="82"/>
      <c r="M72" s="43">
        <f t="shared" si="36"/>
        <v>0.67391958333333335</v>
      </c>
      <c r="N72" s="82">
        <f t="shared" si="45"/>
        <v>0.67391958333333335</v>
      </c>
      <c r="O72" s="82">
        <f t="shared" si="45"/>
        <v>-2.9786166666666666E-2</v>
      </c>
      <c r="P72" s="82">
        <f t="shared" si="45"/>
        <v>0</v>
      </c>
      <c r="Q72" s="82"/>
      <c r="R72" s="43">
        <f t="shared" si="38"/>
        <v>0.64413341666666668</v>
      </c>
      <c r="S72" s="82">
        <f t="shared" si="46"/>
        <v>0.64413341666666668</v>
      </c>
      <c r="T72" s="82">
        <f t="shared" si="46"/>
        <v>-2.9786166666666666E-2</v>
      </c>
      <c r="U72" s="82">
        <f t="shared" si="46"/>
        <v>0</v>
      </c>
      <c r="V72" s="82"/>
      <c r="W72" s="43">
        <f t="shared" si="40"/>
        <v>0.61434725000000001</v>
      </c>
      <c r="X72" s="82">
        <f t="shared" si="47"/>
        <v>0.61434725000000001</v>
      </c>
      <c r="Y72" s="82">
        <f t="shared" si="47"/>
        <v>-2.9786166666666666E-2</v>
      </c>
      <c r="Z72" s="82">
        <f t="shared" si="47"/>
        <v>0</v>
      </c>
      <c r="AA72" s="82"/>
      <c r="AB72" s="43">
        <f t="shared" si="42"/>
        <v>0.58456108333333334</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10.580308</v>
      </c>
      <c r="F74" s="82">
        <f t="shared" si="43"/>
        <v>0</v>
      </c>
      <c r="G74" s="82"/>
      <c r="H74" s="43">
        <f t="shared" si="34"/>
        <v>10.580308</v>
      </c>
      <c r="I74" s="82">
        <f t="shared" si="44"/>
        <v>10.580308</v>
      </c>
      <c r="J74" s="82">
        <f t="shared" si="44"/>
        <v>109.996375</v>
      </c>
      <c r="K74" s="82">
        <f t="shared" si="44"/>
        <v>0</v>
      </c>
      <c r="L74" s="82"/>
      <c r="M74" s="43">
        <f t="shared" si="36"/>
        <v>120.576683</v>
      </c>
      <c r="N74" s="82">
        <f t="shared" si="45"/>
        <v>120.576683</v>
      </c>
      <c r="O74" s="82">
        <f t="shared" si="45"/>
        <v>4.7418339999999999</v>
      </c>
      <c r="P74" s="82">
        <f t="shared" si="45"/>
        <v>0</v>
      </c>
      <c r="Q74" s="82"/>
      <c r="R74" s="43">
        <f t="shared" si="38"/>
        <v>125.318517</v>
      </c>
      <c r="S74" s="82">
        <f t="shared" si="46"/>
        <v>125.31851700000001</v>
      </c>
      <c r="T74" s="82">
        <f t="shared" si="46"/>
        <v>-4.4084659999999998</v>
      </c>
      <c r="U74" s="82">
        <f t="shared" si="46"/>
        <v>0</v>
      </c>
      <c r="V74" s="82"/>
      <c r="W74" s="43">
        <f t="shared" si="40"/>
        <v>120.91005100000001</v>
      </c>
      <c r="X74" s="82">
        <f t="shared" si="47"/>
        <v>120.91005100000001</v>
      </c>
      <c r="Y74" s="82">
        <f t="shared" si="47"/>
        <v>-4.4084659999999998</v>
      </c>
      <c r="Z74" s="82">
        <f t="shared" si="47"/>
        <v>0</v>
      </c>
      <c r="AA74" s="82"/>
      <c r="AB74" s="43">
        <f t="shared" si="42"/>
        <v>116.50158500000001</v>
      </c>
    </row>
    <row r="75" spans="2:28" x14ac:dyDescent="0.3">
      <c r="B75" s="27">
        <f t="shared" si="48"/>
        <v>6</v>
      </c>
      <c r="C75" s="28" t="s">
        <v>5</v>
      </c>
      <c r="D75" s="82">
        <f t="shared" si="43"/>
        <v>0</v>
      </c>
      <c r="E75" s="82">
        <f t="shared" si="43"/>
        <v>86.117095999999989</v>
      </c>
      <c r="F75" s="82">
        <f t="shared" si="43"/>
        <v>0</v>
      </c>
      <c r="G75" s="82"/>
      <c r="H75" s="43">
        <f t="shared" si="34"/>
        <v>86.117095999999989</v>
      </c>
      <c r="I75" s="82">
        <f t="shared" si="44"/>
        <v>86.117095999999989</v>
      </c>
      <c r="J75" s="82">
        <f t="shared" si="44"/>
        <v>149.01305608333334</v>
      </c>
      <c r="K75" s="82">
        <f t="shared" si="44"/>
        <v>0</v>
      </c>
      <c r="L75" s="82"/>
      <c r="M75" s="43">
        <f t="shared" si="36"/>
        <v>235.13015208333331</v>
      </c>
      <c r="N75" s="82">
        <f t="shared" si="45"/>
        <v>235.13015208333334</v>
      </c>
      <c r="O75" s="82">
        <f t="shared" si="45"/>
        <v>360.01656233333335</v>
      </c>
      <c r="P75" s="82">
        <f t="shared" si="45"/>
        <v>0</v>
      </c>
      <c r="Q75" s="82"/>
      <c r="R75" s="43">
        <f t="shared" si="38"/>
        <v>595.14671441666667</v>
      </c>
      <c r="S75" s="82">
        <f t="shared" si="46"/>
        <v>595.14671441666667</v>
      </c>
      <c r="T75" s="82">
        <f t="shared" si="46"/>
        <v>113.99632983333333</v>
      </c>
      <c r="U75" s="82">
        <f t="shared" si="46"/>
        <v>0</v>
      </c>
      <c r="V75" s="82"/>
      <c r="W75" s="43">
        <f t="shared" si="40"/>
        <v>709.14304425</v>
      </c>
      <c r="X75" s="82">
        <f t="shared" si="47"/>
        <v>709.14304425</v>
      </c>
      <c r="Y75" s="82">
        <f t="shared" si="47"/>
        <v>144.67824183333335</v>
      </c>
      <c r="Z75" s="82">
        <f t="shared" si="47"/>
        <v>0</v>
      </c>
      <c r="AA75" s="82"/>
      <c r="AB75" s="43">
        <f t="shared" si="42"/>
        <v>853.82128608333335</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97.092226999999994</v>
      </c>
      <c r="F87" s="35">
        <f t="shared" si="49"/>
        <v>0</v>
      </c>
      <c r="G87" s="35">
        <f t="shared" si="49"/>
        <v>0</v>
      </c>
      <c r="H87" s="35">
        <f t="shared" si="49"/>
        <v>97.092226999999994</v>
      </c>
      <c r="I87" s="35">
        <f t="shared" si="49"/>
        <v>97.092226999999994</v>
      </c>
      <c r="J87" s="35">
        <f t="shared" si="49"/>
        <v>259.28852766666665</v>
      </c>
      <c r="K87" s="35">
        <f t="shared" si="49"/>
        <v>0</v>
      </c>
      <c r="L87" s="35">
        <f t="shared" si="49"/>
        <v>0</v>
      </c>
      <c r="M87" s="35">
        <f t="shared" si="49"/>
        <v>356.38075466666663</v>
      </c>
      <c r="N87" s="35">
        <f t="shared" si="49"/>
        <v>356.38075466666669</v>
      </c>
      <c r="O87" s="35">
        <f t="shared" si="49"/>
        <v>364.72861016666667</v>
      </c>
      <c r="P87" s="35">
        <f t="shared" si="49"/>
        <v>0</v>
      </c>
      <c r="Q87" s="35">
        <f t="shared" si="49"/>
        <v>0</v>
      </c>
      <c r="R87" s="35">
        <f t="shared" si="49"/>
        <v>721.1093648333333</v>
      </c>
      <c r="S87" s="35">
        <f t="shared" si="49"/>
        <v>721.1093648333333</v>
      </c>
      <c r="T87" s="35">
        <f t="shared" si="49"/>
        <v>109.55807766666666</v>
      </c>
      <c r="U87" s="35">
        <f t="shared" si="49"/>
        <v>0</v>
      </c>
      <c r="V87" s="35">
        <f t="shared" si="49"/>
        <v>0</v>
      </c>
      <c r="W87" s="35">
        <f t="shared" si="49"/>
        <v>830.66744249999999</v>
      </c>
      <c r="X87" s="35">
        <f t="shared" si="49"/>
        <v>830.66744249999999</v>
      </c>
      <c r="Y87" s="35">
        <f t="shared" si="49"/>
        <v>140.23998966666667</v>
      </c>
      <c r="Z87" s="35">
        <f t="shared" si="49"/>
        <v>0</v>
      </c>
      <c r="AA87" s="35">
        <f t="shared" si="49"/>
        <v>0</v>
      </c>
      <c r="AB87" s="35">
        <f t="shared" si="49"/>
        <v>970.90743216666669</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G166"/>
  <sheetViews>
    <sheetView showGridLines="0" view="pageBreakPreview" topLeftCell="A57" zoomScale="56" zoomScaleNormal="68" zoomScaleSheetLayoutView="70" workbookViewId="0">
      <selection activeCell="D68" sqref="D68"/>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113</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9.5536964237043875</v>
      </c>
      <c r="E14" s="29"/>
      <c r="F14" s="29"/>
      <c r="G14" s="29"/>
      <c r="H14" s="29">
        <f>D14+E14-F14-G14</f>
        <v>9.5536964237043875</v>
      </c>
      <c r="I14" s="30">
        <f>H14</f>
        <v>9.5536964237043875</v>
      </c>
      <c r="J14" s="29"/>
      <c r="K14" s="29"/>
      <c r="L14" s="29"/>
      <c r="M14" s="30">
        <f>I14+J14-K14-L14</f>
        <v>9.5536964237043875</v>
      </c>
      <c r="N14" s="29">
        <f>M14</f>
        <v>9.5536964237043875</v>
      </c>
      <c r="O14" s="29"/>
      <c r="P14" s="29"/>
      <c r="Q14" s="29"/>
      <c r="R14" s="29">
        <f>N14+O14-P14-Q14</f>
        <v>9.5536964237043875</v>
      </c>
      <c r="S14" s="30">
        <f>R14</f>
        <v>9.5536964237043875</v>
      </c>
      <c r="T14" s="29"/>
      <c r="U14" s="30"/>
      <c r="V14" s="29"/>
      <c r="W14" s="30">
        <f>S14+T14-U14-V14</f>
        <v>9.5536964237043875</v>
      </c>
    </row>
    <row r="15" spans="1:23" s="26" customFormat="1" x14ac:dyDescent="0.3">
      <c r="B15" s="27">
        <f>B14+1</f>
        <v>2</v>
      </c>
      <c r="C15" s="28" t="s">
        <v>1</v>
      </c>
      <c r="D15" s="133">
        <v>41.608737900000008</v>
      </c>
      <c r="E15" s="29"/>
      <c r="F15" s="29"/>
      <c r="G15" s="29"/>
      <c r="H15" s="29">
        <f t="shared" ref="H15:H30" si="0">D15+E15-F15-G15</f>
        <v>41.608737900000008</v>
      </c>
      <c r="I15" s="30">
        <f t="shared" ref="I15:I30" si="1">H15</f>
        <v>41.608737900000008</v>
      </c>
      <c r="J15" s="29"/>
      <c r="K15" s="29"/>
      <c r="L15" s="29"/>
      <c r="M15" s="30">
        <f t="shared" ref="M15:M30" si="2">I15+J15-K15-L15</f>
        <v>41.608737900000008</v>
      </c>
      <c r="N15" s="29">
        <f t="shared" ref="N15:N30" si="3">M15</f>
        <v>41.608737900000008</v>
      </c>
      <c r="O15" s="29"/>
      <c r="P15" s="29"/>
      <c r="Q15" s="29"/>
      <c r="R15" s="29">
        <f t="shared" ref="R15:R30" si="4">N15+O15-P15-Q15</f>
        <v>41.608737900000008</v>
      </c>
      <c r="S15" s="30">
        <f t="shared" ref="S15:S30" si="5">R15</f>
        <v>41.608737900000008</v>
      </c>
      <c r="T15" s="29"/>
      <c r="U15" s="30"/>
      <c r="V15" s="29"/>
      <c r="W15" s="30">
        <f t="shared" ref="W15:W30" si="6">S15+T15-U15-V15</f>
        <v>41.608737900000008</v>
      </c>
    </row>
    <row r="16" spans="1:23" s="26" customFormat="1" x14ac:dyDescent="0.3">
      <c r="B16" s="27">
        <f t="shared" ref="B16:B30" si="7">B15+1</f>
        <v>3</v>
      </c>
      <c r="C16" s="28" t="s">
        <v>2</v>
      </c>
      <c r="D16" s="133">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27.191425151235617</v>
      </c>
      <c r="E17" s="29"/>
      <c r="F17" s="31"/>
      <c r="G17" s="31"/>
      <c r="H17" s="29">
        <f t="shared" si="0"/>
        <v>27.191425151235617</v>
      </c>
      <c r="I17" s="30">
        <f t="shared" si="1"/>
        <v>27.191425151235617</v>
      </c>
      <c r="J17" s="29"/>
      <c r="K17" s="31"/>
      <c r="L17" s="31"/>
      <c r="M17" s="30">
        <f t="shared" si="2"/>
        <v>27.191425151235617</v>
      </c>
      <c r="N17" s="29">
        <f t="shared" si="3"/>
        <v>27.191425151235617</v>
      </c>
      <c r="O17" s="29"/>
      <c r="P17" s="31"/>
      <c r="Q17" s="29"/>
      <c r="R17" s="29">
        <f t="shared" si="4"/>
        <v>27.191425151235617</v>
      </c>
      <c r="S17" s="30">
        <f t="shared" si="5"/>
        <v>27.191425151235617</v>
      </c>
      <c r="T17" s="29"/>
      <c r="U17" s="30"/>
      <c r="V17" s="29"/>
      <c r="W17" s="30">
        <f t="shared" si="6"/>
        <v>27.191425151235617</v>
      </c>
    </row>
    <row r="18" spans="2:23" s="26" customFormat="1" x14ac:dyDescent="0.3">
      <c r="B18" s="27">
        <f t="shared" si="7"/>
        <v>5</v>
      </c>
      <c r="C18" s="28" t="s">
        <v>4</v>
      </c>
      <c r="D18" s="133">
        <v>79.712869971891166</v>
      </c>
      <c r="E18" s="29"/>
      <c r="F18" s="31"/>
      <c r="G18" s="31"/>
      <c r="H18" s="29">
        <f t="shared" si="0"/>
        <v>79.712869971891166</v>
      </c>
      <c r="I18" s="30">
        <f t="shared" si="1"/>
        <v>79.712869971891166</v>
      </c>
      <c r="J18" s="29"/>
      <c r="K18" s="31"/>
      <c r="L18" s="31"/>
      <c r="M18" s="30">
        <f t="shared" si="2"/>
        <v>79.712869971891166</v>
      </c>
      <c r="N18" s="29">
        <f t="shared" si="3"/>
        <v>79.712869971891166</v>
      </c>
      <c r="O18" s="29"/>
      <c r="P18" s="31"/>
      <c r="Q18" s="29"/>
      <c r="R18" s="29">
        <f t="shared" si="4"/>
        <v>79.712869971891166</v>
      </c>
      <c r="S18" s="30">
        <f t="shared" si="5"/>
        <v>79.712869971891166</v>
      </c>
      <c r="T18" s="29"/>
      <c r="U18" s="30"/>
      <c r="V18" s="29"/>
      <c r="W18" s="30">
        <f t="shared" si="6"/>
        <v>79.712869971891166</v>
      </c>
    </row>
    <row r="19" spans="2:23" s="32" customFormat="1" x14ac:dyDescent="0.3">
      <c r="B19" s="27">
        <f t="shared" si="7"/>
        <v>6</v>
      </c>
      <c r="C19" s="28" t="s">
        <v>5</v>
      </c>
      <c r="D19" s="133">
        <v>1124.5044030921863</v>
      </c>
      <c r="E19" s="29"/>
      <c r="F19" s="29"/>
      <c r="G19" s="29"/>
      <c r="H19" s="29">
        <f t="shared" si="0"/>
        <v>1124.5044030921863</v>
      </c>
      <c r="I19" s="30">
        <f t="shared" si="1"/>
        <v>1124.5044030921863</v>
      </c>
      <c r="J19" s="29"/>
      <c r="K19" s="29"/>
      <c r="L19" s="29"/>
      <c r="M19" s="30">
        <f t="shared" si="2"/>
        <v>1124.5044030921863</v>
      </c>
      <c r="N19" s="29">
        <f t="shared" si="3"/>
        <v>1124.5044030921863</v>
      </c>
      <c r="O19" s="29"/>
      <c r="P19" s="29"/>
      <c r="Q19" s="29"/>
      <c r="R19" s="29">
        <f>N19+O19-P19-Q19</f>
        <v>1124.5044030921863</v>
      </c>
      <c r="S19" s="30">
        <f>R19</f>
        <v>1124.5044030921863</v>
      </c>
      <c r="T19" s="29"/>
      <c r="U19" s="30"/>
      <c r="V19" s="29"/>
      <c r="W19" s="30">
        <f t="shared" si="6"/>
        <v>1124.5044030921863</v>
      </c>
    </row>
    <row r="20" spans="2:23" s="32" customFormat="1" x14ac:dyDescent="0.3">
      <c r="B20" s="27">
        <f t="shared" si="7"/>
        <v>7</v>
      </c>
      <c r="C20" s="28" t="s">
        <v>6</v>
      </c>
      <c r="D20" s="133">
        <v>0</v>
      </c>
      <c r="E20" s="29"/>
      <c r="F20" s="33"/>
      <c r="G20" s="29"/>
      <c r="H20" s="29">
        <f t="shared" si="0"/>
        <v>0</v>
      </c>
      <c r="I20" s="30">
        <f t="shared" si="1"/>
        <v>0</v>
      </c>
      <c r="J20" s="29"/>
      <c r="K20" s="33"/>
      <c r="L20" s="29"/>
      <c r="M20" s="30">
        <f t="shared" si="2"/>
        <v>0</v>
      </c>
      <c r="N20" s="29">
        <f t="shared" si="3"/>
        <v>0</v>
      </c>
      <c r="O20" s="29"/>
      <c r="P20" s="33"/>
      <c r="Q20" s="29"/>
      <c r="R20" s="29">
        <f t="shared" si="4"/>
        <v>0</v>
      </c>
      <c r="S20" s="30">
        <f t="shared" si="5"/>
        <v>0</v>
      </c>
      <c r="T20" s="29"/>
      <c r="U20" s="30"/>
      <c r="V20" s="29"/>
      <c r="W20" s="30">
        <f t="shared" si="6"/>
        <v>0</v>
      </c>
    </row>
    <row r="21" spans="2:23" s="32" customFormat="1" x14ac:dyDescent="0.3">
      <c r="B21" s="27">
        <f t="shared" si="7"/>
        <v>8</v>
      </c>
      <c r="C21" s="28" t="s">
        <v>7</v>
      </c>
      <c r="D21" s="133">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1.1177398031642642</v>
      </c>
      <c r="E22" s="29"/>
      <c r="F22" s="29"/>
      <c r="G22" s="29"/>
      <c r="H22" s="29">
        <f t="shared" si="0"/>
        <v>1.1177398031642642</v>
      </c>
      <c r="I22" s="30">
        <f t="shared" si="1"/>
        <v>1.1177398031642642</v>
      </c>
      <c r="J22" s="29"/>
      <c r="K22" s="29"/>
      <c r="L22" s="29"/>
      <c r="M22" s="30">
        <f t="shared" si="2"/>
        <v>1.1177398031642642</v>
      </c>
      <c r="N22" s="29">
        <f t="shared" si="3"/>
        <v>1.1177398031642642</v>
      </c>
      <c r="O22" s="29"/>
      <c r="P22" s="29"/>
      <c r="Q22" s="29"/>
      <c r="R22" s="29">
        <f t="shared" si="4"/>
        <v>1.1177398031642642</v>
      </c>
      <c r="S22" s="30">
        <f t="shared" si="5"/>
        <v>1.1177398031642642</v>
      </c>
      <c r="T22" s="29"/>
      <c r="U22" s="30"/>
      <c r="V22" s="29"/>
      <c r="W22" s="30">
        <f t="shared" si="6"/>
        <v>1.1177398031642642</v>
      </c>
    </row>
    <row r="23" spans="2:23" s="32" customFormat="1" x14ac:dyDescent="0.3">
      <c r="B23" s="27">
        <f t="shared" si="7"/>
        <v>10</v>
      </c>
      <c r="C23" s="28" t="s">
        <v>9</v>
      </c>
      <c r="D23" s="133">
        <v>1.7021664609838292</v>
      </c>
      <c r="E23" s="29"/>
      <c r="F23" s="29"/>
      <c r="G23" s="29"/>
      <c r="H23" s="29">
        <f t="shared" si="0"/>
        <v>1.7021664609838292</v>
      </c>
      <c r="I23" s="30">
        <f t="shared" si="1"/>
        <v>1.7021664609838292</v>
      </c>
      <c r="J23" s="29"/>
      <c r="K23" s="29"/>
      <c r="L23" s="29"/>
      <c r="M23" s="30">
        <f t="shared" si="2"/>
        <v>1.7021664609838292</v>
      </c>
      <c r="N23" s="29">
        <f t="shared" si="3"/>
        <v>1.7021664609838292</v>
      </c>
      <c r="O23" s="29"/>
      <c r="P23" s="29"/>
      <c r="Q23" s="29"/>
      <c r="R23" s="29">
        <f t="shared" si="4"/>
        <v>1.7021664609838292</v>
      </c>
      <c r="S23" s="30">
        <f t="shared" si="5"/>
        <v>1.7021664609838292</v>
      </c>
      <c r="T23" s="29"/>
      <c r="U23" s="30"/>
      <c r="V23" s="29"/>
      <c r="W23" s="30">
        <f t="shared" si="6"/>
        <v>1.7021664609838292</v>
      </c>
    </row>
    <row r="24" spans="2:23" s="32" customFormat="1" x14ac:dyDescent="0.3">
      <c r="B24" s="27">
        <f t="shared" si="7"/>
        <v>11</v>
      </c>
      <c r="C24" s="28" t="s">
        <v>10</v>
      </c>
      <c r="D24" s="133">
        <v>1.2908822816753376</v>
      </c>
      <c r="E24" s="29"/>
      <c r="F24" s="29"/>
      <c r="G24" s="29"/>
      <c r="H24" s="29">
        <f t="shared" si="0"/>
        <v>1.2908822816753376</v>
      </c>
      <c r="I24" s="30">
        <f t="shared" si="1"/>
        <v>1.2908822816753376</v>
      </c>
      <c r="J24" s="29"/>
      <c r="K24" s="29"/>
      <c r="L24" s="29"/>
      <c r="M24" s="30">
        <f t="shared" si="2"/>
        <v>1.2908822816753376</v>
      </c>
      <c r="N24" s="29">
        <f t="shared" si="3"/>
        <v>1.2908822816753376</v>
      </c>
      <c r="O24" s="29"/>
      <c r="P24" s="29"/>
      <c r="Q24" s="29"/>
      <c r="R24" s="29">
        <f t="shared" si="4"/>
        <v>1.2908822816753376</v>
      </c>
      <c r="S24" s="30">
        <f t="shared" si="5"/>
        <v>1.2908822816753376</v>
      </c>
      <c r="T24" s="29"/>
      <c r="U24" s="30"/>
      <c r="V24" s="29"/>
      <c r="W24" s="30">
        <f t="shared" si="6"/>
        <v>1.2908822816753376</v>
      </c>
    </row>
    <row r="25" spans="2:23" s="32" customFormat="1" x14ac:dyDescent="0.3">
      <c r="B25" s="27">
        <f t="shared" si="7"/>
        <v>12</v>
      </c>
      <c r="C25" s="28" t="s">
        <v>11</v>
      </c>
      <c r="D25" s="133">
        <v>5.4071160562742477</v>
      </c>
      <c r="E25" s="29"/>
      <c r="F25" s="29"/>
      <c r="G25" s="29"/>
      <c r="H25" s="29">
        <f t="shared" si="0"/>
        <v>5.4071160562742477</v>
      </c>
      <c r="I25" s="30">
        <f t="shared" si="1"/>
        <v>5.4071160562742477</v>
      </c>
      <c r="J25" s="29"/>
      <c r="K25" s="29"/>
      <c r="L25" s="29"/>
      <c r="M25" s="30">
        <f t="shared" si="2"/>
        <v>5.4071160562742477</v>
      </c>
      <c r="N25" s="29">
        <f t="shared" si="3"/>
        <v>5.4071160562742477</v>
      </c>
      <c r="O25" s="29"/>
      <c r="P25" s="29"/>
      <c r="Q25" s="29"/>
      <c r="R25" s="29">
        <f t="shared" si="4"/>
        <v>5.4071160562742477</v>
      </c>
      <c r="S25" s="30">
        <f t="shared" si="5"/>
        <v>5.4071160562742477</v>
      </c>
      <c r="T25" s="29"/>
      <c r="U25" s="30"/>
      <c r="V25" s="29"/>
      <c r="W25" s="30">
        <f t="shared" si="6"/>
        <v>5.4071160562742477</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8.1180034198878467E-2</v>
      </c>
      <c r="E28" s="29"/>
      <c r="F28" s="29"/>
      <c r="G28" s="29"/>
      <c r="H28" s="29">
        <f t="shared" si="0"/>
        <v>8.1180034198878467E-2</v>
      </c>
      <c r="I28" s="30">
        <f t="shared" si="1"/>
        <v>8.1180034198878467E-2</v>
      </c>
      <c r="J28" s="29"/>
      <c r="K28" s="29"/>
      <c r="L28" s="29"/>
      <c r="M28" s="30">
        <f t="shared" si="2"/>
        <v>8.1180034198878467E-2</v>
      </c>
      <c r="N28" s="29">
        <f t="shared" si="3"/>
        <v>8.1180034198878467E-2</v>
      </c>
      <c r="O28" s="29"/>
      <c r="P28" s="29"/>
      <c r="Q28" s="29"/>
      <c r="R28" s="29">
        <f t="shared" si="4"/>
        <v>8.1180034198878467E-2</v>
      </c>
      <c r="S28" s="30">
        <f t="shared" si="5"/>
        <v>8.1180034198878467E-2</v>
      </c>
      <c r="T28" s="29"/>
      <c r="U28" s="30"/>
      <c r="V28" s="29"/>
      <c r="W28" s="30">
        <f t="shared" si="6"/>
        <v>8.1180034198878467E-2</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1292.1702171753141</v>
      </c>
      <c r="E31" s="36">
        <f>SUM(E14:E30)</f>
        <v>0</v>
      </c>
      <c r="F31" s="36">
        <f t="shared" ref="F31:W31" si="8">SUM(F14:F30)</f>
        <v>0</v>
      </c>
      <c r="G31" s="36">
        <f t="shared" si="8"/>
        <v>0</v>
      </c>
      <c r="H31" s="36">
        <f t="shared" si="8"/>
        <v>1292.1702171753141</v>
      </c>
      <c r="I31" s="36">
        <f t="shared" si="8"/>
        <v>1292.1702171753141</v>
      </c>
      <c r="J31" s="36">
        <f t="shared" si="8"/>
        <v>0</v>
      </c>
      <c r="K31" s="36">
        <f t="shared" si="8"/>
        <v>0</v>
      </c>
      <c r="L31" s="36">
        <f t="shared" si="8"/>
        <v>0</v>
      </c>
      <c r="M31" s="36">
        <f t="shared" si="8"/>
        <v>1292.1702171753141</v>
      </c>
      <c r="N31" s="36">
        <f t="shared" si="8"/>
        <v>1292.1702171753141</v>
      </c>
      <c r="O31" s="36">
        <f t="shared" si="8"/>
        <v>0</v>
      </c>
      <c r="P31" s="36">
        <f t="shared" si="8"/>
        <v>0</v>
      </c>
      <c r="Q31" s="36">
        <f t="shared" si="8"/>
        <v>0</v>
      </c>
      <c r="R31" s="36">
        <f t="shared" si="8"/>
        <v>1292.1702171753141</v>
      </c>
      <c r="S31" s="36">
        <f t="shared" si="8"/>
        <v>1292.1702171753141</v>
      </c>
      <c r="T31" s="36">
        <f t="shared" si="8"/>
        <v>0</v>
      </c>
      <c r="U31" s="36">
        <f t="shared" si="8"/>
        <v>0</v>
      </c>
      <c r="V31" s="36">
        <f t="shared" si="8"/>
        <v>0</v>
      </c>
      <c r="W31" s="36">
        <f t="shared" si="8"/>
        <v>1292.1702171753141</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9.5536964237043875</v>
      </c>
      <c r="E40" s="29"/>
      <c r="F40" s="30"/>
      <c r="G40" s="29"/>
      <c r="H40" s="30">
        <f>D40+E40-F40-G40</f>
        <v>9.5536964237043875</v>
      </c>
      <c r="I40" s="30">
        <f>H40</f>
        <v>9.5536964237043875</v>
      </c>
      <c r="J40" s="29"/>
      <c r="K40" s="30"/>
      <c r="L40" s="29"/>
      <c r="M40" s="30">
        <f>I40+J40-K40-L40</f>
        <v>9.5536964237043875</v>
      </c>
      <c r="N40" s="30">
        <f>M40</f>
        <v>9.5536964237043875</v>
      </c>
      <c r="O40" s="29"/>
      <c r="P40" s="30"/>
      <c r="Q40" s="29"/>
      <c r="R40" s="30">
        <f>N40+O40-P40-Q40</f>
        <v>9.5536964237043875</v>
      </c>
      <c r="S40" s="30">
        <f>R40</f>
        <v>9.5536964237043875</v>
      </c>
      <c r="T40" s="29"/>
      <c r="U40" s="30"/>
      <c r="V40" s="29"/>
      <c r="W40" s="30">
        <f>S40+T40-U40-V40</f>
        <v>9.5536964237043875</v>
      </c>
    </row>
    <row r="41" spans="1:33" s="26" customFormat="1" x14ac:dyDescent="0.3">
      <c r="B41" s="27">
        <f>B40+1</f>
        <v>2</v>
      </c>
      <c r="C41" s="28" t="s">
        <v>1</v>
      </c>
      <c r="D41" s="30">
        <f t="shared" si="9"/>
        <v>41.608737900000008</v>
      </c>
      <c r="E41" s="29"/>
      <c r="F41" s="30"/>
      <c r="G41" s="29"/>
      <c r="H41" s="30">
        <f t="shared" ref="H41:H56" si="10">D41+E41-F41-G41</f>
        <v>41.608737900000008</v>
      </c>
      <c r="I41" s="30">
        <f t="shared" ref="I41:I56" si="11">H41</f>
        <v>41.608737900000008</v>
      </c>
      <c r="J41" s="29"/>
      <c r="K41" s="30"/>
      <c r="L41" s="29"/>
      <c r="M41" s="30">
        <f t="shared" ref="M41:M56" si="12">I41+J41-K41-L41</f>
        <v>41.608737900000008</v>
      </c>
      <c r="N41" s="30">
        <f t="shared" ref="N41:N56" si="13">M41</f>
        <v>41.608737900000008</v>
      </c>
      <c r="O41" s="29"/>
      <c r="P41" s="30"/>
      <c r="Q41" s="29"/>
      <c r="R41" s="30">
        <f t="shared" ref="R41:R56" si="14">N41+O41-P41-Q41</f>
        <v>41.608737900000008</v>
      </c>
      <c r="S41" s="30">
        <f t="shared" ref="S41:S56" si="15">R41</f>
        <v>41.608737900000008</v>
      </c>
      <c r="T41" s="29"/>
      <c r="U41" s="30"/>
      <c r="V41" s="29"/>
      <c r="W41" s="30">
        <f t="shared" ref="W41:W56" si="16">S41+T41-U41-V41</f>
        <v>41.608737900000008</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27.191425151235617</v>
      </c>
      <c r="E43" s="29"/>
      <c r="F43" s="30"/>
      <c r="G43" s="29"/>
      <c r="H43" s="30">
        <f t="shared" si="10"/>
        <v>27.191425151235617</v>
      </c>
      <c r="I43" s="30">
        <f t="shared" si="11"/>
        <v>27.191425151235617</v>
      </c>
      <c r="J43" s="29"/>
      <c r="K43" s="30"/>
      <c r="L43" s="29"/>
      <c r="M43" s="30">
        <f t="shared" si="12"/>
        <v>27.191425151235617</v>
      </c>
      <c r="N43" s="30">
        <f t="shared" si="13"/>
        <v>27.191425151235617</v>
      </c>
      <c r="O43" s="29"/>
      <c r="P43" s="30"/>
      <c r="Q43" s="29"/>
      <c r="R43" s="30">
        <f t="shared" si="14"/>
        <v>27.191425151235617</v>
      </c>
      <c r="S43" s="30">
        <f t="shared" si="15"/>
        <v>27.191425151235617</v>
      </c>
      <c r="T43" s="29"/>
      <c r="U43" s="30"/>
      <c r="V43" s="29"/>
      <c r="W43" s="30">
        <f t="shared" si="16"/>
        <v>27.191425151235617</v>
      </c>
    </row>
    <row r="44" spans="1:33" s="32" customFormat="1" x14ac:dyDescent="0.3">
      <c r="A44" s="26"/>
      <c r="B44" s="27">
        <f t="shared" si="17"/>
        <v>5</v>
      </c>
      <c r="C44" s="28" t="s">
        <v>4</v>
      </c>
      <c r="D44" s="30">
        <f t="shared" si="9"/>
        <v>79.712869971891166</v>
      </c>
      <c r="E44" s="29"/>
      <c r="F44" s="30"/>
      <c r="G44" s="29"/>
      <c r="H44" s="30">
        <f t="shared" si="10"/>
        <v>79.712869971891166</v>
      </c>
      <c r="I44" s="30">
        <f t="shared" si="11"/>
        <v>79.712869971891166</v>
      </c>
      <c r="J44" s="29"/>
      <c r="K44" s="30"/>
      <c r="L44" s="29"/>
      <c r="M44" s="30">
        <f t="shared" si="12"/>
        <v>79.712869971891166</v>
      </c>
      <c r="N44" s="30">
        <f t="shared" si="13"/>
        <v>79.712869971891166</v>
      </c>
      <c r="O44" s="29"/>
      <c r="P44" s="30"/>
      <c r="Q44" s="29"/>
      <c r="R44" s="30">
        <f t="shared" si="14"/>
        <v>79.712869971891166</v>
      </c>
      <c r="S44" s="30">
        <f t="shared" si="15"/>
        <v>79.712869971891166</v>
      </c>
      <c r="T44" s="29"/>
      <c r="U44" s="30"/>
      <c r="V44" s="29"/>
      <c r="W44" s="30">
        <f t="shared" si="16"/>
        <v>79.712869971891166</v>
      </c>
    </row>
    <row r="45" spans="1:33" s="32" customFormat="1" x14ac:dyDescent="0.3">
      <c r="A45" s="26"/>
      <c r="B45" s="27">
        <f t="shared" si="17"/>
        <v>6</v>
      </c>
      <c r="C45" s="28" t="s">
        <v>5</v>
      </c>
      <c r="D45" s="30">
        <f t="shared" si="9"/>
        <v>1124.5044030921863</v>
      </c>
      <c r="E45" s="29"/>
      <c r="F45" s="30"/>
      <c r="G45" s="29"/>
      <c r="H45" s="30">
        <f t="shared" si="10"/>
        <v>1124.5044030921863</v>
      </c>
      <c r="I45" s="30">
        <f t="shared" si="11"/>
        <v>1124.5044030921863</v>
      </c>
      <c r="J45" s="29"/>
      <c r="K45" s="30"/>
      <c r="L45" s="29"/>
      <c r="M45" s="30">
        <f t="shared" si="12"/>
        <v>1124.5044030921863</v>
      </c>
      <c r="N45" s="30">
        <f t="shared" si="13"/>
        <v>1124.5044030921863</v>
      </c>
      <c r="O45" s="29"/>
      <c r="P45" s="30"/>
      <c r="Q45" s="29"/>
      <c r="R45" s="30">
        <f t="shared" si="14"/>
        <v>1124.5044030921863</v>
      </c>
      <c r="S45" s="30">
        <f t="shared" si="15"/>
        <v>1124.5044030921863</v>
      </c>
      <c r="T45" s="29"/>
      <c r="U45" s="30"/>
      <c r="V45" s="29"/>
      <c r="W45" s="30">
        <f t="shared" si="16"/>
        <v>1124.5044030921863</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1.1177398031642642</v>
      </c>
      <c r="E48" s="29"/>
      <c r="F48" s="30"/>
      <c r="G48" s="29"/>
      <c r="H48" s="30">
        <f t="shared" si="10"/>
        <v>1.1177398031642642</v>
      </c>
      <c r="I48" s="30">
        <f t="shared" si="11"/>
        <v>1.1177398031642642</v>
      </c>
      <c r="J48" s="29"/>
      <c r="K48" s="30"/>
      <c r="L48" s="29"/>
      <c r="M48" s="30">
        <f t="shared" si="12"/>
        <v>1.1177398031642642</v>
      </c>
      <c r="N48" s="30">
        <f t="shared" si="13"/>
        <v>1.1177398031642642</v>
      </c>
      <c r="O48" s="29"/>
      <c r="P48" s="30"/>
      <c r="Q48" s="29"/>
      <c r="R48" s="30">
        <f t="shared" si="14"/>
        <v>1.1177398031642642</v>
      </c>
      <c r="S48" s="30">
        <f t="shared" si="15"/>
        <v>1.1177398031642642</v>
      </c>
      <c r="T48" s="29"/>
      <c r="U48" s="30"/>
      <c r="V48" s="29"/>
      <c r="W48" s="30">
        <f t="shared" si="16"/>
        <v>1.1177398031642642</v>
      </c>
    </row>
    <row r="49" spans="1:23" s="32" customFormat="1" x14ac:dyDescent="0.3">
      <c r="A49" s="26"/>
      <c r="B49" s="27">
        <f t="shared" si="17"/>
        <v>10</v>
      </c>
      <c r="C49" s="28" t="s">
        <v>9</v>
      </c>
      <c r="D49" s="30">
        <f t="shared" si="9"/>
        <v>1.7021664609838292</v>
      </c>
      <c r="E49" s="29"/>
      <c r="F49" s="30"/>
      <c r="G49" s="29"/>
      <c r="H49" s="30">
        <f t="shared" si="10"/>
        <v>1.7021664609838292</v>
      </c>
      <c r="I49" s="30">
        <f t="shared" si="11"/>
        <v>1.7021664609838292</v>
      </c>
      <c r="J49" s="29"/>
      <c r="K49" s="30"/>
      <c r="L49" s="29"/>
      <c r="M49" s="30">
        <f t="shared" si="12"/>
        <v>1.7021664609838292</v>
      </c>
      <c r="N49" s="30">
        <f t="shared" si="13"/>
        <v>1.7021664609838292</v>
      </c>
      <c r="O49" s="29"/>
      <c r="P49" s="30"/>
      <c r="Q49" s="29"/>
      <c r="R49" s="30">
        <f t="shared" si="14"/>
        <v>1.7021664609838292</v>
      </c>
      <c r="S49" s="30">
        <f t="shared" si="15"/>
        <v>1.7021664609838292</v>
      </c>
      <c r="T49" s="29"/>
      <c r="U49" s="30"/>
      <c r="V49" s="29"/>
      <c r="W49" s="30">
        <f t="shared" si="16"/>
        <v>1.7021664609838292</v>
      </c>
    </row>
    <row r="50" spans="1:23" s="32" customFormat="1" x14ac:dyDescent="0.3">
      <c r="A50" s="26"/>
      <c r="B50" s="27">
        <f t="shared" si="17"/>
        <v>11</v>
      </c>
      <c r="C50" s="28" t="s">
        <v>10</v>
      </c>
      <c r="D50" s="30">
        <f t="shared" si="9"/>
        <v>1.2908822816753376</v>
      </c>
      <c r="E50" s="29"/>
      <c r="F50" s="30"/>
      <c r="G50" s="29"/>
      <c r="H50" s="30">
        <f t="shared" si="10"/>
        <v>1.2908822816753376</v>
      </c>
      <c r="I50" s="30">
        <f t="shared" si="11"/>
        <v>1.2908822816753376</v>
      </c>
      <c r="J50" s="29"/>
      <c r="K50" s="30"/>
      <c r="L50" s="29"/>
      <c r="M50" s="30">
        <f t="shared" si="12"/>
        <v>1.2908822816753376</v>
      </c>
      <c r="N50" s="30">
        <f t="shared" si="13"/>
        <v>1.2908822816753376</v>
      </c>
      <c r="O50" s="29"/>
      <c r="P50" s="30"/>
      <c r="Q50" s="29"/>
      <c r="R50" s="30">
        <f t="shared" si="14"/>
        <v>1.2908822816753376</v>
      </c>
      <c r="S50" s="30">
        <f t="shared" si="15"/>
        <v>1.2908822816753376</v>
      </c>
      <c r="T50" s="29"/>
      <c r="U50" s="30"/>
      <c r="V50" s="29"/>
      <c r="W50" s="30">
        <f t="shared" si="16"/>
        <v>1.2908822816753376</v>
      </c>
    </row>
    <row r="51" spans="1:23" s="37" customFormat="1" x14ac:dyDescent="0.3">
      <c r="A51" s="26"/>
      <c r="B51" s="27">
        <f t="shared" si="17"/>
        <v>12</v>
      </c>
      <c r="C51" s="28" t="s">
        <v>11</v>
      </c>
      <c r="D51" s="30">
        <f t="shared" si="9"/>
        <v>5.4071160562742477</v>
      </c>
      <c r="E51" s="29"/>
      <c r="F51" s="30"/>
      <c r="G51" s="29"/>
      <c r="H51" s="30">
        <f t="shared" si="10"/>
        <v>5.4071160562742477</v>
      </c>
      <c r="I51" s="30">
        <f t="shared" si="11"/>
        <v>5.4071160562742477</v>
      </c>
      <c r="J51" s="29"/>
      <c r="K51" s="30"/>
      <c r="L51" s="29"/>
      <c r="M51" s="30">
        <f t="shared" si="12"/>
        <v>5.4071160562742477</v>
      </c>
      <c r="N51" s="30">
        <f t="shared" si="13"/>
        <v>5.4071160562742477</v>
      </c>
      <c r="O51" s="29"/>
      <c r="P51" s="30"/>
      <c r="Q51" s="29"/>
      <c r="R51" s="30">
        <f t="shared" si="14"/>
        <v>5.4071160562742477</v>
      </c>
      <c r="S51" s="30">
        <f t="shared" si="15"/>
        <v>5.4071160562742477</v>
      </c>
      <c r="T51" s="29"/>
      <c r="U51" s="30"/>
      <c r="V51" s="29"/>
      <c r="W51" s="30">
        <f t="shared" si="16"/>
        <v>5.4071160562742477</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8.1180034198878467E-2</v>
      </c>
      <c r="E54" s="29"/>
      <c r="F54" s="30"/>
      <c r="G54" s="29"/>
      <c r="H54" s="30">
        <f t="shared" si="10"/>
        <v>8.1180034198878467E-2</v>
      </c>
      <c r="I54" s="30">
        <f t="shared" si="11"/>
        <v>8.1180034198878467E-2</v>
      </c>
      <c r="J54" s="29"/>
      <c r="K54" s="30"/>
      <c r="L54" s="29"/>
      <c r="M54" s="30">
        <f t="shared" si="12"/>
        <v>8.1180034198878467E-2</v>
      </c>
      <c r="N54" s="30">
        <f t="shared" si="13"/>
        <v>8.1180034198878467E-2</v>
      </c>
      <c r="O54" s="29"/>
      <c r="P54" s="30"/>
      <c r="Q54" s="29"/>
      <c r="R54" s="30">
        <f t="shared" si="14"/>
        <v>8.1180034198878467E-2</v>
      </c>
      <c r="S54" s="30">
        <f t="shared" si="15"/>
        <v>8.1180034198878467E-2</v>
      </c>
      <c r="T54" s="29"/>
      <c r="U54" s="30"/>
      <c r="V54" s="29"/>
      <c r="W54" s="30">
        <f t="shared" si="16"/>
        <v>8.1180034198878467E-2</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1292.1702171753141</v>
      </c>
      <c r="E57" s="36">
        <f>SUM(E40:E56)</f>
        <v>0</v>
      </c>
      <c r="F57" s="36">
        <f>SUM(F40:F56)</f>
        <v>0</v>
      </c>
      <c r="G57" s="36">
        <f>SUM(G40:G56)</f>
        <v>0</v>
      </c>
      <c r="H57" s="36">
        <f>SUM(H40:H56)</f>
        <v>1292.1702171753141</v>
      </c>
      <c r="I57" s="36">
        <f t="shared" ref="I57:W57" si="18">SUM(I40:I56)</f>
        <v>1292.1702171753141</v>
      </c>
      <c r="J57" s="36">
        <f t="shared" si="18"/>
        <v>0</v>
      </c>
      <c r="K57" s="36">
        <f t="shared" si="18"/>
        <v>0</v>
      </c>
      <c r="L57" s="36">
        <f t="shared" si="18"/>
        <v>0</v>
      </c>
      <c r="M57" s="36">
        <f t="shared" si="18"/>
        <v>1292.1702171753141</v>
      </c>
      <c r="N57" s="36">
        <f t="shared" si="18"/>
        <v>1292.1702171753141</v>
      </c>
      <c r="O57" s="36">
        <f t="shared" si="18"/>
        <v>0</v>
      </c>
      <c r="P57" s="36">
        <f t="shared" si="18"/>
        <v>0</v>
      </c>
      <c r="Q57" s="36">
        <f t="shared" si="18"/>
        <v>0</v>
      </c>
      <c r="R57" s="36">
        <f t="shared" si="18"/>
        <v>1292.1702171753141</v>
      </c>
      <c r="S57" s="36">
        <f t="shared" si="18"/>
        <v>1292.1702171753141</v>
      </c>
      <c r="T57" s="36">
        <f t="shared" si="18"/>
        <v>0</v>
      </c>
      <c r="U57" s="36">
        <f t="shared" si="18"/>
        <v>0</v>
      </c>
      <c r="V57" s="36">
        <f t="shared" si="18"/>
        <v>0</v>
      </c>
      <c r="W57" s="36">
        <f t="shared" si="18"/>
        <v>1292.1702171753141</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4" si="19">IF((IFERROR(D68/((D14+E14)*90%),0))&lt;70%,MIN((MAX((D14+E14)*90%-D68,0)),(D14+E14/2)*$Y68),MAX((E14+D14)*90%-D68,0)/E$86)</f>
        <v>0</v>
      </c>
      <c r="F68" s="43">
        <f>IFERROR(IF(D68=0,0,D68/D14*F14),0)</f>
        <v>0</v>
      </c>
      <c r="G68" s="44"/>
      <c r="H68" s="43">
        <f>D68+E68-F68-G68</f>
        <v>0</v>
      </c>
      <c r="I68" s="45">
        <f>H68</f>
        <v>0</v>
      </c>
      <c r="J68" s="43">
        <f t="shared" ref="J68:J84" si="20">IF((IFERROR(I68/((I14+J14)*90%),0))&lt;70%,MIN((MAX((I14+J14)*90%-I68,0)),(I14+J14/2)*$Y68),MAX((J14+I14)*90%-I68,0)/J$86)</f>
        <v>0</v>
      </c>
      <c r="K68" s="43">
        <f>IFERROR(IF(I68=0,0,I68/I14*K14),0)</f>
        <v>0</v>
      </c>
      <c r="L68" s="44"/>
      <c r="M68" s="45">
        <f t="shared" ref="M68:M84" si="21">I68+J68-K68-L68</f>
        <v>0</v>
      </c>
      <c r="N68" s="43">
        <f>M68</f>
        <v>0</v>
      </c>
      <c r="O68" s="43">
        <f t="shared" ref="O68:O84" si="22">IF((IFERROR(N68/((N14+O14)*90%),0))&lt;70%,MIN((MAX((N14+O14)*90%-N68,0)),(N14+O14/2)*$A95),MAX((O14+N14)*90%-N68,0)/O$86)</f>
        <v>0</v>
      </c>
      <c r="P68" s="43">
        <f t="shared" ref="P68:P84" si="23">IFERROR(IF(N68=0,0,N68/N14*P14),0)</f>
        <v>0</v>
      </c>
      <c r="Q68" s="44"/>
      <c r="R68" s="43">
        <f>N68+O68-P68-Q68</f>
        <v>0</v>
      </c>
      <c r="S68" s="45">
        <f>R68</f>
        <v>0</v>
      </c>
      <c r="T68" s="43">
        <f>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38.37604144731926</v>
      </c>
      <c r="E69" s="43">
        <f t="shared" si="19"/>
        <v>0</v>
      </c>
      <c r="F69" s="43">
        <f t="shared" ref="F69:F84" si="25">IFERROR(IF(D69=0,0,D69/D15*F15),0)</f>
        <v>0</v>
      </c>
      <c r="G69" s="44"/>
      <c r="H69" s="48">
        <f>D69+E69-F69-G69</f>
        <v>38.37604144731926</v>
      </c>
      <c r="I69" s="45">
        <f t="shared" ref="I69:I84" si="26">H69</f>
        <v>38.37604144731926</v>
      </c>
      <c r="J69" s="43">
        <f t="shared" si="20"/>
        <v>0</v>
      </c>
      <c r="K69" s="43">
        <f t="shared" ref="K69:K72" si="27">IFERROR(IF(I69=0,0,I69/I15*K15),0)</f>
        <v>0</v>
      </c>
      <c r="L69" s="44"/>
      <c r="M69" s="45">
        <f t="shared" si="21"/>
        <v>38.37604144731926</v>
      </c>
      <c r="N69" s="43">
        <f t="shared" ref="N69:N84" si="28">M69</f>
        <v>38.37604144731926</v>
      </c>
      <c r="O69" s="43">
        <f t="shared" si="22"/>
        <v>0</v>
      </c>
      <c r="P69" s="43">
        <f t="shared" si="23"/>
        <v>0</v>
      </c>
      <c r="Q69" s="44"/>
      <c r="R69" s="43">
        <f t="shared" ref="R69:R84" si="29">N69+O69-P69-Q69</f>
        <v>38.37604144731926</v>
      </c>
      <c r="S69" s="45">
        <f t="shared" ref="S69:S84" si="30">R69</f>
        <v>38.37604144731926</v>
      </c>
      <c r="T69" s="43">
        <f t="shared" ref="T69:T84" si="31">IF((IFERROR(S69/((S15+T15)*90%),0))&lt;70%,MIN((MAX((S15+T15)*90%-S69,0)),(S15+T15/2)*$A96),MAX((T15+S15)*90%-S69,0)/T$86)</f>
        <v>0</v>
      </c>
      <c r="U69" s="43">
        <f t="shared" si="24"/>
        <v>0</v>
      </c>
      <c r="V69" s="44"/>
      <c r="W69" s="45">
        <f t="shared" ref="W69:W84" si="32">S69+T69-U69-V69</f>
        <v>38.37604144731926</v>
      </c>
      <c r="Y69" s="46">
        <v>3.3399999999999999E-2</v>
      </c>
    </row>
    <row r="70" spans="1:25" x14ac:dyDescent="0.3">
      <c r="A70" s="46">
        <v>5.28E-2</v>
      </c>
      <c r="B70" s="41">
        <f t="shared" ref="B70:B84" si="33">B69+1</f>
        <v>3</v>
      </c>
      <c r="C70" s="42" t="s">
        <v>2</v>
      </c>
      <c r="D70" s="133">
        <v>0</v>
      </c>
      <c r="E70" s="43">
        <f t="shared" si="19"/>
        <v>0</v>
      </c>
      <c r="F70" s="43">
        <f t="shared" si="25"/>
        <v>0</v>
      </c>
      <c r="G70" s="44"/>
      <c r="H70" s="43">
        <f t="shared" ref="H70:H84" si="34">D70+E70-F70-G70</f>
        <v>0</v>
      </c>
      <c r="I70" s="45">
        <f t="shared" si="26"/>
        <v>0</v>
      </c>
      <c r="J70" s="43">
        <f t="shared" si="20"/>
        <v>0</v>
      </c>
      <c r="K70" s="43">
        <f t="shared" si="27"/>
        <v>0</v>
      </c>
      <c r="L70" s="44"/>
      <c r="M70" s="45">
        <f t="shared" si="21"/>
        <v>0</v>
      </c>
      <c r="N70" s="43">
        <f t="shared" si="28"/>
        <v>0</v>
      </c>
      <c r="O70" s="43">
        <f t="shared" si="22"/>
        <v>0</v>
      </c>
      <c r="P70" s="43">
        <f t="shared" si="23"/>
        <v>0</v>
      </c>
      <c r="Q70" s="44"/>
      <c r="R70" s="43">
        <f t="shared" si="29"/>
        <v>0</v>
      </c>
      <c r="S70" s="45">
        <f t="shared" si="30"/>
        <v>0</v>
      </c>
      <c r="T70" s="43">
        <f t="shared" si="31"/>
        <v>0</v>
      </c>
      <c r="U70" s="43">
        <f t="shared" si="24"/>
        <v>0</v>
      </c>
      <c r="V70" s="44"/>
      <c r="W70" s="45">
        <f t="shared" si="32"/>
        <v>0</v>
      </c>
      <c r="Y70" s="46">
        <v>5.28E-2</v>
      </c>
    </row>
    <row r="71" spans="1:25" x14ac:dyDescent="0.3">
      <c r="A71" s="46">
        <v>5.28E-2</v>
      </c>
      <c r="B71" s="41">
        <f t="shared" si="33"/>
        <v>4</v>
      </c>
      <c r="C71" s="42" t="s">
        <v>3</v>
      </c>
      <c r="D71" s="133">
        <v>24.48867187694702</v>
      </c>
      <c r="E71" s="43">
        <f t="shared" si="19"/>
        <v>0</v>
      </c>
      <c r="F71" s="43">
        <f t="shared" si="25"/>
        <v>0</v>
      </c>
      <c r="G71" s="44"/>
      <c r="H71" s="43">
        <f t="shared" si="34"/>
        <v>24.48867187694702</v>
      </c>
      <c r="I71" s="45">
        <f t="shared" si="26"/>
        <v>24.48867187694702</v>
      </c>
      <c r="J71" s="43">
        <f t="shared" si="20"/>
        <v>0</v>
      </c>
      <c r="K71" s="43">
        <f t="shared" si="27"/>
        <v>0</v>
      </c>
      <c r="L71" s="44"/>
      <c r="M71" s="45">
        <f t="shared" si="21"/>
        <v>24.48867187694702</v>
      </c>
      <c r="N71" s="43">
        <f t="shared" si="28"/>
        <v>24.48867187694702</v>
      </c>
      <c r="O71" s="43">
        <f t="shared" si="22"/>
        <v>0</v>
      </c>
      <c r="P71" s="43">
        <f t="shared" si="23"/>
        <v>0</v>
      </c>
      <c r="Q71" s="44"/>
      <c r="R71" s="43">
        <f t="shared" si="29"/>
        <v>24.48867187694702</v>
      </c>
      <c r="S71" s="45">
        <f t="shared" si="30"/>
        <v>24.48867187694702</v>
      </c>
      <c r="T71" s="43">
        <f t="shared" si="31"/>
        <v>0</v>
      </c>
      <c r="U71" s="43">
        <f t="shared" si="24"/>
        <v>0</v>
      </c>
      <c r="V71" s="44"/>
      <c r="W71" s="45">
        <f t="shared" si="32"/>
        <v>24.48867187694702</v>
      </c>
      <c r="Y71" s="46">
        <v>5.28E-2</v>
      </c>
    </row>
    <row r="72" spans="1:25" x14ac:dyDescent="0.3">
      <c r="A72" s="46">
        <v>3.3399999999999999E-2</v>
      </c>
      <c r="B72" s="41">
        <f t="shared" si="33"/>
        <v>5</v>
      </c>
      <c r="C72" s="42" t="s">
        <v>4</v>
      </c>
      <c r="D72" s="133">
        <v>64.313219128692751</v>
      </c>
      <c r="E72" s="43">
        <f t="shared" si="19"/>
        <v>4.9658476259952309</v>
      </c>
      <c r="F72" s="43">
        <f t="shared" si="25"/>
        <v>0</v>
      </c>
      <c r="G72" s="44"/>
      <c r="H72" s="43">
        <f t="shared" si="34"/>
        <v>69.279066754687989</v>
      </c>
      <c r="I72" s="45">
        <f t="shared" si="26"/>
        <v>69.279066754687989</v>
      </c>
      <c r="J72" s="43">
        <f t="shared" si="20"/>
        <v>0.24625162200140666</v>
      </c>
      <c r="K72" s="43">
        <f t="shared" si="27"/>
        <v>0</v>
      </c>
      <c r="L72" s="44"/>
      <c r="M72" s="45">
        <f t="shared" si="21"/>
        <v>69.525318376689398</v>
      </c>
      <c r="N72" s="43">
        <f t="shared" si="28"/>
        <v>69.525318376689398</v>
      </c>
      <c r="O72" s="43">
        <f t="shared" si="22"/>
        <v>0.24625162200140632</v>
      </c>
      <c r="P72" s="43">
        <f t="shared" si="23"/>
        <v>0</v>
      </c>
      <c r="Q72" s="44"/>
      <c r="R72" s="43">
        <f t="shared" si="29"/>
        <v>69.771569998690808</v>
      </c>
      <c r="S72" s="45">
        <f t="shared" si="30"/>
        <v>69.771569998690808</v>
      </c>
      <c r="T72" s="43">
        <f t="shared" si="31"/>
        <v>0.24625162200140593</v>
      </c>
      <c r="U72" s="43">
        <f t="shared" si="24"/>
        <v>0</v>
      </c>
      <c r="V72" s="44"/>
      <c r="W72" s="45">
        <f t="shared" si="32"/>
        <v>70.017821620692217</v>
      </c>
      <c r="Y72" s="46">
        <v>3.3399999999999999E-2</v>
      </c>
    </row>
    <row r="73" spans="1:25" x14ac:dyDescent="0.3">
      <c r="A73" s="46">
        <v>5.28E-2</v>
      </c>
      <c r="B73" s="41">
        <f t="shared" si="33"/>
        <v>6</v>
      </c>
      <c r="C73" s="42" t="s">
        <v>5</v>
      </c>
      <c r="D73" s="133">
        <v>758.17266368573473</v>
      </c>
      <c r="E73" s="43">
        <f t="shared" si="19"/>
        <v>169.71918346243595</v>
      </c>
      <c r="F73" s="43">
        <f>IFERROR(IF(D73=0,0,D73/D19*F19),0)</f>
        <v>0</v>
      </c>
      <c r="G73" s="44"/>
      <c r="H73" s="43">
        <f t="shared" si="34"/>
        <v>927.89184714817065</v>
      </c>
      <c r="I73" s="45">
        <f t="shared" si="26"/>
        <v>927.89184714817065</v>
      </c>
      <c r="J73" s="43">
        <f t="shared" si="20"/>
        <v>8.4162115634797026</v>
      </c>
      <c r="K73" s="43">
        <f>IFERROR(IF(I73=0,0,I73/I19*K19),0)</f>
        <v>0</v>
      </c>
      <c r="L73" s="44"/>
      <c r="M73" s="45">
        <f t="shared" si="21"/>
        <v>936.30805871165035</v>
      </c>
      <c r="N73" s="43">
        <f t="shared" si="28"/>
        <v>936.30805871165035</v>
      </c>
      <c r="O73" s="43">
        <f t="shared" si="22"/>
        <v>8.4162115634797043</v>
      </c>
      <c r="P73" s="43">
        <f t="shared" si="23"/>
        <v>0</v>
      </c>
      <c r="Q73" s="44"/>
      <c r="R73" s="43">
        <f>N73+O73-P73-Q73</f>
        <v>944.72427027513004</v>
      </c>
      <c r="S73" s="45">
        <f t="shared" si="30"/>
        <v>944.72427027513004</v>
      </c>
      <c r="T73" s="43">
        <f>IF((IFERROR(S73/((S19+T19)*90%),0))&lt;70%,MIN((MAX((S19+T19)*90%-S73,0)),(S19+T19/2)*$A100),MAX((T19+S19)*90%-S73,0)/T$86)</f>
        <v>8.4162115634797061</v>
      </c>
      <c r="U73" s="43">
        <f t="shared" si="24"/>
        <v>0</v>
      </c>
      <c r="V73" s="44"/>
      <c r="W73" s="45">
        <f t="shared" si="32"/>
        <v>953.14048183860973</v>
      </c>
      <c r="Y73" s="46">
        <v>5.28E-2</v>
      </c>
    </row>
    <row r="74" spans="1:25" x14ac:dyDescent="0.3">
      <c r="A74" s="46">
        <v>0.18</v>
      </c>
      <c r="B74" s="41">
        <f t="shared" si="33"/>
        <v>7</v>
      </c>
      <c r="C74" s="42" t="s">
        <v>6</v>
      </c>
      <c r="D74" s="133">
        <v>0</v>
      </c>
      <c r="E74" s="43">
        <f t="shared" si="19"/>
        <v>0</v>
      </c>
      <c r="F74" s="43">
        <f t="shared" si="25"/>
        <v>0</v>
      </c>
      <c r="G74" s="44"/>
      <c r="H74" s="43">
        <f t="shared" si="34"/>
        <v>0</v>
      </c>
      <c r="I74" s="45">
        <f t="shared" si="26"/>
        <v>0</v>
      </c>
      <c r="J74" s="43">
        <f t="shared" si="20"/>
        <v>0</v>
      </c>
      <c r="K74" s="43">
        <f t="shared" ref="K74:K84" si="35">IFERROR(IF(I74=0,0,I74/I20*K20),0)</f>
        <v>0</v>
      </c>
      <c r="L74" s="44"/>
      <c r="M74" s="45">
        <f t="shared" si="21"/>
        <v>0</v>
      </c>
      <c r="N74" s="43">
        <f t="shared" si="28"/>
        <v>0</v>
      </c>
      <c r="O74" s="43">
        <f t="shared" si="22"/>
        <v>0</v>
      </c>
      <c r="P74" s="43">
        <f t="shared" si="23"/>
        <v>0</v>
      </c>
      <c r="Q74" s="44"/>
      <c r="R74" s="43">
        <f t="shared" si="29"/>
        <v>0</v>
      </c>
      <c r="S74" s="45">
        <f t="shared" si="30"/>
        <v>0</v>
      </c>
      <c r="T74" s="43">
        <f t="shared" si="31"/>
        <v>0</v>
      </c>
      <c r="U74" s="43">
        <f t="shared" si="24"/>
        <v>0</v>
      </c>
      <c r="V74" s="44"/>
      <c r="W74" s="45">
        <f t="shared" si="32"/>
        <v>0</v>
      </c>
      <c r="Y74" s="46">
        <v>0.18</v>
      </c>
    </row>
    <row r="75" spans="1:25" x14ac:dyDescent="0.3">
      <c r="A75" s="46">
        <v>5.28E-2</v>
      </c>
      <c r="B75" s="41">
        <f t="shared" si="33"/>
        <v>8</v>
      </c>
      <c r="C75" s="42" t="s">
        <v>7</v>
      </c>
      <c r="D75" s="133">
        <v>0</v>
      </c>
      <c r="E75" s="43">
        <f t="shared" si="19"/>
        <v>0</v>
      </c>
      <c r="F75" s="43">
        <f t="shared" si="25"/>
        <v>0</v>
      </c>
      <c r="G75" s="44"/>
      <c r="H75" s="43">
        <f t="shared" si="34"/>
        <v>0</v>
      </c>
      <c r="I75" s="45">
        <f t="shared" si="26"/>
        <v>0</v>
      </c>
      <c r="J75" s="43">
        <f t="shared" si="20"/>
        <v>0</v>
      </c>
      <c r="K75" s="43">
        <f t="shared" si="35"/>
        <v>0</v>
      </c>
      <c r="L75" s="44"/>
      <c r="M75" s="45">
        <f t="shared" si="21"/>
        <v>0</v>
      </c>
      <c r="N75" s="43">
        <f t="shared" si="28"/>
        <v>0</v>
      </c>
      <c r="O75" s="43">
        <f t="shared" si="22"/>
        <v>0</v>
      </c>
      <c r="P75" s="43">
        <f t="shared" si="23"/>
        <v>0</v>
      </c>
      <c r="Q75" s="44"/>
      <c r="R75" s="43">
        <f t="shared" si="29"/>
        <v>0</v>
      </c>
      <c r="S75" s="45">
        <f t="shared" si="30"/>
        <v>0</v>
      </c>
      <c r="T75" s="43">
        <f t="shared" si="31"/>
        <v>0</v>
      </c>
      <c r="U75" s="43">
        <f t="shared" si="24"/>
        <v>0</v>
      </c>
      <c r="V75" s="44"/>
      <c r="W75" s="45">
        <f t="shared" si="32"/>
        <v>0</v>
      </c>
      <c r="Y75" s="46">
        <v>5.28E-2</v>
      </c>
    </row>
    <row r="76" spans="1:25" x14ac:dyDescent="0.3">
      <c r="A76" s="46">
        <v>5.28E-2</v>
      </c>
      <c r="B76" s="41">
        <f t="shared" si="33"/>
        <v>9</v>
      </c>
      <c r="C76" s="42" t="s">
        <v>8</v>
      </c>
      <c r="D76" s="133">
        <v>0.9542600636523465</v>
      </c>
      <c r="E76" s="43">
        <f t="shared" si="19"/>
        <v>3.4565205322993307E-2</v>
      </c>
      <c r="F76" s="43">
        <f t="shared" si="25"/>
        <v>0</v>
      </c>
      <c r="G76" s="44"/>
      <c r="H76" s="43">
        <f t="shared" si="34"/>
        <v>0.98882526897533984</v>
      </c>
      <c r="I76" s="45">
        <f t="shared" si="26"/>
        <v>0.98882526897533984</v>
      </c>
      <c r="J76" s="43">
        <f t="shared" si="20"/>
        <v>1.714055387249802E-3</v>
      </c>
      <c r="K76" s="43">
        <f t="shared" si="35"/>
        <v>0</v>
      </c>
      <c r="L76" s="44"/>
      <c r="M76" s="45">
        <f t="shared" si="21"/>
        <v>0.99053932436258962</v>
      </c>
      <c r="N76" s="43">
        <f t="shared" si="28"/>
        <v>0.99053932436258962</v>
      </c>
      <c r="O76" s="43">
        <f t="shared" si="22"/>
        <v>1.7140553872498046E-3</v>
      </c>
      <c r="P76" s="43">
        <f t="shared" si="23"/>
        <v>0</v>
      </c>
      <c r="Q76" s="44"/>
      <c r="R76" s="43">
        <f t="shared" si="29"/>
        <v>0.9922533797498394</v>
      </c>
      <c r="S76" s="45">
        <f t="shared" si="30"/>
        <v>0.9922533797498394</v>
      </c>
      <c r="T76" s="43">
        <f t="shared" si="31"/>
        <v>1.7140553872498077E-3</v>
      </c>
      <c r="U76" s="43">
        <f t="shared" si="24"/>
        <v>0</v>
      </c>
      <c r="V76" s="44"/>
      <c r="W76" s="45">
        <f t="shared" si="32"/>
        <v>0.99396743513708918</v>
      </c>
      <c r="Y76" s="46">
        <v>5.28E-2</v>
      </c>
    </row>
    <row r="77" spans="1:25" x14ac:dyDescent="0.3">
      <c r="A77" s="46">
        <v>9.5000000000000001E-2</v>
      </c>
      <c r="B77" s="41">
        <f t="shared" si="33"/>
        <v>10</v>
      </c>
      <c r="C77" s="42" t="s">
        <v>9</v>
      </c>
      <c r="D77" s="133">
        <v>1.3743433203284132</v>
      </c>
      <c r="E77" s="43">
        <f t="shared" si="19"/>
        <v>0.10535965295479313</v>
      </c>
      <c r="F77" s="43">
        <f t="shared" si="25"/>
        <v>0</v>
      </c>
      <c r="G77" s="44"/>
      <c r="H77" s="43">
        <f t="shared" si="34"/>
        <v>1.4797029732832063</v>
      </c>
      <c r="I77" s="45">
        <f t="shared" si="26"/>
        <v>1.4797029732832063</v>
      </c>
      <c r="J77" s="43">
        <f t="shared" si="20"/>
        <v>5.2246841602239915E-3</v>
      </c>
      <c r="K77" s="43">
        <f t="shared" si="35"/>
        <v>0</v>
      </c>
      <c r="L77" s="44"/>
      <c r="M77" s="45">
        <f t="shared" si="21"/>
        <v>1.4849276574434302</v>
      </c>
      <c r="N77" s="43">
        <f t="shared" si="28"/>
        <v>1.4849276574434302</v>
      </c>
      <c r="O77" s="43">
        <f t="shared" si="22"/>
        <v>5.2246841602239984E-3</v>
      </c>
      <c r="P77" s="43">
        <f t="shared" si="23"/>
        <v>0</v>
      </c>
      <c r="Q77" s="44"/>
      <c r="R77" s="43">
        <f t="shared" si="29"/>
        <v>1.4901523416036542</v>
      </c>
      <c r="S77" s="45">
        <f t="shared" si="30"/>
        <v>1.4901523416036542</v>
      </c>
      <c r="T77" s="43">
        <f t="shared" si="31"/>
        <v>5.2246841602240079E-3</v>
      </c>
      <c r="U77" s="43">
        <f t="shared" si="24"/>
        <v>0</v>
      </c>
      <c r="V77" s="44"/>
      <c r="W77" s="45">
        <f t="shared" si="32"/>
        <v>1.4953770257638781</v>
      </c>
      <c r="Y77" s="46">
        <v>9.5000000000000001E-2</v>
      </c>
    </row>
    <row r="78" spans="1:25" x14ac:dyDescent="0.3">
      <c r="A78" s="46">
        <v>6.3299999999999995E-2</v>
      </c>
      <c r="B78" s="41">
        <f t="shared" si="33"/>
        <v>11</v>
      </c>
      <c r="C78" s="42" t="s">
        <v>10</v>
      </c>
      <c r="D78" s="133">
        <v>0.90061214884321594</v>
      </c>
      <c r="E78" s="43">
        <f t="shared" si="19"/>
        <v>0.17459962491314032</v>
      </c>
      <c r="F78" s="43">
        <f t="shared" si="25"/>
        <v>0</v>
      </c>
      <c r="G78" s="44"/>
      <c r="H78" s="43">
        <f t="shared" si="34"/>
        <v>1.0752117737563562</v>
      </c>
      <c r="I78" s="45">
        <f t="shared" si="26"/>
        <v>1.0752117737563562</v>
      </c>
      <c r="J78" s="43">
        <f t="shared" si="20"/>
        <v>8.6582279751447715E-3</v>
      </c>
      <c r="K78" s="43">
        <f t="shared" si="35"/>
        <v>0</v>
      </c>
      <c r="L78" s="44"/>
      <c r="M78" s="45">
        <f t="shared" si="21"/>
        <v>1.0838700017315011</v>
      </c>
      <c r="N78" s="43">
        <f t="shared" si="28"/>
        <v>1.0838700017315011</v>
      </c>
      <c r="O78" s="43">
        <f t="shared" si="22"/>
        <v>8.658227975144768E-3</v>
      </c>
      <c r="P78" s="43">
        <f t="shared" si="23"/>
        <v>0</v>
      </c>
      <c r="Q78" s="44"/>
      <c r="R78" s="43">
        <f t="shared" si="29"/>
        <v>1.0925282297066459</v>
      </c>
      <c r="S78" s="45">
        <f t="shared" si="30"/>
        <v>1.0925282297066459</v>
      </c>
      <c r="T78" s="43">
        <f t="shared" si="31"/>
        <v>8.6582279751447611E-3</v>
      </c>
      <c r="U78" s="43">
        <f t="shared" si="24"/>
        <v>0</v>
      </c>
      <c r="V78" s="44"/>
      <c r="W78" s="45">
        <f t="shared" si="32"/>
        <v>1.1011864576817907</v>
      </c>
      <c r="Y78" s="46">
        <v>6.3299999999999995E-2</v>
      </c>
    </row>
    <row r="79" spans="1:25" x14ac:dyDescent="0.3">
      <c r="A79" s="46">
        <v>6.3299999999999995E-2</v>
      </c>
      <c r="B79" s="41">
        <f t="shared" si="33"/>
        <v>12</v>
      </c>
      <c r="C79" s="42" t="s">
        <v>11</v>
      </c>
      <c r="D79" s="133">
        <v>3.8632319883704667</v>
      </c>
      <c r="E79" s="43">
        <f t="shared" si="19"/>
        <v>0.67061895371954228</v>
      </c>
      <c r="F79" s="43">
        <f t="shared" si="25"/>
        <v>0</v>
      </c>
      <c r="G79" s="49"/>
      <c r="H79" s="43">
        <f t="shared" si="34"/>
        <v>4.5338509420900088</v>
      </c>
      <c r="I79" s="45">
        <f t="shared" si="26"/>
        <v>4.5338509420900088</v>
      </c>
      <c r="J79" s="43">
        <f t="shared" si="20"/>
        <v>3.3255350855681431E-2</v>
      </c>
      <c r="K79" s="43">
        <f t="shared" si="35"/>
        <v>0</v>
      </c>
      <c r="L79" s="44"/>
      <c r="M79" s="45">
        <f t="shared" si="21"/>
        <v>4.5671062929456898</v>
      </c>
      <c r="N79" s="43">
        <f t="shared" si="28"/>
        <v>4.5671062929456898</v>
      </c>
      <c r="O79" s="43">
        <f t="shared" si="22"/>
        <v>3.325535085568148E-2</v>
      </c>
      <c r="P79" s="43">
        <f t="shared" si="23"/>
        <v>0</v>
      </c>
      <c r="Q79" s="44"/>
      <c r="R79" s="43">
        <f t="shared" si="29"/>
        <v>4.6003616438013717</v>
      </c>
      <c r="S79" s="45">
        <f t="shared" si="30"/>
        <v>4.6003616438013717</v>
      </c>
      <c r="T79" s="43">
        <f t="shared" si="31"/>
        <v>3.3255350855681431E-2</v>
      </c>
      <c r="U79" s="43">
        <f t="shared" si="24"/>
        <v>0</v>
      </c>
      <c r="V79" s="44"/>
      <c r="W79" s="45">
        <f t="shared" si="32"/>
        <v>4.6336169946570536</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si="26"/>
        <v>0</v>
      </c>
      <c r="J80" s="43">
        <f t="shared" si="20"/>
        <v>0</v>
      </c>
      <c r="K80" s="43">
        <f t="shared" si="35"/>
        <v>0</v>
      </c>
      <c r="L80" s="44"/>
      <c r="M80" s="45">
        <f t="shared" si="21"/>
        <v>0</v>
      </c>
      <c r="N80" s="43">
        <f t="shared" si="28"/>
        <v>0</v>
      </c>
      <c r="O80" s="43">
        <f t="shared" si="22"/>
        <v>0</v>
      </c>
      <c r="P80" s="43">
        <f t="shared" si="23"/>
        <v>0</v>
      </c>
      <c r="Q80" s="44"/>
      <c r="R80" s="43">
        <f t="shared" si="29"/>
        <v>0</v>
      </c>
      <c r="S80" s="45">
        <f t="shared" si="30"/>
        <v>0</v>
      </c>
      <c r="T80" s="43">
        <f t="shared" si="31"/>
        <v>0</v>
      </c>
      <c r="U80" s="43">
        <f t="shared" si="24"/>
        <v>0</v>
      </c>
      <c r="V80" s="44"/>
      <c r="W80" s="45">
        <f t="shared" si="32"/>
        <v>0</v>
      </c>
      <c r="Y80" s="46">
        <v>6.3299999999999995E-2</v>
      </c>
    </row>
    <row r="81" spans="1:33" x14ac:dyDescent="0.3">
      <c r="A81" s="46">
        <v>0.15</v>
      </c>
      <c r="B81" s="41">
        <f t="shared" si="33"/>
        <v>14</v>
      </c>
      <c r="C81" s="28" t="s">
        <v>13</v>
      </c>
      <c r="D81" s="133">
        <v>0</v>
      </c>
      <c r="E81" s="43">
        <f>IF((IFERROR(D81/((D27+E27)*100%),0))&lt;70%,MIN((MAX((D27+E27)*100%-D81,0)),(D27+E27/2)*$Y81),MAX((E27+D27)*100%-D81,0)/E$86)</f>
        <v>0</v>
      </c>
      <c r="F81" s="43">
        <f t="shared" si="25"/>
        <v>0</v>
      </c>
      <c r="G81" s="49"/>
      <c r="H81" s="43">
        <f t="shared" si="34"/>
        <v>0</v>
      </c>
      <c r="I81" s="45">
        <f t="shared" si="26"/>
        <v>0</v>
      </c>
      <c r="J81" s="43">
        <f>IF((IFERROR(I81/((I27+J27)*100%),0))&lt;70%,MIN((MAX((I27+J27)*100%-I81,0)),(I27+J27/2)*$Y81),MAX((J27+I27)*100%-I81,0)/J$86)</f>
        <v>0</v>
      </c>
      <c r="K81" s="43">
        <f t="shared" si="35"/>
        <v>0</v>
      </c>
      <c r="L81" s="44"/>
      <c r="M81" s="45">
        <f t="shared" si="21"/>
        <v>0</v>
      </c>
      <c r="N81" s="43">
        <f t="shared" si="28"/>
        <v>0</v>
      </c>
      <c r="O81" s="43">
        <f>IF((IFERROR(N81/((N27+O27)*100%),0))&lt;70%,MIN((MAX((N27+O27)*100%-N81,0)),(N27+O27/2)*$A108),MAX((O27+N27)*100%-N81,0)/O$86)</f>
        <v>0</v>
      </c>
      <c r="P81" s="43">
        <f t="shared" si="23"/>
        <v>0</v>
      </c>
      <c r="Q81" s="44"/>
      <c r="R81" s="43">
        <f t="shared" si="29"/>
        <v>0</v>
      </c>
      <c r="S81" s="45">
        <f t="shared" si="30"/>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3">
        <v>6.0885025649158847E-2</v>
      </c>
      <c r="E82" s="43">
        <f>IF((IFERROR(D82/((D28+E28)*100%),0))&lt;70%,MIN((MAX((D28+E28)*100%-D82,0)),(D28+E28/2)*$Y82),MAX((E28+D28)*100%-D82,0)/E$86)</f>
        <v>1.3567176045142236E-2</v>
      </c>
      <c r="F82" s="43">
        <f t="shared" si="25"/>
        <v>0</v>
      </c>
      <c r="G82" s="49"/>
      <c r="H82" s="43">
        <f t="shared" si="34"/>
        <v>7.4452201694301084E-2</v>
      </c>
      <c r="I82" s="45">
        <f t="shared" si="26"/>
        <v>7.4452201694301084E-2</v>
      </c>
      <c r="J82" s="101">
        <f>IF((IFERROR(I82/((I28+J28)*100%),0))&lt;70%,MIN((MAX((I28+J28)*100%-I82,0)),(I28+J28/2)*$Y82),MAX((J28+I28)*100%-I82,0)/J$86)</f>
        <v>6.7278325045773825E-4</v>
      </c>
      <c r="K82" s="43">
        <f t="shared" si="35"/>
        <v>0</v>
      </c>
      <c r="L82" s="44"/>
      <c r="M82" s="45">
        <f t="shared" si="21"/>
        <v>7.5124984944758819E-2</v>
      </c>
      <c r="N82" s="43">
        <f t="shared" si="28"/>
        <v>7.5124984944758819E-2</v>
      </c>
      <c r="O82" s="43">
        <f>IF((IFERROR(N82/((N28+O28)*100%),0))&lt;70%,MIN((MAX((N28+O28)*100%-N82,0)),(N28+O28/2)*$A109),MAX((O28+N28)*100%-N82,0)/O$86)</f>
        <v>6.7278325045773879E-4</v>
      </c>
      <c r="P82" s="43">
        <f t="shared" si="23"/>
        <v>0</v>
      </c>
      <c r="Q82" s="44"/>
      <c r="R82" s="43">
        <f t="shared" si="29"/>
        <v>7.5797768195216553E-2</v>
      </c>
      <c r="S82" s="45">
        <f t="shared" si="30"/>
        <v>7.5797768195216553E-2</v>
      </c>
      <c r="T82" s="43">
        <f>IF((IFERROR(S82/((S28+T28)*100%),0))&lt;70%,MIN((MAX((S28+T28)*100%-S82,0)),(S28+T28/2)*$A109),MAX((T28+S28)*100%-S82,0)/T$86)</f>
        <v>6.7278325045773933E-4</v>
      </c>
      <c r="U82" s="43">
        <f t="shared" si="24"/>
        <v>0</v>
      </c>
      <c r="V82" s="44"/>
      <c r="W82" s="45">
        <f t="shared" si="32"/>
        <v>7.6470551445674287E-2</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26"/>
        <v>0</v>
      </c>
      <c r="J83" s="43">
        <f>IF((IFERROR(I83/((I29+J29)*100%),0))&lt;70%,MIN((MAX((I29+J29)*100%-I83,0)),(I29+J29/2)*$Y83),MAX((J29+I29)*100%-I83,0)/J$86)</f>
        <v>0</v>
      </c>
      <c r="K83" s="43">
        <f t="shared" si="35"/>
        <v>0</v>
      </c>
      <c r="L83" s="44"/>
      <c r="M83" s="45">
        <f t="shared" si="21"/>
        <v>0</v>
      </c>
      <c r="N83" s="43">
        <f t="shared" si="28"/>
        <v>0</v>
      </c>
      <c r="O83" s="43">
        <f>IF((IFERROR(N83/((N29+O29)*100%),0))&lt;70%,MIN((MAX((N29+O29)*100%-N83,0)),(N29+O29/2)*$A110),MAX((O29+N29)*100%-N83,0)/O$86)</f>
        <v>0</v>
      </c>
      <c r="P83" s="43">
        <f t="shared" si="23"/>
        <v>0</v>
      </c>
      <c r="Q83" s="44"/>
      <c r="R83" s="43">
        <f t="shared" si="29"/>
        <v>0</v>
      </c>
      <c r="S83" s="45">
        <f t="shared" si="30"/>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 t="shared" si="19"/>
        <v>0</v>
      </c>
      <c r="F84" s="43">
        <f t="shared" si="25"/>
        <v>0</v>
      </c>
      <c r="G84" s="44"/>
      <c r="H84" s="43">
        <f t="shared" si="34"/>
        <v>0</v>
      </c>
      <c r="I84" s="45">
        <f t="shared" si="26"/>
        <v>0</v>
      </c>
      <c r="J84" s="43">
        <f t="shared" si="20"/>
        <v>0</v>
      </c>
      <c r="K84" s="43">
        <f t="shared" si="35"/>
        <v>0</v>
      </c>
      <c r="L84" s="44"/>
      <c r="M84" s="45">
        <f t="shared" si="21"/>
        <v>0</v>
      </c>
      <c r="N84" s="43">
        <f t="shared" si="28"/>
        <v>0</v>
      </c>
      <c r="O84" s="43">
        <f t="shared" si="22"/>
        <v>0</v>
      </c>
      <c r="P84" s="43">
        <f t="shared" si="23"/>
        <v>0</v>
      </c>
      <c r="Q84" s="44"/>
      <c r="R84" s="43">
        <f t="shared" si="29"/>
        <v>0</v>
      </c>
      <c r="S84" s="45">
        <f t="shared" si="30"/>
        <v>0</v>
      </c>
      <c r="T84" s="43">
        <f t="shared" si="31"/>
        <v>0</v>
      </c>
      <c r="U84" s="43">
        <f t="shared" si="24"/>
        <v>0</v>
      </c>
      <c r="V84" s="44"/>
      <c r="W84" s="45">
        <f t="shared" si="32"/>
        <v>0</v>
      </c>
      <c r="Y84" s="46">
        <v>3.3399999999999999E-2</v>
      </c>
    </row>
    <row r="85" spans="1:33" ht="16" x14ac:dyDescent="0.3">
      <c r="A85" s="85"/>
      <c r="B85" s="34"/>
      <c r="C85" s="35" t="s">
        <v>17</v>
      </c>
      <c r="D85" s="36">
        <f>SUM(D68:D84)</f>
        <v>892.5039286855374</v>
      </c>
      <c r="E85" s="36">
        <f>SUM(E68:E84)</f>
        <v>175.68374170138679</v>
      </c>
      <c r="F85" s="36">
        <f t="shared" ref="F85:W85" si="36">SUM(F68:F84)</f>
        <v>0</v>
      </c>
      <c r="G85" s="36">
        <f t="shared" si="36"/>
        <v>0</v>
      </c>
      <c r="H85" s="36">
        <f t="shared" si="36"/>
        <v>1068.1876703869241</v>
      </c>
      <c r="I85" s="36">
        <f t="shared" si="36"/>
        <v>1068.1876703869241</v>
      </c>
      <c r="J85" s="36">
        <f t="shared" si="36"/>
        <v>8.7119882871098664</v>
      </c>
      <c r="K85" s="36">
        <f t="shared" si="36"/>
        <v>0</v>
      </c>
      <c r="L85" s="36">
        <f t="shared" si="36"/>
        <v>0</v>
      </c>
      <c r="M85" s="36">
        <f t="shared" si="36"/>
        <v>1076.8996586740341</v>
      </c>
      <c r="N85" s="36">
        <f t="shared" si="36"/>
        <v>1076.8996586740341</v>
      </c>
      <c r="O85" s="36">
        <f t="shared" si="36"/>
        <v>8.7119882871098682</v>
      </c>
      <c r="P85" s="36">
        <f t="shared" si="36"/>
        <v>0</v>
      </c>
      <c r="Q85" s="36">
        <f t="shared" si="36"/>
        <v>0</v>
      </c>
      <c r="R85" s="36">
        <f t="shared" si="36"/>
        <v>1085.6116469611436</v>
      </c>
      <c r="S85" s="36">
        <f t="shared" si="36"/>
        <v>1085.6116469611436</v>
      </c>
      <c r="T85" s="36">
        <f t="shared" si="36"/>
        <v>8.7119882871098699</v>
      </c>
      <c r="U85" s="36">
        <f t="shared" si="36"/>
        <v>0</v>
      </c>
      <c r="V85" s="36">
        <f t="shared" si="36"/>
        <v>0</v>
      </c>
      <c r="W85" s="36">
        <f t="shared" si="36"/>
        <v>1094.3236352482538</v>
      </c>
    </row>
    <row r="86" spans="1:33" ht="16" x14ac:dyDescent="0.3">
      <c r="A86" s="85"/>
      <c r="B86" s="38"/>
      <c r="C86" s="51" t="s">
        <v>87</v>
      </c>
      <c r="D86" s="52"/>
      <c r="E86" s="53">
        <v>1.4958904109589042</v>
      </c>
      <c r="F86" s="52">
        <f>E85-F85</f>
        <v>175.68374170138679</v>
      </c>
      <c r="G86" s="52"/>
      <c r="H86" s="52"/>
      <c r="I86" s="54"/>
      <c r="J86" s="53">
        <v>10</v>
      </c>
      <c r="K86" s="54"/>
      <c r="L86" s="54"/>
      <c r="M86" s="54"/>
      <c r="N86" s="52"/>
      <c r="O86" s="53">
        <f>J86-1</f>
        <v>9</v>
      </c>
      <c r="P86" s="52"/>
      <c r="Q86" s="52"/>
      <c r="R86" s="52"/>
      <c r="S86" s="54"/>
      <c r="T86" s="53">
        <f>O86-1</f>
        <v>8</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7"/>
        <v>38.37604144731926</v>
      </c>
      <c r="E96" s="43">
        <f t="shared" si="38"/>
        <v>0</v>
      </c>
      <c r="F96" s="43">
        <f t="shared" si="39"/>
        <v>0</v>
      </c>
      <c r="G96" s="44"/>
      <c r="H96" s="45">
        <f t="shared" ref="H96:H111" si="46">D96+E96-F96-G96</f>
        <v>38.37604144731926</v>
      </c>
      <c r="I96" s="30">
        <f t="shared" ref="I96:I111" si="47">H96</f>
        <v>38.37604144731926</v>
      </c>
      <c r="J96" s="43">
        <f t="shared" si="40"/>
        <v>0</v>
      </c>
      <c r="K96" s="43">
        <f t="shared" si="41"/>
        <v>0</v>
      </c>
      <c r="L96" s="29"/>
      <c r="M96" s="30">
        <f t="shared" ref="M96:M111" si="48">I96+J96-K96-L96</f>
        <v>38.37604144731926</v>
      </c>
      <c r="N96" s="30">
        <f t="shared" ref="N96:N111" si="49">M96</f>
        <v>38.37604144731926</v>
      </c>
      <c r="O96" s="43">
        <f t="shared" ref="O96:O107" si="50">IF((IFERROR(N96/((N41+O41)*90%),0))&lt;70%,MIN((MAX((N41+O41)*90%-N96,0)),(N41+O41/2)*$A96),MAX((O41+N41)*90%-N96,0)/O$113)</f>
        <v>0</v>
      </c>
      <c r="P96" s="43">
        <f t="shared" si="42"/>
        <v>0</v>
      </c>
      <c r="Q96" s="29"/>
      <c r="R96" s="30">
        <f t="shared" ref="R96:R111" si="51">N96+O96-P96-Q96</f>
        <v>38.37604144731926</v>
      </c>
      <c r="S96" s="30">
        <f t="shared" ref="S96:S111" si="52">R96</f>
        <v>38.37604144731926</v>
      </c>
      <c r="T96" s="43">
        <f t="shared" si="43"/>
        <v>0</v>
      </c>
      <c r="U96" s="43">
        <f t="shared" si="44"/>
        <v>0</v>
      </c>
      <c r="V96" s="29"/>
      <c r="W96" s="30">
        <f t="shared" ref="W96:W111" si="53">S96+T96-U96-V96</f>
        <v>38.37604144731926</v>
      </c>
    </row>
    <row r="97" spans="1:23" x14ac:dyDescent="0.3">
      <c r="A97" s="46">
        <f t="shared" si="45"/>
        <v>5.28E-2</v>
      </c>
      <c r="B97" s="41">
        <f t="shared" ref="B97:B111" si="54">B96+1</f>
        <v>3</v>
      </c>
      <c r="C97" s="42" t="s">
        <v>2</v>
      </c>
      <c r="D97" s="45">
        <f t="shared" si="37"/>
        <v>0</v>
      </c>
      <c r="E97" s="43">
        <f t="shared" si="38"/>
        <v>0</v>
      </c>
      <c r="F97" s="43">
        <f t="shared" si="39"/>
        <v>0</v>
      </c>
      <c r="G97" s="44"/>
      <c r="H97" s="45">
        <f t="shared" si="46"/>
        <v>0</v>
      </c>
      <c r="I97" s="30">
        <f t="shared" si="47"/>
        <v>0</v>
      </c>
      <c r="J97" s="43">
        <f t="shared" si="40"/>
        <v>0</v>
      </c>
      <c r="K97" s="43">
        <f t="shared" si="41"/>
        <v>0</v>
      </c>
      <c r="L97" s="29"/>
      <c r="M97" s="30">
        <f t="shared" si="48"/>
        <v>0</v>
      </c>
      <c r="N97" s="30">
        <f t="shared" si="49"/>
        <v>0</v>
      </c>
      <c r="O97" s="43">
        <f t="shared" si="50"/>
        <v>0</v>
      </c>
      <c r="P97" s="43">
        <f t="shared" si="42"/>
        <v>0</v>
      </c>
      <c r="Q97" s="29"/>
      <c r="R97" s="30">
        <f t="shared" si="51"/>
        <v>0</v>
      </c>
      <c r="S97" s="30">
        <f t="shared" si="52"/>
        <v>0</v>
      </c>
      <c r="T97" s="43">
        <f t="shared" si="43"/>
        <v>0</v>
      </c>
      <c r="U97" s="43">
        <f t="shared" si="44"/>
        <v>0</v>
      </c>
      <c r="V97" s="29"/>
      <c r="W97" s="30">
        <f t="shared" si="53"/>
        <v>0</v>
      </c>
    </row>
    <row r="98" spans="1:23" x14ac:dyDescent="0.3">
      <c r="A98" s="46">
        <f t="shared" si="45"/>
        <v>5.28E-2</v>
      </c>
      <c r="B98" s="41">
        <f t="shared" si="54"/>
        <v>4</v>
      </c>
      <c r="C98" s="42" t="s">
        <v>3</v>
      </c>
      <c r="D98" s="45">
        <f t="shared" si="37"/>
        <v>24.48867187694702</v>
      </c>
      <c r="E98" s="43">
        <f t="shared" si="38"/>
        <v>0</v>
      </c>
      <c r="F98" s="43">
        <f t="shared" si="39"/>
        <v>0</v>
      </c>
      <c r="G98" s="44"/>
      <c r="H98" s="45">
        <f t="shared" si="46"/>
        <v>24.48867187694702</v>
      </c>
      <c r="I98" s="30">
        <f t="shared" si="47"/>
        <v>24.48867187694702</v>
      </c>
      <c r="J98" s="43">
        <f t="shared" si="40"/>
        <v>0</v>
      </c>
      <c r="K98" s="43">
        <f t="shared" si="41"/>
        <v>0</v>
      </c>
      <c r="L98" s="29"/>
      <c r="M98" s="30">
        <f t="shared" si="48"/>
        <v>24.48867187694702</v>
      </c>
      <c r="N98" s="30">
        <f t="shared" si="49"/>
        <v>24.48867187694702</v>
      </c>
      <c r="O98" s="43">
        <f t="shared" si="50"/>
        <v>0</v>
      </c>
      <c r="P98" s="43">
        <f t="shared" si="42"/>
        <v>0</v>
      </c>
      <c r="Q98" s="29"/>
      <c r="R98" s="30">
        <f t="shared" si="51"/>
        <v>24.48867187694702</v>
      </c>
      <c r="S98" s="30">
        <f t="shared" si="52"/>
        <v>24.48867187694702</v>
      </c>
      <c r="T98" s="43">
        <f t="shared" si="43"/>
        <v>0</v>
      </c>
      <c r="U98" s="43">
        <f t="shared" si="44"/>
        <v>0</v>
      </c>
      <c r="V98" s="29"/>
      <c r="W98" s="30">
        <f t="shared" si="53"/>
        <v>24.48867187694702</v>
      </c>
    </row>
    <row r="99" spans="1:23" x14ac:dyDescent="0.3">
      <c r="A99" s="46">
        <f t="shared" si="45"/>
        <v>3.3399999999999999E-2</v>
      </c>
      <c r="B99" s="41">
        <f t="shared" si="54"/>
        <v>5</v>
      </c>
      <c r="C99" s="42" t="s">
        <v>4</v>
      </c>
      <c r="D99" s="45">
        <f t="shared" si="37"/>
        <v>70.017821620692217</v>
      </c>
      <c r="E99" s="43">
        <f t="shared" si="38"/>
        <v>0.24625162200140543</v>
      </c>
      <c r="F99" s="43">
        <f t="shared" si="39"/>
        <v>0</v>
      </c>
      <c r="G99" s="44"/>
      <c r="H99" s="45">
        <f t="shared" si="46"/>
        <v>70.264073242693627</v>
      </c>
      <c r="I99" s="30">
        <f t="shared" si="47"/>
        <v>70.264073242693627</v>
      </c>
      <c r="J99" s="43">
        <f t="shared" si="40"/>
        <v>0.24625162200140474</v>
      </c>
      <c r="K99" s="43">
        <f t="shared" si="41"/>
        <v>0</v>
      </c>
      <c r="L99" s="29"/>
      <c r="M99" s="30">
        <f t="shared" si="48"/>
        <v>70.510324864695036</v>
      </c>
      <c r="N99" s="30">
        <f t="shared" si="49"/>
        <v>70.510324864695036</v>
      </c>
      <c r="O99" s="43">
        <f t="shared" si="50"/>
        <v>0.2462516220014038</v>
      </c>
      <c r="P99" s="43">
        <f t="shared" si="42"/>
        <v>0</v>
      </c>
      <c r="Q99" s="29"/>
      <c r="R99" s="30">
        <f t="shared" si="51"/>
        <v>70.756576486696446</v>
      </c>
      <c r="S99" s="30">
        <f t="shared" si="52"/>
        <v>70.756576486696446</v>
      </c>
      <c r="T99" s="43">
        <f t="shared" si="43"/>
        <v>0.24625162200140238</v>
      </c>
      <c r="U99" s="43">
        <f t="shared" si="44"/>
        <v>0</v>
      </c>
      <c r="V99" s="29"/>
      <c r="W99" s="30">
        <f t="shared" si="53"/>
        <v>71.002828108697855</v>
      </c>
    </row>
    <row r="100" spans="1:23" x14ac:dyDescent="0.3">
      <c r="A100" s="46">
        <f t="shared" si="45"/>
        <v>5.28E-2</v>
      </c>
      <c r="B100" s="41">
        <f t="shared" si="54"/>
        <v>6</v>
      </c>
      <c r="C100" s="42" t="s">
        <v>5</v>
      </c>
      <c r="D100" s="45">
        <f t="shared" si="37"/>
        <v>953.14048183860973</v>
      </c>
      <c r="E100" s="43">
        <f t="shared" si="38"/>
        <v>8.4162115634797079</v>
      </c>
      <c r="F100" s="43">
        <f t="shared" si="39"/>
        <v>0</v>
      </c>
      <c r="G100" s="44"/>
      <c r="H100" s="45">
        <f t="shared" si="46"/>
        <v>961.55669340208942</v>
      </c>
      <c r="I100" s="30">
        <f t="shared" si="47"/>
        <v>961.55669340208942</v>
      </c>
      <c r="J100" s="43">
        <f t="shared" si="40"/>
        <v>8.4162115634797114</v>
      </c>
      <c r="K100" s="43">
        <f t="shared" si="41"/>
        <v>0</v>
      </c>
      <c r="L100" s="29"/>
      <c r="M100" s="30">
        <f t="shared" si="48"/>
        <v>969.97290496556911</v>
      </c>
      <c r="N100" s="30">
        <f t="shared" si="49"/>
        <v>969.97290496556911</v>
      </c>
      <c r="O100" s="43">
        <f t="shared" si="50"/>
        <v>8.416211563479715</v>
      </c>
      <c r="P100" s="43">
        <f t="shared" si="42"/>
        <v>0</v>
      </c>
      <c r="Q100" s="29"/>
      <c r="R100" s="30">
        <f t="shared" si="51"/>
        <v>978.38911652904881</v>
      </c>
      <c r="S100" s="30">
        <f t="shared" si="52"/>
        <v>978.38911652904881</v>
      </c>
      <c r="T100" s="43">
        <f t="shared" si="43"/>
        <v>8.4162115634797203</v>
      </c>
      <c r="U100" s="43">
        <f t="shared" si="44"/>
        <v>0</v>
      </c>
      <c r="V100" s="29"/>
      <c r="W100" s="30">
        <f t="shared" si="53"/>
        <v>986.8053280925285</v>
      </c>
    </row>
    <row r="101" spans="1:23" x14ac:dyDescent="0.3">
      <c r="A101" s="46">
        <f t="shared" si="45"/>
        <v>0.18</v>
      </c>
      <c r="B101" s="41">
        <f t="shared" si="54"/>
        <v>7</v>
      </c>
      <c r="C101" s="42" t="s">
        <v>6</v>
      </c>
      <c r="D101" s="45">
        <f t="shared" si="37"/>
        <v>0</v>
      </c>
      <c r="E101" s="43">
        <f t="shared" si="38"/>
        <v>0</v>
      </c>
      <c r="F101" s="43">
        <f t="shared" si="39"/>
        <v>0</v>
      </c>
      <c r="G101" s="44"/>
      <c r="H101" s="45">
        <f t="shared" si="46"/>
        <v>0</v>
      </c>
      <c r="I101" s="30">
        <f t="shared" si="47"/>
        <v>0</v>
      </c>
      <c r="J101" s="43">
        <f t="shared" si="40"/>
        <v>0</v>
      </c>
      <c r="K101" s="43">
        <f t="shared" si="41"/>
        <v>0</v>
      </c>
      <c r="L101" s="29"/>
      <c r="M101" s="30">
        <f t="shared" si="48"/>
        <v>0</v>
      </c>
      <c r="N101" s="30">
        <f t="shared" si="49"/>
        <v>0</v>
      </c>
      <c r="O101" s="43">
        <f t="shared" si="50"/>
        <v>0</v>
      </c>
      <c r="P101" s="43">
        <f t="shared" si="42"/>
        <v>0</v>
      </c>
      <c r="Q101" s="29"/>
      <c r="R101" s="30">
        <f t="shared" si="51"/>
        <v>0</v>
      </c>
      <c r="S101" s="30">
        <f t="shared" si="52"/>
        <v>0</v>
      </c>
      <c r="T101" s="43">
        <f t="shared" si="43"/>
        <v>0</v>
      </c>
      <c r="U101" s="43">
        <f t="shared" si="44"/>
        <v>0</v>
      </c>
      <c r="V101" s="29"/>
      <c r="W101" s="30">
        <f t="shared" si="53"/>
        <v>0</v>
      </c>
    </row>
    <row r="102" spans="1:23" x14ac:dyDescent="0.3">
      <c r="A102" s="46">
        <f t="shared" si="45"/>
        <v>5.28E-2</v>
      </c>
      <c r="B102" s="41">
        <f t="shared" si="54"/>
        <v>8</v>
      </c>
      <c r="C102" s="42" t="s">
        <v>7</v>
      </c>
      <c r="D102" s="45">
        <f t="shared" si="37"/>
        <v>0</v>
      </c>
      <c r="E102" s="43">
        <f t="shared" si="38"/>
        <v>0</v>
      </c>
      <c r="F102" s="43">
        <f t="shared" si="39"/>
        <v>0</v>
      </c>
      <c r="G102" s="44"/>
      <c r="H102" s="45">
        <f t="shared" si="46"/>
        <v>0</v>
      </c>
      <c r="I102" s="30">
        <f t="shared" si="47"/>
        <v>0</v>
      </c>
      <c r="J102" s="43">
        <f t="shared" si="40"/>
        <v>0</v>
      </c>
      <c r="K102" s="43">
        <f t="shared" si="41"/>
        <v>0</v>
      </c>
      <c r="L102" s="29"/>
      <c r="M102" s="30">
        <f t="shared" si="48"/>
        <v>0</v>
      </c>
      <c r="N102" s="30">
        <f t="shared" si="49"/>
        <v>0</v>
      </c>
      <c r="O102" s="43">
        <f t="shared" si="50"/>
        <v>0</v>
      </c>
      <c r="P102" s="43">
        <f t="shared" si="42"/>
        <v>0</v>
      </c>
      <c r="Q102" s="29"/>
      <c r="R102" s="30">
        <f t="shared" si="51"/>
        <v>0</v>
      </c>
      <c r="S102" s="30">
        <f t="shared" si="52"/>
        <v>0</v>
      </c>
      <c r="T102" s="43">
        <f t="shared" si="43"/>
        <v>0</v>
      </c>
      <c r="U102" s="43">
        <f t="shared" si="44"/>
        <v>0</v>
      </c>
      <c r="V102" s="29"/>
      <c r="W102" s="30">
        <f t="shared" si="53"/>
        <v>0</v>
      </c>
    </row>
    <row r="103" spans="1:23" x14ac:dyDescent="0.3">
      <c r="A103" s="46">
        <f t="shared" si="45"/>
        <v>5.28E-2</v>
      </c>
      <c r="B103" s="41">
        <f t="shared" si="54"/>
        <v>9</v>
      </c>
      <c r="C103" s="42" t="s">
        <v>8</v>
      </c>
      <c r="D103" s="45">
        <f t="shared" si="37"/>
        <v>0.99396743513708918</v>
      </c>
      <c r="E103" s="43">
        <f t="shared" si="38"/>
        <v>1.7140553872498116E-3</v>
      </c>
      <c r="F103" s="43">
        <f t="shared" si="39"/>
        <v>0</v>
      </c>
      <c r="G103" s="44"/>
      <c r="H103" s="45">
        <f t="shared" si="46"/>
        <v>0.99568149052433896</v>
      </c>
      <c r="I103" s="30">
        <f t="shared" si="47"/>
        <v>0.99568149052433896</v>
      </c>
      <c r="J103" s="43">
        <f t="shared" si="40"/>
        <v>1.714055387249817E-3</v>
      </c>
      <c r="K103" s="43">
        <f t="shared" si="41"/>
        <v>0</v>
      </c>
      <c r="L103" s="29"/>
      <c r="M103" s="30">
        <f t="shared" si="48"/>
        <v>0.99739554591158874</v>
      </c>
      <c r="N103" s="30">
        <f t="shared" si="49"/>
        <v>0.99739554591158874</v>
      </c>
      <c r="O103" s="43">
        <f t="shared" si="50"/>
        <v>1.7140553872498244E-3</v>
      </c>
      <c r="P103" s="43">
        <f t="shared" si="42"/>
        <v>0</v>
      </c>
      <c r="Q103" s="29"/>
      <c r="R103" s="30">
        <f t="shared" si="51"/>
        <v>0.99910960129883852</v>
      </c>
      <c r="S103" s="30">
        <f t="shared" si="52"/>
        <v>0.99910960129883852</v>
      </c>
      <c r="T103" s="43">
        <f t="shared" si="43"/>
        <v>1.7140553872498354E-3</v>
      </c>
      <c r="U103" s="43">
        <f t="shared" si="44"/>
        <v>0</v>
      </c>
      <c r="V103" s="29"/>
      <c r="W103" s="30">
        <f t="shared" si="53"/>
        <v>1.0008236566860884</v>
      </c>
    </row>
    <row r="104" spans="1:23" x14ac:dyDescent="0.3">
      <c r="A104" s="46">
        <f t="shared" si="45"/>
        <v>9.5000000000000001E-2</v>
      </c>
      <c r="B104" s="41">
        <f t="shared" si="54"/>
        <v>10</v>
      </c>
      <c r="C104" s="42" t="s">
        <v>9</v>
      </c>
      <c r="D104" s="45">
        <f t="shared" si="37"/>
        <v>1.4953770257638781</v>
      </c>
      <c r="E104" s="43">
        <f t="shared" si="38"/>
        <v>5.2246841602240201E-3</v>
      </c>
      <c r="F104" s="43">
        <f t="shared" si="39"/>
        <v>0</v>
      </c>
      <c r="G104" s="44"/>
      <c r="H104" s="45">
        <f t="shared" si="46"/>
        <v>1.500601709924102</v>
      </c>
      <c r="I104" s="30">
        <f t="shared" si="47"/>
        <v>1.500601709924102</v>
      </c>
      <c r="J104" s="43">
        <f t="shared" si="40"/>
        <v>5.2246841602240357E-3</v>
      </c>
      <c r="K104" s="43">
        <f t="shared" si="41"/>
        <v>0</v>
      </c>
      <c r="L104" s="29"/>
      <c r="M104" s="30">
        <f t="shared" si="48"/>
        <v>1.5058263940843259</v>
      </c>
      <c r="N104" s="30">
        <f t="shared" si="49"/>
        <v>1.5058263940843259</v>
      </c>
      <c r="O104" s="43">
        <f t="shared" si="50"/>
        <v>5.2246841602240583E-3</v>
      </c>
      <c r="P104" s="43">
        <f t="shared" si="42"/>
        <v>0</v>
      </c>
      <c r="Q104" s="29"/>
      <c r="R104" s="30">
        <f t="shared" si="51"/>
        <v>1.5110510782445501</v>
      </c>
      <c r="S104" s="30">
        <f t="shared" si="52"/>
        <v>1.5110510782445501</v>
      </c>
      <c r="T104" s="43">
        <f t="shared" si="43"/>
        <v>5.2246841602240357E-3</v>
      </c>
      <c r="U104" s="43">
        <f t="shared" si="44"/>
        <v>0</v>
      </c>
      <c r="V104" s="29"/>
      <c r="W104" s="30">
        <f t="shared" si="53"/>
        <v>1.5162757624047742</v>
      </c>
    </row>
    <row r="105" spans="1:23" x14ac:dyDescent="0.3">
      <c r="A105" s="46">
        <f t="shared" si="45"/>
        <v>6.3299999999999995E-2</v>
      </c>
      <c r="B105" s="41">
        <f t="shared" si="54"/>
        <v>11</v>
      </c>
      <c r="C105" s="42" t="s">
        <v>10</v>
      </c>
      <c r="D105" s="45">
        <f t="shared" si="37"/>
        <v>1.1011864576817907</v>
      </c>
      <c r="E105" s="43">
        <f t="shared" si="38"/>
        <v>8.6582279751447524E-3</v>
      </c>
      <c r="F105" s="43">
        <f t="shared" si="39"/>
        <v>0</v>
      </c>
      <c r="G105" s="44"/>
      <c r="H105" s="45">
        <f t="shared" si="46"/>
        <v>1.1098446856569355</v>
      </c>
      <c r="I105" s="30">
        <f t="shared" si="47"/>
        <v>1.1098446856569355</v>
      </c>
      <c r="J105" s="43">
        <f t="shared" si="40"/>
        <v>8.658227975144742E-3</v>
      </c>
      <c r="K105" s="43">
        <f t="shared" si="41"/>
        <v>0</v>
      </c>
      <c r="L105" s="29"/>
      <c r="M105" s="30">
        <f t="shared" si="48"/>
        <v>1.1185029136320803</v>
      </c>
      <c r="N105" s="30">
        <f t="shared" si="49"/>
        <v>1.1185029136320803</v>
      </c>
      <c r="O105" s="43">
        <f t="shared" si="50"/>
        <v>8.6582279751447281E-3</v>
      </c>
      <c r="P105" s="43">
        <f t="shared" si="42"/>
        <v>0</v>
      </c>
      <c r="Q105" s="29"/>
      <c r="R105" s="30">
        <f t="shared" si="51"/>
        <v>1.1271611416072251</v>
      </c>
      <c r="S105" s="30">
        <f t="shared" si="52"/>
        <v>1.1271611416072251</v>
      </c>
      <c r="T105" s="43">
        <f t="shared" si="43"/>
        <v>8.6582279751447055E-3</v>
      </c>
      <c r="U105" s="43">
        <f t="shared" si="44"/>
        <v>0</v>
      </c>
      <c r="V105" s="29"/>
      <c r="W105" s="30">
        <f t="shared" si="53"/>
        <v>1.1358193695823697</v>
      </c>
    </row>
    <row r="106" spans="1:23" x14ac:dyDescent="0.3">
      <c r="A106" s="46">
        <f t="shared" si="45"/>
        <v>6.3299999999999995E-2</v>
      </c>
      <c r="B106" s="41">
        <f t="shared" si="54"/>
        <v>12</v>
      </c>
      <c r="C106" s="42" t="s">
        <v>11</v>
      </c>
      <c r="D106" s="45">
        <f t="shared" si="37"/>
        <v>4.6336169946570536</v>
      </c>
      <c r="E106" s="43">
        <f t="shared" si="38"/>
        <v>3.3255350855681369E-2</v>
      </c>
      <c r="F106" s="43">
        <f t="shared" si="39"/>
        <v>0</v>
      </c>
      <c r="G106" s="44"/>
      <c r="H106" s="45">
        <f t="shared" si="46"/>
        <v>4.6668723455127346</v>
      </c>
      <c r="I106" s="30">
        <f t="shared" si="47"/>
        <v>4.6668723455127346</v>
      </c>
      <c r="J106" s="43">
        <f t="shared" si="40"/>
        <v>3.3255350855681431E-2</v>
      </c>
      <c r="K106" s="43">
        <f t="shared" si="41"/>
        <v>0</v>
      </c>
      <c r="L106" s="29"/>
      <c r="M106" s="30">
        <f t="shared" si="48"/>
        <v>4.7001276963684155</v>
      </c>
      <c r="N106" s="30">
        <f t="shared" si="49"/>
        <v>4.7001276963684155</v>
      </c>
      <c r="O106" s="43">
        <f t="shared" si="50"/>
        <v>3.3255350855681522E-2</v>
      </c>
      <c r="P106" s="43">
        <f t="shared" si="42"/>
        <v>0</v>
      </c>
      <c r="Q106" s="29"/>
      <c r="R106" s="30">
        <f t="shared" si="51"/>
        <v>4.7333830472240974</v>
      </c>
      <c r="S106" s="30">
        <f t="shared" si="52"/>
        <v>4.7333830472240974</v>
      </c>
      <c r="T106" s="43">
        <f t="shared" si="43"/>
        <v>3.3255350855681431E-2</v>
      </c>
      <c r="U106" s="43">
        <f t="shared" si="44"/>
        <v>0</v>
      </c>
      <c r="V106" s="29"/>
      <c r="W106" s="30">
        <f t="shared" si="53"/>
        <v>4.7666383980797793</v>
      </c>
    </row>
    <row r="107" spans="1:23" x14ac:dyDescent="0.3">
      <c r="A107" s="46">
        <f t="shared" si="45"/>
        <v>6.3299999999999995E-2</v>
      </c>
      <c r="B107" s="41">
        <f t="shared" si="54"/>
        <v>13</v>
      </c>
      <c r="C107" s="28" t="s">
        <v>12</v>
      </c>
      <c r="D107" s="45">
        <f t="shared" si="37"/>
        <v>0</v>
      </c>
      <c r="E107" s="43">
        <f t="shared" si="38"/>
        <v>0</v>
      </c>
      <c r="F107" s="43">
        <f t="shared" si="39"/>
        <v>0</v>
      </c>
      <c r="G107" s="44"/>
      <c r="H107" s="45">
        <f t="shared" si="46"/>
        <v>0</v>
      </c>
      <c r="I107" s="30">
        <f t="shared" si="47"/>
        <v>0</v>
      </c>
      <c r="J107" s="43">
        <f t="shared" si="40"/>
        <v>0</v>
      </c>
      <c r="K107" s="43">
        <f t="shared" si="41"/>
        <v>0</v>
      </c>
      <c r="L107" s="29"/>
      <c r="M107" s="30">
        <f t="shared" si="48"/>
        <v>0</v>
      </c>
      <c r="N107" s="30">
        <f t="shared" si="49"/>
        <v>0</v>
      </c>
      <c r="O107" s="43">
        <f t="shared" si="50"/>
        <v>0</v>
      </c>
      <c r="P107" s="43">
        <f t="shared" si="42"/>
        <v>0</v>
      </c>
      <c r="Q107" s="29"/>
      <c r="R107" s="30">
        <f t="shared" si="51"/>
        <v>0</v>
      </c>
      <c r="S107" s="30">
        <f t="shared" si="52"/>
        <v>0</v>
      </c>
      <c r="T107" s="43">
        <f t="shared" si="43"/>
        <v>0</v>
      </c>
      <c r="U107" s="43">
        <f t="shared" si="44"/>
        <v>0</v>
      </c>
      <c r="V107" s="29"/>
      <c r="W107" s="30">
        <f t="shared" si="53"/>
        <v>0</v>
      </c>
    </row>
    <row r="108" spans="1:23" x14ac:dyDescent="0.3">
      <c r="A108" s="46">
        <f t="shared" si="45"/>
        <v>0.15</v>
      </c>
      <c r="B108" s="41">
        <f t="shared" si="54"/>
        <v>14</v>
      </c>
      <c r="C108" s="28" t="s">
        <v>13</v>
      </c>
      <c r="D108" s="45">
        <f t="shared" si="37"/>
        <v>0</v>
      </c>
      <c r="E108" s="43">
        <f>IF((IFERROR(D108/((D53+E53)*100%),0))&lt;70%,MIN((MAX((D53+E53)*100%-D108,0)),(D53+E53/2)*$A108),MAX((E53+D53)*100%-D108,0)/E$113)</f>
        <v>0</v>
      </c>
      <c r="F108" s="43">
        <f t="shared" si="39"/>
        <v>0</v>
      </c>
      <c r="G108" s="44"/>
      <c r="H108" s="45">
        <f t="shared" si="46"/>
        <v>0</v>
      </c>
      <c r="I108" s="30">
        <f t="shared" si="47"/>
        <v>0</v>
      </c>
      <c r="J108" s="43">
        <f>IF((IFERROR(I108/((I53+J53)*100%),0))&lt;70%,MIN((MAX((I53+J53)*100%-I108,0)),(I53+J53/2)*$A108),MAX((J53+I53)*100%-I108,0)/J$113)</f>
        <v>0</v>
      </c>
      <c r="K108" s="43">
        <f t="shared" si="41"/>
        <v>0</v>
      </c>
      <c r="L108" s="29"/>
      <c r="M108" s="30">
        <f t="shared" si="48"/>
        <v>0</v>
      </c>
      <c r="N108" s="30">
        <f t="shared" si="49"/>
        <v>0</v>
      </c>
      <c r="O108" s="43">
        <f>IF((IFERROR(N108/((N53+O53)*100%),0))&lt;70%,MIN((MAX((N53+O53)*100%-N108,0)),(N53+O53/2)*$A108),MAX((O53+N53)*100%-N108,0)/O$113)</f>
        <v>0</v>
      </c>
      <c r="P108" s="43">
        <f t="shared" si="42"/>
        <v>0</v>
      </c>
      <c r="Q108" s="29"/>
      <c r="R108" s="30">
        <f t="shared" si="51"/>
        <v>0</v>
      </c>
      <c r="S108" s="30">
        <f t="shared" si="52"/>
        <v>0</v>
      </c>
      <c r="T108" s="43">
        <f>IF((IFERROR(S108/((S53+T53)*100%),0))&lt;70%,MIN((MAX((S53+T53)*100%-S108,0)),(S53+T53/2)*$A108),MAX((T53+S53)*100%-S108,0)/T$113)</f>
        <v>0</v>
      </c>
      <c r="U108" s="43">
        <f t="shared" si="44"/>
        <v>0</v>
      </c>
      <c r="V108" s="29"/>
      <c r="W108" s="30">
        <f t="shared" si="53"/>
        <v>0</v>
      </c>
    </row>
    <row r="109" spans="1:23" x14ac:dyDescent="0.3">
      <c r="A109" s="46">
        <f t="shared" si="45"/>
        <v>0.3</v>
      </c>
      <c r="B109" s="41">
        <f t="shared" si="54"/>
        <v>15</v>
      </c>
      <c r="C109" s="28" t="s">
        <v>14</v>
      </c>
      <c r="D109" s="45">
        <f t="shared" si="37"/>
        <v>7.6470551445674287E-2</v>
      </c>
      <c r="E109" s="43">
        <f>IF((IFERROR(D109/((D54+E54)*100%),0))&lt;70%,MIN((MAX((D54+E54)*100%-D109,0)),(D54+E54/2)*$A109),MAX((E54+D54)*100%-D109,0)/E$113)</f>
        <v>6.7278325045774009E-4</v>
      </c>
      <c r="F109" s="43">
        <f t="shared" si="39"/>
        <v>0</v>
      </c>
      <c r="G109" s="44"/>
      <c r="H109" s="45">
        <f t="shared" si="46"/>
        <v>7.7143334696132021E-2</v>
      </c>
      <c r="I109" s="30">
        <f t="shared" si="47"/>
        <v>7.7143334696132021E-2</v>
      </c>
      <c r="J109" s="43">
        <f>IF((IFERROR(I109/((I54+J54)*100%),0))&lt;70%,MIN((MAX((I54+J54)*100%-I109,0)),(I54+J54/2)*$A109),MAX((J54+I54)*100%-I109,0)/J$113)</f>
        <v>6.7278325045774107E-4</v>
      </c>
      <c r="K109" s="43">
        <f t="shared" si="41"/>
        <v>0</v>
      </c>
      <c r="L109" s="29"/>
      <c r="M109" s="30">
        <f t="shared" si="48"/>
        <v>7.7816117946589769E-2</v>
      </c>
      <c r="N109" s="30">
        <f t="shared" si="49"/>
        <v>7.7816117946589769E-2</v>
      </c>
      <c r="O109" s="43">
        <f>IF((IFERROR(N109/((N54+O54)*100%),0))&lt;70%,MIN((MAX((N54+O54)*100%-N109,0)),(N54+O54/2)*$A109),MAX((O54+N54)*100%-N109,0)/O$113)</f>
        <v>6.7278325045773966E-4</v>
      </c>
      <c r="P109" s="43">
        <f t="shared" si="42"/>
        <v>0</v>
      </c>
      <c r="Q109" s="29"/>
      <c r="R109" s="30">
        <f t="shared" si="51"/>
        <v>7.8488901197047503E-2</v>
      </c>
      <c r="S109" s="30">
        <f t="shared" si="52"/>
        <v>7.8488901197047503E-2</v>
      </c>
      <c r="T109" s="43">
        <f>IF((IFERROR(S109/((S54+T54)*100%),0))&lt;70%,MIN((MAX((S54+T54)*100%-S109,0)),(S54+T54/2)*$A109),MAX((T54+S54)*100%-S109,0)/T$113)</f>
        <v>6.7278325045774107E-4</v>
      </c>
      <c r="U109" s="43">
        <f t="shared" si="44"/>
        <v>0</v>
      </c>
      <c r="V109" s="29"/>
      <c r="W109" s="30">
        <f t="shared" si="53"/>
        <v>7.9161684447505237E-2</v>
      </c>
    </row>
    <row r="110" spans="1:23" x14ac:dyDescent="0.3">
      <c r="A110" s="46">
        <f t="shared" si="45"/>
        <v>0.3</v>
      </c>
      <c r="B110" s="41">
        <f t="shared" si="54"/>
        <v>16</v>
      </c>
      <c r="C110" s="28" t="s">
        <v>15</v>
      </c>
      <c r="D110" s="45">
        <f t="shared" si="37"/>
        <v>0</v>
      </c>
      <c r="E110" s="43">
        <f>IF((IFERROR(D110/((D55+E55)*100%),0))&lt;70%,MIN((MAX((D55+E55)*100%-D110,0)),(D55+E55/2)*$A110),MAX((E55+D55)*100%-D110,0)/E$113)</f>
        <v>0</v>
      </c>
      <c r="F110" s="43">
        <f t="shared" si="39"/>
        <v>0</v>
      </c>
      <c r="G110" s="44"/>
      <c r="H110" s="45">
        <f t="shared" si="46"/>
        <v>0</v>
      </c>
      <c r="I110" s="30">
        <f t="shared" si="47"/>
        <v>0</v>
      </c>
      <c r="J110" s="43">
        <f t="shared" ref="J110:J111" si="55">IF((IFERROR(I110/((I55+J55)*90%),0))&lt;70%,MIN((MAX((I55+J55)*90%-I110,0)),(I55+J55/2)*$A110),MAX((J55+I55)*90%-I110,0)/J$113)</f>
        <v>0</v>
      </c>
      <c r="K110" s="43">
        <f t="shared" si="41"/>
        <v>0</v>
      </c>
      <c r="L110" s="29"/>
      <c r="M110" s="30">
        <f t="shared" si="48"/>
        <v>0</v>
      </c>
      <c r="N110" s="30">
        <f t="shared" si="49"/>
        <v>0</v>
      </c>
      <c r="O110" s="43">
        <f t="shared" ref="O110:O111" si="56">IF((IFERROR(N110/((N55+O55)*90%),0))&lt;70%,MIN((MAX((N55+O55)*90%-N110,0)),(N55+O55/2)*$A110),MAX((O55+N55)*90%-N110,0)/O$113)</f>
        <v>0</v>
      </c>
      <c r="P110" s="43">
        <f t="shared" si="42"/>
        <v>0</v>
      </c>
      <c r="Q110" s="29"/>
      <c r="R110" s="30">
        <f t="shared" si="51"/>
        <v>0</v>
      </c>
      <c r="S110" s="30">
        <f t="shared" si="52"/>
        <v>0</v>
      </c>
      <c r="T110" s="43">
        <f t="shared" ref="T110:T111" si="57">IF((IFERROR(S110/((S55+T55)*90%),0))&lt;70%,MIN((MAX((S55+T55)*90%-S110,0)),(S55+T55/2)*$A110),MAX((T55+S55)*90%-S110,0)/T$113)</f>
        <v>0</v>
      </c>
      <c r="U110" s="43">
        <f t="shared" si="44"/>
        <v>0</v>
      </c>
      <c r="V110" s="29"/>
      <c r="W110" s="30">
        <f t="shared" si="53"/>
        <v>0</v>
      </c>
    </row>
    <row r="111" spans="1:23" x14ac:dyDescent="0.3">
      <c r="A111" s="46">
        <f t="shared" si="45"/>
        <v>3.3399999999999999E-2</v>
      </c>
      <c r="B111" s="41">
        <f t="shared" si="54"/>
        <v>17</v>
      </c>
      <c r="C111" s="28" t="s">
        <v>16</v>
      </c>
      <c r="D111" s="45">
        <f t="shared" si="37"/>
        <v>0</v>
      </c>
      <c r="E111" s="43">
        <f t="shared" si="38"/>
        <v>0</v>
      </c>
      <c r="F111" s="43">
        <f t="shared" si="39"/>
        <v>0</v>
      </c>
      <c r="G111" s="44"/>
      <c r="H111" s="45">
        <f t="shared" si="46"/>
        <v>0</v>
      </c>
      <c r="I111" s="30">
        <f t="shared" si="47"/>
        <v>0</v>
      </c>
      <c r="J111" s="43">
        <f t="shared" si="55"/>
        <v>0</v>
      </c>
      <c r="K111" s="43">
        <f t="shared" si="41"/>
        <v>0</v>
      </c>
      <c r="L111" s="29"/>
      <c r="M111" s="30">
        <f t="shared" si="48"/>
        <v>0</v>
      </c>
      <c r="N111" s="30">
        <f t="shared" si="49"/>
        <v>0</v>
      </c>
      <c r="O111" s="43">
        <f t="shared" si="56"/>
        <v>0</v>
      </c>
      <c r="P111" s="43">
        <f t="shared" si="42"/>
        <v>0</v>
      </c>
      <c r="Q111" s="29"/>
      <c r="R111" s="30">
        <f t="shared" si="51"/>
        <v>0</v>
      </c>
      <c r="S111" s="30">
        <f t="shared" si="52"/>
        <v>0</v>
      </c>
      <c r="T111" s="43">
        <f t="shared" si="57"/>
        <v>0</v>
      </c>
      <c r="U111" s="43">
        <f t="shared" si="44"/>
        <v>0</v>
      </c>
      <c r="V111" s="29"/>
      <c r="W111" s="30">
        <f t="shared" si="53"/>
        <v>0</v>
      </c>
    </row>
    <row r="112" spans="1:23" ht="16" x14ac:dyDescent="0.3">
      <c r="B112" s="34"/>
      <c r="C112" s="35" t="s">
        <v>17</v>
      </c>
      <c r="D112" s="36">
        <f t="shared" ref="D112:W112" si="58">SUM(D95:D111)</f>
        <v>1094.3236352482538</v>
      </c>
      <c r="E112" s="36">
        <f t="shared" si="58"/>
        <v>8.7119882871098717</v>
      </c>
      <c r="F112" s="36">
        <f t="shared" si="58"/>
        <v>0</v>
      </c>
      <c r="G112" s="36">
        <f t="shared" si="58"/>
        <v>0</v>
      </c>
      <c r="H112" s="36">
        <f t="shared" si="58"/>
        <v>1103.0356235353634</v>
      </c>
      <c r="I112" s="36">
        <f t="shared" si="58"/>
        <v>1103.0356235353634</v>
      </c>
      <c r="J112" s="36">
        <f t="shared" si="58"/>
        <v>8.7119882871098735</v>
      </c>
      <c r="K112" s="36">
        <f t="shared" si="58"/>
        <v>0</v>
      </c>
      <c r="L112" s="36">
        <f t="shared" si="58"/>
        <v>0</v>
      </c>
      <c r="M112" s="36">
        <f t="shared" si="58"/>
        <v>1111.7476118224733</v>
      </c>
      <c r="N112" s="36">
        <f t="shared" si="58"/>
        <v>1111.7476118224733</v>
      </c>
      <c r="O112" s="36">
        <f t="shared" si="58"/>
        <v>8.711988287109877</v>
      </c>
      <c r="P112" s="36">
        <f t="shared" si="58"/>
        <v>0</v>
      </c>
      <c r="Q112" s="36">
        <f t="shared" si="58"/>
        <v>0</v>
      </c>
      <c r="R112" s="36">
        <f t="shared" si="58"/>
        <v>1120.4596001095833</v>
      </c>
      <c r="S112" s="36">
        <f t="shared" si="58"/>
        <v>1120.4596001095833</v>
      </c>
      <c r="T112" s="36">
        <f t="shared" si="58"/>
        <v>8.7119882871098806</v>
      </c>
      <c r="U112" s="36">
        <f t="shared" si="58"/>
        <v>0</v>
      </c>
      <c r="V112" s="36">
        <f t="shared" si="58"/>
        <v>0</v>
      </c>
      <c r="W112" s="36">
        <f t="shared" si="58"/>
        <v>1129.1715883966931</v>
      </c>
    </row>
    <row r="113" spans="2:23" ht="16" x14ac:dyDescent="0.3">
      <c r="B113" s="38"/>
      <c r="C113" s="51"/>
      <c r="D113" s="54"/>
      <c r="E113" s="53">
        <f>T86-1</f>
        <v>7</v>
      </c>
      <c r="F113" s="54"/>
      <c r="G113" s="54"/>
      <c r="H113" s="54"/>
      <c r="J113" s="53">
        <f>E113-1</f>
        <v>6</v>
      </c>
      <c r="O113" s="53">
        <f>J113-1</f>
        <v>5</v>
      </c>
      <c r="T113" s="53">
        <f>O113-1</f>
        <v>4</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9.5536964237043875</v>
      </c>
      <c r="E122" s="43">
        <f t="shared" si="59"/>
        <v>0</v>
      </c>
      <c r="F122" s="43">
        <f t="shared" si="59"/>
        <v>0</v>
      </c>
      <c r="G122" s="43">
        <f t="shared" si="59"/>
        <v>0</v>
      </c>
      <c r="H122" s="43">
        <f>D122+E122-F122-G122</f>
        <v>9.5536964237043875</v>
      </c>
      <c r="I122" s="43">
        <f t="shared" ref="I122:L137" si="60">I14-I68</f>
        <v>9.5536964237043875</v>
      </c>
      <c r="J122" s="43">
        <f t="shared" si="60"/>
        <v>0</v>
      </c>
      <c r="K122" s="43">
        <f t="shared" si="60"/>
        <v>0</v>
      </c>
      <c r="L122" s="43">
        <f t="shared" si="60"/>
        <v>0</v>
      </c>
      <c r="M122" s="45">
        <f>I122+J122-K122-L122</f>
        <v>9.5536964237043875</v>
      </c>
      <c r="N122" s="43">
        <f t="shared" ref="N122:Q137" si="61">N14-N68</f>
        <v>9.5536964237043875</v>
      </c>
      <c r="O122" s="43">
        <f t="shared" si="61"/>
        <v>0</v>
      </c>
      <c r="P122" s="43">
        <f t="shared" si="61"/>
        <v>0</v>
      </c>
      <c r="Q122" s="43">
        <f t="shared" si="61"/>
        <v>0</v>
      </c>
      <c r="R122" s="43">
        <f>N122+O122-P122-Q122</f>
        <v>9.5536964237043875</v>
      </c>
      <c r="S122" s="43">
        <f t="shared" ref="S122:V137" si="62">S14-S68</f>
        <v>9.5536964237043875</v>
      </c>
      <c r="T122" s="43">
        <f t="shared" si="62"/>
        <v>0</v>
      </c>
      <c r="U122" s="43">
        <f t="shared" si="62"/>
        <v>0</v>
      </c>
      <c r="V122" s="43">
        <f t="shared" si="62"/>
        <v>0</v>
      </c>
      <c r="W122" s="45">
        <f>S122+T122-U122-V122</f>
        <v>9.5536964237043875</v>
      </c>
    </row>
    <row r="123" spans="2:23" x14ac:dyDescent="0.3">
      <c r="B123" s="41">
        <f>B122+1</f>
        <v>2</v>
      </c>
      <c r="C123" s="42" t="s">
        <v>1</v>
      </c>
      <c r="D123" s="43">
        <f t="shared" si="59"/>
        <v>3.2326964526807487</v>
      </c>
      <c r="E123" s="43">
        <f t="shared" si="59"/>
        <v>0</v>
      </c>
      <c r="F123" s="43">
        <f t="shared" si="59"/>
        <v>0</v>
      </c>
      <c r="G123" s="43">
        <f t="shared" si="59"/>
        <v>0</v>
      </c>
      <c r="H123" s="43">
        <f t="shared" ref="H123:H138" si="63">D123+E123-F123-G123</f>
        <v>3.2326964526807487</v>
      </c>
      <c r="I123" s="43">
        <f t="shared" si="60"/>
        <v>3.2326964526807487</v>
      </c>
      <c r="J123" s="43">
        <f t="shared" si="60"/>
        <v>0</v>
      </c>
      <c r="K123" s="43">
        <f t="shared" si="60"/>
        <v>0</v>
      </c>
      <c r="L123" s="43">
        <f t="shared" si="60"/>
        <v>0</v>
      </c>
      <c r="M123" s="45">
        <f t="shared" ref="M123:M138" si="64">I123+J123-K123-L123</f>
        <v>3.2326964526807487</v>
      </c>
      <c r="N123" s="43">
        <f t="shared" si="61"/>
        <v>3.2326964526807487</v>
      </c>
      <c r="O123" s="43">
        <f t="shared" si="61"/>
        <v>0</v>
      </c>
      <c r="P123" s="43">
        <f t="shared" si="61"/>
        <v>0</v>
      </c>
      <c r="Q123" s="43">
        <f t="shared" si="61"/>
        <v>0</v>
      </c>
      <c r="R123" s="43">
        <f t="shared" ref="R123:R138" si="65">N123+O123-P123-Q123</f>
        <v>3.2326964526807487</v>
      </c>
      <c r="S123" s="43">
        <f t="shared" si="62"/>
        <v>3.2326964526807487</v>
      </c>
      <c r="T123" s="43">
        <f t="shared" si="62"/>
        <v>0</v>
      </c>
      <c r="U123" s="43">
        <f t="shared" si="62"/>
        <v>0</v>
      </c>
      <c r="V123" s="43">
        <f t="shared" si="62"/>
        <v>0</v>
      </c>
      <c r="W123" s="45">
        <f t="shared" ref="W123:W138" si="66">S123+T123-U123-V123</f>
        <v>3.2326964526807487</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2.7027532742885967</v>
      </c>
      <c r="E125" s="43">
        <f t="shared" si="59"/>
        <v>0</v>
      </c>
      <c r="F125" s="43">
        <f t="shared" si="59"/>
        <v>0</v>
      </c>
      <c r="G125" s="43">
        <f t="shared" si="59"/>
        <v>0</v>
      </c>
      <c r="H125" s="43">
        <f t="shared" si="63"/>
        <v>2.7027532742885967</v>
      </c>
      <c r="I125" s="43">
        <f t="shared" si="60"/>
        <v>2.7027532742885967</v>
      </c>
      <c r="J125" s="43">
        <f t="shared" si="60"/>
        <v>0</v>
      </c>
      <c r="K125" s="43">
        <f t="shared" si="60"/>
        <v>0</v>
      </c>
      <c r="L125" s="43">
        <f t="shared" si="60"/>
        <v>0</v>
      </c>
      <c r="M125" s="45">
        <f t="shared" si="64"/>
        <v>2.7027532742885967</v>
      </c>
      <c r="N125" s="43">
        <f t="shared" si="61"/>
        <v>2.7027532742885967</v>
      </c>
      <c r="O125" s="43">
        <f t="shared" si="61"/>
        <v>0</v>
      </c>
      <c r="P125" s="43">
        <f t="shared" si="61"/>
        <v>0</v>
      </c>
      <c r="Q125" s="43">
        <f t="shared" si="61"/>
        <v>0</v>
      </c>
      <c r="R125" s="43">
        <f t="shared" si="65"/>
        <v>2.7027532742885967</v>
      </c>
      <c r="S125" s="43">
        <f t="shared" si="62"/>
        <v>2.7027532742885967</v>
      </c>
      <c r="T125" s="43">
        <f t="shared" si="62"/>
        <v>0</v>
      </c>
      <c r="U125" s="43">
        <f t="shared" si="62"/>
        <v>0</v>
      </c>
      <c r="V125" s="43">
        <f t="shared" si="62"/>
        <v>0</v>
      </c>
      <c r="W125" s="45">
        <f t="shared" si="66"/>
        <v>2.7027532742885967</v>
      </c>
    </row>
    <row r="126" spans="2:23" x14ac:dyDescent="0.3">
      <c r="B126" s="41">
        <f t="shared" si="67"/>
        <v>5</v>
      </c>
      <c r="C126" s="42" t="s">
        <v>4</v>
      </c>
      <c r="D126" s="43">
        <f t="shared" si="59"/>
        <v>15.399650843198415</v>
      </c>
      <c r="E126" s="43">
        <f t="shared" si="59"/>
        <v>-4.9658476259952309</v>
      </c>
      <c r="F126" s="43">
        <f t="shared" si="59"/>
        <v>0</v>
      </c>
      <c r="G126" s="43">
        <f t="shared" si="59"/>
        <v>0</v>
      </c>
      <c r="H126" s="43">
        <f t="shared" si="63"/>
        <v>10.433803217203184</v>
      </c>
      <c r="I126" s="43">
        <f t="shared" si="60"/>
        <v>10.433803217203177</v>
      </c>
      <c r="J126" s="43">
        <f t="shared" si="60"/>
        <v>-0.24625162200140666</v>
      </c>
      <c r="K126" s="43">
        <f t="shared" si="60"/>
        <v>0</v>
      </c>
      <c r="L126" s="43">
        <f t="shared" si="60"/>
        <v>0</v>
      </c>
      <c r="M126" s="45">
        <f t="shared" si="64"/>
        <v>10.187551595201771</v>
      </c>
      <c r="N126" s="43">
        <f t="shared" si="61"/>
        <v>10.187551595201768</v>
      </c>
      <c r="O126" s="43">
        <f t="shared" si="61"/>
        <v>-0.24625162200140632</v>
      </c>
      <c r="P126" s="43">
        <f t="shared" si="61"/>
        <v>0</v>
      </c>
      <c r="Q126" s="43">
        <f t="shared" si="61"/>
        <v>0</v>
      </c>
      <c r="R126" s="43">
        <f t="shared" si="65"/>
        <v>9.941299973200362</v>
      </c>
      <c r="S126" s="43">
        <f t="shared" si="62"/>
        <v>9.9412999732003584</v>
      </c>
      <c r="T126" s="43">
        <f t="shared" si="62"/>
        <v>-0.24625162200140593</v>
      </c>
      <c r="U126" s="43">
        <f t="shared" si="62"/>
        <v>0</v>
      </c>
      <c r="V126" s="43">
        <f t="shared" si="62"/>
        <v>0</v>
      </c>
      <c r="W126" s="45">
        <f t="shared" si="66"/>
        <v>9.6950483511989525</v>
      </c>
    </row>
    <row r="127" spans="2:23" x14ac:dyDescent="0.3">
      <c r="B127" s="41">
        <f t="shared" si="67"/>
        <v>6</v>
      </c>
      <c r="C127" s="42" t="s">
        <v>5</v>
      </c>
      <c r="D127" s="43">
        <f t="shared" si="59"/>
        <v>366.33173940645156</v>
      </c>
      <c r="E127" s="43">
        <f t="shared" si="59"/>
        <v>-169.71918346243595</v>
      </c>
      <c r="F127" s="43">
        <f t="shared" si="59"/>
        <v>0</v>
      </c>
      <c r="G127" s="43">
        <f t="shared" si="59"/>
        <v>0</v>
      </c>
      <c r="H127" s="43">
        <f t="shared" si="63"/>
        <v>196.61255594401561</v>
      </c>
      <c r="I127" s="43">
        <f t="shared" si="60"/>
        <v>196.61255594401564</v>
      </c>
      <c r="J127" s="43">
        <f t="shared" si="60"/>
        <v>-8.4162115634797026</v>
      </c>
      <c r="K127" s="43">
        <f t="shared" si="60"/>
        <v>0</v>
      </c>
      <c r="L127" s="43">
        <f t="shared" si="60"/>
        <v>0</v>
      </c>
      <c r="M127" s="45">
        <f t="shared" si="64"/>
        <v>188.19634438053595</v>
      </c>
      <c r="N127" s="43">
        <f t="shared" si="61"/>
        <v>188.19634438053595</v>
      </c>
      <c r="O127" s="43">
        <f t="shared" si="61"/>
        <v>-8.4162115634797043</v>
      </c>
      <c r="P127" s="43">
        <f t="shared" si="61"/>
        <v>0</v>
      </c>
      <c r="Q127" s="43">
        <f t="shared" si="61"/>
        <v>0</v>
      </c>
      <c r="R127" s="43">
        <f t="shared" si="65"/>
        <v>179.78013281705626</v>
      </c>
      <c r="S127" s="43">
        <f t="shared" si="62"/>
        <v>179.78013281705626</v>
      </c>
      <c r="T127" s="43">
        <f t="shared" si="62"/>
        <v>-8.4162115634797061</v>
      </c>
      <c r="U127" s="43">
        <f t="shared" si="62"/>
        <v>0</v>
      </c>
      <c r="V127" s="43">
        <f t="shared" si="62"/>
        <v>0</v>
      </c>
      <c r="W127" s="45">
        <f t="shared" si="66"/>
        <v>171.36392125357656</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0.16347973951191774</v>
      </c>
      <c r="E130" s="43">
        <f t="shared" si="59"/>
        <v>-3.4565205322993307E-2</v>
      </c>
      <c r="F130" s="43">
        <f t="shared" si="59"/>
        <v>0</v>
      </c>
      <c r="G130" s="43">
        <f t="shared" si="59"/>
        <v>0</v>
      </c>
      <c r="H130" s="43">
        <f t="shared" si="63"/>
        <v>0.12891453418892443</v>
      </c>
      <c r="I130" s="43">
        <f t="shared" si="60"/>
        <v>0.1289145341889244</v>
      </c>
      <c r="J130" s="43">
        <f t="shared" si="60"/>
        <v>-1.714055387249802E-3</v>
      </c>
      <c r="K130" s="43">
        <f t="shared" si="60"/>
        <v>0</v>
      </c>
      <c r="L130" s="43">
        <f t="shared" si="60"/>
        <v>0</v>
      </c>
      <c r="M130" s="45">
        <f t="shared" si="64"/>
        <v>0.12720047880167459</v>
      </c>
      <c r="N130" s="43">
        <f t="shared" si="61"/>
        <v>0.12720047880167462</v>
      </c>
      <c r="O130" s="43">
        <f t="shared" si="61"/>
        <v>-1.7140553872498046E-3</v>
      </c>
      <c r="P130" s="43">
        <f t="shared" si="61"/>
        <v>0</v>
      </c>
      <c r="Q130" s="43">
        <f t="shared" si="61"/>
        <v>0</v>
      </c>
      <c r="R130" s="43">
        <f t="shared" si="65"/>
        <v>0.12548642341442481</v>
      </c>
      <c r="S130" s="43">
        <f t="shared" si="62"/>
        <v>0.12548642341442484</v>
      </c>
      <c r="T130" s="43">
        <f t="shared" si="62"/>
        <v>-1.7140553872498077E-3</v>
      </c>
      <c r="U130" s="43">
        <f t="shared" si="62"/>
        <v>0</v>
      </c>
      <c r="V130" s="43">
        <f t="shared" si="62"/>
        <v>0</v>
      </c>
      <c r="W130" s="45">
        <f t="shared" si="66"/>
        <v>0.12377236802717503</v>
      </c>
    </row>
    <row r="131" spans="2:33" x14ac:dyDescent="0.3">
      <c r="B131" s="41">
        <f t="shared" si="67"/>
        <v>10</v>
      </c>
      <c r="C131" s="42" t="s">
        <v>9</v>
      </c>
      <c r="D131" s="43">
        <f t="shared" si="59"/>
        <v>0.32782314065541596</v>
      </c>
      <c r="E131" s="43">
        <f t="shared" si="59"/>
        <v>-0.10535965295479313</v>
      </c>
      <c r="F131" s="43">
        <f t="shared" si="59"/>
        <v>0</v>
      </c>
      <c r="G131" s="43">
        <f t="shared" si="59"/>
        <v>0</v>
      </c>
      <c r="H131" s="43">
        <f t="shared" si="63"/>
        <v>0.22246348770062283</v>
      </c>
      <c r="I131" s="43">
        <f t="shared" si="60"/>
        <v>0.22246348770062285</v>
      </c>
      <c r="J131" s="43">
        <f t="shared" si="60"/>
        <v>-5.2246841602239915E-3</v>
      </c>
      <c r="K131" s="43">
        <f t="shared" si="60"/>
        <v>0</v>
      </c>
      <c r="L131" s="43">
        <f t="shared" si="60"/>
        <v>0</v>
      </c>
      <c r="M131" s="45">
        <f t="shared" si="64"/>
        <v>0.21723880354039887</v>
      </c>
      <c r="N131" s="43">
        <f t="shared" si="61"/>
        <v>0.21723880354039893</v>
      </c>
      <c r="O131" s="43">
        <f t="shared" si="61"/>
        <v>-5.2246841602239984E-3</v>
      </c>
      <c r="P131" s="43">
        <f t="shared" si="61"/>
        <v>0</v>
      </c>
      <c r="Q131" s="43">
        <f t="shared" si="61"/>
        <v>0</v>
      </c>
      <c r="R131" s="43">
        <f t="shared" si="65"/>
        <v>0.21201411938017492</v>
      </c>
      <c r="S131" s="43">
        <f t="shared" si="62"/>
        <v>0.212014119380175</v>
      </c>
      <c r="T131" s="43">
        <f t="shared" si="62"/>
        <v>-5.2246841602240079E-3</v>
      </c>
      <c r="U131" s="43">
        <f t="shared" si="62"/>
        <v>0</v>
      </c>
      <c r="V131" s="43">
        <f t="shared" si="62"/>
        <v>0</v>
      </c>
      <c r="W131" s="45">
        <f t="shared" si="66"/>
        <v>0.206789435219951</v>
      </c>
    </row>
    <row r="132" spans="2:33" x14ac:dyDescent="0.3">
      <c r="B132" s="41">
        <f t="shared" si="67"/>
        <v>11</v>
      </c>
      <c r="C132" s="42" t="s">
        <v>10</v>
      </c>
      <c r="D132" s="43">
        <f t="shared" si="59"/>
        <v>0.39027013283212164</v>
      </c>
      <c r="E132" s="43">
        <f t="shared" si="59"/>
        <v>-0.17459962491314032</v>
      </c>
      <c r="F132" s="43">
        <f t="shared" si="59"/>
        <v>0</v>
      </c>
      <c r="G132" s="43">
        <f t="shared" si="59"/>
        <v>0</v>
      </c>
      <c r="H132" s="43">
        <f t="shared" si="63"/>
        <v>0.21567050791898132</v>
      </c>
      <c r="I132" s="43">
        <f t="shared" si="60"/>
        <v>0.21567050791898135</v>
      </c>
      <c r="J132" s="43">
        <f t="shared" si="60"/>
        <v>-8.6582279751447715E-3</v>
      </c>
      <c r="K132" s="43">
        <f t="shared" si="60"/>
        <v>0</v>
      </c>
      <c r="L132" s="43">
        <f t="shared" si="60"/>
        <v>0</v>
      </c>
      <c r="M132" s="45">
        <f t="shared" si="64"/>
        <v>0.20701227994383659</v>
      </c>
      <c r="N132" s="43">
        <f t="shared" si="61"/>
        <v>0.20701227994383653</v>
      </c>
      <c r="O132" s="43">
        <f t="shared" si="61"/>
        <v>-8.658227975144768E-3</v>
      </c>
      <c r="P132" s="43">
        <f t="shared" si="61"/>
        <v>0</v>
      </c>
      <c r="Q132" s="43">
        <f t="shared" si="61"/>
        <v>0</v>
      </c>
      <c r="R132" s="43">
        <f t="shared" si="65"/>
        <v>0.19835405196869177</v>
      </c>
      <c r="S132" s="43">
        <f t="shared" si="62"/>
        <v>0.19835405196869171</v>
      </c>
      <c r="T132" s="43">
        <f t="shared" si="62"/>
        <v>-8.6582279751447611E-3</v>
      </c>
      <c r="U132" s="43">
        <f t="shared" si="62"/>
        <v>0</v>
      </c>
      <c r="V132" s="43">
        <f t="shared" si="62"/>
        <v>0</v>
      </c>
      <c r="W132" s="45">
        <f t="shared" si="66"/>
        <v>0.18969582399354695</v>
      </c>
    </row>
    <row r="133" spans="2:33" x14ac:dyDescent="0.3">
      <c r="B133" s="41">
        <f t="shared" si="67"/>
        <v>12</v>
      </c>
      <c r="C133" s="42" t="s">
        <v>11</v>
      </c>
      <c r="D133" s="43">
        <f t="shared" si="59"/>
        <v>1.5438840679037811</v>
      </c>
      <c r="E133" s="43">
        <f t="shared" si="59"/>
        <v>-0.67061895371954228</v>
      </c>
      <c r="F133" s="43">
        <f t="shared" si="59"/>
        <v>0</v>
      </c>
      <c r="G133" s="43">
        <f t="shared" si="59"/>
        <v>0</v>
      </c>
      <c r="H133" s="43">
        <f t="shared" si="63"/>
        <v>0.8732651141842388</v>
      </c>
      <c r="I133" s="43">
        <f t="shared" si="60"/>
        <v>0.87326511418423891</v>
      </c>
      <c r="J133" s="43">
        <f t="shared" si="60"/>
        <v>-3.3255350855681431E-2</v>
      </c>
      <c r="K133" s="43">
        <f t="shared" si="60"/>
        <v>0</v>
      </c>
      <c r="L133" s="43">
        <f t="shared" si="60"/>
        <v>0</v>
      </c>
      <c r="M133" s="45">
        <f t="shared" si="64"/>
        <v>0.84000976332855748</v>
      </c>
      <c r="N133" s="43">
        <f t="shared" si="61"/>
        <v>0.84000976332855792</v>
      </c>
      <c r="O133" s="43">
        <f t="shared" si="61"/>
        <v>-3.325535085568148E-2</v>
      </c>
      <c r="P133" s="43">
        <f t="shared" si="61"/>
        <v>0</v>
      </c>
      <c r="Q133" s="43">
        <f t="shared" si="61"/>
        <v>0</v>
      </c>
      <c r="R133" s="43">
        <f t="shared" si="65"/>
        <v>0.80675441247287649</v>
      </c>
      <c r="S133" s="43">
        <f t="shared" si="62"/>
        <v>0.80675441247287605</v>
      </c>
      <c r="T133" s="43">
        <f t="shared" si="62"/>
        <v>-3.3255350855681431E-2</v>
      </c>
      <c r="U133" s="43">
        <f t="shared" si="62"/>
        <v>0</v>
      </c>
      <c r="V133" s="43">
        <f t="shared" si="62"/>
        <v>0</v>
      </c>
      <c r="W133" s="45">
        <f t="shared" si="66"/>
        <v>0.77349906161719462</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0</v>
      </c>
      <c r="K135" s="43">
        <f t="shared" si="60"/>
        <v>0</v>
      </c>
      <c r="L135" s="43">
        <f t="shared" si="60"/>
        <v>0</v>
      </c>
      <c r="M135" s="45">
        <f t="shared" si="64"/>
        <v>0</v>
      </c>
      <c r="N135" s="43">
        <f t="shared" si="61"/>
        <v>0</v>
      </c>
      <c r="O135" s="43">
        <f t="shared" si="61"/>
        <v>0</v>
      </c>
      <c r="P135" s="43">
        <f t="shared" si="61"/>
        <v>0</v>
      </c>
      <c r="Q135" s="43">
        <f t="shared" si="61"/>
        <v>0</v>
      </c>
      <c r="R135" s="43">
        <f t="shared" si="65"/>
        <v>0</v>
      </c>
      <c r="S135" s="43">
        <f t="shared" si="62"/>
        <v>0</v>
      </c>
      <c r="T135" s="43">
        <f t="shared" si="62"/>
        <v>0</v>
      </c>
      <c r="U135" s="43">
        <f t="shared" si="62"/>
        <v>0</v>
      </c>
      <c r="V135" s="43">
        <f t="shared" si="62"/>
        <v>0</v>
      </c>
      <c r="W135" s="45">
        <f t="shared" si="66"/>
        <v>0</v>
      </c>
    </row>
    <row r="136" spans="2:33" x14ac:dyDescent="0.3">
      <c r="B136" s="41">
        <f t="shared" si="67"/>
        <v>15</v>
      </c>
      <c r="C136" s="28" t="s">
        <v>14</v>
      </c>
      <c r="D136" s="43">
        <f t="shared" si="59"/>
        <v>2.029500854971962E-2</v>
      </c>
      <c r="E136" s="43">
        <f t="shared" si="59"/>
        <v>-1.3567176045142236E-2</v>
      </c>
      <c r="F136" s="43">
        <f t="shared" si="59"/>
        <v>0</v>
      </c>
      <c r="G136" s="43">
        <f t="shared" si="59"/>
        <v>0</v>
      </c>
      <c r="H136" s="43">
        <f t="shared" si="63"/>
        <v>6.7278325045773846E-3</v>
      </c>
      <c r="I136" s="43">
        <f t="shared" si="60"/>
        <v>6.7278325045773829E-3</v>
      </c>
      <c r="J136" s="43">
        <f t="shared" si="60"/>
        <v>-6.7278325045773825E-4</v>
      </c>
      <c r="K136" s="43">
        <f t="shared" si="60"/>
        <v>0</v>
      </c>
      <c r="L136" s="43">
        <f t="shared" si="60"/>
        <v>0</v>
      </c>
      <c r="M136" s="45">
        <f t="shared" si="64"/>
        <v>6.0550492541196444E-3</v>
      </c>
      <c r="N136" s="43">
        <f t="shared" si="61"/>
        <v>6.0550492541196488E-3</v>
      </c>
      <c r="O136" s="43">
        <f t="shared" si="61"/>
        <v>-6.7278325045773879E-4</v>
      </c>
      <c r="P136" s="43">
        <f t="shared" si="61"/>
        <v>0</v>
      </c>
      <c r="Q136" s="43">
        <f t="shared" si="61"/>
        <v>0</v>
      </c>
      <c r="R136" s="43">
        <f t="shared" si="65"/>
        <v>5.3822660036619103E-3</v>
      </c>
      <c r="S136" s="43">
        <f t="shared" si="62"/>
        <v>5.3822660036619147E-3</v>
      </c>
      <c r="T136" s="43">
        <f t="shared" si="62"/>
        <v>-6.7278325045773933E-4</v>
      </c>
      <c r="U136" s="43">
        <f t="shared" si="62"/>
        <v>0</v>
      </c>
      <c r="V136" s="43">
        <f t="shared" si="62"/>
        <v>0</v>
      </c>
      <c r="W136" s="45">
        <f t="shared" si="66"/>
        <v>4.7094827532041753E-3</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399.66628848977666</v>
      </c>
      <c r="E139" s="36">
        <f t="shared" ref="E139:W139" si="72">SUM(E122:E137)</f>
        <v>-175.68374170138679</v>
      </c>
      <c r="F139" s="36">
        <f t="shared" si="72"/>
        <v>0</v>
      </c>
      <c r="G139" s="36">
        <f t="shared" si="72"/>
        <v>0</v>
      </c>
      <c r="H139" s="36">
        <f t="shared" si="72"/>
        <v>223.9825467883899</v>
      </c>
      <c r="I139" s="36">
        <f t="shared" si="72"/>
        <v>223.98254678838993</v>
      </c>
      <c r="J139" s="36">
        <f t="shared" si="72"/>
        <v>-8.7119882871098664</v>
      </c>
      <c r="K139" s="36">
        <f t="shared" si="72"/>
        <v>0</v>
      </c>
      <c r="L139" s="36">
        <f t="shared" si="72"/>
        <v>0</v>
      </c>
      <c r="M139" s="36">
        <f t="shared" si="72"/>
        <v>215.27055850128005</v>
      </c>
      <c r="N139" s="36">
        <f t="shared" si="72"/>
        <v>215.27055850128005</v>
      </c>
      <c r="O139" s="36">
        <f t="shared" si="72"/>
        <v>-8.7119882871098682</v>
      </c>
      <c r="P139" s="36">
        <f t="shared" si="72"/>
        <v>0</v>
      </c>
      <c r="Q139" s="36">
        <f t="shared" si="72"/>
        <v>0</v>
      </c>
      <c r="R139" s="36">
        <f t="shared" si="72"/>
        <v>206.5585702141702</v>
      </c>
      <c r="S139" s="36">
        <f t="shared" si="72"/>
        <v>206.5585702141702</v>
      </c>
      <c r="T139" s="36">
        <f t="shared" si="72"/>
        <v>-8.7119882871098699</v>
      </c>
      <c r="U139" s="36">
        <f t="shared" si="72"/>
        <v>0</v>
      </c>
      <c r="V139" s="36">
        <f t="shared" si="72"/>
        <v>0</v>
      </c>
      <c r="W139" s="36">
        <f t="shared" si="72"/>
        <v>197.84658192706036</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9.5536964237043875</v>
      </c>
      <c r="E148" s="43">
        <f t="shared" si="73"/>
        <v>0</v>
      </c>
      <c r="F148" s="43">
        <f t="shared" si="73"/>
        <v>0</v>
      </c>
      <c r="G148" s="43">
        <f t="shared" si="73"/>
        <v>0</v>
      </c>
      <c r="H148" s="45">
        <f>D148+E148-F148-G148</f>
        <v>9.5536964237043875</v>
      </c>
      <c r="I148" s="30">
        <f>H148</f>
        <v>9.5536964237043875</v>
      </c>
      <c r="J148" s="29"/>
      <c r="K148" s="30"/>
      <c r="L148" s="29"/>
      <c r="M148" s="30">
        <f>I148+J148-K148-L148</f>
        <v>9.5536964237043875</v>
      </c>
      <c r="N148" s="30">
        <f>M148</f>
        <v>9.5536964237043875</v>
      </c>
      <c r="O148" s="29"/>
      <c r="P148" s="30"/>
      <c r="Q148" s="29"/>
      <c r="R148" s="30">
        <f>N148+O148-P148-Q148</f>
        <v>9.5536964237043875</v>
      </c>
      <c r="S148" s="30">
        <f>R148</f>
        <v>9.5536964237043875</v>
      </c>
      <c r="T148" s="29"/>
      <c r="U148" s="30"/>
      <c r="V148" s="29"/>
      <c r="W148" s="30">
        <f>S148+T148-U148-V148</f>
        <v>9.5536964237043875</v>
      </c>
    </row>
    <row r="149" spans="2:23" x14ac:dyDescent="0.3">
      <c r="B149" s="41">
        <f>B148+1</f>
        <v>2</v>
      </c>
      <c r="C149" s="42" t="s">
        <v>1</v>
      </c>
      <c r="D149" s="43">
        <f t="shared" si="73"/>
        <v>3.2326964526807487</v>
      </c>
      <c r="E149" s="43">
        <f t="shared" si="73"/>
        <v>0</v>
      </c>
      <c r="F149" s="43">
        <f t="shared" si="73"/>
        <v>0</v>
      </c>
      <c r="G149" s="43">
        <f t="shared" si="73"/>
        <v>0</v>
      </c>
      <c r="H149" s="45">
        <f t="shared" ref="H149:H164" si="74">D149+E149-F149-G149</f>
        <v>3.2326964526807487</v>
      </c>
      <c r="I149" s="30">
        <f t="shared" ref="I149:I164" si="75">H149</f>
        <v>3.2326964526807487</v>
      </c>
      <c r="J149" s="29"/>
      <c r="K149" s="30"/>
      <c r="L149" s="29"/>
      <c r="M149" s="30">
        <f t="shared" ref="M149:M164" si="76">I149+J149-K149-L149</f>
        <v>3.2326964526807487</v>
      </c>
      <c r="N149" s="30">
        <f t="shared" ref="N149:N164" si="77">M149</f>
        <v>3.2326964526807487</v>
      </c>
      <c r="O149" s="29"/>
      <c r="P149" s="30"/>
      <c r="Q149" s="29"/>
      <c r="R149" s="30">
        <f t="shared" ref="R149:R164" si="78">N149+O149-P149-Q149</f>
        <v>3.2326964526807487</v>
      </c>
      <c r="S149" s="30">
        <f t="shared" ref="S149:S164" si="79">R149</f>
        <v>3.2326964526807487</v>
      </c>
      <c r="T149" s="29"/>
      <c r="U149" s="30"/>
      <c r="V149" s="29"/>
      <c r="W149" s="30">
        <f t="shared" ref="W149:W164" si="80">S149+T149-U149-V149</f>
        <v>3.2326964526807487</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2.7027532742885967</v>
      </c>
      <c r="E151" s="43">
        <f t="shared" si="73"/>
        <v>0</v>
      </c>
      <c r="F151" s="43">
        <f t="shared" si="73"/>
        <v>0</v>
      </c>
      <c r="G151" s="43">
        <f t="shared" si="73"/>
        <v>0</v>
      </c>
      <c r="H151" s="45">
        <f t="shared" si="74"/>
        <v>2.7027532742885967</v>
      </c>
      <c r="I151" s="30">
        <f t="shared" si="75"/>
        <v>2.7027532742885967</v>
      </c>
      <c r="J151" s="29"/>
      <c r="K151" s="30"/>
      <c r="L151" s="29"/>
      <c r="M151" s="30">
        <f t="shared" si="76"/>
        <v>2.7027532742885967</v>
      </c>
      <c r="N151" s="30">
        <f t="shared" si="77"/>
        <v>2.7027532742885967</v>
      </c>
      <c r="O151" s="29"/>
      <c r="P151" s="30"/>
      <c r="Q151" s="29"/>
      <c r="R151" s="30">
        <f t="shared" si="78"/>
        <v>2.7027532742885967</v>
      </c>
      <c r="S151" s="30">
        <f t="shared" si="79"/>
        <v>2.7027532742885967</v>
      </c>
      <c r="T151" s="29"/>
      <c r="U151" s="30"/>
      <c r="V151" s="29"/>
      <c r="W151" s="30">
        <f t="shared" si="80"/>
        <v>2.7027532742885967</v>
      </c>
    </row>
    <row r="152" spans="2:23" x14ac:dyDescent="0.3">
      <c r="B152" s="41">
        <f t="shared" si="81"/>
        <v>5</v>
      </c>
      <c r="C152" s="42" t="s">
        <v>4</v>
      </c>
      <c r="D152" s="43">
        <f t="shared" si="73"/>
        <v>9.6950483511989489</v>
      </c>
      <c r="E152" s="43">
        <f t="shared" si="73"/>
        <v>-0.24625162200140543</v>
      </c>
      <c r="F152" s="43">
        <f t="shared" si="73"/>
        <v>0</v>
      </c>
      <c r="G152" s="43">
        <f t="shared" si="73"/>
        <v>0</v>
      </c>
      <c r="H152" s="45">
        <f t="shared" si="74"/>
        <v>9.448796729197543</v>
      </c>
      <c r="I152" s="30">
        <f t="shared" si="75"/>
        <v>9.448796729197543</v>
      </c>
      <c r="J152" s="29"/>
      <c r="K152" s="30"/>
      <c r="L152" s="29"/>
      <c r="M152" s="30">
        <f t="shared" si="76"/>
        <v>9.448796729197543</v>
      </c>
      <c r="N152" s="30">
        <f t="shared" si="77"/>
        <v>9.448796729197543</v>
      </c>
      <c r="O152" s="29"/>
      <c r="P152" s="30"/>
      <c r="Q152" s="29"/>
      <c r="R152" s="30">
        <f t="shared" si="78"/>
        <v>9.448796729197543</v>
      </c>
      <c r="S152" s="30">
        <f t="shared" si="79"/>
        <v>9.448796729197543</v>
      </c>
      <c r="T152" s="29"/>
      <c r="U152" s="30"/>
      <c r="V152" s="29"/>
      <c r="W152" s="30">
        <f t="shared" si="80"/>
        <v>9.448796729197543</v>
      </c>
    </row>
    <row r="153" spans="2:23" x14ac:dyDescent="0.3">
      <c r="B153" s="41">
        <f t="shared" si="81"/>
        <v>6</v>
      </c>
      <c r="C153" s="42" t="s">
        <v>5</v>
      </c>
      <c r="D153" s="43">
        <f t="shared" si="73"/>
        <v>171.36392125357656</v>
      </c>
      <c r="E153" s="43">
        <f t="shared" si="73"/>
        <v>-8.4162115634797079</v>
      </c>
      <c r="F153" s="43">
        <f t="shared" si="73"/>
        <v>0</v>
      </c>
      <c r="G153" s="43">
        <f t="shared" si="73"/>
        <v>0</v>
      </c>
      <c r="H153" s="45">
        <f t="shared" si="74"/>
        <v>162.94770969009684</v>
      </c>
      <c r="I153" s="30">
        <f t="shared" si="75"/>
        <v>162.94770969009684</v>
      </c>
      <c r="J153" s="29"/>
      <c r="K153" s="30"/>
      <c r="L153" s="29"/>
      <c r="M153" s="30">
        <f t="shared" si="76"/>
        <v>162.94770969009684</v>
      </c>
      <c r="N153" s="30">
        <f t="shared" si="77"/>
        <v>162.94770969009684</v>
      </c>
      <c r="O153" s="29"/>
      <c r="P153" s="30"/>
      <c r="Q153" s="29"/>
      <c r="R153" s="30">
        <f t="shared" si="78"/>
        <v>162.94770969009684</v>
      </c>
      <c r="S153" s="30">
        <f t="shared" si="79"/>
        <v>162.94770969009684</v>
      </c>
      <c r="T153" s="29"/>
      <c r="U153" s="30"/>
      <c r="V153" s="29"/>
      <c r="W153" s="30">
        <f t="shared" si="80"/>
        <v>162.94770969009684</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0.12377236802717506</v>
      </c>
      <c r="E156" s="43">
        <f t="shared" si="73"/>
        <v>-1.7140553872498116E-3</v>
      </c>
      <c r="F156" s="43">
        <f t="shared" si="73"/>
        <v>0</v>
      </c>
      <c r="G156" s="43">
        <f t="shared" si="73"/>
        <v>0</v>
      </c>
      <c r="H156" s="45">
        <f t="shared" si="74"/>
        <v>0.12205831263992525</v>
      </c>
      <c r="I156" s="30">
        <f t="shared" si="75"/>
        <v>0.12205831263992525</v>
      </c>
      <c r="J156" s="29"/>
      <c r="K156" s="30"/>
      <c r="L156" s="29"/>
      <c r="M156" s="30">
        <f t="shared" si="76"/>
        <v>0.12205831263992525</v>
      </c>
      <c r="N156" s="30">
        <f t="shared" si="77"/>
        <v>0.12205831263992525</v>
      </c>
      <c r="O156" s="29"/>
      <c r="P156" s="30"/>
      <c r="Q156" s="29"/>
      <c r="R156" s="30">
        <f t="shared" si="78"/>
        <v>0.12205831263992525</v>
      </c>
      <c r="S156" s="30">
        <f t="shared" si="79"/>
        <v>0.12205831263992525</v>
      </c>
      <c r="T156" s="29"/>
      <c r="U156" s="30"/>
      <c r="V156" s="29"/>
      <c r="W156" s="30">
        <f t="shared" si="80"/>
        <v>0.12205831263992525</v>
      </c>
    </row>
    <row r="157" spans="2:23" x14ac:dyDescent="0.3">
      <c r="B157" s="41">
        <f t="shared" si="81"/>
        <v>10</v>
      </c>
      <c r="C157" s="42" t="s">
        <v>9</v>
      </c>
      <c r="D157" s="43">
        <f t="shared" si="73"/>
        <v>0.20678943521995108</v>
      </c>
      <c r="E157" s="43">
        <f t="shared" si="73"/>
        <v>-5.2246841602240201E-3</v>
      </c>
      <c r="F157" s="43">
        <f t="shared" si="73"/>
        <v>0</v>
      </c>
      <c r="G157" s="43">
        <f t="shared" si="73"/>
        <v>0</v>
      </c>
      <c r="H157" s="45">
        <f t="shared" si="74"/>
        <v>0.20156475105972707</v>
      </c>
      <c r="I157" s="30">
        <f t="shared" si="75"/>
        <v>0.20156475105972707</v>
      </c>
      <c r="J157" s="29"/>
      <c r="K157" s="30"/>
      <c r="L157" s="29"/>
      <c r="M157" s="30">
        <f t="shared" si="76"/>
        <v>0.20156475105972707</v>
      </c>
      <c r="N157" s="30">
        <f t="shared" si="77"/>
        <v>0.20156475105972707</v>
      </c>
      <c r="O157" s="29"/>
      <c r="P157" s="30"/>
      <c r="Q157" s="29"/>
      <c r="R157" s="30">
        <f t="shared" si="78"/>
        <v>0.20156475105972707</v>
      </c>
      <c r="S157" s="30">
        <f t="shared" si="79"/>
        <v>0.20156475105972707</v>
      </c>
      <c r="T157" s="29"/>
      <c r="U157" s="30"/>
      <c r="V157" s="29"/>
      <c r="W157" s="30">
        <f t="shared" si="80"/>
        <v>0.20156475105972707</v>
      </c>
    </row>
    <row r="158" spans="2:23" x14ac:dyDescent="0.3">
      <c r="B158" s="41">
        <f t="shared" si="81"/>
        <v>11</v>
      </c>
      <c r="C158" s="42" t="s">
        <v>10</v>
      </c>
      <c r="D158" s="43">
        <f t="shared" si="73"/>
        <v>0.1896958239935469</v>
      </c>
      <c r="E158" s="43">
        <f t="shared" si="73"/>
        <v>-8.6582279751447524E-3</v>
      </c>
      <c r="F158" s="43">
        <f t="shared" si="73"/>
        <v>0</v>
      </c>
      <c r="G158" s="43">
        <f t="shared" si="73"/>
        <v>0</v>
      </c>
      <c r="H158" s="45">
        <f t="shared" si="74"/>
        <v>0.18103759601840214</v>
      </c>
      <c r="I158" s="30">
        <f t="shared" si="75"/>
        <v>0.18103759601840214</v>
      </c>
      <c r="J158" s="29"/>
      <c r="K158" s="30"/>
      <c r="L158" s="29"/>
      <c r="M158" s="30">
        <f t="shared" si="76"/>
        <v>0.18103759601840214</v>
      </c>
      <c r="N158" s="30">
        <f t="shared" si="77"/>
        <v>0.18103759601840214</v>
      </c>
      <c r="O158" s="29"/>
      <c r="P158" s="30"/>
      <c r="Q158" s="29"/>
      <c r="R158" s="30">
        <f t="shared" si="78"/>
        <v>0.18103759601840214</v>
      </c>
      <c r="S158" s="30">
        <f t="shared" si="79"/>
        <v>0.18103759601840214</v>
      </c>
      <c r="T158" s="29"/>
      <c r="U158" s="30"/>
      <c r="V158" s="29"/>
      <c r="W158" s="30">
        <f t="shared" si="80"/>
        <v>0.18103759601840214</v>
      </c>
    </row>
    <row r="159" spans="2:23" x14ac:dyDescent="0.3">
      <c r="B159" s="41">
        <f t="shared" si="81"/>
        <v>12</v>
      </c>
      <c r="C159" s="42" t="s">
        <v>11</v>
      </c>
      <c r="D159" s="43">
        <f t="shared" si="73"/>
        <v>0.77349906161719417</v>
      </c>
      <c r="E159" s="43">
        <f t="shared" si="73"/>
        <v>-3.3255350855681369E-2</v>
      </c>
      <c r="F159" s="43">
        <f t="shared" si="73"/>
        <v>0</v>
      </c>
      <c r="G159" s="43">
        <f t="shared" si="73"/>
        <v>0</v>
      </c>
      <c r="H159" s="45">
        <f t="shared" si="74"/>
        <v>0.74024371076151285</v>
      </c>
      <c r="I159" s="30">
        <f t="shared" si="75"/>
        <v>0.74024371076151285</v>
      </c>
      <c r="J159" s="29"/>
      <c r="K159" s="30"/>
      <c r="L159" s="29"/>
      <c r="M159" s="30">
        <f t="shared" si="76"/>
        <v>0.74024371076151285</v>
      </c>
      <c r="N159" s="30">
        <f t="shared" si="77"/>
        <v>0.74024371076151285</v>
      </c>
      <c r="O159" s="29"/>
      <c r="P159" s="30"/>
      <c r="Q159" s="29"/>
      <c r="R159" s="30">
        <f t="shared" si="78"/>
        <v>0.74024371076151285</v>
      </c>
      <c r="S159" s="30">
        <f t="shared" si="79"/>
        <v>0.74024371076151285</v>
      </c>
      <c r="T159" s="29"/>
      <c r="U159" s="30"/>
      <c r="V159" s="29"/>
      <c r="W159" s="30">
        <f t="shared" si="80"/>
        <v>0.74024371076151285</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0</v>
      </c>
      <c r="E161" s="43">
        <f t="shared" si="73"/>
        <v>0</v>
      </c>
      <c r="F161" s="43">
        <f t="shared" si="73"/>
        <v>0</v>
      </c>
      <c r="G161" s="43">
        <f t="shared" si="73"/>
        <v>0</v>
      </c>
      <c r="H161" s="45">
        <f t="shared" si="74"/>
        <v>0</v>
      </c>
      <c r="I161" s="30">
        <f t="shared" si="75"/>
        <v>0</v>
      </c>
      <c r="J161" s="29"/>
      <c r="K161" s="30"/>
      <c r="L161" s="29"/>
      <c r="M161" s="30">
        <f t="shared" si="76"/>
        <v>0</v>
      </c>
      <c r="N161" s="30">
        <f t="shared" si="77"/>
        <v>0</v>
      </c>
      <c r="O161" s="29"/>
      <c r="P161" s="30"/>
      <c r="Q161" s="29"/>
      <c r="R161" s="30">
        <f t="shared" si="78"/>
        <v>0</v>
      </c>
      <c r="S161" s="30">
        <f t="shared" si="79"/>
        <v>0</v>
      </c>
      <c r="T161" s="29"/>
      <c r="U161" s="30"/>
      <c r="V161" s="29"/>
      <c r="W161" s="30">
        <f t="shared" si="80"/>
        <v>0</v>
      </c>
    </row>
    <row r="162" spans="2:23" x14ac:dyDescent="0.3">
      <c r="B162" s="41">
        <f t="shared" si="81"/>
        <v>15</v>
      </c>
      <c r="C162" s="28" t="s">
        <v>14</v>
      </c>
      <c r="D162" s="43">
        <f t="shared" si="73"/>
        <v>4.7094827532041805E-3</v>
      </c>
      <c r="E162" s="43">
        <f t="shared" si="73"/>
        <v>-6.7278325045774009E-4</v>
      </c>
      <c r="F162" s="43">
        <f t="shared" si="73"/>
        <v>0</v>
      </c>
      <c r="G162" s="43">
        <f t="shared" si="73"/>
        <v>0</v>
      </c>
      <c r="H162" s="45">
        <f t="shared" si="74"/>
        <v>4.0366995027464403E-3</v>
      </c>
      <c r="I162" s="30">
        <f t="shared" si="75"/>
        <v>4.0366995027464403E-3</v>
      </c>
      <c r="J162" s="29"/>
      <c r="K162" s="30"/>
      <c r="L162" s="29"/>
      <c r="M162" s="30">
        <f t="shared" si="76"/>
        <v>4.0366995027464403E-3</v>
      </c>
      <c r="N162" s="30">
        <f t="shared" si="77"/>
        <v>4.0366995027464403E-3</v>
      </c>
      <c r="O162" s="29"/>
      <c r="P162" s="30"/>
      <c r="Q162" s="29"/>
      <c r="R162" s="30">
        <f t="shared" si="78"/>
        <v>4.0366995027464403E-3</v>
      </c>
      <c r="S162" s="30">
        <f t="shared" si="79"/>
        <v>4.0366995027464403E-3</v>
      </c>
      <c r="T162" s="29"/>
      <c r="U162" s="30"/>
      <c r="V162" s="29"/>
      <c r="W162" s="30">
        <f t="shared" si="80"/>
        <v>4.0366995027464403E-3</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197.84658192706036</v>
      </c>
      <c r="E165" s="36">
        <f>SUM(E148:E163)</f>
        <v>-8.7119882871098717</v>
      </c>
      <c r="F165" s="36">
        <f>SUM(F148:F163)</f>
        <v>0</v>
      </c>
      <c r="G165" s="36">
        <f>SUM(G148:G163)</f>
        <v>0</v>
      </c>
      <c r="H165" s="36">
        <f>SUM(H148:H163)</f>
        <v>189.13459363995042</v>
      </c>
      <c r="I165" s="36">
        <f t="shared" ref="I165:W165" si="83">SUM(I148:I164)</f>
        <v>189.13459363995042</v>
      </c>
      <c r="J165" s="36">
        <f t="shared" si="83"/>
        <v>0</v>
      </c>
      <c r="K165" s="36">
        <f t="shared" si="83"/>
        <v>0</v>
      </c>
      <c r="L165" s="36">
        <f t="shared" si="83"/>
        <v>0</v>
      </c>
      <c r="M165" s="36">
        <f t="shared" si="83"/>
        <v>189.13459363995042</v>
      </c>
      <c r="N165" s="36">
        <f t="shared" si="83"/>
        <v>189.13459363995042</v>
      </c>
      <c r="O165" s="36">
        <f t="shared" si="83"/>
        <v>0</v>
      </c>
      <c r="P165" s="36">
        <f t="shared" si="83"/>
        <v>0</v>
      </c>
      <c r="Q165" s="36">
        <f t="shared" si="83"/>
        <v>0</v>
      </c>
      <c r="R165" s="36">
        <f t="shared" si="83"/>
        <v>189.13459363995042</v>
      </c>
      <c r="S165" s="36">
        <f t="shared" si="83"/>
        <v>189.13459363995042</v>
      </c>
      <c r="T165" s="36">
        <f t="shared" si="83"/>
        <v>0</v>
      </c>
      <c r="U165" s="36">
        <f t="shared" si="83"/>
        <v>0</v>
      </c>
      <c r="V165" s="36">
        <f t="shared" si="83"/>
        <v>0</v>
      </c>
      <c r="W165" s="36">
        <f t="shared" si="83"/>
        <v>189.13459363995042</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AG166"/>
  <sheetViews>
    <sheetView showGridLines="0" view="pageBreakPreview" topLeftCell="A51" zoomScale="56" zoomScaleNormal="68" zoomScaleSheetLayoutView="70" workbookViewId="0">
      <selection activeCell="D68" sqref="D68"/>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113</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v>
      </c>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134">
        <v>-0.25830363300000003</v>
      </c>
      <c r="E15" s="29">
        <v>0</v>
      </c>
      <c r="F15" s="29">
        <v>0</v>
      </c>
      <c r="G15" s="29"/>
      <c r="H15" s="29">
        <f t="shared" ref="H15:H30" si="0">D15+E15-F15-G15</f>
        <v>-0.25830363300000003</v>
      </c>
      <c r="I15" s="30">
        <f t="shared" ref="I15:I30" si="1">H15</f>
        <v>-0.25830363300000003</v>
      </c>
      <c r="J15" s="29">
        <v>0</v>
      </c>
      <c r="K15" s="29">
        <v>0</v>
      </c>
      <c r="L15" s="29"/>
      <c r="M15" s="30">
        <f t="shared" ref="M15:M30" si="2">I15+J15-K15-L15</f>
        <v>-0.25830363300000003</v>
      </c>
      <c r="N15" s="29">
        <f t="shared" ref="N15:N30" si="3">M15</f>
        <v>-0.25830363300000003</v>
      </c>
      <c r="O15" s="29">
        <v>0</v>
      </c>
      <c r="P15" s="29">
        <v>0</v>
      </c>
      <c r="Q15" s="29"/>
      <c r="R15" s="29">
        <f t="shared" ref="R15:R30" si="4">N15+O15-P15-Q15</f>
        <v>-0.25830363300000003</v>
      </c>
      <c r="S15" s="30">
        <f t="shared" ref="S15:S30" si="5">R15</f>
        <v>-0.25830363300000003</v>
      </c>
      <c r="T15" s="29">
        <v>0</v>
      </c>
      <c r="U15" s="30">
        <v>0</v>
      </c>
      <c r="V15" s="29"/>
      <c r="W15" s="30">
        <f t="shared" ref="W15:W30" si="6">S15+T15-U15-V15</f>
        <v>-0.25830363300000003</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5.3799398866556807</v>
      </c>
      <c r="E17" s="29">
        <v>0</v>
      </c>
      <c r="F17" s="31">
        <v>0</v>
      </c>
      <c r="G17" s="31"/>
      <c r="H17" s="29">
        <f t="shared" si="0"/>
        <v>5.3799398866556807</v>
      </c>
      <c r="I17" s="30">
        <f t="shared" si="1"/>
        <v>5.3799398866556807</v>
      </c>
      <c r="J17" s="29">
        <v>0</v>
      </c>
      <c r="K17" s="31">
        <v>0</v>
      </c>
      <c r="L17" s="31"/>
      <c r="M17" s="30">
        <f t="shared" si="2"/>
        <v>5.3799398866556807</v>
      </c>
      <c r="N17" s="29">
        <f t="shared" si="3"/>
        <v>5.3799398866556807</v>
      </c>
      <c r="O17" s="29">
        <v>0</v>
      </c>
      <c r="P17" s="31">
        <v>0</v>
      </c>
      <c r="Q17" s="29"/>
      <c r="R17" s="29">
        <f t="shared" si="4"/>
        <v>5.3799398866556807</v>
      </c>
      <c r="S17" s="30">
        <f t="shared" si="5"/>
        <v>5.3799398866556807</v>
      </c>
      <c r="T17" s="29">
        <v>0</v>
      </c>
      <c r="U17" s="30">
        <v>0</v>
      </c>
      <c r="V17" s="29"/>
      <c r="W17" s="30">
        <f t="shared" si="6"/>
        <v>5.3799398866556807</v>
      </c>
    </row>
    <row r="18" spans="2:23" s="26" customFormat="1" x14ac:dyDescent="0.3">
      <c r="B18" s="27">
        <f t="shared" si="7"/>
        <v>5</v>
      </c>
      <c r="C18" s="28" t="s">
        <v>4</v>
      </c>
      <c r="D18" s="134">
        <v>74.775011405613483</v>
      </c>
      <c r="E18" s="29">
        <v>0</v>
      </c>
      <c r="F18" s="31">
        <v>0</v>
      </c>
      <c r="G18" s="31"/>
      <c r="H18" s="29">
        <f t="shared" si="0"/>
        <v>74.775011405613483</v>
      </c>
      <c r="I18" s="30">
        <f t="shared" si="1"/>
        <v>74.775011405613483</v>
      </c>
      <c r="J18" s="29">
        <v>0</v>
      </c>
      <c r="K18" s="31">
        <v>0</v>
      </c>
      <c r="L18" s="31"/>
      <c r="M18" s="30">
        <f t="shared" si="2"/>
        <v>74.775011405613483</v>
      </c>
      <c r="N18" s="29">
        <f t="shared" si="3"/>
        <v>74.775011405613483</v>
      </c>
      <c r="O18" s="29">
        <v>0</v>
      </c>
      <c r="P18" s="31">
        <v>0</v>
      </c>
      <c r="Q18" s="29"/>
      <c r="R18" s="29">
        <f t="shared" si="4"/>
        <v>74.775011405613483</v>
      </c>
      <c r="S18" s="30">
        <f t="shared" si="5"/>
        <v>74.775011405613483</v>
      </c>
      <c r="T18" s="29">
        <v>0</v>
      </c>
      <c r="U18" s="30">
        <v>0</v>
      </c>
      <c r="V18" s="29"/>
      <c r="W18" s="30">
        <f t="shared" si="6"/>
        <v>74.775011405613483</v>
      </c>
    </row>
    <row r="19" spans="2:23" s="32" customFormat="1" x14ac:dyDescent="0.3">
      <c r="B19" s="27">
        <f t="shared" si="7"/>
        <v>6</v>
      </c>
      <c r="C19" s="28" t="s">
        <v>5</v>
      </c>
      <c r="D19" s="134">
        <v>-92.514727228743993</v>
      </c>
      <c r="E19" s="29">
        <v>40.21</v>
      </c>
      <c r="F19" s="29">
        <v>0</v>
      </c>
      <c r="G19" s="29"/>
      <c r="H19" s="29">
        <f t="shared" si="0"/>
        <v>-52.304727228743992</v>
      </c>
      <c r="I19" s="30">
        <f t="shared" si="1"/>
        <v>-52.304727228743992</v>
      </c>
      <c r="J19" s="29">
        <v>1.8599999999999999</v>
      </c>
      <c r="K19" s="29">
        <v>0</v>
      </c>
      <c r="L19" s="29"/>
      <c r="M19" s="30">
        <f t="shared" si="2"/>
        <v>-50.444727228743993</v>
      </c>
      <c r="N19" s="29">
        <f t="shared" si="3"/>
        <v>-50.444727228743993</v>
      </c>
      <c r="O19" s="29">
        <v>147.58000000000001</v>
      </c>
      <c r="P19" s="29">
        <v>0</v>
      </c>
      <c r="Q19" s="29"/>
      <c r="R19" s="29">
        <f>N19+O19-P19-Q19</f>
        <v>97.135272771256012</v>
      </c>
      <c r="S19" s="30">
        <f>R19</f>
        <v>97.135272771256012</v>
      </c>
      <c r="T19" s="29">
        <v>0</v>
      </c>
      <c r="U19" s="30">
        <v>0</v>
      </c>
      <c r="V19" s="29"/>
      <c r="W19" s="30">
        <f t="shared" si="6"/>
        <v>97.135272771256012</v>
      </c>
    </row>
    <row r="20" spans="2:23" s="32" customFormat="1" x14ac:dyDescent="0.3">
      <c r="B20" s="27">
        <f t="shared" si="7"/>
        <v>7</v>
      </c>
      <c r="C20" s="28" t="s">
        <v>6</v>
      </c>
      <c r="D20" s="134">
        <v>0</v>
      </c>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-1.4327033980000001</v>
      </c>
      <c r="E22" s="29">
        <v>0</v>
      </c>
      <c r="F22" s="29">
        <v>0</v>
      </c>
      <c r="G22" s="29"/>
      <c r="H22" s="29">
        <f t="shared" si="0"/>
        <v>-1.4327033980000001</v>
      </c>
      <c r="I22" s="30">
        <f t="shared" si="1"/>
        <v>-1.4327033980000001</v>
      </c>
      <c r="J22" s="29">
        <v>0</v>
      </c>
      <c r="K22" s="29">
        <v>0</v>
      </c>
      <c r="L22" s="29"/>
      <c r="M22" s="30">
        <f t="shared" si="2"/>
        <v>-1.4327033980000001</v>
      </c>
      <c r="N22" s="29">
        <f t="shared" si="3"/>
        <v>-1.4327033980000001</v>
      </c>
      <c r="O22" s="29">
        <v>0</v>
      </c>
      <c r="P22" s="29">
        <v>0</v>
      </c>
      <c r="Q22" s="29"/>
      <c r="R22" s="29">
        <f t="shared" si="4"/>
        <v>-1.4327033980000001</v>
      </c>
      <c r="S22" s="30">
        <f t="shared" si="5"/>
        <v>-1.4327033980000001</v>
      </c>
      <c r="T22" s="29">
        <v>0</v>
      </c>
      <c r="U22" s="30">
        <v>0</v>
      </c>
      <c r="V22" s="29"/>
      <c r="W22" s="30">
        <f t="shared" si="6"/>
        <v>-1.4327033980000001</v>
      </c>
    </row>
    <row r="23" spans="2:23" s="32" customFormat="1" x14ac:dyDescent="0.3">
      <c r="B23" s="27">
        <f t="shared" si="7"/>
        <v>10</v>
      </c>
      <c r="C23" s="28" t="s">
        <v>9</v>
      </c>
      <c r="D23" s="134">
        <v>1.401234076283326</v>
      </c>
      <c r="E23" s="29">
        <v>0</v>
      </c>
      <c r="F23" s="29">
        <v>0</v>
      </c>
      <c r="G23" s="29"/>
      <c r="H23" s="29">
        <f t="shared" si="0"/>
        <v>1.401234076283326</v>
      </c>
      <c r="I23" s="30">
        <f t="shared" si="1"/>
        <v>1.401234076283326</v>
      </c>
      <c r="J23" s="29">
        <v>0</v>
      </c>
      <c r="K23" s="29">
        <v>0</v>
      </c>
      <c r="L23" s="29"/>
      <c r="M23" s="30">
        <f t="shared" si="2"/>
        <v>1.401234076283326</v>
      </c>
      <c r="N23" s="29">
        <f t="shared" si="3"/>
        <v>1.401234076283326</v>
      </c>
      <c r="O23" s="29">
        <v>0</v>
      </c>
      <c r="P23" s="29">
        <v>0</v>
      </c>
      <c r="Q23" s="29"/>
      <c r="R23" s="29">
        <f t="shared" si="4"/>
        <v>1.401234076283326</v>
      </c>
      <c r="S23" s="30">
        <f t="shared" si="5"/>
        <v>1.401234076283326</v>
      </c>
      <c r="T23" s="29">
        <v>0</v>
      </c>
      <c r="U23" s="30">
        <v>0</v>
      </c>
      <c r="V23" s="29"/>
      <c r="W23" s="30">
        <f t="shared" si="6"/>
        <v>1.401234076283326</v>
      </c>
    </row>
    <row r="24" spans="2:23" s="32" customFormat="1" x14ac:dyDescent="0.3">
      <c r="B24" s="27">
        <f t="shared" si="7"/>
        <v>11</v>
      </c>
      <c r="C24" s="28" t="s">
        <v>10</v>
      </c>
      <c r="D24" s="134">
        <v>8.0723585712502072E-2</v>
      </c>
      <c r="E24" s="29">
        <v>0</v>
      </c>
      <c r="F24" s="29">
        <v>0</v>
      </c>
      <c r="G24" s="29"/>
      <c r="H24" s="29">
        <f t="shared" si="0"/>
        <v>8.0723585712502072E-2</v>
      </c>
      <c r="I24" s="30">
        <f t="shared" si="1"/>
        <v>8.0723585712502072E-2</v>
      </c>
      <c r="J24" s="29">
        <v>0</v>
      </c>
      <c r="K24" s="29">
        <v>0</v>
      </c>
      <c r="L24" s="29"/>
      <c r="M24" s="30">
        <f t="shared" si="2"/>
        <v>8.0723585712502072E-2</v>
      </c>
      <c r="N24" s="29">
        <f t="shared" si="3"/>
        <v>8.0723585712502072E-2</v>
      </c>
      <c r="O24" s="29">
        <v>0</v>
      </c>
      <c r="P24" s="29">
        <v>0</v>
      </c>
      <c r="Q24" s="29"/>
      <c r="R24" s="29">
        <f t="shared" si="4"/>
        <v>8.0723585712502072E-2</v>
      </c>
      <c r="S24" s="30">
        <f t="shared" si="5"/>
        <v>8.0723585712502072E-2</v>
      </c>
      <c r="T24" s="29">
        <v>0</v>
      </c>
      <c r="U24" s="30">
        <v>0</v>
      </c>
      <c r="V24" s="29"/>
      <c r="W24" s="30">
        <f t="shared" si="6"/>
        <v>8.0723585712502072E-2</v>
      </c>
    </row>
    <row r="25" spans="2:23" s="32" customFormat="1" x14ac:dyDescent="0.3">
      <c r="B25" s="27">
        <f t="shared" si="7"/>
        <v>12</v>
      </c>
      <c r="C25" s="28" t="s">
        <v>11</v>
      </c>
      <c r="D25" s="134">
        <v>0.73496337847899862</v>
      </c>
      <c r="E25" s="29">
        <v>1.584480487</v>
      </c>
      <c r="F25" s="29">
        <v>0</v>
      </c>
      <c r="G25" s="29"/>
      <c r="H25" s="29">
        <f t="shared" si="0"/>
        <v>2.3194438654789984</v>
      </c>
      <c r="I25" s="30">
        <f t="shared" si="1"/>
        <v>2.3194438654789984</v>
      </c>
      <c r="J25" s="29">
        <v>7.9306195999999995E-2</v>
      </c>
      <c r="K25" s="29">
        <v>0</v>
      </c>
      <c r="L25" s="29"/>
      <c r="M25" s="30">
        <f t="shared" si="2"/>
        <v>2.3987500614789985</v>
      </c>
      <c r="N25" s="29">
        <f t="shared" si="3"/>
        <v>2.3987500614789985</v>
      </c>
      <c r="O25" s="29">
        <v>1.83</v>
      </c>
      <c r="P25" s="29">
        <v>0</v>
      </c>
      <c r="Q25" s="29"/>
      <c r="R25" s="29">
        <f t="shared" si="4"/>
        <v>4.2287500614789986</v>
      </c>
      <c r="S25" s="30">
        <f t="shared" si="5"/>
        <v>4.2287500614789986</v>
      </c>
      <c r="T25" s="29">
        <v>0</v>
      </c>
      <c r="U25" s="30">
        <v>0</v>
      </c>
      <c r="V25" s="29"/>
      <c r="W25" s="30">
        <f t="shared" si="6"/>
        <v>4.2287500614789986</v>
      </c>
    </row>
    <row r="26" spans="2:23" s="32" customFormat="1" x14ac:dyDescent="0.3">
      <c r="B26" s="27">
        <f t="shared" si="7"/>
        <v>13</v>
      </c>
      <c r="C26" s="28" t="s">
        <v>12</v>
      </c>
      <c r="D26" s="134">
        <v>0</v>
      </c>
      <c r="E26" s="29">
        <v>1.9720003999999999E-2</v>
      </c>
      <c r="F26" s="29">
        <v>0</v>
      </c>
      <c r="G26" s="29"/>
      <c r="H26" s="29">
        <f t="shared" si="0"/>
        <v>1.9720003999999999E-2</v>
      </c>
      <c r="I26" s="30">
        <f t="shared" si="1"/>
        <v>1.9720003999999999E-2</v>
      </c>
      <c r="J26" s="29">
        <v>0</v>
      </c>
      <c r="K26" s="29">
        <v>0</v>
      </c>
      <c r="L26" s="29"/>
      <c r="M26" s="30">
        <f t="shared" si="2"/>
        <v>1.9720003999999999E-2</v>
      </c>
      <c r="N26" s="29">
        <f t="shared" si="3"/>
        <v>1.9720003999999999E-2</v>
      </c>
      <c r="O26" s="29">
        <v>2</v>
      </c>
      <c r="P26" s="29">
        <v>0</v>
      </c>
      <c r="Q26" s="29"/>
      <c r="R26" s="29">
        <f t="shared" si="4"/>
        <v>2.0197200039999998</v>
      </c>
      <c r="S26" s="30">
        <f t="shared" si="5"/>
        <v>2.0197200039999998</v>
      </c>
      <c r="T26" s="29">
        <v>0</v>
      </c>
      <c r="U26" s="30">
        <v>0</v>
      </c>
      <c r="V26" s="29"/>
      <c r="W26" s="30">
        <f t="shared" si="6"/>
        <v>2.0197200039999998</v>
      </c>
    </row>
    <row r="27" spans="2:23" s="32" customFormat="1" x14ac:dyDescent="0.3">
      <c r="B27" s="27">
        <f t="shared" si="7"/>
        <v>14</v>
      </c>
      <c r="C27" s="28" t="s">
        <v>13</v>
      </c>
      <c r="D27" s="134">
        <v>0</v>
      </c>
      <c r="E27" s="29">
        <v>0</v>
      </c>
      <c r="F27" s="29">
        <v>0</v>
      </c>
      <c r="G27" s="29"/>
      <c r="H27" s="29">
        <f t="shared" si="0"/>
        <v>0</v>
      </c>
      <c r="I27" s="30">
        <f t="shared" si="1"/>
        <v>0</v>
      </c>
      <c r="J27" s="29">
        <v>0.08</v>
      </c>
      <c r="K27" s="29">
        <v>0</v>
      </c>
      <c r="L27" s="29"/>
      <c r="M27" s="30">
        <f t="shared" si="2"/>
        <v>0.08</v>
      </c>
      <c r="N27" s="29">
        <f t="shared" si="3"/>
        <v>0.08</v>
      </c>
      <c r="O27" s="29">
        <v>3.63</v>
      </c>
      <c r="P27" s="29">
        <v>0</v>
      </c>
      <c r="Q27" s="29"/>
      <c r="R27" s="29">
        <f t="shared" si="4"/>
        <v>3.71</v>
      </c>
      <c r="S27" s="30">
        <f t="shared" si="5"/>
        <v>3.71</v>
      </c>
      <c r="T27" s="29">
        <v>0</v>
      </c>
      <c r="U27" s="30">
        <v>0</v>
      </c>
      <c r="V27" s="29"/>
      <c r="W27" s="30">
        <f t="shared" si="6"/>
        <v>3.71</v>
      </c>
    </row>
    <row r="28" spans="2: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3.7729998000000001E-2</v>
      </c>
      <c r="F30" s="29">
        <v>0</v>
      </c>
      <c r="G30" s="29"/>
      <c r="H30" s="29">
        <f t="shared" si="0"/>
        <v>3.7729998000000001E-2</v>
      </c>
      <c r="I30" s="30">
        <f t="shared" si="1"/>
        <v>3.7729998000000001E-2</v>
      </c>
      <c r="J30" s="29">
        <v>0.03</v>
      </c>
      <c r="K30" s="29">
        <v>0</v>
      </c>
      <c r="L30" s="29"/>
      <c r="M30" s="30">
        <f t="shared" si="2"/>
        <v>6.7729998E-2</v>
      </c>
      <c r="N30" s="29">
        <f t="shared" si="3"/>
        <v>6.7729998E-2</v>
      </c>
      <c r="O30" s="29">
        <v>0</v>
      </c>
      <c r="P30" s="29">
        <v>0</v>
      </c>
      <c r="Q30" s="29"/>
      <c r="R30" s="29">
        <f t="shared" si="4"/>
        <v>6.7729998E-2</v>
      </c>
      <c r="S30" s="30">
        <f t="shared" si="5"/>
        <v>6.7729998E-2</v>
      </c>
      <c r="T30" s="29">
        <v>0</v>
      </c>
      <c r="U30" s="30">
        <v>0</v>
      </c>
      <c r="V30" s="29"/>
      <c r="W30" s="30">
        <f t="shared" si="6"/>
        <v>6.7729998E-2</v>
      </c>
    </row>
    <row r="31" spans="2:23" s="15" customFormat="1" ht="16" x14ac:dyDescent="0.3">
      <c r="B31" s="34"/>
      <c r="C31" s="35" t="s">
        <v>17</v>
      </c>
      <c r="D31" s="36">
        <f>SUM(D14:D30)</f>
        <v>-11.833861927000004</v>
      </c>
      <c r="E31" s="36">
        <f>SUM(E14:E30)</f>
        <v>41.851930489000004</v>
      </c>
      <c r="F31" s="36">
        <f t="shared" ref="F31:W31" si="8">SUM(F14:F30)</f>
        <v>0</v>
      </c>
      <c r="G31" s="36">
        <f t="shared" si="8"/>
        <v>0</v>
      </c>
      <c r="H31" s="36">
        <f t="shared" si="8"/>
        <v>30.018068561999996</v>
      </c>
      <c r="I31" s="36">
        <f t="shared" si="8"/>
        <v>30.018068561999996</v>
      </c>
      <c r="J31" s="36">
        <f t="shared" si="8"/>
        <v>2.0493061959999999</v>
      </c>
      <c r="K31" s="36">
        <f t="shared" si="8"/>
        <v>0</v>
      </c>
      <c r="L31" s="36">
        <f t="shared" si="8"/>
        <v>0</v>
      </c>
      <c r="M31" s="36">
        <f t="shared" si="8"/>
        <v>32.067374757999993</v>
      </c>
      <c r="N31" s="36">
        <f t="shared" si="8"/>
        <v>32.067374757999993</v>
      </c>
      <c r="O31" s="36">
        <f t="shared" si="8"/>
        <v>155.04000000000002</v>
      </c>
      <c r="P31" s="36">
        <f t="shared" si="8"/>
        <v>0</v>
      </c>
      <c r="Q31" s="36">
        <f t="shared" si="8"/>
        <v>0</v>
      </c>
      <c r="R31" s="36">
        <f t="shared" si="8"/>
        <v>187.10737475799999</v>
      </c>
      <c r="S31" s="36">
        <f t="shared" si="8"/>
        <v>187.10737475799999</v>
      </c>
      <c r="T31" s="36">
        <f t="shared" si="8"/>
        <v>0</v>
      </c>
      <c r="U31" s="36">
        <f t="shared" si="8"/>
        <v>0</v>
      </c>
      <c r="V31" s="36">
        <f t="shared" si="8"/>
        <v>0</v>
      </c>
      <c r="W31" s="36">
        <f t="shared" si="8"/>
        <v>187.10737475799999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-0.25830363300000003</v>
      </c>
      <c r="E41" s="29">
        <v>0</v>
      </c>
      <c r="F41" s="30">
        <v>0</v>
      </c>
      <c r="G41" s="29"/>
      <c r="H41" s="30">
        <f t="shared" ref="H41:H56" si="10">D41+E41-F41-G41</f>
        <v>-0.25830363300000003</v>
      </c>
      <c r="I41" s="30">
        <f t="shared" ref="I41:I56" si="11">H41</f>
        <v>-0.25830363300000003</v>
      </c>
      <c r="J41" s="29">
        <v>0</v>
      </c>
      <c r="K41" s="30">
        <v>0</v>
      </c>
      <c r="L41" s="29"/>
      <c r="M41" s="30">
        <f t="shared" ref="M41:M56" si="12">I41+J41-K41-L41</f>
        <v>-0.25830363300000003</v>
      </c>
      <c r="N41" s="30">
        <f t="shared" ref="N41:N56" si="13">M41</f>
        <v>-0.25830363300000003</v>
      </c>
      <c r="O41" s="29">
        <v>0</v>
      </c>
      <c r="P41" s="30">
        <v>0</v>
      </c>
      <c r="Q41" s="29"/>
      <c r="R41" s="30">
        <f t="shared" ref="R41:R56" si="14">N41+O41-P41-Q41</f>
        <v>-0.25830363300000003</v>
      </c>
      <c r="S41" s="30">
        <f t="shared" ref="S41:S56" si="15">R41</f>
        <v>-0.25830363300000003</v>
      </c>
      <c r="T41" s="29">
        <v>0</v>
      </c>
      <c r="U41" s="30">
        <v>0</v>
      </c>
      <c r="V41" s="29"/>
      <c r="W41" s="30">
        <f t="shared" ref="W41:W56" si="16">S41+T41-U41-V41</f>
        <v>-0.25830363300000003</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5.3799398866556807</v>
      </c>
      <c r="E43" s="29">
        <v>0</v>
      </c>
      <c r="F43" s="30">
        <v>0</v>
      </c>
      <c r="G43" s="29"/>
      <c r="H43" s="30">
        <f t="shared" si="10"/>
        <v>5.3799398866556807</v>
      </c>
      <c r="I43" s="30">
        <f t="shared" si="11"/>
        <v>5.3799398866556807</v>
      </c>
      <c r="J43" s="29">
        <v>0</v>
      </c>
      <c r="K43" s="30">
        <v>0</v>
      </c>
      <c r="L43" s="29"/>
      <c r="M43" s="30">
        <f t="shared" si="12"/>
        <v>5.3799398866556807</v>
      </c>
      <c r="N43" s="30">
        <f t="shared" si="13"/>
        <v>5.3799398866556807</v>
      </c>
      <c r="O43" s="29">
        <v>0</v>
      </c>
      <c r="P43" s="30">
        <v>0</v>
      </c>
      <c r="Q43" s="29"/>
      <c r="R43" s="30">
        <f t="shared" si="14"/>
        <v>5.3799398866556807</v>
      </c>
      <c r="S43" s="30">
        <f t="shared" si="15"/>
        <v>5.3799398866556807</v>
      </c>
      <c r="T43" s="29">
        <v>0</v>
      </c>
      <c r="U43" s="30">
        <v>0</v>
      </c>
      <c r="V43" s="29"/>
      <c r="W43" s="30">
        <f t="shared" si="16"/>
        <v>5.3799398866556807</v>
      </c>
    </row>
    <row r="44" spans="1:33" s="32" customFormat="1" x14ac:dyDescent="0.3">
      <c r="A44" s="26"/>
      <c r="B44" s="27">
        <f t="shared" si="17"/>
        <v>5</v>
      </c>
      <c r="C44" s="28" t="s">
        <v>4</v>
      </c>
      <c r="D44" s="30">
        <f t="shared" si="9"/>
        <v>74.775011405613483</v>
      </c>
      <c r="E44" s="29">
        <v>0</v>
      </c>
      <c r="F44" s="30">
        <v>0</v>
      </c>
      <c r="G44" s="29"/>
      <c r="H44" s="30">
        <f t="shared" si="10"/>
        <v>74.775011405613483</v>
      </c>
      <c r="I44" s="30">
        <f t="shared" si="11"/>
        <v>74.775011405613483</v>
      </c>
      <c r="J44" s="29">
        <v>0</v>
      </c>
      <c r="K44" s="30">
        <v>0</v>
      </c>
      <c r="L44" s="29"/>
      <c r="M44" s="30">
        <f t="shared" si="12"/>
        <v>74.775011405613483</v>
      </c>
      <c r="N44" s="30">
        <f t="shared" si="13"/>
        <v>74.775011405613483</v>
      </c>
      <c r="O44" s="29">
        <v>0</v>
      </c>
      <c r="P44" s="30">
        <v>0</v>
      </c>
      <c r="Q44" s="29"/>
      <c r="R44" s="30">
        <f t="shared" si="14"/>
        <v>74.775011405613483</v>
      </c>
      <c r="S44" s="30">
        <f t="shared" si="15"/>
        <v>74.775011405613483</v>
      </c>
      <c r="T44" s="29">
        <v>0</v>
      </c>
      <c r="U44" s="30">
        <v>0</v>
      </c>
      <c r="V44" s="29"/>
      <c r="W44" s="30">
        <f t="shared" si="16"/>
        <v>74.775011405613483</v>
      </c>
    </row>
    <row r="45" spans="1:33" s="32" customFormat="1" x14ac:dyDescent="0.3">
      <c r="A45" s="26"/>
      <c r="B45" s="27">
        <f t="shared" si="17"/>
        <v>6</v>
      </c>
      <c r="C45" s="28" t="s">
        <v>5</v>
      </c>
      <c r="D45" s="30">
        <f t="shared" si="9"/>
        <v>97.135272771256012</v>
      </c>
      <c r="E45" s="29">
        <v>0</v>
      </c>
      <c r="F45" s="30">
        <v>0</v>
      </c>
      <c r="G45" s="29"/>
      <c r="H45" s="30">
        <f t="shared" si="10"/>
        <v>97.135272771256012</v>
      </c>
      <c r="I45" s="30">
        <f t="shared" si="11"/>
        <v>97.135272771256012</v>
      </c>
      <c r="J45" s="29">
        <v>0</v>
      </c>
      <c r="K45" s="30">
        <v>0</v>
      </c>
      <c r="L45" s="29"/>
      <c r="M45" s="30">
        <f t="shared" si="12"/>
        <v>97.135272771256012</v>
      </c>
      <c r="N45" s="30">
        <f t="shared" si="13"/>
        <v>97.135272771256012</v>
      </c>
      <c r="O45" s="29">
        <v>0</v>
      </c>
      <c r="P45" s="30">
        <v>0</v>
      </c>
      <c r="Q45" s="29"/>
      <c r="R45" s="30">
        <f t="shared" si="14"/>
        <v>97.135272771256012</v>
      </c>
      <c r="S45" s="30">
        <f t="shared" si="15"/>
        <v>97.135272771256012</v>
      </c>
      <c r="T45" s="29">
        <v>0</v>
      </c>
      <c r="U45" s="30">
        <v>0</v>
      </c>
      <c r="V45" s="29"/>
      <c r="W45" s="30">
        <f t="shared" si="16"/>
        <v>97.135272771256012</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-1.4327033980000001</v>
      </c>
      <c r="E48" s="29">
        <v>0</v>
      </c>
      <c r="F48" s="30">
        <v>0</v>
      </c>
      <c r="G48" s="29"/>
      <c r="H48" s="30">
        <f t="shared" si="10"/>
        <v>-1.4327033980000001</v>
      </c>
      <c r="I48" s="30">
        <f t="shared" si="11"/>
        <v>-1.4327033980000001</v>
      </c>
      <c r="J48" s="29">
        <v>0</v>
      </c>
      <c r="K48" s="30">
        <v>0</v>
      </c>
      <c r="L48" s="29"/>
      <c r="M48" s="30">
        <f t="shared" si="12"/>
        <v>-1.4327033980000001</v>
      </c>
      <c r="N48" s="30">
        <f t="shared" si="13"/>
        <v>-1.4327033980000001</v>
      </c>
      <c r="O48" s="29">
        <v>0</v>
      </c>
      <c r="P48" s="30">
        <v>0</v>
      </c>
      <c r="Q48" s="29"/>
      <c r="R48" s="30">
        <f t="shared" si="14"/>
        <v>-1.4327033980000001</v>
      </c>
      <c r="S48" s="30">
        <f t="shared" si="15"/>
        <v>-1.4327033980000001</v>
      </c>
      <c r="T48" s="29">
        <v>0</v>
      </c>
      <c r="U48" s="30">
        <v>0</v>
      </c>
      <c r="V48" s="29"/>
      <c r="W48" s="30">
        <f t="shared" si="16"/>
        <v>-1.4327033980000001</v>
      </c>
    </row>
    <row r="49" spans="1:23" s="32" customFormat="1" x14ac:dyDescent="0.3">
      <c r="A49" s="26"/>
      <c r="B49" s="27">
        <f t="shared" si="17"/>
        <v>10</v>
      </c>
      <c r="C49" s="28" t="s">
        <v>9</v>
      </c>
      <c r="D49" s="30">
        <f t="shared" si="9"/>
        <v>1.401234076283326</v>
      </c>
      <c r="E49" s="29">
        <v>0</v>
      </c>
      <c r="F49" s="30">
        <v>0</v>
      </c>
      <c r="G49" s="29"/>
      <c r="H49" s="30">
        <f t="shared" si="10"/>
        <v>1.401234076283326</v>
      </c>
      <c r="I49" s="30">
        <f t="shared" si="11"/>
        <v>1.401234076283326</v>
      </c>
      <c r="J49" s="29">
        <v>0</v>
      </c>
      <c r="K49" s="30">
        <v>0</v>
      </c>
      <c r="L49" s="29"/>
      <c r="M49" s="30">
        <f t="shared" si="12"/>
        <v>1.401234076283326</v>
      </c>
      <c r="N49" s="30">
        <f t="shared" si="13"/>
        <v>1.401234076283326</v>
      </c>
      <c r="O49" s="29">
        <v>0</v>
      </c>
      <c r="P49" s="30">
        <v>0</v>
      </c>
      <c r="Q49" s="29"/>
      <c r="R49" s="30">
        <f t="shared" si="14"/>
        <v>1.401234076283326</v>
      </c>
      <c r="S49" s="30">
        <f t="shared" si="15"/>
        <v>1.401234076283326</v>
      </c>
      <c r="T49" s="29">
        <v>0</v>
      </c>
      <c r="U49" s="30">
        <v>0</v>
      </c>
      <c r="V49" s="29"/>
      <c r="W49" s="30">
        <f t="shared" si="16"/>
        <v>1.401234076283326</v>
      </c>
    </row>
    <row r="50" spans="1:23" s="32" customFormat="1" x14ac:dyDescent="0.3">
      <c r="A50" s="26"/>
      <c r="B50" s="27">
        <f t="shared" si="17"/>
        <v>11</v>
      </c>
      <c r="C50" s="28" t="s">
        <v>10</v>
      </c>
      <c r="D50" s="30">
        <f t="shared" si="9"/>
        <v>8.0723585712502072E-2</v>
      </c>
      <c r="E50" s="29">
        <v>0</v>
      </c>
      <c r="F50" s="30">
        <v>0</v>
      </c>
      <c r="G50" s="29"/>
      <c r="H50" s="30">
        <f t="shared" si="10"/>
        <v>8.0723585712502072E-2</v>
      </c>
      <c r="I50" s="30">
        <f t="shared" si="11"/>
        <v>8.0723585712502072E-2</v>
      </c>
      <c r="J50" s="29">
        <v>0</v>
      </c>
      <c r="K50" s="30">
        <v>0</v>
      </c>
      <c r="L50" s="29"/>
      <c r="M50" s="30">
        <f t="shared" si="12"/>
        <v>8.0723585712502072E-2</v>
      </c>
      <c r="N50" s="30">
        <f t="shared" si="13"/>
        <v>8.0723585712502072E-2</v>
      </c>
      <c r="O50" s="29">
        <v>0</v>
      </c>
      <c r="P50" s="30">
        <v>0</v>
      </c>
      <c r="Q50" s="29"/>
      <c r="R50" s="30">
        <f t="shared" si="14"/>
        <v>8.0723585712502072E-2</v>
      </c>
      <c r="S50" s="30">
        <f t="shared" si="15"/>
        <v>8.0723585712502072E-2</v>
      </c>
      <c r="T50" s="29">
        <v>0</v>
      </c>
      <c r="U50" s="30">
        <v>0</v>
      </c>
      <c r="V50" s="29"/>
      <c r="W50" s="30">
        <f t="shared" si="16"/>
        <v>8.0723585712502072E-2</v>
      </c>
    </row>
    <row r="51" spans="1:23" s="37" customFormat="1" x14ac:dyDescent="0.3">
      <c r="A51" s="26"/>
      <c r="B51" s="27">
        <f t="shared" si="17"/>
        <v>12</v>
      </c>
      <c r="C51" s="28" t="s">
        <v>11</v>
      </c>
      <c r="D51" s="30">
        <f t="shared" si="9"/>
        <v>4.2287500614789986</v>
      </c>
      <c r="E51" s="29">
        <v>0</v>
      </c>
      <c r="F51" s="30">
        <v>0</v>
      </c>
      <c r="G51" s="29"/>
      <c r="H51" s="30">
        <f t="shared" si="10"/>
        <v>4.2287500614789986</v>
      </c>
      <c r="I51" s="30">
        <f t="shared" si="11"/>
        <v>4.2287500614789986</v>
      </c>
      <c r="J51" s="29">
        <v>0</v>
      </c>
      <c r="K51" s="30">
        <v>0</v>
      </c>
      <c r="L51" s="29"/>
      <c r="M51" s="30">
        <f t="shared" si="12"/>
        <v>4.2287500614789986</v>
      </c>
      <c r="N51" s="30">
        <f t="shared" si="13"/>
        <v>4.2287500614789986</v>
      </c>
      <c r="O51" s="29">
        <v>0</v>
      </c>
      <c r="P51" s="30">
        <v>0</v>
      </c>
      <c r="Q51" s="29"/>
      <c r="R51" s="30">
        <f t="shared" si="14"/>
        <v>4.2287500614789986</v>
      </c>
      <c r="S51" s="30">
        <f t="shared" si="15"/>
        <v>4.2287500614789986</v>
      </c>
      <c r="T51" s="29">
        <v>0</v>
      </c>
      <c r="U51" s="30">
        <v>0</v>
      </c>
      <c r="V51" s="29"/>
      <c r="W51" s="30">
        <f t="shared" si="16"/>
        <v>4.2287500614789986</v>
      </c>
    </row>
    <row r="52" spans="1:23" s="37" customFormat="1" x14ac:dyDescent="0.3">
      <c r="A52" s="26"/>
      <c r="B52" s="27">
        <f t="shared" si="17"/>
        <v>13</v>
      </c>
      <c r="C52" s="28" t="s">
        <v>12</v>
      </c>
      <c r="D52" s="30">
        <f t="shared" si="9"/>
        <v>2.0197200039999998</v>
      </c>
      <c r="E52" s="29">
        <v>0</v>
      </c>
      <c r="F52" s="30">
        <v>0</v>
      </c>
      <c r="G52" s="29"/>
      <c r="H52" s="30">
        <f t="shared" si="10"/>
        <v>2.0197200039999998</v>
      </c>
      <c r="I52" s="30">
        <f t="shared" si="11"/>
        <v>2.0197200039999998</v>
      </c>
      <c r="J52" s="29">
        <v>0</v>
      </c>
      <c r="K52" s="30">
        <v>0</v>
      </c>
      <c r="L52" s="29"/>
      <c r="M52" s="30">
        <f t="shared" si="12"/>
        <v>2.0197200039999998</v>
      </c>
      <c r="N52" s="30">
        <f t="shared" si="13"/>
        <v>2.0197200039999998</v>
      </c>
      <c r="O52" s="29">
        <v>0</v>
      </c>
      <c r="P52" s="30">
        <v>0</v>
      </c>
      <c r="Q52" s="29"/>
      <c r="R52" s="30">
        <f t="shared" si="14"/>
        <v>2.0197200039999998</v>
      </c>
      <c r="S52" s="30">
        <f t="shared" si="15"/>
        <v>2.0197200039999998</v>
      </c>
      <c r="T52" s="29">
        <v>0</v>
      </c>
      <c r="U52" s="30">
        <v>0</v>
      </c>
      <c r="V52" s="29"/>
      <c r="W52" s="30">
        <f t="shared" si="16"/>
        <v>2.0197200039999998</v>
      </c>
    </row>
    <row r="53" spans="1:23" s="37" customFormat="1" x14ac:dyDescent="0.3">
      <c r="A53" s="26"/>
      <c r="B53" s="27">
        <f t="shared" si="17"/>
        <v>14</v>
      </c>
      <c r="C53" s="28" t="s">
        <v>13</v>
      </c>
      <c r="D53" s="30">
        <f t="shared" si="9"/>
        <v>3.71</v>
      </c>
      <c r="E53" s="29">
        <v>0</v>
      </c>
      <c r="F53" s="30">
        <v>0</v>
      </c>
      <c r="G53" s="29"/>
      <c r="H53" s="30">
        <f t="shared" si="10"/>
        <v>3.71</v>
      </c>
      <c r="I53" s="30">
        <f t="shared" si="11"/>
        <v>3.71</v>
      </c>
      <c r="J53" s="29">
        <v>0</v>
      </c>
      <c r="K53" s="30">
        <v>0</v>
      </c>
      <c r="L53" s="29"/>
      <c r="M53" s="30">
        <f t="shared" si="12"/>
        <v>3.71</v>
      </c>
      <c r="N53" s="30">
        <f t="shared" si="13"/>
        <v>3.71</v>
      </c>
      <c r="O53" s="29">
        <v>0</v>
      </c>
      <c r="P53" s="30">
        <v>0</v>
      </c>
      <c r="Q53" s="29"/>
      <c r="R53" s="30">
        <f t="shared" si="14"/>
        <v>3.71</v>
      </c>
      <c r="S53" s="30">
        <f t="shared" si="15"/>
        <v>3.71</v>
      </c>
      <c r="T53" s="29">
        <v>0</v>
      </c>
      <c r="U53" s="30">
        <v>0</v>
      </c>
      <c r="V53" s="29"/>
      <c r="W53" s="30">
        <f t="shared" si="16"/>
        <v>3.71</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6.7729998E-2</v>
      </c>
      <c r="E56" s="29">
        <v>0</v>
      </c>
      <c r="F56" s="30">
        <v>0</v>
      </c>
      <c r="G56" s="29"/>
      <c r="H56" s="30">
        <f t="shared" si="10"/>
        <v>6.7729998E-2</v>
      </c>
      <c r="I56" s="30">
        <f t="shared" si="11"/>
        <v>6.7729998E-2</v>
      </c>
      <c r="J56" s="29">
        <v>0</v>
      </c>
      <c r="K56" s="30">
        <v>0</v>
      </c>
      <c r="L56" s="29"/>
      <c r="M56" s="30">
        <f t="shared" si="12"/>
        <v>6.7729998E-2</v>
      </c>
      <c r="N56" s="30">
        <f t="shared" si="13"/>
        <v>6.7729998E-2</v>
      </c>
      <c r="O56" s="29">
        <v>0</v>
      </c>
      <c r="P56" s="30">
        <v>0</v>
      </c>
      <c r="Q56" s="29"/>
      <c r="R56" s="30">
        <f t="shared" si="14"/>
        <v>6.7729998E-2</v>
      </c>
      <c r="S56" s="30">
        <f t="shared" si="15"/>
        <v>6.7729998E-2</v>
      </c>
      <c r="T56" s="29">
        <v>0</v>
      </c>
      <c r="U56" s="30">
        <v>0</v>
      </c>
      <c r="V56" s="29"/>
      <c r="W56" s="30">
        <f t="shared" si="16"/>
        <v>6.7729998E-2</v>
      </c>
    </row>
    <row r="57" spans="1:23" s="15" customFormat="1" ht="16" x14ac:dyDescent="0.3">
      <c r="B57" s="34"/>
      <c r="C57" s="35" t="s">
        <v>17</v>
      </c>
      <c r="D57" s="36">
        <f>SUM(D40:D56)</f>
        <v>187.10737475799999</v>
      </c>
      <c r="E57" s="36">
        <f>SUM(E40:E56)</f>
        <v>0</v>
      </c>
      <c r="F57" s="36">
        <f>SUM(F40:F56)</f>
        <v>0</v>
      </c>
      <c r="G57" s="36">
        <f>SUM(G40:G56)</f>
        <v>0</v>
      </c>
      <c r="H57" s="36">
        <f>SUM(H40:H56)</f>
        <v>187.10737475799999</v>
      </c>
      <c r="I57" s="36">
        <f t="shared" ref="I57:W57" si="18">SUM(I40:I56)</f>
        <v>187.10737475799999</v>
      </c>
      <c r="J57" s="36">
        <f t="shared" si="18"/>
        <v>0</v>
      </c>
      <c r="K57" s="36">
        <f t="shared" si="18"/>
        <v>0</v>
      </c>
      <c r="L57" s="36">
        <f t="shared" si="18"/>
        <v>0</v>
      </c>
      <c r="M57" s="36">
        <f t="shared" si="18"/>
        <v>187.10737475799999</v>
      </c>
      <c r="N57" s="36">
        <f t="shared" si="18"/>
        <v>187.10737475799999</v>
      </c>
      <c r="O57" s="36">
        <f t="shared" si="18"/>
        <v>0</v>
      </c>
      <c r="P57" s="36">
        <f t="shared" si="18"/>
        <v>0</v>
      </c>
      <c r="Q57" s="36">
        <f t="shared" si="18"/>
        <v>0</v>
      </c>
      <c r="R57" s="36">
        <f t="shared" si="18"/>
        <v>187.10737475799999</v>
      </c>
      <c r="S57" s="36">
        <f t="shared" si="18"/>
        <v>187.10737475799999</v>
      </c>
      <c r="T57" s="36">
        <f t="shared" si="18"/>
        <v>0</v>
      </c>
      <c r="U57" s="36">
        <f t="shared" si="18"/>
        <v>0</v>
      </c>
      <c r="V57" s="36">
        <f t="shared" si="18"/>
        <v>0</v>
      </c>
      <c r="W57" s="36">
        <f t="shared" si="18"/>
        <v>187.10737475799999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4" si="19">IF((IFERROR(D68/((D14+E14)*90%),0))&lt;70%,MIN((MAX((D14+E14)*90%-D68,0)),(D14+E14/2)*$Y68),MAX((E14+D14)*90%-D68,0)/E$86)</f>
        <v>0</v>
      </c>
      <c r="F68" s="43">
        <f>IFERROR(IF(D68=0,0,D68/D14*F14),0)</f>
        <v>0</v>
      </c>
      <c r="G68" s="44"/>
      <c r="H68" s="43">
        <f>D68+E68-F68-G68</f>
        <v>0</v>
      </c>
      <c r="I68" s="45">
        <f>H68</f>
        <v>0</v>
      </c>
      <c r="J68" s="43">
        <f t="shared" ref="J68:J84" si="20">IF((IFERROR(I68/((I14+J14)*90%),0))&lt;70%,MIN((MAX((I14+J14)*90%-I68,0)),(I14+J14/2)*$Y68),MAX((J14+I14)*90%-I68,0)/J$86)</f>
        <v>0</v>
      </c>
      <c r="K68" s="43">
        <f>IFERROR(IF(I68=0,0,I68/I14*K14),0)</f>
        <v>0</v>
      </c>
      <c r="L68" s="44"/>
      <c r="M68" s="45">
        <f t="shared" ref="M68:M84" si="21">I68+J68-K68-L68</f>
        <v>0</v>
      </c>
      <c r="N68" s="43">
        <f>M68</f>
        <v>0</v>
      </c>
      <c r="O68" s="43">
        <f t="shared" ref="O68:O84" si="22">IF((IFERROR(N68/((N14+O14)*90%),0))&lt;70%,MIN((MAX((N14+O14)*90%-N68,0)),(N14+O14/2)*$A95),MAX((O14+N14)*90%-N68,0)/O$86)</f>
        <v>0</v>
      </c>
      <c r="P68" s="43">
        <f t="shared" ref="P68:P84" si="23">IFERROR(IF(N68=0,0,N68/N14*P14),0)</f>
        <v>0</v>
      </c>
      <c r="Q68" s="44"/>
      <c r="R68" s="43">
        <f>N68+O68-P68-Q68</f>
        <v>0</v>
      </c>
      <c r="S68" s="45">
        <f>R68</f>
        <v>0</v>
      </c>
      <c r="T68" s="43">
        <f>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0</v>
      </c>
      <c r="E69" s="43">
        <f t="shared" si="19"/>
        <v>-8.6273413422000012E-3</v>
      </c>
      <c r="F69" s="43">
        <f t="shared" ref="F69:F84" si="25">IFERROR(IF(D69=0,0,D69/D15*F15),0)</f>
        <v>0</v>
      </c>
      <c r="G69" s="44"/>
      <c r="H69" s="48">
        <f>D69+E69-F69-G69</f>
        <v>-8.6273413422000012E-3</v>
      </c>
      <c r="I69" s="45">
        <f t="shared" ref="I69:I84" si="26">H69</f>
        <v>-8.6273413422000012E-3</v>
      </c>
      <c r="J69" s="43">
        <f t="shared" si="20"/>
        <v>-8.6273413422000012E-3</v>
      </c>
      <c r="K69" s="43">
        <f t="shared" ref="K69:K72" si="27">IFERROR(IF(I69=0,0,I69/I15*K15),0)</f>
        <v>0</v>
      </c>
      <c r="L69" s="44"/>
      <c r="M69" s="45">
        <f t="shared" si="21"/>
        <v>-1.7254682684400002E-2</v>
      </c>
      <c r="N69" s="43">
        <f t="shared" ref="N69:N84" si="28">M69</f>
        <v>-1.7254682684400002E-2</v>
      </c>
      <c r="O69" s="43">
        <f t="shared" si="22"/>
        <v>-8.6273413422000012E-3</v>
      </c>
      <c r="P69" s="43">
        <f t="shared" si="23"/>
        <v>0</v>
      </c>
      <c r="Q69" s="44"/>
      <c r="R69" s="43">
        <f t="shared" ref="R69:R84" si="29">N69+O69-P69-Q69</f>
        <v>-2.5882024026600003E-2</v>
      </c>
      <c r="S69" s="45">
        <f t="shared" ref="S69:S84" si="30">R69</f>
        <v>-2.5882024026600003E-2</v>
      </c>
      <c r="T69" s="43">
        <f t="shared" ref="T69:T84" si="31">IF((IFERROR(S69/((S15+T15)*90%),0))&lt;70%,MIN((MAX((S15+T15)*90%-S69,0)),(S15+T15/2)*$A96),MAX((T15+S15)*90%-S69,0)/T$86)</f>
        <v>-8.6273413422000012E-3</v>
      </c>
      <c r="U69" s="43">
        <f t="shared" si="24"/>
        <v>0</v>
      </c>
      <c r="V69" s="44"/>
      <c r="W69" s="45">
        <f t="shared" ref="W69:W84" si="32">S69+T69-U69-V69</f>
        <v>-3.4509365368800005E-2</v>
      </c>
      <c r="Y69" s="46">
        <v>3.3399999999999999E-2</v>
      </c>
    </row>
    <row r="70" spans="1:25" x14ac:dyDescent="0.3">
      <c r="A70" s="46">
        <v>5.28E-2</v>
      </c>
      <c r="B70" s="41">
        <f t="shared" ref="B70:B84" si="33">B69+1</f>
        <v>3</v>
      </c>
      <c r="C70" s="42" t="s">
        <v>2</v>
      </c>
      <c r="D70" s="134">
        <v>0</v>
      </c>
      <c r="E70" s="43">
        <f t="shared" si="19"/>
        <v>0</v>
      </c>
      <c r="F70" s="43">
        <f t="shared" si="25"/>
        <v>0</v>
      </c>
      <c r="G70" s="44"/>
      <c r="H70" s="43">
        <f t="shared" ref="H70:H84" si="34">D70+E70-F70-G70</f>
        <v>0</v>
      </c>
      <c r="I70" s="45">
        <f t="shared" si="26"/>
        <v>0</v>
      </c>
      <c r="J70" s="43">
        <f t="shared" si="20"/>
        <v>0</v>
      </c>
      <c r="K70" s="43">
        <f t="shared" si="27"/>
        <v>0</v>
      </c>
      <c r="L70" s="44"/>
      <c r="M70" s="45">
        <f t="shared" si="21"/>
        <v>0</v>
      </c>
      <c r="N70" s="43">
        <f t="shared" si="28"/>
        <v>0</v>
      </c>
      <c r="O70" s="43">
        <f t="shared" si="22"/>
        <v>0</v>
      </c>
      <c r="P70" s="43">
        <f t="shared" si="23"/>
        <v>0</v>
      </c>
      <c r="Q70" s="44"/>
      <c r="R70" s="43">
        <f t="shared" si="29"/>
        <v>0</v>
      </c>
      <c r="S70" s="45">
        <f t="shared" si="30"/>
        <v>0</v>
      </c>
      <c r="T70" s="43">
        <f t="shared" si="31"/>
        <v>0</v>
      </c>
      <c r="U70" s="43">
        <f t="shared" si="24"/>
        <v>0</v>
      </c>
      <c r="V70" s="44"/>
      <c r="W70" s="45">
        <f t="shared" si="32"/>
        <v>0</v>
      </c>
      <c r="Y70" s="46">
        <v>5.28E-2</v>
      </c>
    </row>
    <row r="71" spans="1:25" x14ac:dyDescent="0.3">
      <c r="A71" s="46">
        <v>5.28E-2</v>
      </c>
      <c r="B71" s="41">
        <f t="shared" si="33"/>
        <v>4</v>
      </c>
      <c r="C71" s="42" t="s">
        <v>3</v>
      </c>
      <c r="D71" s="134">
        <v>0.71818832872952987</v>
      </c>
      <c r="E71" s="43">
        <f t="shared" si="19"/>
        <v>0.28406082601541993</v>
      </c>
      <c r="F71" s="43">
        <f t="shared" si="25"/>
        <v>0</v>
      </c>
      <c r="G71" s="44"/>
      <c r="H71" s="43">
        <f t="shared" si="34"/>
        <v>1.0022491547449497</v>
      </c>
      <c r="I71" s="45">
        <f t="shared" si="26"/>
        <v>1.0022491547449497</v>
      </c>
      <c r="J71" s="43">
        <f t="shared" si="20"/>
        <v>0.28406082601541993</v>
      </c>
      <c r="K71" s="43">
        <f t="shared" si="27"/>
        <v>0</v>
      </c>
      <c r="L71" s="44"/>
      <c r="M71" s="45">
        <f t="shared" si="21"/>
        <v>1.2863099807603695</v>
      </c>
      <c r="N71" s="43">
        <f t="shared" si="28"/>
        <v>1.2863099807603695</v>
      </c>
      <c r="O71" s="43">
        <f t="shared" si="22"/>
        <v>0.28406082601541993</v>
      </c>
      <c r="P71" s="43">
        <f t="shared" si="23"/>
        <v>0</v>
      </c>
      <c r="Q71" s="44"/>
      <c r="R71" s="43">
        <f t="shared" si="29"/>
        <v>1.5703708067757893</v>
      </c>
      <c r="S71" s="45">
        <f t="shared" si="30"/>
        <v>1.5703708067757893</v>
      </c>
      <c r="T71" s="43">
        <f t="shared" si="31"/>
        <v>0.28406082601541993</v>
      </c>
      <c r="U71" s="43">
        <f t="shared" si="24"/>
        <v>0</v>
      </c>
      <c r="V71" s="44"/>
      <c r="W71" s="45">
        <f t="shared" si="32"/>
        <v>1.8544316327912092</v>
      </c>
      <c r="Y71" s="46">
        <v>5.28E-2</v>
      </c>
    </row>
    <row r="72" spans="1:25" x14ac:dyDescent="0.3">
      <c r="A72" s="46">
        <v>3.3399999999999999E-2</v>
      </c>
      <c r="B72" s="41">
        <f t="shared" si="33"/>
        <v>5</v>
      </c>
      <c r="C72" s="42" t="s">
        <v>4</v>
      </c>
      <c r="D72" s="134">
        <v>4.2380519391880354</v>
      </c>
      <c r="E72" s="43">
        <f t="shared" si="19"/>
        <v>2.4974853809474902</v>
      </c>
      <c r="F72" s="43">
        <f t="shared" si="25"/>
        <v>0</v>
      </c>
      <c r="G72" s="44"/>
      <c r="H72" s="43">
        <f t="shared" si="34"/>
        <v>6.735537320135526</v>
      </c>
      <c r="I72" s="45">
        <f t="shared" si="26"/>
        <v>6.735537320135526</v>
      </c>
      <c r="J72" s="43">
        <f t="shared" si="20"/>
        <v>2.4974853809474902</v>
      </c>
      <c r="K72" s="43">
        <f t="shared" si="27"/>
        <v>0</v>
      </c>
      <c r="L72" s="44"/>
      <c r="M72" s="45">
        <f t="shared" si="21"/>
        <v>9.2330227010830157</v>
      </c>
      <c r="N72" s="43">
        <f t="shared" si="28"/>
        <v>9.2330227010830157</v>
      </c>
      <c r="O72" s="43">
        <f t="shared" si="22"/>
        <v>2.4974853809474902</v>
      </c>
      <c r="P72" s="43">
        <f t="shared" si="23"/>
        <v>0</v>
      </c>
      <c r="Q72" s="44"/>
      <c r="R72" s="43">
        <f t="shared" si="29"/>
        <v>11.730508082030505</v>
      </c>
      <c r="S72" s="45">
        <f t="shared" si="30"/>
        <v>11.730508082030505</v>
      </c>
      <c r="T72" s="43">
        <f t="shared" si="31"/>
        <v>2.4974853809474902</v>
      </c>
      <c r="U72" s="43">
        <f t="shared" si="24"/>
        <v>0</v>
      </c>
      <c r="V72" s="44"/>
      <c r="W72" s="45">
        <f t="shared" si="32"/>
        <v>14.227993462977995</v>
      </c>
      <c r="Y72" s="46">
        <v>3.3399999999999999E-2</v>
      </c>
    </row>
    <row r="73" spans="1:25" x14ac:dyDescent="0.3">
      <c r="A73" s="46">
        <v>5.28E-2</v>
      </c>
      <c r="B73" s="41">
        <f t="shared" si="33"/>
        <v>6</v>
      </c>
      <c r="C73" s="42" t="s">
        <v>5</v>
      </c>
      <c r="D73" s="134">
        <v>1.1605761285465854</v>
      </c>
      <c r="E73" s="43">
        <f t="shared" si="19"/>
        <v>-3.8232335976776826</v>
      </c>
      <c r="F73" s="43">
        <f>IFERROR(IF(D73=0,0,D73/D19*F19),0)</f>
        <v>0</v>
      </c>
      <c r="G73" s="44"/>
      <c r="H73" s="43">
        <f t="shared" si="34"/>
        <v>-2.6626574691310969</v>
      </c>
      <c r="I73" s="45">
        <f t="shared" si="26"/>
        <v>-2.6626574691310969</v>
      </c>
      <c r="J73" s="43">
        <f t="shared" si="20"/>
        <v>-2.7125855976776827</v>
      </c>
      <c r="K73" s="43">
        <f>IFERROR(IF(I73=0,0,I73/I19*K19),0)</f>
        <v>0</v>
      </c>
      <c r="L73" s="44"/>
      <c r="M73" s="45">
        <f t="shared" si="21"/>
        <v>-5.3752430668087801</v>
      </c>
      <c r="N73" s="43">
        <f t="shared" si="28"/>
        <v>-5.3752430668087801</v>
      </c>
      <c r="O73" s="43">
        <f t="shared" si="22"/>
        <v>1.2326304023223176</v>
      </c>
      <c r="P73" s="43">
        <f t="shared" si="23"/>
        <v>0</v>
      </c>
      <c r="Q73" s="44"/>
      <c r="R73" s="43">
        <f>N73+O73-P73-Q73</f>
        <v>-4.142612664486462</v>
      </c>
      <c r="S73" s="45">
        <f t="shared" si="30"/>
        <v>-4.142612664486462</v>
      </c>
      <c r="T73" s="43">
        <f>IF((IFERROR(S73/((S19+T19)*90%),0))&lt;70%,MIN((MAX((S19+T19)*90%-S73,0)),(S19+T19/2)*$A100),MAX((T19+S19)*90%-S73,0)/T$86)</f>
        <v>5.1287424023223176</v>
      </c>
      <c r="U73" s="43">
        <f t="shared" si="24"/>
        <v>0</v>
      </c>
      <c r="V73" s="44"/>
      <c r="W73" s="45">
        <f t="shared" si="32"/>
        <v>0.98612973783585556</v>
      </c>
      <c r="Y73" s="46">
        <v>5.28E-2</v>
      </c>
    </row>
    <row r="74" spans="1:25" x14ac:dyDescent="0.3">
      <c r="A74" s="46">
        <v>0.18</v>
      </c>
      <c r="B74" s="41">
        <f t="shared" si="33"/>
        <v>7</v>
      </c>
      <c r="C74" s="42" t="s">
        <v>6</v>
      </c>
      <c r="D74" s="134">
        <v>0</v>
      </c>
      <c r="E74" s="43">
        <f t="shared" si="19"/>
        <v>0</v>
      </c>
      <c r="F74" s="43">
        <f t="shared" si="25"/>
        <v>0</v>
      </c>
      <c r="G74" s="44"/>
      <c r="H74" s="43">
        <f t="shared" si="34"/>
        <v>0</v>
      </c>
      <c r="I74" s="45">
        <f t="shared" si="26"/>
        <v>0</v>
      </c>
      <c r="J74" s="43">
        <f t="shared" si="20"/>
        <v>0</v>
      </c>
      <c r="K74" s="43">
        <f t="shared" ref="K74:K84" si="35">IFERROR(IF(I74=0,0,I74/I20*K20),0)</f>
        <v>0</v>
      </c>
      <c r="L74" s="44"/>
      <c r="M74" s="45">
        <f t="shared" si="21"/>
        <v>0</v>
      </c>
      <c r="N74" s="43">
        <f t="shared" si="28"/>
        <v>0</v>
      </c>
      <c r="O74" s="43">
        <f t="shared" si="22"/>
        <v>0</v>
      </c>
      <c r="P74" s="43">
        <f t="shared" si="23"/>
        <v>0</v>
      </c>
      <c r="Q74" s="44"/>
      <c r="R74" s="43">
        <f t="shared" si="29"/>
        <v>0</v>
      </c>
      <c r="S74" s="45">
        <f t="shared" si="30"/>
        <v>0</v>
      </c>
      <c r="T74" s="43">
        <f t="shared" si="31"/>
        <v>0</v>
      </c>
      <c r="U74" s="43">
        <f t="shared" si="24"/>
        <v>0</v>
      </c>
      <c r="V74" s="44"/>
      <c r="W74" s="45">
        <f t="shared" si="32"/>
        <v>0</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0"/>
        <v>0</v>
      </c>
      <c r="K75" s="43">
        <f t="shared" si="35"/>
        <v>0</v>
      </c>
      <c r="L75" s="44"/>
      <c r="M75" s="45">
        <f t="shared" si="21"/>
        <v>0</v>
      </c>
      <c r="N75" s="43">
        <f t="shared" si="28"/>
        <v>0</v>
      </c>
      <c r="O75" s="43">
        <f t="shared" si="22"/>
        <v>0</v>
      </c>
      <c r="P75" s="43">
        <f t="shared" si="23"/>
        <v>0</v>
      </c>
      <c r="Q75" s="44"/>
      <c r="R75" s="43">
        <f t="shared" si="29"/>
        <v>0</v>
      </c>
      <c r="S75" s="45">
        <f t="shared" si="30"/>
        <v>0</v>
      </c>
      <c r="T75" s="43">
        <f t="shared" si="31"/>
        <v>0</v>
      </c>
      <c r="U75" s="43">
        <f t="shared" si="24"/>
        <v>0</v>
      </c>
      <c r="V75" s="44"/>
      <c r="W75" s="45">
        <f t="shared" si="32"/>
        <v>0</v>
      </c>
      <c r="Y75" s="46">
        <v>5.28E-2</v>
      </c>
    </row>
    <row r="76" spans="1:25" x14ac:dyDescent="0.3">
      <c r="A76" s="46">
        <v>5.28E-2</v>
      </c>
      <c r="B76" s="41">
        <f t="shared" si="33"/>
        <v>9</v>
      </c>
      <c r="C76" s="42" t="s">
        <v>8</v>
      </c>
      <c r="D76" s="134">
        <v>0</v>
      </c>
      <c r="E76" s="43">
        <f t="shared" si="19"/>
        <v>-7.5646739414400005E-2</v>
      </c>
      <c r="F76" s="43">
        <f t="shared" si="25"/>
        <v>0</v>
      </c>
      <c r="G76" s="44"/>
      <c r="H76" s="43">
        <f t="shared" si="34"/>
        <v>-7.5646739414400005E-2</v>
      </c>
      <c r="I76" s="45">
        <f t="shared" si="26"/>
        <v>-7.5646739414400005E-2</v>
      </c>
      <c r="J76" s="43">
        <f t="shared" si="20"/>
        <v>-7.5646739414400005E-2</v>
      </c>
      <c r="K76" s="43">
        <f t="shared" si="35"/>
        <v>0</v>
      </c>
      <c r="L76" s="44"/>
      <c r="M76" s="45">
        <f t="shared" si="21"/>
        <v>-0.15129347882880001</v>
      </c>
      <c r="N76" s="43">
        <f t="shared" si="28"/>
        <v>-0.15129347882880001</v>
      </c>
      <c r="O76" s="43">
        <f t="shared" si="22"/>
        <v>-7.5646739414400005E-2</v>
      </c>
      <c r="P76" s="43">
        <f t="shared" si="23"/>
        <v>0</v>
      </c>
      <c r="Q76" s="44"/>
      <c r="R76" s="43">
        <f t="shared" si="29"/>
        <v>-0.22694021824320001</v>
      </c>
      <c r="S76" s="45">
        <f t="shared" si="30"/>
        <v>-0.22694021824320001</v>
      </c>
      <c r="T76" s="43">
        <f t="shared" si="31"/>
        <v>-7.5646739414400005E-2</v>
      </c>
      <c r="U76" s="43">
        <f t="shared" si="24"/>
        <v>0</v>
      </c>
      <c r="V76" s="44"/>
      <c r="W76" s="45">
        <f t="shared" si="32"/>
        <v>-0.30258695765760002</v>
      </c>
      <c r="Y76" s="46">
        <v>5.28E-2</v>
      </c>
    </row>
    <row r="77" spans="1:25" x14ac:dyDescent="0.3">
      <c r="A77" s="46">
        <v>9.5000000000000001E-2</v>
      </c>
      <c r="B77" s="41">
        <f t="shared" si="33"/>
        <v>10</v>
      </c>
      <c r="C77" s="42" t="s">
        <v>9</v>
      </c>
      <c r="D77" s="134">
        <v>0.21414084210537393</v>
      </c>
      <c r="E77" s="43">
        <f t="shared" si="19"/>
        <v>0.13311723724691596</v>
      </c>
      <c r="F77" s="43">
        <f t="shared" si="25"/>
        <v>0</v>
      </c>
      <c r="G77" s="44"/>
      <c r="H77" s="43">
        <f t="shared" si="34"/>
        <v>0.34725807935228992</v>
      </c>
      <c r="I77" s="45">
        <f t="shared" si="26"/>
        <v>0.34725807935228992</v>
      </c>
      <c r="J77" s="43">
        <f t="shared" si="20"/>
        <v>0.13311723724691596</v>
      </c>
      <c r="K77" s="43">
        <f t="shared" si="35"/>
        <v>0</v>
      </c>
      <c r="L77" s="44"/>
      <c r="M77" s="45">
        <f t="shared" si="21"/>
        <v>0.48037531659920585</v>
      </c>
      <c r="N77" s="43">
        <f t="shared" si="28"/>
        <v>0.48037531659920585</v>
      </c>
      <c r="O77" s="43">
        <f t="shared" si="22"/>
        <v>0.13311723724691596</v>
      </c>
      <c r="P77" s="43">
        <f t="shared" si="23"/>
        <v>0</v>
      </c>
      <c r="Q77" s="44"/>
      <c r="R77" s="43">
        <f t="shared" si="29"/>
        <v>0.61349255384612178</v>
      </c>
      <c r="S77" s="45">
        <f t="shared" si="30"/>
        <v>0.61349255384612178</v>
      </c>
      <c r="T77" s="43">
        <f t="shared" si="31"/>
        <v>0.13311723724691596</v>
      </c>
      <c r="U77" s="43">
        <f t="shared" si="24"/>
        <v>0</v>
      </c>
      <c r="V77" s="44"/>
      <c r="W77" s="45">
        <f t="shared" si="32"/>
        <v>0.74660979109303771</v>
      </c>
      <c r="Y77" s="46">
        <v>9.5000000000000001E-2</v>
      </c>
    </row>
    <row r="78" spans="1:25" x14ac:dyDescent="0.3">
      <c r="A78" s="46">
        <v>6.3299999999999995E-2</v>
      </c>
      <c r="B78" s="41">
        <f t="shared" si="33"/>
        <v>11</v>
      </c>
      <c r="C78" s="42" t="s">
        <v>10</v>
      </c>
      <c r="D78" s="134">
        <v>7.6647044634020715E-3</v>
      </c>
      <c r="E78" s="43">
        <f t="shared" si="19"/>
        <v>5.109802975601381E-3</v>
      </c>
      <c r="F78" s="43">
        <f t="shared" si="25"/>
        <v>0</v>
      </c>
      <c r="G78" s="44"/>
      <c r="H78" s="43">
        <f t="shared" si="34"/>
        <v>1.2774507439003453E-2</v>
      </c>
      <c r="I78" s="45">
        <f t="shared" si="26"/>
        <v>1.2774507439003453E-2</v>
      </c>
      <c r="J78" s="43">
        <f t="shared" si="20"/>
        <v>5.109802975601381E-3</v>
      </c>
      <c r="K78" s="43">
        <f t="shared" si="35"/>
        <v>0</v>
      </c>
      <c r="L78" s="44"/>
      <c r="M78" s="45">
        <f t="shared" si="21"/>
        <v>1.7884310414604834E-2</v>
      </c>
      <c r="N78" s="43">
        <f t="shared" si="28"/>
        <v>1.7884310414604834E-2</v>
      </c>
      <c r="O78" s="43">
        <f t="shared" si="22"/>
        <v>5.109802975601381E-3</v>
      </c>
      <c r="P78" s="43">
        <f t="shared" si="23"/>
        <v>0</v>
      </c>
      <c r="Q78" s="44"/>
      <c r="R78" s="43">
        <f t="shared" si="29"/>
        <v>2.2994113390206215E-2</v>
      </c>
      <c r="S78" s="45">
        <f t="shared" si="30"/>
        <v>2.2994113390206215E-2</v>
      </c>
      <c r="T78" s="43">
        <f t="shared" si="31"/>
        <v>5.109802975601381E-3</v>
      </c>
      <c r="U78" s="43">
        <f t="shared" si="24"/>
        <v>0</v>
      </c>
      <c r="V78" s="44"/>
      <c r="W78" s="45">
        <f t="shared" si="32"/>
        <v>2.8103916365807596E-2</v>
      </c>
      <c r="Y78" s="46">
        <v>6.3299999999999995E-2</v>
      </c>
    </row>
    <row r="79" spans="1:25" x14ac:dyDescent="0.3">
      <c r="A79" s="46">
        <v>6.3299999999999995E-2</v>
      </c>
      <c r="B79" s="41">
        <f t="shared" si="33"/>
        <v>12</v>
      </c>
      <c r="C79" s="42" t="s">
        <v>11</v>
      </c>
      <c r="D79" s="134">
        <v>5.8986262958948835E-2</v>
      </c>
      <c r="E79" s="43">
        <f t="shared" si="19"/>
        <v>9.6671989271270603E-2</v>
      </c>
      <c r="F79" s="43">
        <f t="shared" si="25"/>
        <v>0</v>
      </c>
      <c r="G79" s="49"/>
      <c r="H79" s="43">
        <f t="shared" si="34"/>
        <v>0.15565825223021945</v>
      </c>
      <c r="I79" s="45">
        <f t="shared" si="26"/>
        <v>0.15565825223021945</v>
      </c>
      <c r="J79" s="43">
        <f t="shared" si="20"/>
        <v>0.14933083778822059</v>
      </c>
      <c r="K79" s="43">
        <f t="shared" si="35"/>
        <v>0</v>
      </c>
      <c r="L79" s="44"/>
      <c r="M79" s="45">
        <f t="shared" si="21"/>
        <v>0.30498909001844005</v>
      </c>
      <c r="N79" s="43">
        <f t="shared" si="28"/>
        <v>0.30498909001844005</v>
      </c>
      <c r="O79" s="43">
        <f t="shared" si="22"/>
        <v>0.20976037889162058</v>
      </c>
      <c r="P79" s="43">
        <f t="shared" si="23"/>
        <v>0</v>
      </c>
      <c r="Q79" s="44"/>
      <c r="R79" s="43">
        <f t="shared" si="29"/>
        <v>0.51474946891006068</v>
      </c>
      <c r="S79" s="45">
        <f t="shared" si="30"/>
        <v>0.51474946891006068</v>
      </c>
      <c r="T79" s="43">
        <f t="shared" si="31"/>
        <v>0.26767987889162059</v>
      </c>
      <c r="U79" s="43">
        <f t="shared" si="24"/>
        <v>0</v>
      </c>
      <c r="V79" s="44"/>
      <c r="W79" s="45">
        <f t="shared" si="32"/>
        <v>0.78242934780168127</v>
      </c>
      <c r="Y79" s="46">
        <v>6.3299999999999995E-2</v>
      </c>
    </row>
    <row r="80" spans="1:25" x14ac:dyDescent="0.3">
      <c r="A80" s="46">
        <v>6.3299999999999995E-2</v>
      </c>
      <c r="B80" s="41">
        <f t="shared" si="33"/>
        <v>13</v>
      </c>
      <c r="C80" s="28" t="s">
        <v>12</v>
      </c>
      <c r="D80" s="134">
        <v>0</v>
      </c>
      <c r="E80" s="43">
        <f t="shared" si="19"/>
        <v>6.241381265999999E-4</v>
      </c>
      <c r="F80" s="43">
        <f t="shared" si="25"/>
        <v>0</v>
      </c>
      <c r="G80" s="49"/>
      <c r="H80" s="43">
        <f t="shared" si="34"/>
        <v>6.241381265999999E-4</v>
      </c>
      <c r="I80" s="45">
        <f t="shared" si="26"/>
        <v>6.241381265999999E-4</v>
      </c>
      <c r="J80" s="43">
        <f t="shared" si="20"/>
        <v>1.2482762531999998E-3</v>
      </c>
      <c r="K80" s="43">
        <f t="shared" si="35"/>
        <v>0</v>
      </c>
      <c r="L80" s="44"/>
      <c r="M80" s="45">
        <f t="shared" si="21"/>
        <v>1.8724143797999998E-3</v>
      </c>
      <c r="N80" s="43">
        <f t="shared" si="28"/>
        <v>1.8724143797999998E-3</v>
      </c>
      <c r="O80" s="43">
        <f t="shared" si="22"/>
        <v>6.4548276253200004E-2</v>
      </c>
      <c r="P80" s="43">
        <f t="shared" si="23"/>
        <v>0</v>
      </c>
      <c r="Q80" s="44"/>
      <c r="R80" s="43">
        <f t="shared" si="29"/>
        <v>6.6420690633000004E-2</v>
      </c>
      <c r="S80" s="45">
        <f t="shared" si="30"/>
        <v>6.6420690633000004E-2</v>
      </c>
      <c r="T80" s="43">
        <f t="shared" si="31"/>
        <v>0.12784827625319997</v>
      </c>
      <c r="U80" s="43">
        <f t="shared" si="24"/>
        <v>0</v>
      </c>
      <c r="V80" s="44"/>
      <c r="W80" s="45">
        <f t="shared" si="32"/>
        <v>0.19426896688619999</v>
      </c>
      <c r="Y80" s="46">
        <v>6.3299999999999995E-2</v>
      </c>
    </row>
    <row r="81" spans="1:33" x14ac:dyDescent="0.3">
      <c r="A81" s="46">
        <v>0.15</v>
      </c>
      <c r="B81" s="41">
        <f t="shared" si="33"/>
        <v>14</v>
      </c>
      <c r="C81" s="28" t="s">
        <v>13</v>
      </c>
      <c r="D81" s="134">
        <v>0</v>
      </c>
      <c r="E81" s="43">
        <f>IF((IFERROR(D81/((D27+E27)*100%),0))&lt;70%,MIN((MAX((D27+E27)*100%-D81,0)),(D27+E27/2)*$Y81),MAX((E27+D27)*100%-D81,0)/E$86)</f>
        <v>0</v>
      </c>
      <c r="F81" s="43">
        <f t="shared" si="25"/>
        <v>0</v>
      </c>
      <c r="G81" s="49"/>
      <c r="H81" s="43">
        <f t="shared" si="34"/>
        <v>0</v>
      </c>
      <c r="I81" s="45">
        <f t="shared" si="26"/>
        <v>0</v>
      </c>
      <c r="J81" s="43">
        <f>IF((IFERROR(I81/((I27+J27)*100%),0))&lt;70%,MIN((MAX((I27+J27)*100%-I81,0)),(I27+J27/2)*$Y81),MAX((J27+I27)*100%-I81,0)/J$86)</f>
        <v>6.0000000000000001E-3</v>
      </c>
      <c r="K81" s="43">
        <f t="shared" si="35"/>
        <v>0</v>
      </c>
      <c r="L81" s="44"/>
      <c r="M81" s="45">
        <f t="shared" si="21"/>
        <v>6.0000000000000001E-3</v>
      </c>
      <c r="N81" s="43">
        <f t="shared" si="28"/>
        <v>6.0000000000000001E-3</v>
      </c>
      <c r="O81" s="43">
        <f>IF((IFERROR(N81/((N27+O27)*100%),0))&lt;70%,MIN((MAX((N27+O27)*100%-N81,0)),(N27+O27/2)*$A108),MAX((O27+N27)*100%-N81,0)/O$86)</f>
        <v>0.28425</v>
      </c>
      <c r="P81" s="43">
        <f t="shared" si="23"/>
        <v>0</v>
      </c>
      <c r="Q81" s="44"/>
      <c r="R81" s="43">
        <f t="shared" si="29"/>
        <v>0.29025000000000001</v>
      </c>
      <c r="S81" s="45">
        <f t="shared" si="30"/>
        <v>0.29025000000000001</v>
      </c>
      <c r="T81" s="43">
        <f>IF((IFERROR(S81/((S27+T27)*100%),0))&lt;70%,MIN((MAX((S27+T27)*100%-S81,0)),(S27+T27/2)*$A108),MAX((T27+S27)*100%-S81,0)/T$86)</f>
        <v>0.55649999999999999</v>
      </c>
      <c r="U81" s="43">
        <f t="shared" si="24"/>
        <v>0</v>
      </c>
      <c r="V81" s="44"/>
      <c r="W81" s="45">
        <f t="shared" si="32"/>
        <v>0.84675</v>
      </c>
      <c r="Y81" s="46">
        <v>0.15</v>
      </c>
    </row>
    <row r="82" spans="1:33" x14ac:dyDescent="0.3">
      <c r="A82" s="46">
        <v>0.3</v>
      </c>
      <c r="B82" s="41">
        <f t="shared" si="33"/>
        <v>15</v>
      </c>
      <c r="C82" s="28" t="s">
        <v>14</v>
      </c>
      <c r="D82" s="134">
        <v>0</v>
      </c>
      <c r="E82" s="43">
        <f>IF((IFERROR(D82/((D28+E28)*100%),0))&lt;70%,MIN((MAX((D28+E28)*100%-D82,0)),(D28+E28/2)*$Y82),MAX((E28+D28)*100%-D82,0)/E$86)</f>
        <v>0</v>
      </c>
      <c r="F82" s="43">
        <f t="shared" si="25"/>
        <v>0</v>
      </c>
      <c r="G82" s="49"/>
      <c r="H82" s="43">
        <f t="shared" si="34"/>
        <v>0</v>
      </c>
      <c r="I82" s="45">
        <f t="shared" si="26"/>
        <v>0</v>
      </c>
      <c r="J82" s="101">
        <f>IF((IFERROR(I82/((I28+J28)*100%),0))&lt;70%,MIN((MAX((I28+J28)*100%-I82,0)),(I28+J28/2)*$Y82),MAX((J28+I28)*100%-I82,0)/J$86)</f>
        <v>0</v>
      </c>
      <c r="K82" s="43">
        <f t="shared" si="35"/>
        <v>0</v>
      </c>
      <c r="L82" s="44"/>
      <c r="M82" s="45">
        <f t="shared" si="21"/>
        <v>0</v>
      </c>
      <c r="N82" s="43">
        <f t="shared" si="28"/>
        <v>0</v>
      </c>
      <c r="O82" s="43">
        <f>IF((IFERROR(N82/((N28+O28)*100%),0))&lt;70%,MIN((MAX((N28+O28)*100%-N82,0)),(N28+O28/2)*$A109),MAX((O28+N28)*100%-N82,0)/O$86)</f>
        <v>0</v>
      </c>
      <c r="P82" s="43">
        <f t="shared" si="23"/>
        <v>0</v>
      </c>
      <c r="Q82" s="44"/>
      <c r="R82" s="43">
        <f t="shared" si="29"/>
        <v>0</v>
      </c>
      <c r="S82" s="45">
        <f t="shared" si="30"/>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26"/>
        <v>0</v>
      </c>
      <c r="J83" s="43">
        <f>IF((IFERROR(I83/((I29+J29)*100%),0))&lt;70%,MIN((MAX((I29+J29)*100%-I83,0)),(I29+J29/2)*$Y83),MAX((J29+I29)*100%-I83,0)/J$86)</f>
        <v>0</v>
      </c>
      <c r="K83" s="43">
        <f t="shared" si="35"/>
        <v>0</v>
      </c>
      <c r="L83" s="44"/>
      <c r="M83" s="45">
        <f t="shared" si="21"/>
        <v>0</v>
      </c>
      <c r="N83" s="43">
        <f t="shared" si="28"/>
        <v>0</v>
      </c>
      <c r="O83" s="43">
        <f>IF((IFERROR(N83/((N29+O29)*100%),0))&lt;70%,MIN((MAX((N29+O29)*100%-N83,0)),(N29+O29/2)*$A110),MAX((O29+N29)*100%-N83,0)/O$86)</f>
        <v>0</v>
      </c>
      <c r="P83" s="43">
        <f t="shared" si="23"/>
        <v>0</v>
      </c>
      <c r="Q83" s="44"/>
      <c r="R83" s="43">
        <f t="shared" si="29"/>
        <v>0</v>
      </c>
      <c r="S83" s="45">
        <f t="shared" si="30"/>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 t="shared" si="19"/>
        <v>6.3009096659999994E-4</v>
      </c>
      <c r="F84" s="43">
        <f t="shared" si="25"/>
        <v>0</v>
      </c>
      <c r="G84" s="44"/>
      <c r="H84" s="43">
        <f t="shared" si="34"/>
        <v>6.3009096659999994E-4</v>
      </c>
      <c r="I84" s="45">
        <f t="shared" si="26"/>
        <v>6.3009096659999994E-4</v>
      </c>
      <c r="J84" s="43">
        <f t="shared" si="20"/>
        <v>1.7611819332E-3</v>
      </c>
      <c r="K84" s="43">
        <f t="shared" si="35"/>
        <v>0</v>
      </c>
      <c r="L84" s="44"/>
      <c r="M84" s="45">
        <f t="shared" si="21"/>
        <v>2.3912728998E-3</v>
      </c>
      <c r="N84" s="43">
        <f t="shared" si="28"/>
        <v>2.3912728998E-3</v>
      </c>
      <c r="O84" s="43">
        <f t="shared" si="22"/>
        <v>2.2621819331999997E-3</v>
      </c>
      <c r="P84" s="43">
        <f t="shared" si="23"/>
        <v>0</v>
      </c>
      <c r="Q84" s="44"/>
      <c r="R84" s="43">
        <f t="shared" si="29"/>
        <v>4.6534548330000002E-3</v>
      </c>
      <c r="S84" s="45">
        <f t="shared" si="30"/>
        <v>4.6534548330000002E-3</v>
      </c>
      <c r="T84" s="43">
        <f t="shared" si="31"/>
        <v>2.2621819331999997E-3</v>
      </c>
      <c r="U84" s="43">
        <f t="shared" si="24"/>
        <v>0</v>
      </c>
      <c r="V84" s="44"/>
      <c r="W84" s="45">
        <f t="shared" si="32"/>
        <v>6.9156367662000003E-3</v>
      </c>
      <c r="Y84" s="46">
        <v>3.3399999999999999E-2</v>
      </c>
    </row>
    <row r="85" spans="1:33" ht="16" x14ac:dyDescent="0.3">
      <c r="A85" s="85"/>
      <c r="B85" s="34"/>
      <c r="C85" s="35" t="s">
        <v>17</v>
      </c>
      <c r="D85" s="36">
        <f>SUM(D68:D84)</f>
        <v>6.397608205991876</v>
      </c>
      <c r="E85" s="36">
        <f>SUM(E68:E84)</f>
        <v>-0.88980821288438461</v>
      </c>
      <c r="F85" s="36">
        <f t="shared" ref="F85:W85" si="36">SUM(F68:F84)</f>
        <v>0</v>
      </c>
      <c r="G85" s="36">
        <f t="shared" si="36"/>
        <v>0</v>
      </c>
      <c r="H85" s="36">
        <f t="shared" si="36"/>
        <v>5.5077999931074917</v>
      </c>
      <c r="I85" s="36">
        <f t="shared" si="36"/>
        <v>5.5077999931074917</v>
      </c>
      <c r="J85" s="36">
        <f t="shared" si="36"/>
        <v>0.28125386472576525</v>
      </c>
      <c r="K85" s="36">
        <f t="shared" si="36"/>
        <v>0</v>
      </c>
      <c r="L85" s="36">
        <f t="shared" si="36"/>
        <v>0</v>
      </c>
      <c r="M85" s="36">
        <f t="shared" si="36"/>
        <v>5.789053857833256</v>
      </c>
      <c r="N85" s="36">
        <f t="shared" si="36"/>
        <v>5.789053857833256</v>
      </c>
      <c r="O85" s="36">
        <f t="shared" si="36"/>
        <v>4.6289504058291664</v>
      </c>
      <c r="P85" s="36">
        <f t="shared" si="36"/>
        <v>0</v>
      </c>
      <c r="Q85" s="36">
        <f t="shared" si="36"/>
        <v>0</v>
      </c>
      <c r="R85" s="36">
        <f t="shared" si="36"/>
        <v>10.418004263662423</v>
      </c>
      <c r="S85" s="36">
        <f t="shared" si="36"/>
        <v>10.418004263662423</v>
      </c>
      <c r="T85" s="36">
        <f t="shared" si="36"/>
        <v>8.9185319058291643</v>
      </c>
      <c r="U85" s="36">
        <f t="shared" si="36"/>
        <v>0</v>
      </c>
      <c r="V85" s="36">
        <f t="shared" si="36"/>
        <v>0</v>
      </c>
      <c r="W85" s="36">
        <f t="shared" si="36"/>
        <v>19.336536169491591</v>
      </c>
    </row>
    <row r="86" spans="1:33" ht="16" x14ac:dyDescent="0.3">
      <c r="A86" s="85"/>
      <c r="B86" s="38"/>
      <c r="C86" s="51" t="s">
        <v>87</v>
      </c>
      <c r="D86" s="52"/>
      <c r="E86" s="53">
        <v>1.4958904109589042</v>
      </c>
      <c r="F86" s="52">
        <f>E85-F85</f>
        <v>-0.88980821288438461</v>
      </c>
      <c r="G86" s="52"/>
      <c r="H86" s="52"/>
      <c r="I86" s="54"/>
      <c r="J86" s="53">
        <v>10</v>
      </c>
      <c r="K86" s="54"/>
      <c r="L86" s="54"/>
      <c r="M86" s="54"/>
      <c r="N86" s="52"/>
      <c r="O86" s="53">
        <f>J86-1</f>
        <v>9</v>
      </c>
      <c r="P86" s="52"/>
      <c r="Q86" s="52"/>
      <c r="R86" s="52"/>
      <c r="S86" s="54"/>
      <c r="T86" s="53">
        <f>O86-1</f>
        <v>8</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7"/>
        <v>-3.4509365368800005E-2</v>
      </c>
      <c r="E96" s="43">
        <f t="shared" si="38"/>
        <v>-8.6273413422000012E-3</v>
      </c>
      <c r="F96" s="43">
        <f t="shared" si="39"/>
        <v>0</v>
      </c>
      <c r="G96" s="44"/>
      <c r="H96" s="45">
        <f t="shared" ref="H96:H111" si="46">D96+E96-F96-G96</f>
        <v>-4.3136706711000006E-2</v>
      </c>
      <c r="I96" s="30">
        <f t="shared" ref="I96:I111" si="47">H96</f>
        <v>-4.3136706711000006E-2</v>
      </c>
      <c r="J96" s="43">
        <f t="shared" si="40"/>
        <v>-8.6273413422000012E-3</v>
      </c>
      <c r="K96" s="43">
        <f t="shared" si="41"/>
        <v>0</v>
      </c>
      <c r="L96" s="29"/>
      <c r="M96" s="30">
        <f t="shared" ref="M96:M111" si="48">I96+J96-K96-L96</f>
        <v>-5.1764048053200007E-2</v>
      </c>
      <c r="N96" s="30">
        <f t="shared" ref="N96:N111" si="49">M96</f>
        <v>-5.1764048053200007E-2</v>
      </c>
      <c r="O96" s="43">
        <f t="shared" ref="O96:O107" si="50">IF((IFERROR(N96/((N41+O41)*90%),0))&lt;70%,MIN((MAX((N41+O41)*90%-N96,0)),(N41+O41/2)*$A96),MAX((O41+N41)*90%-N96,0)/O$113)</f>
        <v>-8.6273413422000012E-3</v>
      </c>
      <c r="P96" s="43">
        <f t="shared" si="42"/>
        <v>0</v>
      </c>
      <c r="Q96" s="29"/>
      <c r="R96" s="30">
        <f t="shared" ref="R96:R111" si="51">N96+O96-P96-Q96</f>
        <v>-6.0391389395400008E-2</v>
      </c>
      <c r="S96" s="30">
        <f t="shared" ref="S96:S111" si="52">R96</f>
        <v>-6.0391389395400008E-2</v>
      </c>
      <c r="T96" s="43">
        <f t="shared" si="43"/>
        <v>-8.6273413422000012E-3</v>
      </c>
      <c r="U96" s="43">
        <f t="shared" si="44"/>
        <v>0</v>
      </c>
      <c r="V96" s="29"/>
      <c r="W96" s="30">
        <f t="shared" ref="W96:W111" si="53">S96+T96-U96-V96</f>
        <v>-6.9018730737600009E-2</v>
      </c>
    </row>
    <row r="97" spans="1:23" x14ac:dyDescent="0.3">
      <c r="A97" s="46">
        <f t="shared" si="45"/>
        <v>5.28E-2</v>
      </c>
      <c r="B97" s="41">
        <f t="shared" ref="B97:B111" si="54">B96+1</f>
        <v>3</v>
      </c>
      <c r="C97" s="42" t="s">
        <v>2</v>
      </c>
      <c r="D97" s="45">
        <f t="shared" si="37"/>
        <v>0</v>
      </c>
      <c r="E97" s="43">
        <f t="shared" si="38"/>
        <v>0</v>
      </c>
      <c r="F97" s="43">
        <f t="shared" si="39"/>
        <v>0</v>
      </c>
      <c r="G97" s="44"/>
      <c r="H97" s="45">
        <f t="shared" si="46"/>
        <v>0</v>
      </c>
      <c r="I97" s="30">
        <f t="shared" si="47"/>
        <v>0</v>
      </c>
      <c r="J97" s="43">
        <f t="shared" si="40"/>
        <v>0</v>
      </c>
      <c r="K97" s="43">
        <f t="shared" si="41"/>
        <v>0</v>
      </c>
      <c r="L97" s="29"/>
      <c r="M97" s="30">
        <f t="shared" si="48"/>
        <v>0</v>
      </c>
      <c r="N97" s="30">
        <f t="shared" si="49"/>
        <v>0</v>
      </c>
      <c r="O97" s="43">
        <f t="shared" si="50"/>
        <v>0</v>
      </c>
      <c r="P97" s="43">
        <f t="shared" si="42"/>
        <v>0</v>
      </c>
      <c r="Q97" s="29"/>
      <c r="R97" s="30">
        <f t="shared" si="51"/>
        <v>0</v>
      </c>
      <c r="S97" s="30">
        <f t="shared" si="52"/>
        <v>0</v>
      </c>
      <c r="T97" s="43">
        <f t="shared" si="43"/>
        <v>0</v>
      </c>
      <c r="U97" s="43">
        <f t="shared" si="44"/>
        <v>0</v>
      </c>
      <c r="V97" s="29"/>
      <c r="W97" s="30">
        <f t="shared" si="53"/>
        <v>0</v>
      </c>
    </row>
    <row r="98" spans="1:23" x14ac:dyDescent="0.3">
      <c r="A98" s="46">
        <f t="shared" si="45"/>
        <v>5.28E-2</v>
      </c>
      <c r="B98" s="41">
        <f t="shared" si="54"/>
        <v>4</v>
      </c>
      <c r="C98" s="42" t="s">
        <v>3</v>
      </c>
      <c r="D98" s="45">
        <f t="shared" si="37"/>
        <v>1.8544316327912092</v>
      </c>
      <c r="E98" s="43">
        <f t="shared" si="38"/>
        <v>0.28406082601541993</v>
      </c>
      <c r="F98" s="43">
        <f t="shared" si="39"/>
        <v>0</v>
      </c>
      <c r="G98" s="44"/>
      <c r="H98" s="45">
        <f t="shared" si="46"/>
        <v>2.138492458806629</v>
      </c>
      <c r="I98" s="30">
        <f t="shared" si="47"/>
        <v>2.138492458806629</v>
      </c>
      <c r="J98" s="43">
        <f t="shared" si="40"/>
        <v>0.28406082601541993</v>
      </c>
      <c r="K98" s="43">
        <f t="shared" si="41"/>
        <v>0</v>
      </c>
      <c r="L98" s="29"/>
      <c r="M98" s="30">
        <f t="shared" si="48"/>
        <v>2.4225532848220488</v>
      </c>
      <c r="N98" s="30">
        <f t="shared" si="49"/>
        <v>2.4225532848220488</v>
      </c>
      <c r="O98" s="43">
        <f t="shared" si="50"/>
        <v>0.28406082601541993</v>
      </c>
      <c r="P98" s="43">
        <f t="shared" si="42"/>
        <v>0</v>
      </c>
      <c r="Q98" s="29"/>
      <c r="R98" s="30">
        <f t="shared" si="51"/>
        <v>2.7066141108374686</v>
      </c>
      <c r="S98" s="30">
        <f t="shared" si="52"/>
        <v>2.7066141108374686</v>
      </c>
      <c r="T98" s="43">
        <f t="shared" si="43"/>
        <v>0.28406082601541993</v>
      </c>
      <c r="U98" s="43">
        <f t="shared" si="44"/>
        <v>0</v>
      </c>
      <c r="V98" s="29"/>
      <c r="W98" s="30">
        <f t="shared" si="53"/>
        <v>2.9906749368528884</v>
      </c>
    </row>
    <row r="99" spans="1:23" x14ac:dyDescent="0.3">
      <c r="A99" s="46">
        <f t="shared" si="45"/>
        <v>3.3399999999999999E-2</v>
      </c>
      <c r="B99" s="41">
        <f t="shared" si="54"/>
        <v>5</v>
      </c>
      <c r="C99" s="42" t="s">
        <v>4</v>
      </c>
      <c r="D99" s="45">
        <f t="shared" si="37"/>
        <v>14.227993462977995</v>
      </c>
      <c r="E99" s="43">
        <f t="shared" si="38"/>
        <v>2.4974853809474902</v>
      </c>
      <c r="F99" s="43">
        <f t="shared" si="39"/>
        <v>0</v>
      </c>
      <c r="G99" s="44"/>
      <c r="H99" s="45">
        <f t="shared" si="46"/>
        <v>16.725478843925487</v>
      </c>
      <c r="I99" s="30">
        <f t="shared" si="47"/>
        <v>16.725478843925487</v>
      </c>
      <c r="J99" s="43">
        <f t="shared" si="40"/>
        <v>2.4974853809474902</v>
      </c>
      <c r="K99" s="43">
        <f t="shared" si="41"/>
        <v>0</v>
      </c>
      <c r="L99" s="29"/>
      <c r="M99" s="30">
        <f t="shared" si="48"/>
        <v>19.222964224872978</v>
      </c>
      <c r="N99" s="30">
        <f t="shared" si="49"/>
        <v>19.222964224872978</v>
      </c>
      <c r="O99" s="43">
        <f t="shared" si="50"/>
        <v>2.4974853809474902</v>
      </c>
      <c r="P99" s="43">
        <f t="shared" si="42"/>
        <v>0</v>
      </c>
      <c r="Q99" s="29"/>
      <c r="R99" s="30">
        <f t="shared" si="51"/>
        <v>21.72044960582047</v>
      </c>
      <c r="S99" s="30">
        <f t="shared" si="52"/>
        <v>21.72044960582047</v>
      </c>
      <c r="T99" s="43">
        <f t="shared" si="43"/>
        <v>2.4974853809474902</v>
      </c>
      <c r="U99" s="43">
        <f t="shared" si="44"/>
        <v>0</v>
      </c>
      <c r="V99" s="29"/>
      <c r="W99" s="30">
        <f t="shared" si="53"/>
        <v>24.217934986767961</v>
      </c>
    </row>
    <row r="100" spans="1:23" x14ac:dyDescent="0.3">
      <c r="A100" s="46">
        <f t="shared" si="45"/>
        <v>5.28E-2</v>
      </c>
      <c r="B100" s="41">
        <f t="shared" si="54"/>
        <v>6</v>
      </c>
      <c r="C100" s="42" t="s">
        <v>5</v>
      </c>
      <c r="D100" s="45">
        <f t="shared" si="37"/>
        <v>0.98612973783585556</v>
      </c>
      <c r="E100" s="43">
        <f t="shared" si="38"/>
        <v>5.1287424023223176</v>
      </c>
      <c r="F100" s="43">
        <f t="shared" si="39"/>
        <v>0</v>
      </c>
      <c r="G100" s="44"/>
      <c r="H100" s="45">
        <f t="shared" si="46"/>
        <v>6.1148721401581732</v>
      </c>
      <c r="I100" s="30">
        <f t="shared" si="47"/>
        <v>6.1148721401581732</v>
      </c>
      <c r="J100" s="43">
        <f t="shared" si="40"/>
        <v>5.1287424023223176</v>
      </c>
      <c r="K100" s="43">
        <f t="shared" si="41"/>
        <v>0</v>
      </c>
      <c r="L100" s="29"/>
      <c r="M100" s="30">
        <f t="shared" si="48"/>
        <v>11.24361454248049</v>
      </c>
      <c r="N100" s="30">
        <f t="shared" si="49"/>
        <v>11.24361454248049</v>
      </c>
      <c r="O100" s="43">
        <f t="shared" si="50"/>
        <v>5.1287424023223176</v>
      </c>
      <c r="P100" s="43">
        <f t="shared" si="42"/>
        <v>0</v>
      </c>
      <c r="Q100" s="29"/>
      <c r="R100" s="30">
        <f t="shared" si="51"/>
        <v>16.372356944802807</v>
      </c>
      <c r="S100" s="30">
        <f t="shared" si="52"/>
        <v>16.372356944802807</v>
      </c>
      <c r="T100" s="43">
        <f t="shared" si="43"/>
        <v>5.1287424023223176</v>
      </c>
      <c r="U100" s="43">
        <f t="shared" si="44"/>
        <v>0</v>
      </c>
      <c r="V100" s="29"/>
      <c r="W100" s="30">
        <f t="shared" si="53"/>
        <v>21.501099347125123</v>
      </c>
    </row>
    <row r="101" spans="1:23" x14ac:dyDescent="0.3">
      <c r="A101" s="46">
        <f t="shared" si="45"/>
        <v>0.18</v>
      </c>
      <c r="B101" s="41">
        <f t="shared" si="54"/>
        <v>7</v>
      </c>
      <c r="C101" s="42" t="s">
        <v>6</v>
      </c>
      <c r="D101" s="45">
        <f t="shared" si="37"/>
        <v>0</v>
      </c>
      <c r="E101" s="43">
        <f t="shared" si="38"/>
        <v>0</v>
      </c>
      <c r="F101" s="43">
        <f t="shared" si="39"/>
        <v>0</v>
      </c>
      <c r="G101" s="44"/>
      <c r="H101" s="45">
        <f t="shared" si="46"/>
        <v>0</v>
      </c>
      <c r="I101" s="30">
        <f t="shared" si="47"/>
        <v>0</v>
      </c>
      <c r="J101" s="43">
        <f t="shared" si="40"/>
        <v>0</v>
      </c>
      <c r="K101" s="43">
        <f t="shared" si="41"/>
        <v>0</v>
      </c>
      <c r="L101" s="29"/>
      <c r="M101" s="30">
        <f t="shared" si="48"/>
        <v>0</v>
      </c>
      <c r="N101" s="30">
        <f t="shared" si="49"/>
        <v>0</v>
      </c>
      <c r="O101" s="43">
        <f t="shared" si="50"/>
        <v>0</v>
      </c>
      <c r="P101" s="43">
        <f t="shared" si="42"/>
        <v>0</v>
      </c>
      <c r="Q101" s="29"/>
      <c r="R101" s="30">
        <f t="shared" si="51"/>
        <v>0</v>
      </c>
      <c r="S101" s="30">
        <f t="shared" si="52"/>
        <v>0</v>
      </c>
      <c r="T101" s="43">
        <f t="shared" si="43"/>
        <v>0</v>
      </c>
      <c r="U101" s="43">
        <f t="shared" si="44"/>
        <v>0</v>
      </c>
      <c r="V101" s="29"/>
      <c r="W101" s="30">
        <f t="shared" si="53"/>
        <v>0</v>
      </c>
    </row>
    <row r="102" spans="1:23" x14ac:dyDescent="0.3">
      <c r="A102" s="46">
        <f t="shared" si="45"/>
        <v>5.28E-2</v>
      </c>
      <c r="B102" s="41">
        <f t="shared" si="54"/>
        <v>8</v>
      </c>
      <c r="C102" s="42" t="s">
        <v>7</v>
      </c>
      <c r="D102" s="45">
        <f t="shared" si="37"/>
        <v>0</v>
      </c>
      <c r="E102" s="43">
        <f t="shared" si="38"/>
        <v>0</v>
      </c>
      <c r="F102" s="43">
        <f t="shared" si="39"/>
        <v>0</v>
      </c>
      <c r="G102" s="44"/>
      <c r="H102" s="45">
        <f t="shared" si="46"/>
        <v>0</v>
      </c>
      <c r="I102" s="30">
        <f t="shared" si="47"/>
        <v>0</v>
      </c>
      <c r="J102" s="43">
        <f t="shared" si="40"/>
        <v>0</v>
      </c>
      <c r="K102" s="43">
        <f t="shared" si="41"/>
        <v>0</v>
      </c>
      <c r="L102" s="29"/>
      <c r="M102" s="30">
        <f t="shared" si="48"/>
        <v>0</v>
      </c>
      <c r="N102" s="30">
        <f t="shared" si="49"/>
        <v>0</v>
      </c>
      <c r="O102" s="43">
        <f t="shared" si="50"/>
        <v>0</v>
      </c>
      <c r="P102" s="43">
        <f t="shared" si="42"/>
        <v>0</v>
      </c>
      <c r="Q102" s="29"/>
      <c r="R102" s="30">
        <f t="shared" si="51"/>
        <v>0</v>
      </c>
      <c r="S102" s="30">
        <f t="shared" si="52"/>
        <v>0</v>
      </c>
      <c r="T102" s="43">
        <f t="shared" si="43"/>
        <v>0</v>
      </c>
      <c r="U102" s="43">
        <f t="shared" si="44"/>
        <v>0</v>
      </c>
      <c r="V102" s="29"/>
      <c r="W102" s="30">
        <f t="shared" si="53"/>
        <v>0</v>
      </c>
    </row>
    <row r="103" spans="1:23" x14ac:dyDescent="0.3">
      <c r="A103" s="46">
        <f t="shared" si="45"/>
        <v>5.28E-2</v>
      </c>
      <c r="B103" s="41">
        <f t="shared" si="54"/>
        <v>9</v>
      </c>
      <c r="C103" s="42" t="s">
        <v>8</v>
      </c>
      <c r="D103" s="45">
        <f t="shared" si="37"/>
        <v>-0.30258695765760002</v>
      </c>
      <c r="E103" s="43">
        <f t="shared" si="38"/>
        <v>-7.5646739414400005E-2</v>
      </c>
      <c r="F103" s="43">
        <f t="shared" si="39"/>
        <v>0</v>
      </c>
      <c r="G103" s="44"/>
      <c r="H103" s="45">
        <f t="shared" si="46"/>
        <v>-0.37823369707200005</v>
      </c>
      <c r="I103" s="30">
        <f t="shared" si="47"/>
        <v>-0.37823369707200005</v>
      </c>
      <c r="J103" s="43">
        <f t="shared" si="40"/>
        <v>-7.5646739414400005E-2</v>
      </c>
      <c r="K103" s="43">
        <f t="shared" si="41"/>
        <v>0</v>
      </c>
      <c r="L103" s="29"/>
      <c r="M103" s="30">
        <f t="shared" si="48"/>
        <v>-0.45388043648640009</v>
      </c>
      <c r="N103" s="30">
        <f t="shared" si="49"/>
        <v>-0.45388043648640009</v>
      </c>
      <c r="O103" s="43">
        <f t="shared" si="50"/>
        <v>-7.5646739414400005E-2</v>
      </c>
      <c r="P103" s="43">
        <f t="shared" si="42"/>
        <v>0</v>
      </c>
      <c r="Q103" s="29"/>
      <c r="R103" s="30">
        <f t="shared" si="51"/>
        <v>-0.52952717590080012</v>
      </c>
      <c r="S103" s="30">
        <f t="shared" si="52"/>
        <v>-0.52952717590080012</v>
      </c>
      <c r="T103" s="43">
        <f t="shared" si="43"/>
        <v>-7.5646739414400005E-2</v>
      </c>
      <c r="U103" s="43">
        <f t="shared" si="44"/>
        <v>0</v>
      </c>
      <c r="V103" s="29"/>
      <c r="W103" s="30">
        <f t="shared" si="53"/>
        <v>-0.60517391531520015</v>
      </c>
    </row>
    <row r="104" spans="1:23" x14ac:dyDescent="0.3">
      <c r="A104" s="46">
        <f t="shared" si="45"/>
        <v>9.5000000000000001E-2</v>
      </c>
      <c r="B104" s="41">
        <f t="shared" si="54"/>
        <v>10</v>
      </c>
      <c r="C104" s="42" t="s">
        <v>9</v>
      </c>
      <c r="D104" s="45">
        <f t="shared" si="37"/>
        <v>0.74660979109303771</v>
      </c>
      <c r="E104" s="43">
        <f t="shared" si="38"/>
        <v>0.13311723724691596</v>
      </c>
      <c r="F104" s="43">
        <f t="shared" si="39"/>
        <v>0</v>
      </c>
      <c r="G104" s="44"/>
      <c r="H104" s="45">
        <f t="shared" si="46"/>
        <v>0.87972702833995364</v>
      </c>
      <c r="I104" s="30">
        <f t="shared" si="47"/>
        <v>0.87972702833995364</v>
      </c>
      <c r="J104" s="43">
        <f t="shared" si="40"/>
        <v>0.13311723724691596</v>
      </c>
      <c r="K104" s="43">
        <f t="shared" si="41"/>
        <v>0</v>
      </c>
      <c r="L104" s="29"/>
      <c r="M104" s="30">
        <f t="shared" si="48"/>
        <v>1.0128442655868697</v>
      </c>
      <c r="N104" s="30">
        <f t="shared" si="49"/>
        <v>1.0128442655868697</v>
      </c>
      <c r="O104" s="43">
        <f t="shared" si="50"/>
        <v>4.9653280613624728E-2</v>
      </c>
      <c r="P104" s="43">
        <f t="shared" si="42"/>
        <v>0</v>
      </c>
      <c r="Q104" s="29"/>
      <c r="R104" s="30">
        <f t="shared" si="51"/>
        <v>1.0624975462004944</v>
      </c>
      <c r="S104" s="30">
        <f t="shared" si="52"/>
        <v>1.0624975462004944</v>
      </c>
      <c r="T104" s="43">
        <f t="shared" si="43"/>
        <v>4.9653280613624728E-2</v>
      </c>
      <c r="U104" s="43">
        <f t="shared" si="44"/>
        <v>0</v>
      </c>
      <c r="V104" s="29"/>
      <c r="W104" s="30">
        <f t="shared" si="53"/>
        <v>1.1121508268141191</v>
      </c>
    </row>
    <row r="105" spans="1:23" x14ac:dyDescent="0.3">
      <c r="A105" s="46">
        <f t="shared" si="45"/>
        <v>6.3299999999999995E-2</v>
      </c>
      <c r="B105" s="41">
        <f t="shared" si="54"/>
        <v>11</v>
      </c>
      <c r="C105" s="42" t="s">
        <v>10</v>
      </c>
      <c r="D105" s="45">
        <f t="shared" si="37"/>
        <v>2.8103916365807596E-2</v>
      </c>
      <c r="E105" s="43">
        <f t="shared" si="38"/>
        <v>5.109802975601381E-3</v>
      </c>
      <c r="F105" s="43">
        <f t="shared" si="39"/>
        <v>0</v>
      </c>
      <c r="G105" s="44"/>
      <c r="H105" s="45">
        <f t="shared" si="46"/>
        <v>3.3213719341408973E-2</v>
      </c>
      <c r="I105" s="30">
        <f t="shared" si="47"/>
        <v>3.3213719341408973E-2</v>
      </c>
      <c r="J105" s="43">
        <f t="shared" si="40"/>
        <v>5.109802975601381E-3</v>
      </c>
      <c r="K105" s="43">
        <f t="shared" si="41"/>
        <v>0</v>
      </c>
      <c r="L105" s="29"/>
      <c r="M105" s="30">
        <f t="shared" si="48"/>
        <v>3.8323522317010354E-2</v>
      </c>
      <c r="N105" s="30">
        <f t="shared" si="49"/>
        <v>3.8323522317010354E-2</v>
      </c>
      <c r="O105" s="43">
        <f t="shared" si="50"/>
        <v>5.109802975601381E-3</v>
      </c>
      <c r="P105" s="43">
        <f t="shared" si="42"/>
        <v>0</v>
      </c>
      <c r="Q105" s="29"/>
      <c r="R105" s="30">
        <f t="shared" si="51"/>
        <v>4.3433325292611735E-2</v>
      </c>
      <c r="S105" s="30">
        <f t="shared" si="52"/>
        <v>4.3433325292611735E-2</v>
      </c>
      <c r="T105" s="43">
        <f t="shared" si="43"/>
        <v>5.109802975601381E-3</v>
      </c>
      <c r="U105" s="43">
        <f t="shared" si="44"/>
        <v>0</v>
      </c>
      <c r="V105" s="29"/>
      <c r="W105" s="30">
        <f t="shared" si="53"/>
        <v>4.8543128268213116E-2</v>
      </c>
    </row>
    <row r="106" spans="1:23" x14ac:dyDescent="0.3">
      <c r="A106" s="46">
        <f t="shared" si="45"/>
        <v>6.3299999999999995E-2</v>
      </c>
      <c r="B106" s="41">
        <f t="shared" si="54"/>
        <v>12</v>
      </c>
      <c r="C106" s="42" t="s">
        <v>11</v>
      </c>
      <c r="D106" s="45">
        <f t="shared" si="37"/>
        <v>0.78242934780168127</v>
      </c>
      <c r="E106" s="43">
        <f t="shared" si="38"/>
        <v>0.26767987889162059</v>
      </c>
      <c r="F106" s="43">
        <f t="shared" si="39"/>
        <v>0</v>
      </c>
      <c r="G106" s="44"/>
      <c r="H106" s="45">
        <f t="shared" si="46"/>
        <v>1.0501092266933019</v>
      </c>
      <c r="I106" s="30">
        <f t="shared" si="47"/>
        <v>1.0501092266933019</v>
      </c>
      <c r="J106" s="43">
        <f t="shared" si="40"/>
        <v>0.26767987889162059</v>
      </c>
      <c r="K106" s="43">
        <f t="shared" si="41"/>
        <v>0</v>
      </c>
      <c r="L106" s="29"/>
      <c r="M106" s="30">
        <f t="shared" si="48"/>
        <v>1.3177891055849225</v>
      </c>
      <c r="N106" s="30">
        <f t="shared" si="49"/>
        <v>1.3177891055849225</v>
      </c>
      <c r="O106" s="43">
        <f t="shared" si="50"/>
        <v>0.26767987889162059</v>
      </c>
      <c r="P106" s="43">
        <f t="shared" si="42"/>
        <v>0</v>
      </c>
      <c r="Q106" s="29"/>
      <c r="R106" s="30">
        <f t="shared" si="51"/>
        <v>1.5854689844765431</v>
      </c>
      <c r="S106" s="30">
        <f t="shared" si="52"/>
        <v>1.5854689844765431</v>
      </c>
      <c r="T106" s="43">
        <f t="shared" si="43"/>
        <v>0.26767987889162059</v>
      </c>
      <c r="U106" s="43">
        <f t="shared" si="44"/>
        <v>0</v>
      </c>
      <c r="V106" s="29"/>
      <c r="W106" s="30">
        <f t="shared" si="53"/>
        <v>1.8531488633681636</v>
      </c>
    </row>
    <row r="107" spans="1:23" x14ac:dyDescent="0.3">
      <c r="A107" s="46">
        <f t="shared" si="45"/>
        <v>6.3299999999999995E-2</v>
      </c>
      <c r="B107" s="41">
        <f t="shared" si="54"/>
        <v>13</v>
      </c>
      <c r="C107" s="28" t="s">
        <v>12</v>
      </c>
      <c r="D107" s="45">
        <f t="shared" si="37"/>
        <v>0.19426896688619999</v>
      </c>
      <c r="E107" s="43">
        <f t="shared" si="38"/>
        <v>0.12784827625319997</v>
      </c>
      <c r="F107" s="43">
        <f t="shared" si="39"/>
        <v>0</v>
      </c>
      <c r="G107" s="44"/>
      <c r="H107" s="45">
        <f t="shared" si="46"/>
        <v>0.32211724313939993</v>
      </c>
      <c r="I107" s="30">
        <f t="shared" si="47"/>
        <v>0.32211724313939993</v>
      </c>
      <c r="J107" s="43">
        <f t="shared" si="40"/>
        <v>0.12784827625319997</v>
      </c>
      <c r="K107" s="43">
        <f t="shared" si="41"/>
        <v>0</v>
      </c>
      <c r="L107" s="29"/>
      <c r="M107" s="30">
        <f t="shared" si="48"/>
        <v>0.44996551939259988</v>
      </c>
      <c r="N107" s="30">
        <f t="shared" si="49"/>
        <v>0.44996551939259988</v>
      </c>
      <c r="O107" s="43">
        <f t="shared" si="50"/>
        <v>0.12784827625319997</v>
      </c>
      <c r="P107" s="43">
        <f t="shared" si="42"/>
        <v>0</v>
      </c>
      <c r="Q107" s="29"/>
      <c r="R107" s="30">
        <f t="shared" si="51"/>
        <v>0.57781379564579982</v>
      </c>
      <c r="S107" s="30">
        <f t="shared" si="52"/>
        <v>0.57781379564579982</v>
      </c>
      <c r="T107" s="43">
        <f t="shared" si="43"/>
        <v>0.12784827625319997</v>
      </c>
      <c r="U107" s="43">
        <f t="shared" si="44"/>
        <v>0</v>
      </c>
      <c r="V107" s="29"/>
      <c r="W107" s="30">
        <f t="shared" si="53"/>
        <v>0.70566207189899977</v>
      </c>
    </row>
    <row r="108" spans="1:23" x14ac:dyDescent="0.3">
      <c r="A108" s="46">
        <f t="shared" si="45"/>
        <v>0.15</v>
      </c>
      <c r="B108" s="41">
        <f t="shared" si="54"/>
        <v>14</v>
      </c>
      <c r="C108" s="28" t="s">
        <v>13</v>
      </c>
      <c r="D108" s="45">
        <f t="shared" si="37"/>
        <v>0.84675</v>
      </c>
      <c r="E108" s="43">
        <f>IF((IFERROR(D108/((D53+E53)*100%),0))&lt;70%,MIN((MAX((D53+E53)*100%-D108,0)),(D53+E53/2)*$A108),MAX((E53+D53)*100%-D108,0)/E$113)</f>
        <v>0.55649999999999999</v>
      </c>
      <c r="F108" s="43">
        <f t="shared" si="39"/>
        <v>0</v>
      </c>
      <c r="G108" s="44"/>
      <c r="H108" s="45">
        <f t="shared" si="46"/>
        <v>1.4032499999999999</v>
      </c>
      <c r="I108" s="30">
        <f t="shared" si="47"/>
        <v>1.4032499999999999</v>
      </c>
      <c r="J108" s="43">
        <f>IF((IFERROR(I108/((I53+J53)*100%),0))&lt;70%,MIN((MAX((I53+J53)*100%-I108,0)),(I53+J53/2)*$A108),MAX((J53+I53)*100%-I108,0)/J$113)</f>
        <v>0.55649999999999999</v>
      </c>
      <c r="K108" s="43">
        <f t="shared" si="41"/>
        <v>0</v>
      </c>
      <c r="L108" s="29"/>
      <c r="M108" s="30">
        <f t="shared" si="48"/>
        <v>1.9597499999999999</v>
      </c>
      <c r="N108" s="30">
        <f t="shared" si="49"/>
        <v>1.9597499999999999</v>
      </c>
      <c r="O108" s="43">
        <f>IF((IFERROR(N108/((N53+O53)*100%),0))&lt;70%,MIN((MAX((N53+O53)*100%-N108,0)),(N53+O53/2)*$A108),MAX((O53+N53)*100%-N108,0)/O$113)</f>
        <v>0.55649999999999999</v>
      </c>
      <c r="P108" s="43">
        <f t="shared" si="42"/>
        <v>0</v>
      </c>
      <c r="Q108" s="29"/>
      <c r="R108" s="30">
        <f t="shared" si="51"/>
        <v>2.5162499999999999</v>
      </c>
      <c r="S108" s="30">
        <f t="shared" si="52"/>
        <v>2.5162499999999999</v>
      </c>
      <c r="T108" s="43">
        <f>IF((IFERROR(S108/((S53+T53)*100%),0))&lt;70%,MIN((MAX((S53+T53)*100%-S108,0)),(S53+T53/2)*$A108),MAX((T53+S53)*100%-S108,0)/T$113)</f>
        <v>0.55649999999999999</v>
      </c>
      <c r="U108" s="43">
        <f t="shared" si="44"/>
        <v>0</v>
      </c>
      <c r="V108" s="29"/>
      <c r="W108" s="30">
        <f t="shared" si="53"/>
        <v>3.0727500000000001</v>
      </c>
    </row>
    <row r="109" spans="1:23" x14ac:dyDescent="0.3">
      <c r="A109" s="46">
        <f t="shared" si="45"/>
        <v>0.3</v>
      </c>
      <c r="B109" s="41">
        <f t="shared" si="54"/>
        <v>15</v>
      </c>
      <c r="C109" s="28" t="s">
        <v>14</v>
      </c>
      <c r="D109" s="45">
        <f t="shared" si="37"/>
        <v>0</v>
      </c>
      <c r="E109" s="43">
        <f>IF((IFERROR(D109/((D54+E54)*100%),0))&lt;70%,MIN((MAX((D54+E54)*100%-D109,0)),(D54+E54/2)*$A109),MAX((E54+D54)*100%-D109,0)/E$113)</f>
        <v>0</v>
      </c>
      <c r="F109" s="43">
        <f t="shared" si="39"/>
        <v>0</v>
      </c>
      <c r="G109" s="44"/>
      <c r="H109" s="45">
        <f t="shared" si="46"/>
        <v>0</v>
      </c>
      <c r="I109" s="30">
        <f t="shared" si="47"/>
        <v>0</v>
      </c>
      <c r="J109" s="43">
        <f>IF((IFERROR(I109/((I54+J54)*100%),0))&lt;70%,MIN((MAX((I54+J54)*100%-I109,0)),(I54+J54/2)*$A109),MAX((J54+I54)*100%-I109,0)/J$113)</f>
        <v>0</v>
      </c>
      <c r="K109" s="43">
        <f t="shared" si="41"/>
        <v>0</v>
      </c>
      <c r="L109" s="29"/>
      <c r="M109" s="30">
        <f t="shared" si="48"/>
        <v>0</v>
      </c>
      <c r="N109" s="30">
        <f t="shared" si="49"/>
        <v>0</v>
      </c>
      <c r="O109" s="43">
        <f>IF((IFERROR(N109/((N54+O54)*100%),0))&lt;70%,MIN((MAX((N54+O54)*100%-N109,0)),(N54+O54/2)*$A109),MAX((O54+N54)*100%-N109,0)/O$113)</f>
        <v>0</v>
      </c>
      <c r="P109" s="43">
        <f t="shared" si="42"/>
        <v>0</v>
      </c>
      <c r="Q109" s="29"/>
      <c r="R109" s="30">
        <f t="shared" si="51"/>
        <v>0</v>
      </c>
      <c r="S109" s="30">
        <f t="shared" si="52"/>
        <v>0</v>
      </c>
      <c r="T109" s="43">
        <f>IF((IFERROR(S109/((S54+T54)*100%),0))&lt;70%,MIN((MAX((S54+T54)*100%-S109,0)),(S54+T54/2)*$A109),MAX((T54+S54)*100%-S109,0)/T$113)</f>
        <v>0</v>
      </c>
      <c r="U109" s="43">
        <f t="shared" si="44"/>
        <v>0</v>
      </c>
      <c r="V109" s="29"/>
      <c r="W109" s="30">
        <f t="shared" si="53"/>
        <v>0</v>
      </c>
    </row>
    <row r="110" spans="1:23" x14ac:dyDescent="0.3">
      <c r="A110" s="46">
        <f t="shared" si="45"/>
        <v>0.3</v>
      </c>
      <c r="B110" s="41">
        <f t="shared" si="54"/>
        <v>16</v>
      </c>
      <c r="C110" s="28" t="s">
        <v>15</v>
      </c>
      <c r="D110" s="45">
        <f t="shared" si="37"/>
        <v>0</v>
      </c>
      <c r="E110" s="43">
        <f>IF((IFERROR(D110/((D55+E55)*100%),0))&lt;70%,MIN((MAX((D55+E55)*100%-D110,0)),(D55+E55/2)*$A110),MAX((E55+D55)*100%-D110,0)/E$113)</f>
        <v>0</v>
      </c>
      <c r="F110" s="43">
        <f t="shared" si="39"/>
        <v>0</v>
      </c>
      <c r="G110" s="44"/>
      <c r="H110" s="45">
        <f t="shared" si="46"/>
        <v>0</v>
      </c>
      <c r="I110" s="30">
        <f t="shared" si="47"/>
        <v>0</v>
      </c>
      <c r="J110" s="43">
        <f t="shared" ref="J110:J111" si="55">IF((IFERROR(I110/((I55+J55)*90%),0))&lt;70%,MIN((MAX((I55+J55)*90%-I110,0)),(I55+J55/2)*$A110),MAX((J55+I55)*90%-I110,0)/J$113)</f>
        <v>0</v>
      </c>
      <c r="K110" s="43">
        <f t="shared" si="41"/>
        <v>0</v>
      </c>
      <c r="L110" s="29"/>
      <c r="M110" s="30">
        <f t="shared" si="48"/>
        <v>0</v>
      </c>
      <c r="N110" s="30">
        <f t="shared" si="49"/>
        <v>0</v>
      </c>
      <c r="O110" s="43">
        <f t="shared" ref="O110:O111" si="56">IF((IFERROR(N110/((N55+O55)*90%),0))&lt;70%,MIN((MAX((N55+O55)*90%-N110,0)),(N55+O55/2)*$A110),MAX((O55+N55)*90%-N110,0)/O$113)</f>
        <v>0</v>
      </c>
      <c r="P110" s="43">
        <f t="shared" si="42"/>
        <v>0</v>
      </c>
      <c r="Q110" s="29"/>
      <c r="R110" s="30">
        <f t="shared" si="51"/>
        <v>0</v>
      </c>
      <c r="S110" s="30">
        <f t="shared" si="52"/>
        <v>0</v>
      </c>
      <c r="T110" s="43">
        <f t="shared" ref="T110:T111" si="57">IF((IFERROR(S110/((S55+T55)*90%),0))&lt;70%,MIN((MAX((S55+T55)*90%-S110,0)),(S55+T55/2)*$A110),MAX((T55+S55)*90%-S110,0)/T$113)</f>
        <v>0</v>
      </c>
      <c r="U110" s="43">
        <f t="shared" si="44"/>
        <v>0</v>
      </c>
      <c r="V110" s="29"/>
      <c r="W110" s="30">
        <f t="shared" si="53"/>
        <v>0</v>
      </c>
    </row>
    <row r="111" spans="1:23" x14ac:dyDescent="0.3">
      <c r="A111" s="46">
        <f t="shared" si="45"/>
        <v>3.3399999999999999E-2</v>
      </c>
      <c r="B111" s="41">
        <f t="shared" si="54"/>
        <v>17</v>
      </c>
      <c r="C111" s="28" t="s">
        <v>16</v>
      </c>
      <c r="D111" s="45">
        <f t="shared" si="37"/>
        <v>6.9156367662000003E-3</v>
      </c>
      <c r="E111" s="43">
        <f t="shared" si="38"/>
        <v>2.2621819331999997E-3</v>
      </c>
      <c r="F111" s="43">
        <f t="shared" si="39"/>
        <v>0</v>
      </c>
      <c r="G111" s="44"/>
      <c r="H111" s="45">
        <f t="shared" si="46"/>
        <v>9.1778186994000005E-3</v>
      </c>
      <c r="I111" s="30">
        <f t="shared" si="47"/>
        <v>9.1778186994000005E-3</v>
      </c>
      <c r="J111" s="43">
        <f t="shared" si="55"/>
        <v>2.2621819331999997E-3</v>
      </c>
      <c r="K111" s="43">
        <f t="shared" si="41"/>
        <v>0</v>
      </c>
      <c r="L111" s="29"/>
      <c r="M111" s="30">
        <f t="shared" si="48"/>
        <v>1.1440000632600001E-2</v>
      </c>
      <c r="N111" s="30">
        <f t="shared" si="49"/>
        <v>1.1440000632600001E-2</v>
      </c>
      <c r="O111" s="43">
        <f t="shared" si="56"/>
        <v>2.2621819331999997E-3</v>
      </c>
      <c r="P111" s="43">
        <f t="shared" si="42"/>
        <v>0</v>
      </c>
      <c r="Q111" s="29"/>
      <c r="R111" s="30">
        <f t="shared" si="51"/>
        <v>1.3702182565800001E-2</v>
      </c>
      <c r="S111" s="30">
        <f t="shared" si="52"/>
        <v>1.3702182565800001E-2</v>
      </c>
      <c r="T111" s="43">
        <f t="shared" si="57"/>
        <v>2.2621819331999997E-3</v>
      </c>
      <c r="U111" s="43">
        <f t="shared" si="44"/>
        <v>0</v>
      </c>
      <c r="V111" s="29"/>
      <c r="W111" s="30">
        <f t="shared" si="53"/>
        <v>1.5964364498999999E-2</v>
      </c>
    </row>
    <row r="112" spans="1:23" ht="16" x14ac:dyDescent="0.3">
      <c r="B112" s="34"/>
      <c r="C112" s="35" t="s">
        <v>17</v>
      </c>
      <c r="D112" s="36">
        <f t="shared" ref="D112:W112" si="58">SUM(D95:D111)</f>
        <v>19.336536169491591</v>
      </c>
      <c r="E112" s="36">
        <f t="shared" si="58"/>
        <v>8.9185319058291643</v>
      </c>
      <c r="F112" s="36">
        <f t="shared" si="58"/>
        <v>0</v>
      </c>
      <c r="G112" s="36">
        <f t="shared" si="58"/>
        <v>0</v>
      </c>
      <c r="H112" s="36">
        <f t="shared" si="58"/>
        <v>28.255068075320747</v>
      </c>
      <c r="I112" s="36">
        <f t="shared" si="58"/>
        <v>28.255068075320747</v>
      </c>
      <c r="J112" s="36">
        <f t="shared" si="58"/>
        <v>8.9185319058291643</v>
      </c>
      <c r="K112" s="36">
        <f t="shared" si="58"/>
        <v>0</v>
      </c>
      <c r="L112" s="36">
        <f t="shared" si="58"/>
        <v>0</v>
      </c>
      <c r="M112" s="36">
        <f t="shared" si="58"/>
        <v>37.173599981149913</v>
      </c>
      <c r="N112" s="36">
        <f t="shared" si="58"/>
        <v>37.173599981149913</v>
      </c>
      <c r="O112" s="36">
        <f t="shared" si="58"/>
        <v>8.8350679491958743</v>
      </c>
      <c r="P112" s="36">
        <f t="shared" si="58"/>
        <v>0</v>
      </c>
      <c r="Q112" s="36">
        <f t="shared" si="58"/>
        <v>0</v>
      </c>
      <c r="R112" s="36">
        <f t="shared" si="58"/>
        <v>46.008667930345794</v>
      </c>
      <c r="S112" s="36">
        <f t="shared" si="58"/>
        <v>46.008667930345794</v>
      </c>
      <c r="T112" s="36">
        <f t="shared" si="58"/>
        <v>8.8350679491958743</v>
      </c>
      <c r="U112" s="36">
        <f t="shared" si="58"/>
        <v>0</v>
      </c>
      <c r="V112" s="36">
        <f t="shared" si="58"/>
        <v>0</v>
      </c>
      <c r="W112" s="36">
        <f t="shared" si="58"/>
        <v>54.843735879541661</v>
      </c>
    </row>
    <row r="113" spans="2:23" ht="16" x14ac:dyDescent="0.3">
      <c r="B113" s="38"/>
      <c r="C113" s="51"/>
      <c r="D113" s="54"/>
      <c r="E113" s="53">
        <f>T86-1</f>
        <v>7</v>
      </c>
      <c r="F113" s="54"/>
      <c r="G113" s="54"/>
      <c r="H113" s="54"/>
      <c r="J113" s="53">
        <f>E113-1</f>
        <v>6</v>
      </c>
      <c r="O113" s="53">
        <f>J113-1</f>
        <v>5</v>
      </c>
      <c r="T113" s="53">
        <f>O113-1</f>
        <v>4</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0</v>
      </c>
      <c r="E122" s="43">
        <f t="shared" si="59"/>
        <v>0</v>
      </c>
      <c r="F122" s="43">
        <f t="shared" si="59"/>
        <v>0</v>
      </c>
      <c r="G122" s="43">
        <f t="shared" si="59"/>
        <v>0</v>
      </c>
      <c r="H122" s="43">
        <f>D122+E122-F122-G122</f>
        <v>0</v>
      </c>
      <c r="I122" s="43">
        <f t="shared" ref="I122:L137" si="60">I14-I68</f>
        <v>0</v>
      </c>
      <c r="J122" s="43">
        <f t="shared" si="60"/>
        <v>0</v>
      </c>
      <c r="K122" s="43">
        <f t="shared" si="60"/>
        <v>0</v>
      </c>
      <c r="L122" s="43">
        <f t="shared" si="60"/>
        <v>0</v>
      </c>
      <c r="M122" s="45">
        <f>I122+J122-K122-L122</f>
        <v>0</v>
      </c>
      <c r="N122" s="43">
        <f t="shared" ref="N122:Q137" si="61">N14-N68</f>
        <v>0</v>
      </c>
      <c r="O122" s="43">
        <f t="shared" si="61"/>
        <v>0</v>
      </c>
      <c r="P122" s="43">
        <f t="shared" si="61"/>
        <v>0</v>
      </c>
      <c r="Q122" s="43">
        <f t="shared" si="61"/>
        <v>0</v>
      </c>
      <c r="R122" s="43">
        <f>N122+O122-P122-Q122</f>
        <v>0</v>
      </c>
      <c r="S122" s="43">
        <f t="shared" ref="S122:V137" si="62">S14-S68</f>
        <v>0</v>
      </c>
      <c r="T122" s="43">
        <f t="shared" si="62"/>
        <v>0</v>
      </c>
      <c r="U122" s="43">
        <f t="shared" si="62"/>
        <v>0</v>
      </c>
      <c r="V122" s="43">
        <f t="shared" si="62"/>
        <v>0</v>
      </c>
      <c r="W122" s="45">
        <f>S122+T122-U122-V122</f>
        <v>0</v>
      </c>
    </row>
    <row r="123" spans="2:23" x14ac:dyDescent="0.3">
      <c r="B123" s="41">
        <f>B122+1</f>
        <v>2</v>
      </c>
      <c r="C123" s="42" t="s">
        <v>1</v>
      </c>
      <c r="D123" s="43">
        <f t="shared" si="59"/>
        <v>-0.25830363300000003</v>
      </c>
      <c r="E123" s="43">
        <f t="shared" si="59"/>
        <v>8.6273413422000012E-3</v>
      </c>
      <c r="F123" s="43">
        <f t="shared" si="59"/>
        <v>0</v>
      </c>
      <c r="G123" s="43">
        <f t="shared" si="59"/>
        <v>0</v>
      </c>
      <c r="H123" s="43">
        <f t="shared" ref="H123:H138" si="63">D123+E123-F123-G123</f>
        <v>-0.24967629165780003</v>
      </c>
      <c r="I123" s="43">
        <f t="shared" si="60"/>
        <v>-0.24967629165780003</v>
      </c>
      <c r="J123" s="43">
        <f t="shared" si="60"/>
        <v>8.6273413422000012E-3</v>
      </c>
      <c r="K123" s="43">
        <f t="shared" si="60"/>
        <v>0</v>
      </c>
      <c r="L123" s="43">
        <f t="shared" si="60"/>
        <v>0</v>
      </c>
      <c r="M123" s="45">
        <f t="shared" ref="M123:M138" si="64">I123+J123-K123-L123</f>
        <v>-0.24104895031560003</v>
      </c>
      <c r="N123" s="43">
        <f t="shared" si="61"/>
        <v>-0.24104895031560003</v>
      </c>
      <c r="O123" s="43">
        <f t="shared" si="61"/>
        <v>8.6273413422000012E-3</v>
      </c>
      <c r="P123" s="43">
        <f t="shared" si="61"/>
        <v>0</v>
      </c>
      <c r="Q123" s="43">
        <f t="shared" si="61"/>
        <v>0</v>
      </c>
      <c r="R123" s="43">
        <f t="shared" ref="R123:R138" si="65">N123+O123-P123-Q123</f>
        <v>-0.23242160897340003</v>
      </c>
      <c r="S123" s="43">
        <f t="shared" si="62"/>
        <v>-0.23242160897340003</v>
      </c>
      <c r="T123" s="43">
        <f t="shared" si="62"/>
        <v>8.6273413422000012E-3</v>
      </c>
      <c r="U123" s="43">
        <f t="shared" si="62"/>
        <v>0</v>
      </c>
      <c r="V123" s="43">
        <f t="shared" si="62"/>
        <v>0</v>
      </c>
      <c r="W123" s="45">
        <f t="shared" ref="W123:W138" si="66">S123+T123-U123-V123</f>
        <v>-0.22379426763120003</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4.6617515579261504</v>
      </c>
      <c r="E125" s="43">
        <f t="shared" si="59"/>
        <v>-0.28406082601541993</v>
      </c>
      <c r="F125" s="43">
        <f t="shared" si="59"/>
        <v>0</v>
      </c>
      <c r="G125" s="43">
        <f t="shared" si="59"/>
        <v>0</v>
      </c>
      <c r="H125" s="43">
        <f t="shared" si="63"/>
        <v>4.3776907319107305</v>
      </c>
      <c r="I125" s="43">
        <f t="shared" si="60"/>
        <v>4.3776907319107305</v>
      </c>
      <c r="J125" s="43">
        <f t="shared" si="60"/>
        <v>-0.28406082601541993</v>
      </c>
      <c r="K125" s="43">
        <f t="shared" si="60"/>
        <v>0</v>
      </c>
      <c r="L125" s="43">
        <f t="shared" si="60"/>
        <v>0</v>
      </c>
      <c r="M125" s="45">
        <f t="shared" si="64"/>
        <v>4.0936299058953107</v>
      </c>
      <c r="N125" s="43">
        <f t="shared" si="61"/>
        <v>4.0936299058953107</v>
      </c>
      <c r="O125" s="43">
        <f t="shared" si="61"/>
        <v>-0.28406082601541993</v>
      </c>
      <c r="P125" s="43">
        <f t="shared" si="61"/>
        <v>0</v>
      </c>
      <c r="Q125" s="43">
        <f t="shared" si="61"/>
        <v>0</v>
      </c>
      <c r="R125" s="43">
        <f t="shared" si="65"/>
        <v>3.8095690798798909</v>
      </c>
      <c r="S125" s="43">
        <f t="shared" si="62"/>
        <v>3.8095690798798914</v>
      </c>
      <c r="T125" s="43">
        <f t="shared" si="62"/>
        <v>-0.28406082601541993</v>
      </c>
      <c r="U125" s="43">
        <f t="shared" si="62"/>
        <v>0</v>
      </c>
      <c r="V125" s="43">
        <f t="shared" si="62"/>
        <v>0</v>
      </c>
      <c r="W125" s="45">
        <f t="shared" si="66"/>
        <v>3.5255082538644715</v>
      </c>
    </row>
    <row r="126" spans="2:23" x14ac:dyDescent="0.3">
      <c r="B126" s="41">
        <f t="shared" si="67"/>
        <v>5</v>
      </c>
      <c r="C126" s="42" t="s">
        <v>4</v>
      </c>
      <c r="D126" s="43">
        <f t="shared" si="59"/>
        <v>70.536959466425444</v>
      </c>
      <c r="E126" s="43">
        <f t="shared" si="59"/>
        <v>-2.4974853809474902</v>
      </c>
      <c r="F126" s="43">
        <f t="shared" si="59"/>
        <v>0</v>
      </c>
      <c r="G126" s="43">
        <f t="shared" si="59"/>
        <v>0</v>
      </c>
      <c r="H126" s="43">
        <f t="shared" si="63"/>
        <v>68.039474085477949</v>
      </c>
      <c r="I126" s="43">
        <f t="shared" si="60"/>
        <v>68.039474085477963</v>
      </c>
      <c r="J126" s="43">
        <f t="shared" si="60"/>
        <v>-2.4974853809474902</v>
      </c>
      <c r="K126" s="43">
        <f t="shared" si="60"/>
        <v>0</v>
      </c>
      <c r="L126" s="43">
        <f t="shared" si="60"/>
        <v>0</v>
      </c>
      <c r="M126" s="45">
        <f t="shared" si="64"/>
        <v>65.541988704530468</v>
      </c>
      <c r="N126" s="43">
        <f t="shared" si="61"/>
        <v>65.541988704530468</v>
      </c>
      <c r="O126" s="43">
        <f t="shared" si="61"/>
        <v>-2.4974853809474902</v>
      </c>
      <c r="P126" s="43">
        <f t="shared" si="61"/>
        <v>0</v>
      </c>
      <c r="Q126" s="43">
        <f t="shared" si="61"/>
        <v>0</v>
      </c>
      <c r="R126" s="43">
        <f t="shared" si="65"/>
        <v>63.04450332358298</v>
      </c>
      <c r="S126" s="43">
        <f t="shared" si="62"/>
        <v>63.04450332358298</v>
      </c>
      <c r="T126" s="43">
        <f t="shared" si="62"/>
        <v>-2.4974853809474902</v>
      </c>
      <c r="U126" s="43">
        <f t="shared" si="62"/>
        <v>0</v>
      </c>
      <c r="V126" s="43">
        <f t="shared" si="62"/>
        <v>0</v>
      </c>
      <c r="W126" s="45">
        <f t="shared" si="66"/>
        <v>60.547017942635492</v>
      </c>
    </row>
    <row r="127" spans="2:23" x14ac:dyDescent="0.3">
      <c r="B127" s="41">
        <f t="shared" si="67"/>
        <v>6</v>
      </c>
      <c r="C127" s="42" t="s">
        <v>5</v>
      </c>
      <c r="D127" s="43">
        <f t="shared" si="59"/>
        <v>-93.675303357290574</v>
      </c>
      <c r="E127" s="43">
        <f t="shared" si="59"/>
        <v>44.033233597677686</v>
      </c>
      <c r="F127" s="43">
        <f t="shared" si="59"/>
        <v>0</v>
      </c>
      <c r="G127" s="43">
        <f t="shared" si="59"/>
        <v>0</v>
      </c>
      <c r="H127" s="43">
        <f t="shared" si="63"/>
        <v>-49.642069759612887</v>
      </c>
      <c r="I127" s="43">
        <f t="shared" si="60"/>
        <v>-49.642069759612895</v>
      </c>
      <c r="J127" s="43">
        <f t="shared" si="60"/>
        <v>4.5725855976776826</v>
      </c>
      <c r="K127" s="43">
        <f t="shared" si="60"/>
        <v>0</v>
      </c>
      <c r="L127" s="43">
        <f t="shared" si="60"/>
        <v>0</v>
      </c>
      <c r="M127" s="45">
        <f t="shared" si="64"/>
        <v>-45.069484161935215</v>
      </c>
      <c r="N127" s="43">
        <f t="shared" si="61"/>
        <v>-45.069484161935215</v>
      </c>
      <c r="O127" s="43">
        <f t="shared" si="61"/>
        <v>146.3473695976777</v>
      </c>
      <c r="P127" s="43">
        <f t="shared" si="61"/>
        <v>0</v>
      </c>
      <c r="Q127" s="43">
        <f t="shared" si="61"/>
        <v>0</v>
      </c>
      <c r="R127" s="43">
        <f t="shared" si="65"/>
        <v>101.27788543574249</v>
      </c>
      <c r="S127" s="43">
        <f t="shared" si="62"/>
        <v>101.27788543574248</v>
      </c>
      <c r="T127" s="43">
        <f t="shared" si="62"/>
        <v>-5.1287424023223176</v>
      </c>
      <c r="U127" s="43">
        <f t="shared" si="62"/>
        <v>0</v>
      </c>
      <c r="V127" s="43">
        <f t="shared" si="62"/>
        <v>0</v>
      </c>
      <c r="W127" s="45">
        <f t="shared" si="66"/>
        <v>96.14914303342016</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-1.4327033980000001</v>
      </c>
      <c r="E130" s="43">
        <f t="shared" si="59"/>
        <v>7.5646739414400005E-2</v>
      </c>
      <c r="F130" s="43">
        <f t="shared" si="59"/>
        <v>0</v>
      </c>
      <c r="G130" s="43">
        <f t="shared" si="59"/>
        <v>0</v>
      </c>
      <c r="H130" s="43">
        <f t="shared" si="63"/>
        <v>-1.3570566585856001</v>
      </c>
      <c r="I130" s="43">
        <f t="shared" si="60"/>
        <v>-1.3570566585856001</v>
      </c>
      <c r="J130" s="43">
        <f t="shared" si="60"/>
        <v>7.5646739414400005E-2</v>
      </c>
      <c r="K130" s="43">
        <f t="shared" si="60"/>
        <v>0</v>
      </c>
      <c r="L130" s="43">
        <f t="shared" si="60"/>
        <v>0</v>
      </c>
      <c r="M130" s="45">
        <f t="shared" si="64"/>
        <v>-1.2814099191712001</v>
      </c>
      <c r="N130" s="43">
        <f t="shared" si="61"/>
        <v>-1.2814099191712001</v>
      </c>
      <c r="O130" s="43">
        <f t="shared" si="61"/>
        <v>7.5646739414400005E-2</v>
      </c>
      <c r="P130" s="43">
        <f t="shared" si="61"/>
        <v>0</v>
      </c>
      <c r="Q130" s="43">
        <f t="shared" si="61"/>
        <v>0</v>
      </c>
      <c r="R130" s="43">
        <f t="shared" si="65"/>
        <v>-1.2057631797568</v>
      </c>
      <c r="S130" s="43">
        <f t="shared" si="62"/>
        <v>-1.2057631797568</v>
      </c>
      <c r="T130" s="43">
        <f t="shared" si="62"/>
        <v>7.5646739414400005E-2</v>
      </c>
      <c r="U130" s="43">
        <f t="shared" si="62"/>
        <v>0</v>
      </c>
      <c r="V130" s="43">
        <f t="shared" si="62"/>
        <v>0</v>
      </c>
      <c r="W130" s="45">
        <f t="shared" si="66"/>
        <v>-1.1301164403424</v>
      </c>
    </row>
    <row r="131" spans="2:33" x14ac:dyDescent="0.3">
      <c r="B131" s="41">
        <f t="shared" si="67"/>
        <v>10</v>
      </c>
      <c r="C131" s="42" t="s">
        <v>9</v>
      </c>
      <c r="D131" s="43">
        <f t="shared" si="59"/>
        <v>1.1870932341779521</v>
      </c>
      <c r="E131" s="43">
        <f t="shared" si="59"/>
        <v>-0.13311723724691596</v>
      </c>
      <c r="F131" s="43">
        <f t="shared" si="59"/>
        <v>0</v>
      </c>
      <c r="G131" s="43">
        <f t="shared" si="59"/>
        <v>0</v>
      </c>
      <c r="H131" s="43">
        <f t="shared" si="63"/>
        <v>1.0539759969310361</v>
      </c>
      <c r="I131" s="43">
        <f t="shared" si="60"/>
        <v>1.0539759969310361</v>
      </c>
      <c r="J131" s="43">
        <f t="shared" si="60"/>
        <v>-0.13311723724691596</v>
      </c>
      <c r="K131" s="43">
        <f t="shared" si="60"/>
        <v>0</v>
      </c>
      <c r="L131" s="43">
        <f t="shared" si="60"/>
        <v>0</v>
      </c>
      <c r="M131" s="45">
        <f t="shared" si="64"/>
        <v>0.92085875968412012</v>
      </c>
      <c r="N131" s="43">
        <f t="shared" si="61"/>
        <v>0.92085875968412012</v>
      </c>
      <c r="O131" s="43">
        <f t="shared" si="61"/>
        <v>-0.13311723724691596</v>
      </c>
      <c r="P131" s="43">
        <f t="shared" si="61"/>
        <v>0</v>
      </c>
      <c r="Q131" s="43">
        <f t="shared" si="61"/>
        <v>0</v>
      </c>
      <c r="R131" s="43">
        <f t="shared" si="65"/>
        <v>0.78774152243720419</v>
      </c>
      <c r="S131" s="43">
        <f t="shared" si="62"/>
        <v>0.78774152243720419</v>
      </c>
      <c r="T131" s="43">
        <f t="shared" si="62"/>
        <v>-0.13311723724691596</v>
      </c>
      <c r="U131" s="43">
        <f t="shared" si="62"/>
        <v>0</v>
      </c>
      <c r="V131" s="43">
        <f t="shared" si="62"/>
        <v>0</v>
      </c>
      <c r="W131" s="45">
        <f t="shared" si="66"/>
        <v>0.65462428519028826</v>
      </c>
    </row>
    <row r="132" spans="2:33" x14ac:dyDescent="0.3">
      <c r="B132" s="41">
        <f t="shared" si="67"/>
        <v>11</v>
      </c>
      <c r="C132" s="42" t="s">
        <v>10</v>
      </c>
      <c r="D132" s="43">
        <f t="shared" si="59"/>
        <v>7.3058881249099997E-2</v>
      </c>
      <c r="E132" s="43">
        <f t="shared" si="59"/>
        <v>-5.109802975601381E-3</v>
      </c>
      <c r="F132" s="43">
        <f t="shared" si="59"/>
        <v>0</v>
      </c>
      <c r="G132" s="43">
        <f t="shared" si="59"/>
        <v>0</v>
      </c>
      <c r="H132" s="43">
        <f t="shared" si="63"/>
        <v>6.7949078273498609E-2</v>
      </c>
      <c r="I132" s="43">
        <f t="shared" si="60"/>
        <v>6.7949078273498623E-2</v>
      </c>
      <c r="J132" s="43">
        <f t="shared" si="60"/>
        <v>-5.109802975601381E-3</v>
      </c>
      <c r="K132" s="43">
        <f t="shared" si="60"/>
        <v>0</v>
      </c>
      <c r="L132" s="43">
        <f t="shared" si="60"/>
        <v>0</v>
      </c>
      <c r="M132" s="45">
        <f t="shared" si="64"/>
        <v>6.2839275297897235E-2</v>
      </c>
      <c r="N132" s="43">
        <f t="shared" si="61"/>
        <v>6.2839275297897235E-2</v>
      </c>
      <c r="O132" s="43">
        <f t="shared" si="61"/>
        <v>-5.109802975601381E-3</v>
      </c>
      <c r="P132" s="43">
        <f t="shared" si="61"/>
        <v>0</v>
      </c>
      <c r="Q132" s="43">
        <f t="shared" si="61"/>
        <v>0</v>
      </c>
      <c r="R132" s="43">
        <f t="shared" si="65"/>
        <v>5.7729472322295854E-2</v>
      </c>
      <c r="S132" s="43">
        <f t="shared" si="62"/>
        <v>5.7729472322295861E-2</v>
      </c>
      <c r="T132" s="43">
        <f t="shared" si="62"/>
        <v>-5.109802975601381E-3</v>
      </c>
      <c r="U132" s="43">
        <f t="shared" si="62"/>
        <v>0</v>
      </c>
      <c r="V132" s="43">
        <f t="shared" si="62"/>
        <v>0</v>
      </c>
      <c r="W132" s="45">
        <f t="shared" si="66"/>
        <v>5.261966934669448E-2</v>
      </c>
    </row>
    <row r="133" spans="2:33" x14ac:dyDescent="0.3">
      <c r="B133" s="41">
        <f t="shared" si="67"/>
        <v>12</v>
      </c>
      <c r="C133" s="42" t="s">
        <v>11</v>
      </c>
      <c r="D133" s="43">
        <f t="shared" si="59"/>
        <v>0.6759771155200498</v>
      </c>
      <c r="E133" s="43">
        <f t="shared" si="59"/>
        <v>1.4878084977287294</v>
      </c>
      <c r="F133" s="43">
        <f t="shared" si="59"/>
        <v>0</v>
      </c>
      <c r="G133" s="43">
        <f t="shared" si="59"/>
        <v>0</v>
      </c>
      <c r="H133" s="43">
        <f t="shared" si="63"/>
        <v>2.1637856132487792</v>
      </c>
      <c r="I133" s="43">
        <f t="shared" si="60"/>
        <v>2.1637856132487787</v>
      </c>
      <c r="J133" s="43">
        <f t="shared" si="60"/>
        <v>-7.0024641788220598E-2</v>
      </c>
      <c r="K133" s="43">
        <f t="shared" si="60"/>
        <v>0</v>
      </c>
      <c r="L133" s="43">
        <f t="shared" si="60"/>
        <v>0</v>
      </c>
      <c r="M133" s="45">
        <f t="shared" si="64"/>
        <v>2.0937609714605583</v>
      </c>
      <c r="N133" s="43">
        <f t="shared" si="61"/>
        <v>2.0937609714605583</v>
      </c>
      <c r="O133" s="43">
        <f t="shared" si="61"/>
        <v>1.6202396211083796</v>
      </c>
      <c r="P133" s="43">
        <f t="shared" si="61"/>
        <v>0</v>
      </c>
      <c r="Q133" s="43">
        <f t="shared" si="61"/>
        <v>0</v>
      </c>
      <c r="R133" s="43">
        <f t="shared" si="65"/>
        <v>3.7140005925689379</v>
      </c>
      <c r="S133" s="43">
        <f t="shared" si="62"/>
        <v>3.7140005925689379</v>
      </c>
      <c r="T133" s="43">
        <f t="shared" si="62"/>
        <v>-0.26767987889162059</v>
      </c>
      <c r="U133" s="43">
        <f t="shared" si="62"/>
        <v>0</v>
      </c>
      <c r="V133" s="43">
        <f t="shared" si="62"/>
        <v>0</v>
      </c>
      <c r="W133" s="45">
        <f t="shared" si="66"/>
        <v>3.4463207136773173</v>
      </c>
    </row>
    <row r="134" spans="2:33" x14ac:dyDescent="0.3">
      <c r="B134" s="41">
        <f t="shared" si="67"/>
        <v>13</v>
      </c>
      <c r="C134" s="28" t="s">
        <v>12</v>
      </c>
      <c r="D134" s="43">
        <f t="shared" si="59"/>
        <v>0</v>
      </c>
      <c r="E134" s="43">
        <f t="shared" si="59"/>
        <v>1.9095865873399998E-2</v>
      </c>
      <c r="F134" s="43">
        <f t="shared" si="59"/>
        <v>0</v>
      </c>
      <c r="G134" s="43">
        <f t="shared" si="59"/>
        <v>0</v>
      </c>
      <c r="H134" s="43">
        <f t="shared" si="63"/>
        <v>1.9095865873399998E-2</v>
      </c>
      <c r="I134" s="43">
        <f t="shared" si="60"/>
        <v>1.9095865873399998E-2</v>
      </c>
      <c r="J134" s="43">
        <f t="shared" si="60"/>
        <v>-1.2482762531999998E-3</v>
      </c>
      <c r="K134" s="43">
        <f t="shared" si="60"/>
        <v>0</v>
      </c>
      <c r="L134" s="43">
        <f t="shared" si="60"/>
        <v>0</v>
      </c>
      <c r="M134" s="45">
        <f t="shared" si="64"/>
        <v>1.78475896202E-2</v>
      </c>
      <c r="N134" s="43">
        <f t="shared" si="61"/>
        <v>1.78475896202E-2</v>
      </c>
      <c r="O134" s="43">
        <f t="shared" si="61"/>
        <v>1.9354517237468001</v>
      </c>
      <c r="P134" s="43">
        <f t="shared" si="61"/>
        <v>0</v>
      </c>
      <c r="Q134" s="43">
        <f t="shared" si="61"/>
        <v>0</v>
      </c>
      <c r="R134" s="43">
        <f t="shared" si="65"/>
        <v>1.953299313367</v>
      </c>
      <c r="S134" s="43">
        <f t="shared" si="62"/>
        <v>1.9532993133669998</v>
      </c>
      <c r="T134" s="43">
        <f t="shared" si="62"/>
        <v>-0.12784827625319997</v>
      </c>
      <c r="U134" s="43">
        <f t="shared" si="62"/>
        <v>0</v>
      </c>
      <c r="V134" s="43">
        <f t="shared" si="62"/>
        <v>0</v>
      </c>
      <c r="W134" s="45">
        <f t="shared" si="66"/>
        <v>1.8254510371137997</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7.3999999999999996E-2</v>
      </c>
      <c r="K135" s="43">
        <f t="shared" si="60"/>
        <v>0</v>
      </c>
      <c r="L135" s="43">
        <f t="shared" si="60"/>
        <v>0</v>
      </c>
      <c r="M135" s="45">
        <f t="shared" si="64"/>
        <v>7.3999999999999996E-2</v>
      </c>
      <c r="N135" s="43">
        <f t="shared" si="61"/>
        <v>7.3999999999999996E-2</v>
      </c>
      <c r="O135" s="43">
        <f t="shared" si="61"/>
        <v>3.3457499999999998</v>
      </c>
      <c r="P135" s="43">
        <f t="shared" si="61"/>
        <v>0</v>
      </c>
      <c r="Q135" s="43">
        <f t="shared" si="61"/>
        <v>0</v>
      </c>
      <c r="R135" s="43">
        <f t="shared" si="65"/>
        <v>3.4197499999999996</v>
      </c>
      <c r="S135" s="43">
        <f t="shared" si="62"/>
        <v>3.4197500000000001</v>
      </c>
      <c r="T135" s="43">
        <f t="shared" si="62"/>
        <v>-0.55649999999999999</v>
      </c>
      <c r="U135" s="43">
        <f t="shared" si="62"/>
        <v>0</v>
      </c>
      <c r="V135" s="43">
        <f t="shared" si="62"/>
        <v>0</v>
      </c>
      <c r="W135" s="45">
        <f t="shared" si="66"/>
        <v>2.8632499999999999</v>
      </c>
    </row>
    <row r="136" spans="2:33" x14ac:dyDescent="0.3">
      <c r="B136" s="41">
        <f t="shared" si="67"/>
        <v>15</v>
      </c>
      <c r="C136" s="28" t="s">
        <v>14</v>
      </c>
      <c r="D136" s="43">
        <f t="shared" si="59"/>
        <v>0</v>
      </c>
      <c r="E136" s="43">
        <f t="shared" si="59"/>
        <v>0</v>
      </c>
      <c r="F136" s="43">
        <f t="shared" si="59"/>
        <v>0</v>
      </c>
      <c r="G136" s="43">
        <f t="shared" si="59"/>
        <v>0</v>
      </c>
      <c r="H136" s="43">
        <f t="shared" si="63"/>
        <v>0</v>
      </c>
      <c r="I136" s="43">
        <f t="shared" si="60"/>
        <v>0</v>
      </c>
      <c r="J136" s="43">
        <f t="shared" si="60"/>
        <v>0</v>
      </c>
      <c r="K136" s="43">
        <f t="shared" si="60"/>
        <v>0</v>
      </c>
      <c r="L136" s="43">
        <f t="shared" si="60"/>
        <v>0</v>
      </c>
      <c r="M136" s="45">
        <f t="shared" si="64"/>
        <v>0</v>
      </c>
      <c r="N136" s="43">
        <f t="shared" si="61"/>
        <v>0</v>
      </c>
      <c r="O136" s="43">
        <f t="shared" si="61"/>
        <v>0</v>
      </c>
      <c r="P136" s="43">
        <f t="shared" si="61"/>
        <v>0</v>
      </c>
      <c r="Q136" s="43">
        <f t="shared" si="61"/>
        <v>0</v>
      </c>
      <c r="R136" s="43">
        <f t="shared" si="65"/>
        <v>0</v>
      </c>
      <c r="S136" s="43">
        <f t="shared" si="62"/>
        <v>0</v>
      </c>
      <c r="T136" s="43">
        <f t="shared" si="62"/>
        <v>0</v>
      </c>
      <c r="U136" s="43">
        <f t="shared" si="62"/>
        <v>0</v>
      </c>
      <c r="V136" s="43">
        <f t="shared" si="62"/>
        <v>0</v>
      </c>
      <c r="W136" s="45">
        <f t="shared" si="66"/>
        <v>0</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3.7099907033399999E-2</v>
      </c>
      <c r="F138" s="43">
        <f t="shared" si="68"/>
        <v>0</v>
      </c>
      <c r="G138" s="43">
        <f t="shared" si="68"/>
        <v>0</v>
      </c>
      <c r="H138" s="43">
        <f t="shared" si="63"/>
        <v>3.7099907033399999E-2</v>
      </c>
      <c r="I138" s="43">
        <f t="shared" ref="I138:L138" si="69">I30-I84</f>
        <v>3.7099907033399999E-2</v>
      </c>
      <c r="J138" s="43">
        <f t="shared" si="69"/>
        <v>2.8238818066799998E-2</v>
      </c>
      <c r="K138" s="43">
        <f t="shared" si="69"/>
        <v>0</v>
      </c>
      <c r="L138" s="43">
        <f t="shared" si="69"/>
        <v>0</v>
      </c>
      <c r="M138" s="45">
        <f t="shared" si="64"/>
        <v>6.5338725100200001E-2</v>
      </c>
      <c r="N138" s="43">
        <f t="shared" ref="N138:Q138" si="70">N30-N84</f>
        <v>6.5338725100200001E-2</v>
      </c>
      <c r="O138" s="43">
        <f t="shared" si="70"/>
        <v>-2.2621819331999997E-3</v>
      </c>
      <c r="P138" s="43">
        <f t="shared" si="70"/>
        <v>0</v>
      </c>
      <c r="Q138" s="43">
        <f t="shared" si="70"/>
        <v>0</v>
      </c>
      <c r="R138" s="43">
        <f t="shared" si="65"/>
        <v>6.3076543166999996E-2</v>
      </c>
      <c r="S138" s="43">
        <f t="shared" ref="S138:V138" si="71">S30-S84</f>
        <v>6.3076543166999996E-2</v>
      </c>
      <c r="T138" s="43">
        <f t="shared" si="71"/>
        <v>-2.2621819331999997E-3</v>
      </c>
      <c r="U138" s="43">
        <f t="shared" si="71"/>
        <v>0</v>
      </c>
      <c r="V138" s="43">
        <f t="shared" si="71"/>
        <v>0</v>
      </c>
      <c r="W138" s="45">
        <f t="shared" si="66"/>
        <v>6.0814361233799998E-2</v>
      </c>
    </row>
    <row r="139" spans="2:33" ht="16" x14ac:dyDescent="0.3">
      <c r="B139" s="34"/>
      <c r="C139" s="35" t="s">
        <v>17</v>
      </c>
      <c r="D139" s="36">
        <f>SUM(D122:D137)</f>
        <v>-18.231470132991877</v>
      </c>
      <c r="E139" s="36">
        <f t="shared" ref="E139:W139" si="72">SUM(E122:E137)</f>
        <v>42.704638794850993</v>
      </c>
      <c r="F139" s="36">
        <f t="shared" si="72"/>
        <v>0</v>
      </c>
      <c r="G139" s="36">
        <f t="shared" si="72"/>
        <v>0</v>
      </c>
      <c r="H139" s="36">
        <f t="shared" si="72"/>
        <v>24.473168661859106</v>
      </c>
      <c r="I139" s="36">
        <f t="shared" si="72"/>
        <v>24.473168661859109</v>
      </c>
      <c r="J139" s="36">
        <f t="shared" si="72"/>
        <v>1.7398135132074346</v>
      </c>
      <c r="K139" s="36">
        <f t="shared" si="72"/>
        <v>0</v>
      </c>
      <c r="L139" s="36">
        <f t="shared" si="72"/>
        <v>0</v>
      </c>
      <c r="M139" s="36">
        <f t="shared" si="72"/>
        <v>26.212982175066539</v>
      </c>
      <c r="N139" s="36">
        <f t="shared" si="72"/>
        <v>26.212982175066539</v>
      </c>
      <c r="O139" s="36">
        <f t="shared" si="72"/>
        <v>150.41331177610405</v>
      </c>
      <c r="P139" s="36">
        <f t="shared" si="72"/>
        <v>0</v>
      </c>
      <c r="Q139" s="36">
        <f t="shared" si="72"/>
        <v>0</v>
      </c>
      <c r="R139" s="36">
        <f t="shared" si="72"/>
        <v>176.62629395117062</v>
      </c>
      <c r="S139" s="36">
        <f t="shared" si="72"/>
        <v>176.62629395117062</v>
      </c>
      <c r="T139" s="36">
        <f t="shared" si="72"/>
        <v>-8.9162697238959652</v>
      </c>
      <c r="U139" s="36">
        <f t="shared" si="72"/>
        <v>0</v>
      </c>
      <c r="V139" s="36">
        <f t="shared" si="72"/>
        <v>0</v>
      </c>
      <c r="W139" s="36">
        <f t="shared" si="72"/>
        <v>167.71002422727463</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0</v>
      </c>
      <c r="E148" s="43">
        <f t="shared" si="73"/>
        <v>0</v>
      </c>
      <c r="F148" s="43">
        <f t="shared" si="73"/>
        <v>0</v>
      </c>
      <c r="G148" s="43">
        <f t="shared" si="73"/>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3"/>
        <v>-0.22379426763120003</v>
      </c>
      <c r="E149" s="43">
        <f t="shared" si="73"/>
        <v>8.6273413422000012E-3</v>
      </c>
      <c r="F149" s="43">
        <f t="shared" si="73"/>
        <v>0</v>
      </c>
      <c r="G149" s="43">
        <f t="shared" si="73"/>
        <v>0</v>
      </c>
      <c r="H149" s="45">
        <f t="shared" ref="H149:H164" si="74">D149+E149-F149-G149</f>
        <v>-0.21516692628900003</v>
      </c>
      <c r="I149" s="30">
        <f t="shared" ref="I149:I164" si="75">H149</f>
        <v>-0.21516692628900003</v>
      </c>
      <c r="J149" s="29"/>
      <c r="K149" s="30"/>
      <c r="L149" s="29"/>
      <c r="M149" s="30">
        <f t="shared" ref="M149:M164" si="76">I149+J149-K149-L149</f>
        <v>-0.21516692628900003</v>
      </c>
      <c r="N149" s="30">
        <f t="shared" ref="N149:N164" si="77">M149</f>
        <v>-0.21516692628900003</v>
      </c>
      <c r="O149" s="29"/>
      <c r="P149" s="30"/>
      <c r="Q149" s="29"/>
      <c r="R149" s="30">
        <f t="shared" ref="R149:R164" si="78">N149+O149-P149-Q149</f>
        <v>-0.21516692628900003</v>
      </c>
      <c r="S149" s="30">
        <f t="shared" ref="S149:S164" si="79">R149</f>
        <v>-0.21516692628900003</v>
      </c>
      <c r="T149" s="29"/>
      <c r="U149" s="30"/>
      <c r="V149" s="29"/>
      <c r="W149" s="30">
        <f t="shared" ref="W149:W164" si="80">S149+T149-U149-V149</f>
        <v>-0.21516692628900003</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3.5255082538644715</v>
      </c>
      <c r="E151" s="43">
        <f t="shared" si="73"/>
        <v>-0.28406082601541993</v>
      </c>
      <c r="F151" s="43">
        <f t="shared" si="73"/>
        <v>0</v>
      </c>
      <c r="G151" s="43">
        <f t="shared" si="73"/>
        <v>0</v>
      </c>
      <c r="H151" s="45">
        <f t="shared" si="74"/>
        <v>3.2414474278490517</v>
      </c>
      <c r="I151" s="30">
        <f t="shared" si="75"/>
        <v>3.2414474278490517</v>
      </c>
      <c r="J151" s="29"/>
      <c r="K151" s="30"/>
      <c r="L151" s="29"/>
      <c r="M151" s="30">
        <f t="shared" si="76"/>
        <v>3.2414474278490517</v>
      </c>
      <c r="N151" s="30">
        <f t="shared" si="77"/>
        <v>3.2414474278490517</v>
      </c>
      <c r="O151" s="29"/>
      <c r="P151" s="30"/>
      <c r="Q151" s="29"/>
      <c r="R151" s="30">
        <f t="shared" si="78"/>
        <v>3.2414474278490517</v>
      </c>
      <c r="S151" s="30">
        <f t="shared" si="79"/>
        <v>3.2414474278490517</v>
      </c>
      <c r="T151" s="29"/>
      <c r="U151" s="30"/>
      <c r="V151" s="29"/>
      <c r="W151" s="30">
        <f t="shared" si="80"/>
        <v>3.2414474278490517</v>
      </c>
    </row>
    <row r="152" spans="2:23" x14ac:dyDescent="0.3">
      <c r="B152" s="41">
        <f t="shared" si="81"/>
        <v>5</v>
      </c>
      <c r="C152" s="42" t="s">
        <v>4</v>
      </c>
      <c r="D152" s="43">
        <f t="shared" si="73"/>
        <v>60.547017942635492</v>
      </c>
      <c r="E152" s="43">
        <f t="shared" si="73"/>
        <v>-2.4974853809474902</v>
      </c>
      <c r="F152" s="43">
        <f t="shared" si="73"/>
        <v>0</v>
      </c>
      <c r="G152" s="43">
        <f t="shared" si="73"/>
        <v>0</v>
      </c>
      <c r="H152" s="45">
        <f t="shared" si="74"/>
        <v>58.049532561688004</v>
      </c>
      <c r="I152" s="30">
        <f t="shared" si="75"/>
        <v>58.049532561688004</v>
      </c>
      <c r="J152" s="29"/>
      <c r="K152" s="30"/>
      <c r="L152" s="29"/>
      <c r="M152" s="30">
        <f t="shared" si="76"/>
        <v>58.049532561688004</v>
      </c>
      <c r="N152" s="30">
        <f t="shared" si="77"/>
        <v>58.049532561688004</v>
      </c>
      <c r="O152" s="29"/>
      <c r="P152" s="30"/>
      <c r="Q152" s="29"/>
      <c r="R152" s="30">
        <f t="shared" si="78"/>
        <v>58.049532561688004</v>
      </c>
      <c r="S152" s="30">
        <f t="shared" si="79"/>
        <v>58.049532561688004</v>
      </c>
      <c r="T152" s="29"/>
      <c r="U152" s="30"/>
      <c r="V152" s="29"/>
      <c r="W152" s="30">
        <f t="shared" si="80"/>
        <v>58.049532561688004</v>
      </c>
    </row>
    <row r="153" spans="2:23" x14ac:dyDescent="0.3">
      <c r="B153" s="41">
        <f t="shared" si="81"/>
        <v>6</v>
      </c>
      <c r="C153" s="42" t="s">
        <v>5</v>
      </c>
      <c r="D153" s="43">
        <f t="shared" si="73"/>
        <v>96.14914303342016</v>
      </c>
      <c r="E153" s="43">
        <f t="shared" si="73"/>
        <v>-5.1287424023223176</v>
      </c>
      <c r="F153" s="43">
        <f t="shared" si="73"/>
        <v>0</v>
      </c>
      <c r="G153" s="43">
        <f t="shared" si="73"/>
        <v>0</v>
      </c>
      <c r="H153" s="45">
        <f t="shared" si="74"/>
        <v>91.020400631097843</v>
      </c>
      <c r="I153" s="30">
        <f t="shared" si="75"/>
        <v>91.020400631097843</v>
      </c>
      <c r="J153" s="29"/>
      <c r="K153" s="30"/>
      <c r="L153" s="29"/>
      <c r="M153" s="30">
        <f t="shared" si="76"/>
        <v>91.020400631097843</v>
      </c>
      <c r="N153" s="30">
        <f t="shared" si="77"/>
        <v>91.020400631097843</v>
      </c>
      <c r="O153" s="29"/>
      <c r="P153" s="30"/>
      <c r="Q153" s="29"/>
      <c r="R153" s="30">
        <f t="shared" si="78"/>
        <v>91.020400631097843</v>
      </c>
      <c r="S153" s="30">
        <f t="shared" si="79"/>
        <v>91.020400631097843</v>
      </c>
      <c r="T153" s="29"/>
      <c r="U153" s="30"/>
      <c r="V153" s="29"/>
      <c r="W153" s="30">
        <f t="shared" si="80"/>
        <v>91.020400631097843</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-1.1301164403424</v>
      </c>
      <c r="E156" s="43">
        <f t="shared" si="73"/>
        <v>7.5646739414400005E-2</v>
      </c>
      <c r="F156" s="43">
        <f t="shared" si="73"/>
        <v>0</v>
      </c>
      <c r="G156" s="43">
        <f t="shared" si="73"/>
        <v>0</v>
      </c>
      <c r="H156" s="45">
        <f t="shared" si="74"/>
        <v>-1.054469700928</v>
      </c>
      <c r="I156" s="30">
        <f t="shared" si="75"/>
        <v>-1.054469700928</v>
      </c>
      <c r="J156" s="29"/>
      <c r="K156" s="30"/>
      <c r="L156" s="29"/>
      <c r="M156" s="30">
        <f t="shared" si="76"/>
        <v>-1.054469700928</v>
      </c>
      <c r="N156" s="30">
        <f t="shared" si="77"/>
        <v>-1.054469700928</v>
      </c>
      <c r="O156" s="29"/>
      <c r="P156" s="30"/>
      <c r="Q156" s="29"/>
      <c r="R156" s="30">
        <f t="shared" si="78"/>
        <v>-1.054469700928</v>
      </c>
      <c r="S156" s="30">
        <f t="shared" si="79"/>
        <v>-1.054469700928</v>
      </c>
      <c r="T156" s="29"/>
      <c r="U156" s="30"/>
      <c r="V156" s="29"/>
      <c r="W156" s="30">
        <f t="shared" si="80"/>
        <v>-1.054469700928</v>
      </c>
    </row>
    <row r="157" spans="2:23" x14ac:dyDescent="0.3">
      <c r="B157" s="41">
        <f t="shared" si="81"/>
        <v>10</v>
      </c>
      <c r="C157" s="42" t="s">
        <v>9</v>
      </c>
      <c r="D157" s="43">
        <f t="shared" si="73"/>
        <v>0.65462428519028826</v>
      </c>
      <c r="E157" s="43">
        <f t="shared" si="73"/>
        <v>-0.13311723724691596</v>
      </c>
      <c r="F157" s="43">
        <f t="shared" si="73"/>
        <v>0</v>
      </c>
      <c r="G157" s="43">
        <f t="shared" si="73"/>
        <v>0</v>
      </c>
      <c r="H157" s="45">
        <f t="shared" si="74"/>
        <v>0.52150704794337233</v>
      </c>
      <c r="I157" s="30">
        <f t="shared" si="75"/>
        <v>0.52150704794337233</v>
      </c>
      <c r="J157" s="29"/>
      <c r="K157" s="30"/>
      <c r="L157" s="29"/>
      <c r="M157" s="30">
        <f t="shared" si="76"/>
        <v>0.52150704794337233</v>
      </c>
      <c r="N157" s="30">
        <f t="shared" si="77"/>
        <v>0.52150704794337233</v>
      </c>
      <c r="O157" s="29"/>
      <c r="P157" s="30"/>
      <c r="Q157" s="29"/>
      <c r="R157" s="30">
        <f t="shared" si="78"/>
        <v>0.52150704794337233</v>
      </c>
      <c r="S157" s="30">
        <f t="shared" si="79"/>
        <v>0.52150704794337233</v>
      </c>
      <c r="T157" s="29"/>
      <c r="U157" s="30"/>
      <c r="V157" s="29"/>
      <c r="W157" s="30">
        <f t="shared" si="80"/>
        <v>0.52150704794337233</v>
      </c>
    </row>
    <row r="158" spans="2:23" x14ac:dyDescent="0.3">
      <c r="B158" s="41">
        <f t="shared" si="81"/>
        <v>11</v>
      </c>
      <c r="C158" s="42" t="s">
        <v>10</v>
      </c>
      <c r="D158" s="43">
        <f t="shared" si="73"/>
        <v>5.2619669346694473E-2</v>
      </c>
      <c r="E158" s="43">
        <f t="shared" si="73"/>
        <v>-5.109802975601381E-3</v>
      </c>
      <c r="F158" s="43">
        <f t="shared" si="73"/>
        <v>0</v>
      </c>
      <c r="G158" s="43">
        <f t="shared" si="73"/>
        <v>0</v>
      </c>
      <c r="H158" s="45">
        <f t="shared" si="74"/>
        <v>4.7509866371093092E-2</v>
      </c>
      <c r="I158" s="30">
        <f t="shared" si="75"/>
        <v>4.7509866371093092E-2</v>
      </c>
      <c r="J158" s="29"/>
      <c r="K158" s="30"/>
      <c r="L158" s="29"/>
      <c r="M158" s="30">
        <f t="shared" si="76"/>
        <v>4.7509866371093092E-2</v>
      </c>
      <c r="N158" s="30">
        <f t="shared" si="77"/>
        <v>4.7509866371093092E-2</v>
      </c>
      <c r="O158" s="29"/>
      <c r="P158" s="30"/>
      <c r="Q158" s="29"/>
      <c r="R158" s="30">
        <f t="shared" si="78"/>
        <v>4.7509866371093092E-2</v>
      </c>
      <c r="S158" s="30">
        <f t="shared" si="79"/>
        <v>4.7509866371093092E-2</v>
      </c>
      <c r="T158" s="29"/>
      <c r="U158" s="30"/>
      <c r="V158" s="29"/>
      <c r="W158" s="30">
        <f t="shared" si="80"/>
        <v>4.7509866371093092E-2</v>
      </c>
    </row>
    <row r="159" spans="2:23" x14ac:dyDescent="0.3">
      <c r="B159" s="41">
        <f t="shared" si="81"/>
        <v>12</v>
      </c>
      <c r="C159" s="42" t="s">
        <v>11</v>
      </c>
      <c r="D159" s="43">
        <f t="shared" si="73"/>
        <v>3.4463207136773173</v>
      </c>
      <c r="E159" s="43">
        <f t="shared" si="73"/>
        <v>-0.26767987889162059</v>
      </c>
      <c r="F159" s="43">
        <f t="shared" si="73"/>
        <v>0</v>
      </c>
      <c r="G159" s="43">
        <f t="shared" si="73"/>
        <v>0</v>
      </c>
      <c r="H159" s="45">
        <f t="shared" si="74"/>
        <v>3.1786408347856967</v>
      </c>
      <c r="I159" s="30">
        <f t="shared" si="75"/>
        <v>3.1786408347856967</v>
      </c>
      <c r="J159" s="29"/>
      <c r="K159" s="30"/>
      <c r="L159" s="29"/>
      <c r="M159" s="30">
        <f t="shared" si="76"/>
        <v>3.1786408347856967</v>
      </c>
      <c r="N159" s="30">
        <f t="shared" si="77"/>
        <v>3.1786408347856967</v>
      </c>
      <c r="O159" s="29"/>
      <c r="P159" s="30"/>
      <c r="Q159" s="29"/>
      <c r="R159" s="30">
        <f t="shared" si="78"/>
        <v>3.1786408347856967</v>
      </c>
      <c r="S159" s="30">
        <f t="shared" si="79"/>
        <v>3.1786408347856967</v>
      </c>
      <c r="T159" s="29"/>
      <c r="U159" s="30"/>
      <c r="V159" s="29"/>
      <c r="W159" s="30">
        <f t="shared" si="80"/>
        <v>3.1786408347856967</v>
      </c>
    </row>
    <row r="160" spans="2:23" x14ac:dyDescent="0.3">
      <c r="B160" s="41">
        <f t="shared" si="81"/>
        <v>13</v>
      </c>
      <c r="C160" s="28" t="s">
        <v>12</v>
      </c>
      <c r="D160" s="43">
        <f t="shared" si="73"/>
        <v>1.8254510371137997</v>
      </c>
      <c r="E160" s="43">
        <f t="shared" si="73"/>
        <v>-0.12784827625319997</v>
      </c>
      <c r="F160" s="43">
        <f t="shared" si="73"/>
        <v>0</v>
      </c>
      <c r="G160" s="43">
        <f t="shared" si="73"/>
        <v>0</v>
      </c>
      <c r="H160" s="45">
        <f t="shared" si="74"/>
        <v>1.6976027608605997</v>
      </c>
      <c r="I160" s="30">
        <f t="shared" si="75"/>
        <v>1.6976027608605997</v>
      </c>
      <c r="J160" s="29"/>
      <c r="K160" s="30"/>
      <c r="L160" s="29"/>
      <c r="M160" s="30">
        <f t="shared" si="76"/>
        <v>1.6976027608605997</v>
      </c>
      <c r="N160" s="30">
        <f t="shared" si="77"/>
        <v>1.6976027608605997</v>
      </c>
      <c r="O160" s="29"/>
      <c r="P160" s="30"/>
      <c r="Q160" s="29"/>
      <c r="R160" s="30">
        <f t="shared" si="78"/>
        <v>1.6976027608605997</v>
      </c>
      <c r="S160" s="30">
        <f t="shared" si="79"/>
        <v>1.6976027608605997</v>
      </c>
      <c r="T160" s="29"/>
      <c r="U160" s="30"/>
      <c r="V160" s="29"/>
      <c r="W160" s="30">
        <f t="shared" si="80"/>
        <v>1.6976027608605997</v>
      </c>
    </row>
    <row r="161" spans="2:23" x14ac:dyDescent="0.3">
      <c r="B161" s="41">
        <f t="shared" si="81"/>
        <v>14</v>
      </c>
      <c r="C161" s="28" t="s">
        <v>13</v>
      </c>
      <c r="D161" s="43">
        <f t="shared" si="73"/>
        <v>2.8632499999999999</v>
      </c>
      <c r="E161" s="43">
        <f t="shared" si="73"/>
        <v>-0.55649999999999999</v>
      </c>
      <c r="F161" s="43">
        <f t="shared" si="73"/>
        <v>0</v>
      </c>
      <c r="G161" s="43">
        <f t="shared" si="73"/>
        <v>0</v>
      </c>
      <c r="H161" s="45">
        <f t="shared" si="74"/>
        <v>2.3067500000000001</v>
      </c>
      <c r="I161" s="30">
        <f t="shared" si="75"/>
        <v>2.3067500000000001</v>
      </c>
      <c r="J161" s="29"/>
      <c r="K161" s="30"/>
      <c r="L161" s="29"/>
      <c r="M161" s="30">
        <f t="shared" si="76"/>
        <v>2.3067500000000001</v>
      </c>
      <c r="N161" s="30">
        <f t="shared" si="77"/>
        <v>2.3067500000000001</v>
      </c>
      <c r="O161" s="29"/>
      <c r="P161" s="30"/>
      <c r="Q161" s="29"/>
      <c r="R161" s="30">
        <f t="shared" si="78"/>
        <v>2.3067500000000001</v>
      </c>
      <c r="S161" s="30">
        <f t="shared" si="79"/>
        <v>2.3067500000000001</v>
      </c>
      <c r="T161" s="29"/>
      <c r="U161" s="30"/>
      <c r="V161" s="29"/>
      <c r="W161" s="30">
        <f t="shared" si="80"/>
        <v>2.3067500000000001</v>
      </c>
    </row>
    <row r="162" spans="2:23" x14ac:dyDescent="0.3">
      <c r="B162" s="41">
        <f t="shared" si="81"/>
        <v>15</v>
      </c>
      <c r="C162" s="28" t="s">
        <v>14</v>
      </c>
      <c r="D162" s="43">
        <f t="shared" si="73"/>
        <v>0</v>
      </c>
      <c r="E162" s="43">
        <f t="shared" si="73"/>
        <v>0</v>
      </c>
      <c r="F162" s="43">
        <f t="shared" si="73"/>
        <v>0</v>
      </c>
      <c r="G162" s="43">
        <f t="shared" si="73"/>
        <v>0</v>
      </c>
      <c r="H162" s="45">
        <f t="shared" si="74"/>
        <v>0</v>
      </c>
      <c r="I162" s="30">
        <f t="shared" si="75"/>
        <v>0</v>
      </c>
      <c r="J162" s="29"/>
      <c r="K162" s="30"/>
      <c r="L162" s="29"/>
      <c r="M162" s="30">
        <f t="shared" si="76"/>
        <v>0</v>
      </c>
      <c r="N162" s="30">
        <f t="shared" si="77"/>
        <v>0</v>
      </c>
      <c r="O162" s="29"/>
      <c r="P162" s="30"/>
      <c r="Q162" s="29"/>
      <c r="R162" s="30">
        <f t="shared" si="78"/>
        <v>0</v>
      </c>
      <c r="S162" s="30">
        <f t="shared" si="79"/>
        <v>0</v>
      </c>
      <c r="T162" s="29"/>
      <c r="U162" s="30"/>
      <c r="V162" s="29"/>
      <c r="W162" s="30">
        <f t="shared" si="80"/>
        <v>0</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6.0814361233799998E-2</v>
      </c>
      <c r="E164" s="43">
        <f t="shared" si="82"/>
        <v>-2.2621819331999997E-3</v>
      </c>
      <c r="F164" s="43">
        <f t="shared" si="82"/>
        <v>0</v>
      </c>
      <c r="G164" s="43">
        <f t="shared" si="82"/>
        <v>0</v>
      </c>
      <c r="H164" s="45">
        <f t="shared" si="74"/>
        <v>5.8552179300599999E-2</v>
      </c>
      <c r="I164" s="30">
        <f t="shared" si="75"/>
        <v>5.8552179300599999E-2</v>
      </c>
      <c r="J164" s="29"/>
      <c r="K164" s="30"/>
      <c r="L164" s="29"/>
      <c r="M164" s="30">
        <f t="shared" si="76"/>
        <v>5.8552179300599999E-2</v>
      </c>
      <c r="N164" s="30">
        <f t="shared" si="77"/>
        <v>5.8552179300599999E-2</v>
      </c>
      <c r="O164" s="29"/>
      <c r="P164" s="30"/>
      <c r="Q164" s="29"/>
      <c r="R164" s="30">
        <f t="shared" si="78"/>
        <v>5.8552179300599999E-2</v>
      </c>
      <c r="S164" s="30">
        <f t="shared" si="79"/>
        <v>5.8552179300599999E-2</v>
      </c>
      <c r="T164" s="29"/>
      <c r="U164" s="30"/>
      <c r="V164" s="29"/>
      <c r="W164" s="30">
        <f t="shared" si="80"/>
        <v>5.8552179300599999E-2</v>
      </c>
    </row>
    <row r="165" spans="2:23" ht="16" x14ac:dyDescent="0.3">
      <c r="B165" s="34"/>
      <c r="C165" s="35" t="s">
        <v>17</v>
      </c>
      <c r="D165" s="36">
        <f>SUM(D148:D163)</f>
        <v>167.71002422727463</v>
      </c>
      <c r="E165" s="36">
        <f>SUM(E148:E163)</f>
        <v>-8.9162697238959652</v>
      </c>
      <c r="F165" s="36">
        <f>SUM(F148:F163)</f>
        <v>0</v>
      </c>
      <c r="G165" s="36">
        <f>SUM(G148:G163)</f>
        <v>0</v>
      </c>
      <c r="H165" s="36">
        <f>SUM(H148:H163)</f>
        <v>158.79375450337866</v>
      </c>
      <c r="I165" s="36">
        <f t="shared" ref="I165:W165" si="83">SUM(I148:I164)</f>
        <v>158.85230668267926</v>
      </c>
      <c r="J165" s="36">
        <f t="shared" si="83"/>
        <v>0</v>
      </c>
      <c r="K165" s="36">
        <f t="shared" si="83"/>
        <v>0</v>
      </c>
      <c r="L165" s="36">
        <f t="shared" si="83"/>
        <v>0</v>
      </c>
      <c r="M165" s="36">
        <f t="shared" si="83"/>
        <v>158.85230668267926</v>
      </c>
      <c r="N165" s="36">
        <f t="shared" si="83"/>
        <v>158.85230668267926</v>
      </c>
      <c r="O165" s="36">
        <f t="shared" si="83"/>
        <v>0</v>
      </c>
      <c r="P165" s="36">
        <f t="shared" si="83"/>
        <v>0</v>
      </c>
      <c r="Q165" s="36">
        <f t="shared" si="83"/>
        <v>0</v>
      </c>
      <c r="R165" s="36">
        <f t="shared" si="83"/>
        <v>158.85230668267926</v>
      </c>
      <c r="S165" s="36">
        <f t="shared" si="83"/>
        <v>158.85230668267926</v>
      </c>
      <c r="T165" s="36">
        <f t="shared" si="83"/>
        <v>0</v>
      </c>
      <c r="U165" s="36">
        <f t="shared" si="83"/>
        <v>0</v>
      </c>
      <c r="V165" s="36">
        <f t="shared" si="83"/>
        <v>0</v>
      </c>
      <c r="W165" s="36">
        <f t="shared" si="83"/>
        <v>158.85230668267926</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88"/>
  <sheetViews>
    <sheetView showGridLines="0" view="pageBreakPreview" zoomScale="70" zoomScaleNormal="68" zoomScaleSheetLayoutView="70" workbookViewId="0">
      <selection activeCell="AC62" sqref="AC62"/>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e">
        <f>#REF!</f>
        <v>#REF!</v>
      </c>
      <c r="Q4" s="63"/>
      <c r="R4" s="62"/>
      <c r="S4" s="62"/>
      <c r="T4" s="62"/>
      <c r="U4" s="62"/>
      <c r="V4" s="62"/>
      <c r="W4" s="62"/>
      <c r="X4" s="62"/>
      <c r="Y4" s="62"/>
      <c r="Z4" s="62"/>
      <c r="AA4" s="62"/>
      <c r="AB4" s="62"/>
      <c r="AC4" s="62"/>
    </row>
    <row r="5" spans="1:29" x14ac:dyDescent="0.3">
      <c r="B5" s="19"/>
      <c r="N5" s="64"/>
      <c r="O5" s="64"/>
      <c r="P5" s="7" t="s">
        <v>113</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51.346666666666671</v>
      </c>
      <c r="F21" s="66">
        <v>0</v>
      </c>
      <c r="G21" s="67"/>
      <c r="H21" s="29">
        <f t="shared" si="0"/>
        <v>51.346666666666671</v>
      </c>
      <c r="I21" s="30">
        <f t="shared" si="1"/>
        <v>51.346666666666671</v>
      </c>
      <c r="J21" s="66">
        <v>22.195</v>
      </c>
      <c r="K21" s="66">
        <v>0</v>
      </c>
      <c r="L21" s="67"/>
      <c r="M21" s="30">
        <f t="shared" si="2"/>
        <v>73.541666666666671</v>
      </c>
      <c r="N21" s="68">
        <f t="shared" si="3"/>
        <v>73.541666666666671</v>
      </c>
      <c r="O21" s="66">
        <v>18.845000000000002</v>
      </c>
      <c r="P21" s="66">
        <v>0</v>
      </c>
      <c r="Q21" s="67"/>
      <c r="R21" s="69">
        <f t="shared" si="4"/>
        <v>92.38666666666667</v>
      </c>
      <c r="S21" s="69">
        <f t="shared" si="5"/>
        <v>92.38666666666667</v>
      </c>
      <c r="T21" s="66">
        <v>12.513333333333332</v>
      </c>
      <c r="U21" s="66">
        <v>0</v>
      </c>
      <c r="V21" s="67"/>
      <c r="W21" s="69">
        <f t="shared" si="6"/>
        <v>104.9</v>
      </c>
      <c r="X21" s="69">
        <f t="shared" si="7"/>
        <v>104.9</v>
      </c>
      <c r="Y21" s="70">
        <v>64.2</v>
      </c>
      <c r="Z21" s="70">
        <v>0</v>
      </c>
      <c r="AA21" s="67"/>
      <c r="AB21" s="69">
        <f t="shared" si="8"/>
        <v>169.10000000000002</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51.346666666666671</v>
      </c>
      <c r="I33" s="75">
        <f t="shared" ref="I33:AB33" si="10">SUM(I16:I32)</f>
        <v>51.346666666666671</v>
      </c>
      <c r="J33" s="75">
        <f t="shared" si="10"/>
        <v>22.195</v>
      </c>
      <c r="K33" s="75">
        <f t="shared" si="10"/>
        <v>0</v>
      </c>
      <c r="L33" s="75">
        <f t="shared" si="10"/>
        <v>0</v>
      </c>
      <c r="M33" s="75">
        <f t="shared" si="10"/>
        <v>73.541666666666671</v>
      </c>
      <c r="N33" s="75">
        <f t="shared" si="10"/>
        <v>73.541666666666671</v>
      </c>
      <c r="O33" s="75">
        <f t="shared" si="10"/>
        <v>18.845000000000002</v>
      </c>
      <c r="P33" s="75">
        <f t="shared" si="10"/>
        <v>0</v>
      </c>
      <c r="Q33" s="75">
        <f t="shared" si="10"/>
        <v>0</v>
      </c>
      <c r="R33" s="75">
        <f t="shared" si="10"/>
        <v>92.38666666666667</v>
      </c>
      <c r="S33" s="75">
        <f t="shared" si="10"/>
        <v>92.38666666666667</v>
      </c>
      <c r="T33" s="75">
        <f t="shared" si="10"/>
        <v>12.513333333333332</v>
      </c>
      <c r="U33" s="75">
        <f t="shared" si="10"/>
        <v>0</v>
      </c>
      <c r="V33" s="75">
        <f t="shared" si="10"/>
        <v>0</v>
      </c>
      <c r="W33" s="75">
        <f t="shared" si="10"/>
        <v>104.9</v>
      </c>
      <c r="X33" s="75">
        <f t="shared" si="10"/>
        <v>104.9</v>
      </c>
      <c r="Y33" s="75">
        <f t="shared" si="10"/>
        <v>64.2</v>
      </c>
      <c r="Z33" s="75">
        <f t="shared" si="10"/>
        <v>0</v>
      </c>
      <c r="AA33" s="75">
        <f t="shared" si="10"/>
        <v>0</v>
      </c>
      <c r="AB33" s="75">
        <f t="shared" si="10"/>
        <v>169.10000000000002</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0</v>
      </c>
      <c r="K48" s="43">
        <f t="shared" si="16"/>
        <v>0</v>
      </c>
      <c r="L48" s="44"/>
      <c r="M48" s="45">
        <f t="shared" si="11"/>
        <v>0</v>
      </c>
      <c r="N48" s="68">
        <f t="shared" si="17"/>
        <v>0</v>
      </c>
      <c r="O48" s="43">
        <f t="shared" si="18"/>
        <v>0</v>
      </c>
      <c r="P48" s="43">
        <f t="shared" si="19"/>
        <v>0</v>
      </c>
      <c r="Q48" s="44"/>
      <c r="R48" s="43">
        <f t="shared" si="20"/>
        <v>0</v>
      </c>
      <c r="S48" s="45">
        <f t="shared" si="21"/>
        <v>0</v>
      </c>
      <c r="T48" s="43">
        <f t="shared" si="22"/>
        <v>0</v>
      </c>
      <c r="U48" s="43">
        <f t="shared" si="23"/>
        <v>0</v>
      </c>
      <c r="V48" s="44"/>
      <c r="W48" s="45">
        <f t="shared" si="24"/>
        <v>0</v>
      </c>
      <c r="X48" s="68">
        <f t="shared" si="25"/>
        <v>0</v>
      </c>
      <c r="Y48" s="43">
        <f t="shared" si="26"/>
        <v>0</v>
      </c>
      <c r="Z48" s="43">
        <f t="shared" si="27"/>
        <v>0</v>
      </c>
      <c r="AA48" s="67"/>
      <c r="AB48" s="1"/>
      <c r="AC48" s="99">
        <v>3.3399999999999999E-2</v>
      </c>
    </row>
    <row r="49" spans="2:29" x14ac:dyDescent="0.3">
      <c r="B49" s="27">
        <f t="shared" si="28"/>
        <v>6</v>
      </c>
      <c r="C49" s="28" t="s">
        <v>5</v>
      </c>
      <c r="D49" s="66">
        <v>0</v>
      </c>
      <c r="E49" s="43">
        <f t="shared" si="12"/>
        <v>1.0834146666666669</v>
      </c>
      <c r="F49" s="43">
        <f t="shared" si="13"/>
        <v>0</v>
      </c>
      <c r="G49" s="44"/>
      <c r="H49" s="43">
        <f t="shared" si="29"/>
        <v>1.0834146666666669</v>
      </c>
      <c r="I49" s="45">
        <f t="shared" si="14"/>
        <v>1.0834146666666669</v>
      </c>
      <c r="J49" s="43">
        <f t="shared" si="15"/>
        <v>2.6351438333333337</v>
      </c>
      <c r="K49" s="43">
        <f t="shared" si="16"/>
        <v>0</v>
      </c>
      <c r="L49" s="44"/>
      <c r="M49" s="45">
        <f t="shared" si="11"/>
        <v>3.7185585000000003</v>
      </c>
      <c r="N49" s="68">
        <f t="shared" si="17"/>
        <v>3.7185585000000003</v>
      </c>
      <c r="O49" s="43">
        <f t="shared" si="18"/>
        <v>3.5010878333333335</v>
      </c>
      <c r="P49" s="43">
        <f t="shared" si="19"/>
        <v>0</v>
      </c>
      <c r="Q49" s="44"/>
      <c r="R49" s="43">
        <f t="shared" si="20"/>
        <v>7.2196463333333334</v>
      </c>
      <c r="S49" s="45">
        <f t="shared" si="21"/>
        <v>7.2196463333333334</v>
      </c>
      <c r="T49" s="43">
        <f t="shared" si="22"/>
        <v>4.1627486666666664</v>
      </c>
      <c r="U49" s="43">
        <f t="shared" si="23"/>
        <v>0</v>
      </c>
      <c r="V49" s="44"/>
      <c r="W49" s="45">
        <f t="shared" si="24"/>
        <v>11.382394999999999</v>
      </c>
      <c r="X49" s="68">
        <f t="shared" si="25"/>
        <v>11.382394999999999</v>
      </c>
      <c r="Y49" s="43">
        <f t="shared" si="26"/>
        <v>5.7814000000000005</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 t="shared" si="12"/>
        <v>0</v>
      </c>
      <c r="F57" s="43">
        <f t="shared" si="13"/>
        <v>0</v>
      </c>
      <c r="G57" s="49"/>
      <c r="H57" s="43">
        <f t="shared" si="29"/>
        <v>0</v>
      </c>
      <c r="I57" s="45">
        <f t="shared" si="14"/>
        <v>0</v>
      </c>
      <c r="J57" s="43">
        <f t="shared" si="15"/>
        <v>0</v>
      </c>
      <c r="K57" s="43">
        <f t="shared" si="16"/>
        <v>0</v>
      </c>
      <c r="L57" s="44"/>
      <c r="M57" s="45">
        <f t="shared" si="11"/>
        <v>0</v>
      </c>
      <c r="N57" s="68">
        <f t="shared" si="17"/>
        <v>0</v>
      </c>
      <c r="O57" s="43">
        <f t="shared" si="18"/>
        <v>0</v>
      </c>
      <c r="P57" s="43">
        <f t="shared" si="19"/>
        <v>0</v>
      </c>
      <c r="Q57" s="44"/>
      <c r="R57" s="43">
        <f t="shared" si="20"/>
        <v>0</v>
      </c>
      <c r="S57" s="45">
        <f t="shared" si="21"/>
        <v>0</v>
      </c>
      <c r="T57" s="43">
        <f t="shared" si="22"/>
        <v>0</v>
      </c>
      <c r="U57" s="43">
        <f t="shared" si="23"/>
        <v>0</v>
      </c>
      <c r="V57" s="44"/>
      <c r="W57" s="45">
        <f t="shared" si="24"/>
        <v>0</v>
      </c>
      <c r="X57" s="68">
        <f t="shared" si="25"/>
        <v>0</v>
      </c>
      <c r="Y57" s="43">
        <f t="shared" si="26"/>
        <v>0</v>
      </c>
      <c r="Z57" s="43">
        <f t="shared" si="27"/>
        <v>0</v>
      </c>
      <c r="AA57" s="67"/>
      <c r="AB57" s="1"/>
      <c r="AC57" s="99">
        <v>0.15</v>
      </c>
    </row>
    <row r="58" spans="2:29" x14ac:dyDescent="0.3">
      <c r="B58" s="27">
        <f t="shared" si="28"/>
        <v>15</v>
      </c>
      <c r="C58" s="28" t="s">
        <v>14</v>
      </c>
      <c r="D58" s="66">
        <v>0</v>
      </c>
      <c r="E58" s="43">
        <f t="shared" si="12"/>
        <v>0</v>
      </c>
      <c r="F58" s="43">
        <f t="shared" si="13"/>
        <v>0</v>
      </c>
      <c r="G58" s="49"/>
      <c r="H58" s="43">
        <f t="shared" si="29"/>
        <v>0</v>
      </c>
      <c r="I58" s="45">
        <f t="shared" si="14"/>
        <v>0</v>
      </c>
      <c r="J58" s="43">
        <f t="shared" si="15"/>
        <v>0</v>
      </c>
      <c r="K58" s="43">
        <f t="shared" si="16"/>
        <v>0</v>
      </c>
      <c r="L58" s="44"/>
      <c r="M58" s="45">
        <f t="shared" si="11"/>
        <v>0</v>
      </c>
      <c r="N58" s="68">
        <f t="shared" si="17"/>
        <v>0</v>
      </c>
      <c r="O58" s="43">
        <f t="shared" si="18"/>
        <v>0</v>
      </c>
      <c r="P58" s="43">
        <f t="shared" si="19"/>
        <v>0</v>
      </c>
      <c r="Q58" s="44"/>
      <c r="R58" s="43">
        <f t="shared" si="20"/>
        <v>0</v>
      </c>
      <c r="S58" s="45">
        <f t="shared" si="21"/>
        <v>0</v>
      </c>
      <c r="T58" s="43">
        <f t="shared" si="22"/>
        <v>0</v>
      </c>
      <c r="U58" s="43">
        <f t="shared" si="23"/>
        <v>0</v>
      </c>
      <c r="V58" s="44"/>
      <c r="W58" s="45">
        <f t="shared" si="24"/>
        <v>0</v>
      </c>
      <c r="X58" s="68">
        <f t="shared" si="25"/>
        <v>0</v>
      </c>
      <c r="Y58" s="43">
        <f t="shared" si="26"/>
        <v>0</v>
      </c>
      <c r="Z58" s="43">
        <f t="shared" si="27"/>
        <v>0</v>
      </c>
      <c r="AA58" s="67"/>
      <c r="AB58" s="1"/>
      <c r="AC58" s="99">
        <v>0.15</v>
      </c>
    </row>
    <row r="59" spans="2:29" x14ac:dyDescent="0.3">
      <c r="B59" s="27">
        <f t="shared" si="28"/>
        <v>16</v>
      </c>
      <c r="C59" s="28" t="s">
        <v>15</v>
      </c>
      <c r="D59" s="66">
        <v>0</v>
      </c>
      <c r="E59" s="43">
        <f t="shared" si="12"/>
        <v>0</v>
      </c>
      <c r="F59" s="43">
        <f t="shared" si="13"/>
        <v>0</v>
      </c>
      <c r="G59" s="44"/>
      <c r="H59" s="43">
        <f t="shared" si="29"/>
        <v>0</v>
      </c>
      <c r="I59" s="45">
        <f t="shared" si="14"/>
        <v>0</v>
      </c>
      <c r="J59" s="43">
        <f t="shared" si="15"/>
        <v>0</v>
      </c>
      <c r="K59" s="43">
        <f t="shared" si="16"/>
        <v>0</v>
      </c>
      <c r="L59" s="44"/>
      <c r="M59" s="45">
        <f t="shared" si="11"/>
        <v>0</v>
      </c>
      <c r="N59" s="68">
        <f t="shared" si="17"/>
        <v>0</v>
      </c>
      <c r="O59" s="43">
        <f t="shared" si="18"/>
        <v>0</v>
      </c>
      <c r="P59" s="43">
        <f t="shared" si="19"/>
        <v>0</v>
      </c>
      <c r="Q59" s="44"/>
      <c r="R59" s="43">
        <f t="shared" si="20"/>
        <v>0</v>
      </c>
      <c r="S59" s="45">
        <f t="shared" si="21"/>
        <v>0</v>
      </c>
      <c r="T59" s="43">
        <f t="shared" si="22"/>
        <v>0</v>
      </c>
      <c r="U59" s="43">
        <f t="shared" si="23"/>
        <v>0</v>
      </c>
      <c r="V59" s="44"/>
      <c r="W59" s="45">
        <f t="shared" si="24"/>
        <v>0</v>
      </c>
      <c r="X59" s="68">
        <f t="shared" si="25"/>
        <v>0</v>
      </c>
      <c r="Y59" s="43">
        <f t="shared" si="26"/>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1.0834146666666669</v>
      </c>
      <c r="F61" s="36">
        <f t="shared" ref="F61:X61" si="30">SUM(F44:F60)</f>
        <v>0</v>
      </c>
      <c r="G61" s="36">
        <f t="shared" si="30"/>
        <v>0</v>
      </c>
      <c r="H61" s="36">
        <f t="shared" si="30"/>
        <v>1.0834146666666669</v>
      </c>
      <c r="I61" s="36">
        <f t="shared" si="30"/>
        <v>1.0834146666666669</v>
      </c>
      <c r="J61" s="36">
        <f>SUM(J44:J60)</f>
        <v>2.6351438333333337</v>
      </c>
      <c r="K61" s="36">
        <f t="shared" si="30"/>
        <v>0</v>
      </c>
      <c r="L61" s="36">
        <f t="shared" si="30"/>
        <v>0</v>
      </c>
      <c r="M61" s="36">
        <f t="shared" si="30"/>
        <v>3.7185585000000003</v>
      </c>
      <c r="N61" s="36">
        <f t="shared" si="30"/>
        <v>3.7185585000000003</v>
      </c>
      <c r="O61" s="36">
        <f>SUM(O44:O60)</f>
        <v>3.5010878333333335</v>
      </c>
      <c r="P61" s="36">
        <f t="shared" ref="P61" si="31">SUM(P44:P60)</f>
        <v>0</v>
      </c>
      <c r="Q61" s="36">
        <f t="shared" si="30"/>
        <v>0</v>
      </c>
      <c r="R61" s="36">
        <f t="shared" si="30"/>
        <v>7.2196463333333334</v>
      </c>
      <c r="S61" s="36">
        <f t="shared" si="30"/>
        <v>7.2196463333333334</v>
      </c>
      <c r="T61" s="36">
        <f>SUM(T44:T60)</f>
        <v>4.1627486666666664</v>
      </c>
      <c r="U61" s="36">
        <f t="shared" ref="U61" si="32">SUM(U44:U60)</f>
        <v>0</v>
      </c>
      <c r="V61" s="36">
        <f t="shared" si="30"/>
        <v>0</v>
      </c>
      <c r="W61" s="36">
        <f t="shared" si="30"/>
        <v>11.382394999999999</v>
      </c>
      <c r="X61" s="36">
        <f t="shared" si="30"/>
        <v>11.382394999999999</v>
      </c>
      <c r="Y61" s="34"/>
      <c r="Z61" s="34"/>
      <c r="AA61" s="74"/>
      <c r="AB61" s="34"/>
    </row>
    <row r="62" spans="2:29" ht="16" x14ac:dyDescent="0.3">
      <c r="B62" s="38"/>
      <c r="C62" s="51"/>
      <c r="D62" s="51"/>
      <c r="E62" s="102">
        <f>'KRD6-7(E) UptoFY20'!T86</f>
        <v>8</v>
      </c>
      <c r="F62" s="51"/>
      <c r="G62" s="51"/>
      <c r="H62" s="51"/>
      <c r="J62" s="102">
        <f>E62-1</f>
        <v>7</v>
      </c>
      <c r="K62" s="38"/>
      <c r="L62" s="38"/>
      <c r="M62" s="38"/>
      <c r="O62" s="102">
        <f>J62-1</f>
        <v>6</v>
      </c>
      <c r="P62" s="38"/>
      <c r="Q62" s="38"/>
      <c r="R62" s="38"/>
      <c r="T62" s="102">
        <f>O62-1</f>
        <v>5</v>
      </c>
      <c r="U62" s="81"/>
      <c r="V62" s="81"/>
      <c r="X62" s="38"/>
      <c r="Y62" s="102">
        <f>T62-1</f>
        <v>4</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0</v>
      </c>
      <c r="K74" s="82">
        <f t="shared" si="44"/>
        <v>0</v>
      </c>
      <c r="L74" s="82"/>
      <c r="M74" s="43">
        <f t="shared" si="36"/>
        <v>0</v>
      </c>
      <c r="N74" s="82">
        <f t="shared" si="45"/>
        <v>0</v>
      </c>
      <c r="O74" s="82">
        <f t="shared" si="45"/>
        <v>0</v>
      </c>
      <c r="P74" s="82">
        <f t="shared" si="45"/>
        <v>0</v>
      </c>
      <c r="Q74" s="82"/>
      <c r="R74" s="43">
        <f t="shared" si="38"/>
        <v>0</v>
      </c>
      <c r="S74" s="82">
        <f t="shared" si="46"/>
        <v>0</v>
      </c>
      <c r="T74" s="82">
        <f t="shared" si="46"/>
        <v>0</v>
      </c>
      <c r="U74" s="82">
        <f t="shared" si="46"/>
        <v>0</v>
      </c>
      <c r="V74" s="82"/>
      <c r="W74" s="43">
        <f t="shared" si="40"/>
        <v>0</v>
      </c>
      <c r="X74" s="82">
        <f t="shared" si="47"/>
        <v>0</v>
      </c>
      <c r="Y74" s="82">
        <f t="shared" si="47"/>
        <v>0</v>
      </c>
      <c r="Z74" s="82">
        <f t="shared" si="47"/>
        <v>0</v>
      </c>
      <c r="AA74" s="82"/>
      <c r="AB74" s="43">
        <f t="shared" si="42"/>
        <v>0</v>
      </c>
    </row>
    <row r="75" spans="2:28" x14ac:dyDescent="0.3">
      <c r="B75" s="27">
        <f t="shared" si="48"/>
        <v>6</v>
      </c>
      <c r="C75" s="28" t="s">
        <v>5</v>
      </c>
      <c r="D75" s="82">
        <f t="shared" si="43"/>
        <v>0</v>
      </c>
      <c r="E75" s="82">
        <f t="shared" si="43"/>
        <v>50.263252000000001</v>
      </c>
      <c r="F75" s="82">
        <f t="shared" si="43"/>
        <v>0</v>
      </c>
      <c r="G75" s="82"/>
      <c r="H75" s="43">
        <f t="shared" si="34"/>
        <v>50.263252000000001</v>
      </c>
      <c r="I75" s="82">
        <f t="shared" si="44"/>
        <v>50.263252000000001</v>
      </c>
      <c r="J75" s="82">
        <f t="shared" si="44"/>
        <v>19.559856166666666</v>
      </c>
      <c r="K75" s="82">
        <f t="shared" si="44"/>
        <v>0</v>
      </c>
      <c r="L75" s="82"/>
      <c r="M75" s="43">
        <f t="shared" si="36"/>
        <v>69.823108166666671</v>
      </c>
      <c r="N75" s="82">
        <f t="shared" si="45"/>
        <v>69.823108166666671</v>
      </c>
      <c r="O75" s="82">
        <f t="shared" si="45"/>
        <v>15.343912166666669</v>
      </c>
      <c r="P75" s="82">
        <f t="shared" si="45"/>
        <v>0</v>
      </c>
      <c r="Q75" s="82"/>
      <c r="R75" s="43">
        <f t="shared" si="38"/>
        <v>85.16702033333334</v>
      </c>
      <c r="S75" s="82">
        <f t="shared" si="46"/>
        <v>85.16702033333334</v>
      </c>
      <c r="T75" s="82">
        <f t="shared" si="46"/>
        <v>8.3505846666666663</v>
      </c>
      <c r="U75" s="82">
        <f t="shared" si="46"/>
        <v>0</v>
      </c>
      <c r="V75" s="82"/>
      <c r="W75" s="43">
        <f t="shared" si="40"/>
        <v>93.517605000000003</v>
      </c>
      <c r="X75" s="82">
        <f t="shared" si="47"/>
        <v>93.517605000000003</v>
      </c>
      <c r="Y75" s="82">
        <f t="shared" si="47"/>
        <v>58.418600000000005</v>
      </c>
      <c r="Z75" s="82">
        <f t="shared" si="47"/>
        <v>0</v>
      </c>
      <c r="AA75" s="82"/>
      <c r="AB75" s="43">
        <f t="shared" si="42"/>
        <v>151.936205</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50.263252000000001</v>
      </c>
      <c r="F87" s="35">
        <f t="shared" si="49"/>
        <v>0</v>
      </c>
      <c r="G87" s="35">
        <f t="shared" si="49"/>
        <v>0</v>
      </c>
      <c r="H87" s="35">
        <f t="shared" si="49"/>
        <v>50.263252000000001</v>
      </c>
      <c r="I87" s="35">
        <f t="shared" si="49"/>
        <v>50.263252000000001</v>
      </c>
      <c r="J87" s="35">
        <f t="shared" si="49"/>
        <v>19.559856166666666</v>
      </c>
      <c r="K87" s="35">
        <f t="shared" si="49"/>
        <v>0</v>
      </c>
      <c r="L87" s="35">
        <f t="shared" si="49"/>
        <v>0</v>
      </c>
      <c r="M87" s="35">
        <f t="shared" si="49"/>
        <v>69.823108166666671</v>
      </c>
      <c r="N87" s="35">
        <f t="shared" si="49"/>
        <v>69.823108166666671</v>
      </c>
      <c r="O87" s="35">
        <f t="shared" si="49"/>
        <v>15.343912166666669</v>
      </c>
      <c r="P87" s="35">
        <f t="shared" si="49"/>
        <v>0</v>
      </c>
      <c r="Q87" s="35">
        <f t="shared" si="49"/>
        <v>0</v>
      </c>
      <c r="R87" s="35">
        <f t="shared" si="49"/>
        <v>85.16702033333334</v>
      </c>
      <c r="S87" s="35">
        <f t="shared" si="49"/>
        <v>85.16702033333334</v>
      </c>
      <c r="T87" s="35">
        <f t="shared" si="49"/>
        <v>8.3505846666666663</v>
      </c>
      <c r="U87" s="35">
        <f t="shared" si="49"/>
        <v>0</v>
      </c>
      <c r="V87" s="35">
        <f t="shared" si="49"/>
        <v>0</v>
      </c>
      <c r="W87" s="35">
        <f t="shared" si="49"/>
        <v>93.517605000000003</v>
      </c>
      <c r="X87" s="35">
        <f t="shared" si="49"/>
        <v>93.517605000000003</v>
      </c>
      <c r="Y87" s="35">
        <f t="shared" si="49"/>
        <v>58.418600000000005</v>
      </c>
      <c r="Z87" s="35">
        <f t="shared" si="49"/>
        <v>0</v>
      </c>
      <c r="AA87" s="35">
        <f t="shared" si="49"/>
        <v>0</v>
      </c>
      <c r="AB87" s="35">
        <f t="shared" si="49"/>
        <v>151.936205</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G166"/>
  <sheetViews>
    <sheetView showGridLines="0" view="pageBreakPreview" topLeftCell="A60" zoomScale="56" zoomScaleNormal="68" zoomScaleSheetLayoutView="70" workbookViewId="0">
      <selection activeCell="D68" sqref="D68:D84"/>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114</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1.7293491000000001</v>
      </c>
      <c r="E14" s="29"/>
      <c r="F14" s="29"/>
      <c r="G14" s="29"/>
      <c r="H14" s="29">
        <f>D14+E14-F14-G14</f>
        <v>1.7293491000000001</v>
      </c>
      <c r="I14" s="30">
        <f>H14</f>
        <v>1.7293491000000001</v>
      </c>
      <c r="J14" s="29"/>
      <c r="K14" s="29"/>
      <c r="L14" s="29"/>
      <c r="M14" s="30">
        <f>I14+J14-K14-L14</f>
        <v>1.7293491000000001</v>
      </c>
      <c r="N14" s="29">
        <f>M14</f>
        <v>1.7293491000000001</v>
      </c>
      <c r="O14" s="29"/>
      <c r="P14" s="29"/>
      <c r="Q14" s="29"/>
      <c r="R14" s="29">
        <f>N14+O14-P14-Q14</f>
        <v>1.7293491000000001</v>
      </c>
      <c r="S14" s="30">
        <f>R14</f>
        <v>1.7293491000000001</v>
      </c>
      <c r="T14" s="29"/>
      <c r="U14" s="30"/>
      <c r="V14" s="29"/>
      <c r="W14" s="30">
        <f>S14+T14-U14-V14</f>
        <v>1.7293491000000001</v>
      </c>
    </row>
    <row r="15" spans="1:23" s="26" customFormat="1" x14ac:dyDescent="0.3">
      <c r="B15" s="27">
        <f>B14+1</f>
        <v>2</v>
      </c>
      <c r="C15" s="28" t="s">
        <v>1</v>
      </c>
      <c r="D15" s="133">
        <v>30.907720762751698</v>
      </c>
      <c r="E15" s="29"/>
      <c r="F15" s="29"/>
      <c r="G15" s="29"/>
      <c r="H15" s="29">
        <f t="shared" ref="H15:H30" si="0">D15+E15-F15-G15</f>
        <v>30.907720762751698</v>
      </c>
      <c r="I15" s="30">
        <f t="shared" ref="I15:I30" si="1">H15</f>
        <v>30.907720762751698</v>
      </c>
      <c r="J15" s="29"/>
      <c r="K15" s="29"/>
      <c r="L15" s="29"/>
      <c r="M15" s="30">
        <f t="shared" ref="M15:M30" si="2">I15+J15-K15-L15</f>
        <v>30.907720762751698</v>
      </c>
      <c r="N15" s="29">
        <f t="shared" ref="N15:N30" si="3">M15</f>
        <v>30.907720762751698</v>
      </c>
      <c r="O15" s="29"/>
      <c r="P15" s="29"/>
      <c r="Q15" s="29"/>
      <c r="R15" s="29">
        <f t="shared" ref="R15:R30" si="4">N15+O15-P15-Q15</f>
        <v>30.907720762751698</v>
      </c>
      <c r="S15" s="30">
        <f t="shared" ref="S15:S30" si="5">R15</f>
        <v>30.907720762751698</v>
      </c>
      <c r="T15" s="29"/>
      <c r="U15" s="30"/>
      <c r="V15" s="29"/>
      <c r="W15" s="30">
        <f t="shared" ref="W15:W30" si="6">S15+T15-U15-V15</f>
        <v>30.907720762751698</v>
      </c>
    </row>
    <row r="16" spans="1:23" s="26" customFormat="1" x14ac:dyDescent="0.3">
      <c r="B16" s="27">
        <f t="shared" ref="B16:B30" si="7">B15+1</f>
        <v>3</v>
      </c>
      <c r="C16" s="28" t="s">
        <v>2</v>
      </c>
      <c r="D16" s="133">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53.246048377021339</v>
      </c>
      <c r="E17" s="29"/>
      <c r="F17" s="31"/>
      <c r="G17" s="31"/>
      <c r="H17" s="29">
        <f t="shared" si="0"/>
        <v>53.246048377021339</v>
      </c>
      <c r="I17" s="30">
        <f t="shared" si="1"/>
        <v>53.246048377021339</v>
      </c>
      <c r="J17" s="29"/>
      <c r="K17" s="31"/>
      <c r="L17" s="31"/>
      <c r="M17" s="30">
        <f t="shared" si="2"/>
        <v>53.246048377021339</v>
      </c>
      <c r="N17" s="29">
        <f t="shared" si="3"/>
        <v>53.246048377021339</v>
      </c>
      <c r="O17" s="29"/>
      <c r="P17" s="31"/>
      <c r="Q17" s="29"/>
      <c r="R17" s="29">
        <f t="shared" si="4"/>
        <v>53.246048377021339</v>
      </c>
      <c r="S17" s="30">
        <f t="shared" si="5"/>
        <v>53.246048377021339</v>
      </c>
      <c r="T17" s="29"/>
      <c r="U17" s="30"/>
      <c r="V17" s="29"/>
      <c r="W17" s="30">
        <f t="shared" si="6"/>
        <v>53.246048377021339</v>
      </c>
    </row>
    <row r="18" spans="2:23" s="26" customFormat="1" x14ac:dyDescent="0.3">
      <c r="B18" s="27">
        <f t="shared" si="7"/>
        <v>5</v>
      </c>
      <c r="C18" s="28" t="s">
        <v>4</v>
      </c>
      <c r="D18" s="133">
        <v>174.83588524421333</v>
      </c>
      <c r="E18" s="29"/>
      <c r="F18" s="31"/>
      <c r="G18" s="31"/>
      <c r="H18" s="29">
        <f t="shared" si="0"/>
        <v>174.83588524421333</v>
      </c>
      <c r="I18" s="30">
        <f t="shared" si="1"/>
        <v>174.83588524421333</v>
      </c>
      <c r="J18" s="29"/>
      <c r="K18" s="31"/>
      <c r="L18" s="31"/>
      <c r="M18" s="30">
        <f t="shared" si="2"/>
        <v>174.83588524421333</v>
      </c>
      <c r="N18" s="29">
        <f t="shared" si="3"/>
        <v>174.83588524421333</v>
      </c>
      <c r="O18" s="29"/>
      <c r="P18" s="31"/>
      <c r="Q18" s="29"/>
      <c r="R18" s="29">
        <f t="shared" si="4"/>
        <v>174.83588524421333</v>
      </c>
      <c r="S18" s="30">
        <f t="shared" si="5"/>
        <v>174.83588524421333</v>
      </c>
      <c r="T18" s="29"/>
      <c r="U18" s="30"/>
      <c r="V18" s="29"/>
      <c r="W18" s="30">
        <f t="shared" si="6"/>
        <v>174.83588524421333</v>
      </c>
    </row>
    <row r="19" spans="2:23" s="32" customFormat="1" x14ac:dyDescent="0.3">
      <c r="B19" s="27">
        <f t="shared" si="7"/>
        <v>6</v>
      </c>
      <c r="C19" s="28" t="s">
        <v>5</v>
      </c>
      <c r="D19" s="133">
        <v>518.69209832724005</v>
      </c>
      <c r="E19" s="29"/>
      <c r="F19" s="29"/>
      <c r="G19" s="29"/>
      <c r="H19" s="29">
        <f t="shared" si="0"/>
        <v>518.69209832724005</v>
      </c>
      <c r="I19" s="30">
        <f t="shared" si="1"/>
        <v>518.69209832724005</v>
      </c>
      <c r="J19" s="29"/>
      <c r="K19" s="29"/>
      <c r="L19" s="29"/>
      <c r="M19" s="30">
        <f t="shared" si="2"/>
        <v>518.69209832724005</v>
      </c>
      <c r="N19" s="29">
        <f t="shared" si="3"/>
        <v>518.69209832724005</v>
      </c>
      <c r="O19" s="29"/>
      <c r="P19" s="29"/>
      <c r="Q19" s="29"/>
      <c r="R19" s="29">
        <f t="shared" si="4"/>
        <v>518.69209832724005</v>
      </c>
      <c r="S19" s="30">
        <f t="shared" si="5"/>
        <v>518.69209832724005</v>
      </c>
      <c r="T19" s="29"/>
      <c r="U19" s="30"/>
      <c r="V19" s="29"/>
      <c r="W19" s="30">
        <f t="shared" si="6"/>
        <v>518.69209832724005</v>
      </c>
    </row>
    <row r="20" spans="2:23" s="32" customFormat="1" x14ac:dyDescent="0.3">
      <c r="B20" s="27">
        <f t="shared" si="7"/>
        <v>7</v>
      </c>
      <c r="C20" s="28" t="s">
        <v>6</v>
      </c>
      <c r="D20" s="133">
        <v>0</v>
      </c>
      <c r="E20" s="29"/>
      <c r="F20" s="33"/>
      <c r="G20" s="29"/>
      <c r="H20" s="29">
        <f t="shared" si="0"/>
        <v>0</v>
      </c>
      <c r="I20" s="30">
        <f t="shared" si="1"/>
        <v>0</v>
      </c>
      <c r="J20" s="29"/>
      <c r="K20" s="33"/>
      <c r="L20" s="29"/>
      <c r="M20" s="30">
        <f t="shared" si="2"/>
        <v>0</v>
      </c>
      <c r="N20" s="29">
        <f t="shared" si="3"/>
        <v>0</v>
      </c>
      <c r="O20" s="29"/>
      <c r="P20" s="33"/>
      <c r="Q20" s="29"/>
      <c r="R20" s="29">
        <f t="shared" si="4"/>
        <v>0</v>
      </c>
      <c r="S20" s="30">
        <f t="shared" si="5"/>
        <v>0</v>
      </c>
      <c r="T20" s="29"/>
      <c r="U20" s="30"/>
      <c r="V20" s="29"/>
      <c r="W20" s="30">
        <f t="shared" si="6"/>
        <v>0</v>
      </c>
    </row>
    <row r="21" spans="2:23" s="32" customFormat="1" x14ac:dyDescent="0.3">
      <c r="B21" s="27">
        <f t="shared" si="7"/>
        <v>8</v>
      </c>
      <c r="C21" s="28" t="s">
        <v>7</v>
      </c>
      <c r="D21" s="133">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0.55913010000000007</v>
      </c>
      <c r="E22" s="29"/>
      <c r="F22" s="29"/>
      <c r="G22" s="29"/>
      <c r="H22" s="29">
        <f t="shared" si="0"/>
        <v>0.55913010000000007</v>
      </c>
      <c r="I22" s="30">
        <f t="shared" si="1"/>
        <v>0.55913010000000007</v>
      </c>
      <c r="J22" s="29"/>
      <c r="K22" s="29"/>
      <c r="L22" s="29"/>
      <c r="M22" s="30">
        <f t="shared" si="2"/>
        <v>0.55913010000000007</v>
      </c>
      <c r="N22" s="29">
        <f t="shared" si="3"/>
        <v>0.55913010000000007</v>
      </c>
      <c r="O22" s="29"/>
      <c r="P22" s="29"/>
      <c r="Q22" s="29"/>
      <c r="R22" s="29">
        <f t="shared" si="4"/>
        <v>0.55913010000000007</v>
      </c>
      <c r="S22" s="30">
        <f t="shared" si="5"/>
        <v>0.55913010000000007</v>
      </c>
      <c r="T22" s="29"/>
      <c r="U22" s="30"/>
      <c r="V22" s="29"/>
      <c r="W22" s="30">
        <f t="shared" si="6"/>
        <v>0.55913010000000007</v>
      </c>
    </row>
    <row r="23" spans="2:23" s="32" customFormat="1" x14ac:dyDescent="0.3">
      <c r="B23" s="27">
        <f t="shared" si="7"/>
        <v>10</v>
      </c>
      <c r="C23" s="28" t="s">
        <v>9</v>
      </c>
      <c r="D23" s="133">
        <v>1.9953284434426013</v>
      </c>
      <c r="E23" s="29"/>
      <c r="F23" s="29"/>
      <c r="G23" s="29"/>
      <c r="H23" s="29">
        <f t="shared" si="0"/>
        <v>1.9953284434426013</v>
      </c>
      <c r="I23" s="30">
        <f t="shared" si="1"/>
        <v>1.9953284434426013</v>
      </c>
      <c r="J23" s="29"/>
      <c r="K23" s="29"/>
      <c r="L23" s="29"/>
      <c r="M23" s="30">
        <f t="shared" si="2"/>
        <v>1.9953284434426013</v>
      </c>
      <c r="N23" s="29">
        <f t="shared" si="3"/>
        <v>1.9953284434426013</v>
      </c>
      <c r="O23" s="29"/>
      <c r="P23" s="29"/>
      <c r="Q23" s="29"/>
      <c r="R23" s="29">
        <f t="shared" si="4"/>
        <v>1.9953284434426013</v>
      </c>
      <c r="S23" s="30">
        <f t="shared" si="5"/>
        <v>1.9953284434426013</v>
      </c>
      <c r="T23" s="29"/>
      <c r="U23" s="30"/>
      <c r="V23" s="29"/>
      <c r="W23" s="30">
        <f t="shared" si="6"/>
        <v>1.9953284434426013</v>
      </c>
    </row>
    <row r="24" spans="2:23" s="32" customFormat="1" x14ac:dyDescent="0.3">
      <c r="B24" s="27">
        <f t="shared" si="7"/>
        <v>11</v>
      </c>
      <c r="C24" s="28" t="s">
        <v>10</v>
      </c>
      <c r="D24" s="133">
        <v>0.90947656554889655</v>
      </c>
      <c r="E24" s="29"/>
      <c r="F24" s="29"/>
      <c r="G24" s="29"/>
      <c r="H24" s="29">
        <f t="shared" si="0"/>
        <v>0.90947656554889655</v>
      </c>
      <c r="I24" s="30">
        <f t="shared" si="1"/>
        <v>0.90947656554889655</v>
      </c>
      <c r="J24" s="29"/>
      <c r="K24" s="29"/>
      <c r="L24" s="29"/>
      <c r="M24" s="30">
        <f t="shared" si="2"/>
        <v>0.90947656554889655</v>
      </c>
      <c r="N24" s="29">
        <f t="shared" si="3"/>
        <v>0.90947656554889655</v>
      </c>
      <c r="O24" s="29"/>
      <c r="P24" s="29"/>
      <c r="Q24" s="29"/>
      <c r="R24" s="29">
        <f t="shared" si="4"/>
        <v>0.90947656554889655</v>
      </c>
      <c r="S24" s="30">
        <f t="shared" si="5"/>
        <v>0.90947656554889655</v>
      </c>
      <c r="T24" s="29"/>
      <c r="U24" s="30"/>
      <c r="V24" s="29"/>
      <c r="W24" s="30">
        <f t="shared" si="6"/>
        <v>0.90947656554889655</v>
      </c>
    </row>
    <row r="25" spans="2:23" s="32" customFormat="1" x14ac:dyDescent="0.3">
      <c r="B25" s="27">
        <f t="shared" si="7"/>
        <v>12</v>
      </c>
      <c r="C25" s="28" t="s">
        <v>11</v>
      </c>
      <c r="D25" s="133">
        <v>4.8650616077821391</v>
      </c>
      <c r="E25" s="29"/>
      <c r="F25" s="29"/>
      <c r="G25" s="29"/>
      <c r="H25" s="29">
        <f t="shared" si="0"/>
        <v>4.8650616077821391</v>
      </c>
      <c r="I25" s="30">
        <f t="shared" si="1"/>
        <v>4.8650616077821391</v>
      </c>
      <c r="J25" s="29"/>
      <c r="K25" s="29"/>
      <c r="L25" s="29"/>
      <c r="M25" s="30">
        <f t="shared" si="2"/>
        <v>4.8650616077821391</v>
      </c>
      <c r="N25" s="29">
        <f t="shared" si="3"/>
        <v>4.8650616077821391</v>
      </c>
      <c r="O25" s="29"/>
      <c r="P25" s="29"/>
      <c r="Q25" s="29"/>
      <c r="R25" s="29">
        <f t="shared" si="4"/>
        <v>4.8650616077821391</v>
      </c>
      <c r="S25" s="30">
        <f t="shared" si="5"/>
        <v>4.8650616077821391</v>
      </c>
      <c r="T25" s="29"/>
      <c r="U25" s="30"/>
      <c r="V25" s="29"/>
      <c r="W25" s="30">
        <f t="shared" si="6"/>
        <v>4.8650616077821391</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787.74009852800009</v>
      </c>
      <c r="E31" s="36">
        <f>SUM(E14:E30)</f>
        <v>0</v>
      </c>
      <c r="F31" s="36">
        <f t="shared" ref="F31:W31" si="8">SUM(F14:F30)</f>
        <v>0</v>
      </c>
      <c r="G31" s="36">
        <f t="shared" si="8"/>
        <v>0</v>
      </c>
      <c r="H31" s="36">
        <f t="shared" si="8"/>
        <v>787.74009852800009</v>
      </c>
      <c r="I31" s="36">
        <f t="shared" si="8"/>
        <v>787.74009852800009</v>
      </c>
      <c r="J31" s="36">
        <f t="shared" si="8"/>
        <v>0</v>
      </c>
      <c r="K31" s="36">
        <f t="shared" si="8"/>
        <v>0</v>
      </c>
      <c r="L31" s="36">
        <f t="shared" si="8"/>
        <v>0</v>
      </c>
      <c r="M31" s="36">
        <f t="shared" si="8"/>
        <v>787.74009852800009</v>
      </c>
      <c r="N31" s="36">
        <f t="shared" si="8"/>
        <v>787.74009852800009</v>
      </c>
      <c r="O31" s="36">
        <f t="shared" si="8"/>
        <v>0</v>
      </c>
      <c r="P31" s="36">
        <f t="shared" si="8"/>
        <v>0</v>
      </c>
      <c r="Q31" s="36">
        <f t="shared" si="8"/>
        <v>0</v>
      </c>
      <c r="R31" s="36">
        <f t="shared" si="8"/>
        <v>787.74009852800009</v>
      </c>
      <c r="S31" s="36">
        <f t="shared" si="8"/>
        <v>787.74009852800009</v>
      </c>
      <c r="T31" s="36">
        <f t="shared" si="8"/>
        <v>0</v>
      </c>
      <c r="U31" s="36">
        <f t="shared" si="8"/>
        <v>0</v>
      </c>
      <c r="V31" s="36">
        <f t="shared" si="8"/>
        <v>0</v>
      </c>
      <c r="W31" s="36">
        <f t="shared" si="8"/>
        <v>787.74009852800009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1.7293491000000001</v>
      </c>
      <c r="E40" s="29"/>
      <c r="F40" s="30"/>
      <c r="G40" s="29"/>
      <c r="H40" s="30">
        <f>D40+E40-F40-G40</f>
        <v>1.7293491000000001</v>
      </c>
      <c r="I40" s="30">
        <f>H40</f>
        <v>1.7293491000000001</v>
      </c>
      <c r="J40" s="29"/>
      <c r="K40" s="30"/>
      <c r="L40" s="29"/>
      <c r="M40" s="30">
        <f>I40+J40-K40-L40</f>
        <v>1.7293491000000001</v>
      </c>
      <c r="N40" s="30">
        <f>M40</f>
        <v>1.7293491000000001</v>
      </c>
      <c r="O40" s="29"/>
      <c r="P40" s="30"/>
      <c r="Q40" s="29"/>
      <c r="R40" s="30">
        <f>N40+O40-P40-Q40</f>
        <v>1.7293491000000001</v>
      </c>
      <c r="S40" s="30">
        <f>R40</f>
        <v>1.7293491000000001</v>
      </c>
      <c r="T40" s="29"/>
      <c r="U40" s="30"/>
      <c r="V40" s="29"/>
      <c r="W40" s="30">
        <f>S40+T40-U40-V40</f>
        <v>1.7293491000000001</v>
      </c>
    </row>
    <row r="41" spans="1:33" s="26" customFormat="1" x14ac:dyDescent="0.3">
      <c r="B41" s="27">
        <f>B40+1</f>
        <v>2</v>
      </c>
      <c r="C41" s="28" t="s">
        <v>1</v>
      </c>
      <c r="D41" s="30">
        <f t="shared" si="9"/>
        <v>30.907720762751698</v>
      </c>
      <c r="E41" s="29"/>
      <c r="F41" s="30"/>
      <c r="G41" s="29"/>
      <c r="H41" s="30">
        <f t="shared" ref="H41:H56" si="10">D41+E41-F41-G41</f>
        <v>30.907720762751698</v>
      </c>
      <c r="I41" s="30">
        <f t="shared" ref="I41:I56" si="11">H41</f>
        <v>30.907720762751698</v>
      </c>
      <c r="J41" s="29"/>
      <c r="K41" s="30"/>
      <c r="L41" s="29"/>
      <c r="M41" s="30">
        <f t="shared" ref="M41:M56" si="12">I41+J41-K41-L41</f>
        <v>30.907720762751698</v>
      </c>
      <c r="N41" s="30">
        <f t="shared" ref="N41:N56" si="13">M41</f>
        <v>30.907720762751698</v>
      </c>
      <c r="O41" s="29"/>
      <c r="P41" s="30"/>
      <c r="Q41" s="29"/>
      <c r="R41" s="30">
        <f t="shared" ref="R41:R56" si="14">N41+O41-P41-Q41</f>
        <v>30.907720762751698</v>
      </c>
      <c r="S41" s="30">
        <f t="shared" ref="S41:S56" si="15">R41</f>
        <v>30.907720762751698</v>
      </c>
      <c r="T41" s="29"/>
      <c r="U41" s="30"/>
      <c r="V41" s="29"/>
      <c r="W41" s="30">
        <f t="shared" ref="W41:W56" si="16">S41+T41-U41-V41</f>
        <v>30.907720762751698</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53.246048377021339</v>
      </c>
      <c r="E43" s="29"/>
      <c r="F43" s="30"/>
      <c r="G43" s="29"/>
      <c r="H43" s="30">
        <f t="shared" si="10"/>
        <v>53.246048377021339</v>
      </c>
      <c r="I43" s="30">
        <f t="shared" si="11"/>
        <v>53.246048377021339</v>
      </c>
      <c r="J43" s="29"/>
      <c r="K43" s="30"/>
      <c r="L43" s="29"/>
      <c r="M43" s="30">
        <f t="shared" si="12"/>
        <v>53.246048377021339</v>
      </c>
      <c r="N43" s="30">
        <f t="shared" si="13"/>
        <v>53.246048377021339</v>
      </c>
      <c r="O43" s="29"/>
      <c r="P43" s="30"/>
      <c r="Q43" s="29"/>
      <c r="R43" s="30">
        <f t="shared" si="14"/>
        <v>53.246048377021339</v>
      </c>
      <c r="S43" s="30">
        <f t="shared" si="15"/>
        <v>53.246048377021339</v>
      </c>
      <c r="T43" s="29"/>
      <c r="U43" s="30"/>
      <c r="V43" s="29"/>
      <c r="W43" s="30">
        <f t="shared" si="16"/>
        <v>53.246048377021339</v>
      </c>
    </row>
    <row r="44" spans="1:33" s="32" customFormat="1" x14ac:dyDescent="0.3">
      <c r="A44" s="26"/>
      <c r="B44" s="27">
        <f t="shared" si="17"/>
        <v>5</v>
      </c>
      <c r="C44" s="28" t="s">
        <v>4</v>
      </c>
      <c r="D44" s="30">
        <f t="shared" si="9"/>
        <v>174.83588524421333</v>
      </c>
      <c r="E44" s="29"/>
      <c r="F44" s="30"/>
      <c r="G44" s="29"/>
      <c r="H44" s="30">
        <f t="shared" si="10"/>
        <v>174.83588524421333</v>
      </c>
      <c r="I44" s="30">
        <f t="shared" si="11"/>
        <v>174.83588524421333</v>
      </c>
      <c r="J44" s="29"/>
      <c r="K44" s="30"/>
      <c r="L44" s="29"/>
      <c r="M44" s="30">
        <f t="shared" si="12"/>
        <v>174.83588524421333</v>
      </c>
      <c r="N44" s="30">
        <f t="shared" si="13"/>
        <v>174.83588524421333</v>
      </c>
      <c r="O44" s="29"/>
      <c r="P44" s="30"/>
      <c r="Q44" s="29"/>
      <c r="R44" s="30">
        <f t="shared" si="14"/>
        <v>174.83588524421333</v>
      </c>
      <c r="S44" s="30">
        <f t="shared" si="15"/>
        <v>174.83588524421333</v>
      </c>
      <c r="T44" s="29"/>
      <c r="U44" s="30"/>
      <c r="V44" s="29"/>
      <c r="W44" s="30">
        <f t="shared" si="16"/>
        <v>174.83588524421333</v>
      </c>
    </row>
    <row r="45" spans="1:33" s="32" customFormat="1" x14ac:dyDescent="0.3">
      <c r="A45" s="26"/>
      <c r="B45" s="27">
        <f t="shared" si="17"/>
        <v>6</v>
      </c>
      <c r="C45" s="28" t="s">
        <v>5</v>
      </c>
      <c r="D45" s="30">
        <f t="shared" si="9"/>
        <v>518.69209832724005</v>
      </c>
      <c r="E45" s="29"/>
      <c r="F45" s="30"/>
      <c r="G45" s="29"/>
      <c r="H45" s="30">
        <f t="shared" si="10"/>
        <v>518.69209832724005</v>
      </c>
      <c r="I45" s="30">
        <f t="shared" si="11"/>
        <v>518.69209832724005</v>
      </c>
      <c r="J45" s="29"/>
      <c r="K45" s="30"/>
      <c r="L45" s="29"/>
      <c r="M45" s="30">
        <f t="shared" si="12"/>
        <v>518.69209832724005</v>
      </c>
      <c r="N45" s="30">
        <f t="shared" si="13"/>
        <v>518.69209832724005</v>
      </c>
      <c r="O45" s="29"/>
      <c r="P45" s="30"/>
      <c r="Q45" s="29"/>
      <c r="R45" s="30">
        <f t="shared" si="14"/>
        <v>518.69209832724005</v>
      </c>
      <c r="S45" s="30">
        <f t="shared" si="15"/>
        <v>518.69209832724005</v>
      </c>
      <c r="T45" s="29"/>
      <c r="U45" s="30"/>
      <c r="V45" s="29"/>
      <c r="W45" s="30">
        <f t="shared" si="16"/>
        <v>518.69209832724005</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0.55913010000000007</v>
      </c>
      <c r="E48" s="29"/>
      <c r="F48" s="30"/>
      <c r="G48" s="29"/>
      <c r="H48" s="30">
        <f t="shared" si="10"/>
        <v>0.55913010000000007</v>
      </c>
      <c r="I48" s="30">
        <f t="shared" si="11"/>
        <v>0.55913010000000007</v>
      </c>
      <c r="J48" s="29"/>
      <c r="K48" s="30"/>
      <c r="L48" s="29"/>
      <c r="M48" s="30">
        <f t="shared" si="12"/>
        <v>0.55913010000000007</v>
      </c>
      <c r="N48" s="30">
        <f t="shared" si="13"/>
        <v>0.55913010000000007</v>
      </c>
      <c r="O48" s="29"/>
      <c r="P48" s="30"/>
      <c r="Q48" s="29"/>
      <c r="R48" s="30">
        <f t="shared" si="14"/>
        <v>0.55913010000000007</v>
      </c>
      <c r="S48" s="30">
        <f t="shared" si="15"/>
        <v>0.55913010000000007</v>
      </c>
      <c r="T48" s="29"/>
      <c r="U48" s="30"/>
      <c r="V48" s="29"/>
      <c r="W48" s="30">
        <f t="shared" si="16"/>
        <v>0.55913010000000007</v>
      </c>
    </row>
    <row r="49" spans="1:23" s="32" customFormat="1" x14ac:dyDescent="0.3">
      <c r="A49" s="26"/>
      <c r="B49" s="27">
        <f t="shared" si="17"/>
        <v>10</v>
      </c>
      <c r="C49" s="28" t="s">
        <v>9</v>
      </c>
      <c r="D49" s="30">
        <f t="shared" si="9"/>
        <v>1.9953284434426013</v>
      </c>
      <c r="E49" s="29"/>
      <c r="F49" s="30"/>
      <c r="G49" s="29"/>
      <c r="H49" s="30">
        <f t="shared" si="10"/>
        <v>1.9953284434426013</v>
      </c>
      <c r="I49" s="30">
        <f t="shared" si="11"/>
        <v>1.9953284434426013</v>
      </c>
      <c r="J49" s="29"/>
      <c r="K49" s="30"/>
      <c r="L49" s="29"/>
      <c r="M49" s="30">
        <f t="shared" si="12"/>
        <v>1.9953284434426013</v>
      </c>
      <c r="N49" s="30">
        <f t="shared" si="13"/>
        <v>1.9953284434426013</v>
      </c>
      <c r="O49" s="29"/>
      <c r="P49" s="30"/>
      <c r="Q49" s="29"/>
      <c r="R49" s="30">
        <f t="shared" si="14"/>
        <v>1.9953284434426013</v>
      </c>
      <c r="S49" s="30">
        <f t="shared" si="15"/>
        <v>1.9953284434426013</v>
      </c>
      <c r="T49" s="29"/>
      <c r="U49" s="30"/>
      <c r="V49" s="29"/>
      <c r="W49" s="30">
        <f t="shared" si="16"/>
        <v>1.9953284434426013</v>
      </c>
    </row>
    <row r="50" spans="1:23" s="32" customFormat="1" x14ac:dyDescent="0.3">
      <c r="A50" s="26"/>
      <c r="B50" s="27">
        <f t="shared" si="17"/>
        <v>11</v>
      </c>
      <c r="C50" s="28" t="s">
        <v>10</v>
      </c>
      <c r="D50" s="30">
        <f t="shared" si="9"/>
        <v>0.90947656554889655</v>
      </c>
      <c r="E50" s="29"/>
      <c r="F50" s="30"/>
      <c r="G50" s="29"/>
      <c r="H50" s="30">
        <f t="shared" si="10"/>
        <v>0.90947656554889655</v>
      </c>
      <c r="I50" s="30">
        <f t="shared" si="11"/>
        <v>0.90947656554889655</v>
      </c>
      <c r="J50" s="29"/>
      <c r="K50" s="30"/>
      <c r="L50" s="29"/>
      <c r="M50" s="30">
        <f t="shared" si="12"/>
        <v>0.90947656554889655</v>
      </c>
      <c r="N50" s="30">
        <f t="shared" si="13"/>
        <v>0.90947656554889655</v>
      </c>
      <c r="O50" s="29"/>
      <c r="P50" s="30"/>
      <c r="Q50" s="29"/>
      <c r="R50" s="30">
        <f t="shared" si="14"/>
        <v>0.90947656554889655</v>
      </c>
      <c r="S50" s="30">
        <f t="shared" si="15"/>
        <v>0.90947656554889655</v>
      </c>
      <c r="T50" s="29"/>
      <c r="U50" s="30"/>
      <c r="V50" s="29"/>
      <c r="W50" s="30">
        <f t="shared" si="16"/>
        <v>0.90947656554889655</v>
      </c>
    </row>
    <row r="51" spans="1:23" s="37" customFormat="1" x14ac:dyDescent="0.3">
      <c r="A51" s="26"/>
      <c r="B51" s="27">
        <f t="shared" si="17"/>
        <v>12</v>
      </c>
      <c r="C51" s="28" t="s">
        <v>11</v>
      </c>
      <c r="D51" s="30">
        <f t="shared" si="9"/>
        <v>4.8650616077821391</v>
      </c>
      <c r="E51" s="29"/>
      <c r="F51" s="30"/>
      <c r="G51" s="29"/>
      <c r="H51" s="30">
        <f t="shared" si="10"/>
        <v>4.8650616077821391</v>
      </c>
      <c r="I51" s="30">
        <f t="shared" si="11"/>
        <v>4.8650616077821391</v>
      </c>
      <c r="J51" s="29"/>
      <c r="K51" s="30"/>
      <c r="L51" s="29"/>
      <c r="M51" s="30">
        <f t="shared" si="12"/>
        <v>4.8650616077821391</v>
      </c>
      <c r="N51" s="30">
        <f t="shared" si="13"/>
        <v>4.8650616077821391</v>
      </c>
      <c r="O51" s="29"/>
      <c r="P51" s="30"/>
      <c r="Q51" s="29"/>
      <c r="R51" s="30">
        <f t="shared" si="14"/>
        <v>4.8650616077821391</v>
      </c>
      <c r="S51" s="30">
        <f t="shared" si="15"/>
        <v>4.8650616077821391</v>
      </c>
      <c r="T51" s="29"/>
      <c r="U51" s="30"/>
      <c r="V51" s="29"/>
      <c r="W51" s="30">
        <f t="shared" si="16"/>
        <v>4.8650616077821391</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787.74009852800009</v>
      </c>
      <c r="E57" s="36">
        <f>SUM(E40:E56)</f>
        <v>0</v>
      </c>
      <c r="F57" s="36">
        <f>SUM(F40:F56)</f>
        <v>0</v>
      </c>
      <c r="G57" s="36">
        <f>SUM(G40:G56)</f>
        <v>0</v>
      </c>
      <c r="H57" s="36">
        <f>SUM(H40:H56)</f>
        <v>787.74009852800009</v>
      </c>
      <c r="I57" s="36">
        <f t="shared" ref="I57:W57" si="18">SUM(I40:I56)</f>
        <v>787.74009852800009</v>
      </c>
      <c r="J57" s="36">
        <f t="shared" si="18"/>
        <v>0</v>
      </c>
      <c r="K57" s="36">
        <f t="shared" si="18"/>
        <v>0</v>
      </c>
      <c r="L57" s="36">
        <f t="shared" si="18"/>
        <v>0</v>
      </c>
      <c r="M57" s="36">
        <f t="shared" si="18"/>
        <v>787.74009852800009</v>
      </c>
      <c r="N57" s="36">
        <f t="shared" si="18"/>
        <v>787.74009852800009</v>
      </c>
      <c r="O57" s="36">
        <f t="shared" si="18"/>
        <v>0</v>
      </c>
      <c r="P57" s="36">
        <f t="shared" si="18"/>
        <v>0</v>
      </c>
      <c r="Q57" s="36">
        <f t="shared" si="18"/>
        <v>0</v>
      </c>
      <c r="R57" s="36">
        <f t="shared" si="18"/>
        <v>787.74009852800009</v>
      </c>
      <c r="S57" s="36">
        <f t="shared" si="18"/>
        <v>787.74009852800009</v>
      </c>
      <c r="T57" s="36">
        <f t="shared" si="18"/>
        <v>0</v>
      </c>
      <c r="U57" s="36">
        <f t="shared" si="18"/>
        <v>0</v>
      </c>
      <c r="V57" s="36">
        <f t="shared" si="18"/>
        <v>0</v>
      </c>
      <c r="W57" s="36">
        <f t="shared" si="18"/>
        <v>787.74009852800009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19">I68+J68-K68-L68</f>
        <v>0</v>
      </c>
      <c r="N68" s="43">
        <f>M68</f>
        <v>0</v>
      </c>
      <c r="O68" s="43">
        <f>IF((IFERROR(N68/((N14+O14)*90%),0))&lt;70%,MIN((MAX((N14+O14)*90%-N68,0)),(N14+O14/2)*$A68),MAX((O14+N14)*90%-N68,0)/O$86)</f>
        <v>0</v>
      </c>
      <c r="P68" s="43">
        <f t="shared" ref="P68:P84" si="20">IFERROR(IF(N68=0,0,N68/N14*P14),0)</f>
        <v>0</v>
      </c>
      <c r="Q68" s="44"/>
      <c r="R68" s="43">
        <f>N68+O68-P68-Q68</f>
        <v>0</v>
      </c>
      <c r="S68" s="45">
        <f>R68</f>
        <v>0</v>
      </c>
      <c r="T68" s="43">
        <f t="shared" ref="T68:T84" si="21">IF((IFERROR(S68/((S14+T14)*90%),0))&lt;70%,MIN((MAX((S14+T14)*90%-S68,0)),(S14+T14/2)*$A95),MAX((T14+S14)*90%-S68,0)/T$86)</f>
        <v>0</v>
      </c>
      <c r="U68" s="43">
        <f t="shared" ref="U68:U84" si="22">IFERROR(IF(S68=0,0,S68/S14*U14),0)</f>
        <v>0</v>
      </c>
      <c r="V68" s="44"/>
      <c r="W68" s="45">
        <f>S68+T68-U68-V68</f>
        <v>0</v>
      </c>
      <c r="Y68" s="46">
        <f>A68</f>
        <v>0</v>
      </c>
    </row>
    <row r="69" spans="1:25" x14ac:dyDescent="0.3">
      <c r="A69" s="46">
        <v>3.3399999999999999E-2</v>
      </c>
      <c r="B69" s="41">
        <f>B68+1</f>
        <v>2</v>
      </c>
      <c r="C69" s="42" t="s">
        <v>1</v>
      </c>
      <c r="D69" s="133">
        <v>20.477083414907199</v>
      </c>
      <c r="E69" s="43">
        <f t="shared" ref="E69:E84" si="23">IF((IFERROR(D69/((D15+E15)*90%),0))&lt;70%,MIN((MAX((D15+E15)*90%-D69,0)),(D15+E15/2)*$Y69),MAX((E15+D15)*90%-D69,0)/E$86)</f>
        <v>2.4466217571897766</v>
      </c>
      <c r="F69" s="43">
        <f t="shared" ref="F69:F84" si="24">IFERROR(IF(D69=0,0,D69/D15*F15),0)</f>
        <v>0</v>
      </c>
      <c r="G69" s="44"/>
      <c r="H69" s="43">
        <f>D69+E69-F69-G69</f>
        <v>22.923705172096977</v>
      </c>
      <c r="I69" s="45">
        <f t="shared" ref="I69:I84" si="25">H69</f>
        <v>22.923705172096977</v>
      </c>
      <c r="J69" s="43">
        <f t="shared" ref="J69:J84" si="26">IF((IFERROR(I69/((I15+J15)*90%),0))&lt;70%,MIN((MAX((I15+J15)*90%-I69,0)),(I15+J15/2)*$A69),MAX((J15+I15)*90%-I69,0)/J$86)</f>
        <v>0.69903478776850747</v>
      </c>
      <c r="K69" s="43">
        <f t="shared" ref="K69:K84" si="27">IFERROR(IF(I69=0,0,I69/I15*K15),0)</f>
        <v>0</v>
      </c>
      <c r="L69" s="44"/>
      <c r="M69" s="45">
        <f t="shared" si="19"/>
        <v>23.622739959865484</v>
      </c>
      <c r="N69" s="43">
        <f t="shared" ref="N69:N84" si="28">M69</f>
        <v>23.622739959865484</v>
      </c>
      <c r="O69" s="43">
        <f t="shared" ref="O69:O84" si="29">IF((IFERROR(N69/((N15+O15)*90%),0))&lt;70%,MIN((MAX((N15+O15)*90%-N69,0)),(N15+O15/2)*$A69),MAX((O15+N15)*90%-N69,0)/O$86)</f>
        <v>0.69903478776850747</v>
      </c>
      <c r="P69" s="43">
        <f t="shared" si="20"/>
        <v>0</v>
      </c>
      <c r="Q69" s="44"/>
      <c r="R69" s="43">
        <f t="shared" ref="R69:R84" si="30">N69+O69-P69-Q69</f>
        <v>24.321774747633992</v>
      </c>
      <c r="S69" s="45">
        <f t="shared" ref="S69:S84" si="31">R69</f>
        <v>24.321774747633992</v>
      </c>
      <c r="T69" s="43">
        <f>IF((IFERROR(S69/((S15+T15)*90%),0))&lt;70%,MIN((MAX((S15+T15)*90%-S69,0)),(S15+T15/2)*$A96),MAX((T15+S15)*90%-S69,0)/T$86)</f>
        <v>0.69903478776850747</v>
      </c>
      <c r="U69" s="43">
        <f t="shared" si="22"/>
        <v>0</v>
      </c>
      <c r="V69" s="44"/>
      <c r="W69" s="45">
        <f t="shared" ref="W69:W84" si="32">S69+T69-U69-V69</f>
        <v>25.020809535402499</v>
      </c>
      <c r="Y69" s="46">
        <f t="shared" ref="Y69:Y84" si="33">A69</f>
        <v>3.3399999999999999E-2</v>
      </c>
    </row>
    <row r="70" spans="1:25" x14ac:dyDescent="0.3">
      <c r="A70" s="46">
        <v>5.28E-2</v>
      </c>
      <c r="B70" s="41">
        <f t="shared" ref="B70:B84" si="34">B69+1</f>
        <v>3</v>
      </c>
      <c r="C70" s="42" t="s">
        <v>2</v>
      </c>
      <c r="D70" s="133">
        <v>0</v>
      </c>
      <c r="E70" s="43">
        <f t="shared" si="23"/>
        <v>0</v>
      </c>
      <c r="F70" s="43">
        <f t="shared" si="24"/>
        <v>0</v>
      </c>
      <c r="G70" s="44"/>
      <c r="H70" s="43">
        <f t="shared" ref="H70:H84" si="35">D70+E70-F70-G70</f>
        <v>0</v>
      </c>
      <c r="I70" s="45">
        <f t="shared" si="25"/>
        <v>0</v>
      </c>
      <c r="J70" s="43">
        <f t="shared" si="26"/>
        <v>0</v>
      </c>
      <c r="K70" s="43">
        <f t="shared" si="27"/>
        <v>0</v>
      </c>
      <c r="L70" s="44"/>
      <c r="M70" s="45">
        <f t="shared" si="19"/>
        <v>0</v>
      </c>
      <c r="N70" s="43">
        <f t="shared" si="28"/>
        <v>0</v>
      </c>
      <c r="O70" s="43">
        <f t="shared" si="29"/>
        <v>0</v>
      </c>
      <c r="P70" s="43">
        <f t="shared" si="20"/>
        <v>0</v>
      </c>
      <c r="Q70" s="44"/>
      <c r="R70" s="43">
        <f t="shared" si="30"/>
        <v>0</v>
      </c>
      <c r="S70" s="45">
        <f t="shared" si="31"/>
        <v>0</v>
      </c>
      <c r="T70" s="43">
        <f t="shared" si="21"/>
        <v>0</v>
      </c>
      <c r="U70" s="43">
        <f t="shared" si="22"/>
        <v>0</v>
      </c>
      <c r="V70" s="44"/>
      <c r="W70" s="45">
        <f t="shared" si="32"/>
        <v>0</v>
      </c>
      <c r="Y70" s="46">
        <f t="shared" si="33"/>
        <v>5.28E-2</v>
      </c>
    </row>
    <row r="71" spans="1:25" x14ac:dyDescent="0.3">
      <c r="A71" s="46">
        <v>5.28E-2</v>
      </c>
      <c r="B71" s="41">
        <f t="shared" si="34"/>
        <v>4</v>
      </c>
      <c r="C71" s="42" t="s">
        <v>3</v>
      </c>
      <c r="D71" s="133">
        <v>48.009475975092933</v>
      </c>
      <c r="E71" s="43">
        <f t="shared" si="23"/>
        <v>0</v>
      </c>
      <c r="F71" s="43">
        <f t="shared" si="24"/>
        <v>0</v>
      </c>
      <c r="G71" s="44"/>
      <c r="H71" s="43">
        <f t="shared" si="35"/>
        <v>48.009475975092933</v>
      </c>
      <c r="I71" s="45">
        <f t="shared" si="25"/>
        <v>48.009475975092933</v>
      </c>
      <c r="J71" s="43">
        <f t="shared" si="26"/>
        <v>0</v>
      </c>
      <c r="K71" s="43">
        <f t="shared" si="27"/>
        <v>0</v>
      </c>
      <c r="L71" s="44"/>
      <c r="M71" s="45">
        <f t="shared" si="19"/>
        <v>48.009475975092933</v>
      </c>
      <c r="N71" s="43">
        <f t="shared" si="28"/>
        <v>48.009475975092933</v>
      </c>
      <c r="O71" s="43">
        <f t="shared" si="29"/>
        <v>0</v>
      </c>
      <c r="P71" s="43">
        <f t="shared" si="20"/>
        <v>0</v>
      </c>
      <c r="Q71" s="44"/>
      <c r="R71" s="43">
        <f t="shared" si="30"/>
        <v>48.009475975092933</v>
      </c>
      <c r="S71" s="45">
        <f t="shared" si="31"/>
        <v>48.009475975092933</v>
      </c>
      <c r="T71" s="43">
        <f t="shared" si="21"/>
        <v>0</v>
      </c>
      <c r="U71" s="43">
        <f t="shared" si="22"/>
        <v>0</v>
      </c>
      <c r="V71" s="44"/>
      <c r="W71" s="45">
        <f t="shared" si="32"/>
        <v>48.009475975092933</v>
      </c>
      <c r="Y71" s="46">
        <f t="shared" si="33"/>
        <v>5.28E-2</v>
      </c>
    </row>
    <row r="72" spans="1:25" x14ac:dyDescent="0.3">
      <c r="A72" s="46">
        <v>3.3399999999999999E-2</v>
      </c>
      <c r="B72" s="41">
        <f t="shared" si="34"/>
        <v>5</v>
      </c>
      <c r="C72" s="42" t="s">
        <v>4</v>
      </c>
      <c r="D72" s="133">
        <v>123.11806398347353</v>
      </c>
      <c r="E72" s="43">
        <f t="shared" si="23"/>
        <v>11.411410912106158</v>
      </c>
      <c r="F72" s="43">
        <f t="shared" si="24"/>
        <v>0</v>
      </c>
      <c r="G72" s="44"/>
      <c r="H72" s="43">
        <f t="shared" si="35"/>
        <v>134.52947489557968</v>
      </c>
      <c r="I72" s="45">
        <f t="shared" si="25"/>
        <v>134.52947489557968</v>
      </c>
      <c r="J72" s="43">
        <f t="shared" si="26"/>
        <v>3.2604031177446182</v>
      </c>
      <c r="K72" s="43">
        <f t="shared" si="27"/>
        <v>0</v>
      </c>
      <c r="L72" s="44"/>
      <c r="M72" s="45">
        <f t="shared" si="19"/>
        <v>137.78987801332431</v>
      </c>
      <c r="N72" s="43">
        <f t="shared" si="28"/>
        <v>137.78987801332431</v>
      </c>
      <c r="O72" s="43">
        <f t="shared" si="29"/>
        <v>3.260403117744616</v>
      </c>
      <c r="P72" s="43">
        <f t="shared" si="20"/>
        <v>0</v>
      </c>
      <c r="Q72" s="44"/>
      <c r="R72" s="43">
        <f t="shared" si="30"/>
        <v>141.05028113106891</v>
      </c>
      <c r="S72" s="45">
        <f t="shared" si="31"/>
        <v>141.05028113106891</v>
      </c>
      <c r="T72" s="43">
        <f t="shared" si="21"/>
        <v>3.2604031177446187</v>
      </c>
      <c r="U72" s="43">
        <f t="shared" si="22"/>
        <v>0</v>
      </c>
      <c r="V72" s="44"/>
      <c r="W72" s="45">
        <f t="shared" si="32"/>
        <v>144.31068424881354</v>
      </c>
      <c r="Y72" s="46">
        <f t="shared" si="33"/>
        <v>3.3399999999999999E-2</v>
      </c>
    </row>
    <row r="73" spans="1:25" x14ac:dyDescent="0.3">
      <c r="A73" s="46">
        <v>5.28E-2</v>
      </c>
      <c r="B73" s="41">
        <f t="shared" si="34"/>
        <v>6</v>
      </c>
      <c r="C73" s="42" t="s">
        <v>5</v>
      </c>
      <c r="D73" s="133">
        <v>469.64812756113253</v>
      </c>
      <c r="E73" s="43">
        <f t="shared" si="23"/>
        <v>0</v>
      </c>
      <c r="F73" s="43">
        <f>IFERROR(IF(D73=0,0,D73/D19*F19),0)</f>
        <v>0</v>
      </c>
      <c r="G73" s="44"/>
      <c r="H73" s="43">
        <f t="shared" si="35"/>
        <v>469.64812756113253</v>
      </c>
      <c r="I73" s="45">
        <f t="shared" si="25"/>
        <v>469.64812756113253</v>
      </c>
      <c r="J73" s="43">
        <f t="shared" si="26"/>
        <v>0</v>
      </c>
      <c r="K73" s="43">
        <f t="shared" si="27"/>
        <v>0</v>
      </c>
      <c r="L73" s="44"/>
      <c r="M73" s="45">
        <f t="shared" si="19"/>
        <v>469.64812756113253</v>
      </c>
      <c r="N73" s="43">
        <f t="shared" si="28"/>
        <v>469.64812756113253</v>
      </c>
      <c r="O73" s="43">
        <f t="shared" si="29"/>
        <v>0</v>
      </c>
      <c r="P73" s="43">
        <f t="shared" si="20"/>
        <v>0</v>
      </c>
      <c r="Q73" s="44"/>
      <c r="R73" s="43">
        <f t="shared" si="30"/>
        <v>469.64812756113253</v>
      </c>
      <c r="S73" s="45">
        <f t="shared" si="31"/>
        <v>469.64812756113253</v>
      </c>
      <c r="T73" s="43">
        <f t="shared" si="21"/>
        <v>0</v>
      </c>
      <c r="U73" s="43">
        <f t="shared" si="22"/>
        <v>0</v>
      </c>
      <c r="V73" s="44"/>
      <c r="W73" s="45">
        <f t="shared" si="32"/>
        <v>469.64812756113253</v>
      </c>
      <c r="Y73" s="46">
        <f t="shared" si="33"/>
        <v>5.28E-2</v>
      </c>
    </row>
    <row r="74" spans="1:25" x14ac:dyDescent="0.3">
      <c r="A74" s="46">
        <v>0.18</v>
      </c>
      <c r="B74" s="41">
        <f t="shared" si="34"/>
        <v>7</v>
      </c>
      <c r="C74" s="42" t="s">
        <v>6</v>
      </c>
      <c r="D74" s="133">
        <v>0</v>
      </c>
      <c r="E74" s="43">
        <f t="shared" si="23"/>
        <v>0</v>
      </c>
      <c r="F74" s="43">
        <f t="shared" si="24"/>
        <v>0</v>
      </c>
      <c r="G74" s="44"/>
      <c r="H74" s="43">
        <f t="shared" si="35"/>
        <v>0</v>
      </c>
      <c r="I74" s="45">
        <f t="shared" si="25"/>
        <v>0</v>
      </c>
      <c r="J74" s="43">
        <f t="shared" si="26"/>
        <v>0</v>
      </c>
      <c r="K74" s="43">
        <f t="shared" si="27"/>
        <v>0</v>
      </c>
      <c r="L74" s="44"/>
      <c r="M74" s="45">
        <f t="shared" si="19"/>
        <v>0</v>
      </c>
      <c r="N74" s="43">
        <f t="shared" si="28"/>
        <v>0</v>
      </c>
      <c r="O74" s="43">
        <f t="shared" si="29"/>
        <v>0</v>
      </c>
      <c r="P74" s="43">
        <f t="shared" si="20"/>
        <v>0</v>
      </c>
      <c r="Q74" s="44"/>
      <c r="R74" s="43">
        <f t="shared" si="30"/>
        <v>0</v>
      </c>
      <c r="S74" s="45">
        <f t="shared" si="31"/>
        <v>0</v>
      </c>
      <c r="T74" s="43">
        <f t="shared" si="21"/>
        <v>0</v>
      </c>
      <c r="U74" s="43">
        <f t="shared" si="22"/>
        <v>0</v>
      </c>
      <c r="V74" s="44"/>
      <c r="W74" s="45">
        <f t="shared" si="32"/>
        <v>0</v>
      </c>
      <c r="Y74" s="46">
        <f t="shared" si="33"/>
        <v>0.18</v>
      </c>
    </row>
    <row r="75" spans="1:25" x14ac:dyDescent="0.3">
      <c r="A75" s="46">
        <v>5.28E-2</v>
      </c>
      <c r="B75" s="41">
        <f t="shared" si="34"/>
        <v>8</v>
      </c>
      <c r="C75" s="42" t="s">
        <v>7</v>
      </c>
      <c r="D75" s="133">
        <v>0</v>
      </c>
      <c r="E75" s="43">
        <f t="shared" si="23"/>
        <v>0</v>
      </c>
      <c r="F75" s="43">
        <f t="shared" si="24"/>
        <v>0</v>
      </c>
      <c r="G75" s="44"/>
      <c r="H75" s="43">
        <f t="shared" si="35"/>
        <v>0</v>
      </c>
      <c r="I75" s="45">
        <f t="shared" si="25"/>
        <v>0</v>
      </c>
      <c r="J75" s="43">
        <f t="shared" si="26"/>
        <v>0</v>
      </c>
      <c r="K75" s="43">
        <f t="shared" si="27"/>
        <v>0</v>
      </c>
      <c r="L75" s="44"/>
      <c r="M75" s="45">
        <f t="shared" si="19"/>
        <v>0</v>
      </c>
      <c r="N75" s="43">
        <f t="shared" si="28"/>
        <v>0</v>
      </c>
      <c r="O75" s="43">
        <f t="shared" si="29"/>
        <v>0</v>
      </c>
      <c r="P75" s="43">
        <f t="shared" si="20"/>
        <v>0</v>
      </c>
      <c r="Q75" s="44"/>
      <c r="R75" s="43">
        <f t="shared" si="30"/>
        <v>0</v>
      </c>
      <c r="S75" s="45">
        <f t="shared" si="31"/>
        <v>0</v>
      </c>
      <c r="T75" s="43">
        <f t="shared" si="21"/>
        <v>0</v>
      </c>
      <c r="U75" s="43">
        <f t="shared" si="22"/>
        <v>0</v>
      </c>
      <c r="V75" s="44"/>
      <c r="W75" s="45">
        <f t="shared" si="32"/>
        <v>0</v>
      </c>
      <c r="Y75" s="46">
        <f t="shared" si="33"/>
        <v>5.28E-2</v>
      </c>
    </row>
    <row r="76" spans="1:25" x14ac:dyDescent="0.3">
      <c r="A76" s="46">
        <v>5.28E-2</v>
      </c>
      <c r="B76" s="41">
        <f t="shared" si="34"/>
        <v>9</v>
      </c>
      <c r="C76" s="42" t="s">
        <v>8</v>
      </c>
      <c r="D76" s="133">
        <v>0.59621283000000003</v>
      </c>
      <c r="E76" s="43">
        <f t="shared" si="23"/>
        <v>0</v>
      </c>
      <c r="F76" s="43">
        <f t="shared" si="24"/>
        <v>0</v>
      </c>
      <c r="G76" s="44"/>
      <c r="H76" s="43">
        <f t="shared" si="35"/>
        <v>0.59621283000000003</v>
      </c>
      <c r="I76" s="45">
        <f t="shared" si="25"/>
        <v>0.59621283000000003</v>
      </c>
      <c r="J76" s="43">
        <f t="shared" si="26"/>
        <v>0</v>
      </c>
      <c r="K76" s="43">
        <f t="shared" si="27"/>
        <v>0</v>
      </c>
      <c r="L76" s="44"/>
      <c r="M76" s="45">
        <f t="shared" si="19"/>
        <v>0.59621283000000003</v>
      </c>
      <c r="N76" s="43">
        <f t="shared" si="28"/>
        <v>0.59621283000000003</v>
      </c>
      <c r="O76" s="43">
        <f t="shared" si="29"/>
        <v>0</v>
      </c>
      <c r="P76" s="43">
        <f t="shared" si="20"/>
        <v>0</v>
      </c>
      <c r="Q76" s="44"/>
      <c r="R76" s="43">
        <f t="shared" si="30"/>
        <v>0.59621283000000003</v>
      </c>
      <c r="S76" s="45">
        <f t="shared" si="31"/>
        <v>0.59621283000000003</v>
      </c>
      <c r="T76" s="43">
        <f t="shared" si="21"/>
        <v>0</v>
      </c>
      <c r="U76" s="43">
        <f t="shared" si="22"/>
        <v>0</v>
      </c>
      <c r="V76" s="44"/>
      <c r="W76" s="45">
        <f t="shared" si="32"/>
        <v>0.59621283000000003</v>
      </c>
      <c r="Y76" s="46">
        <f t="shared" si="33"/>
        <v>5.28E-2</v>
      </c>
    </row>
    <row r="77" spans="1:25" x14ac:dyDescent="0.3">
      <c r="A77" s="46">
        <v>9.5000000000000001E-2</v>
      </c>
      <c r="B77" s="41">
        <f t="shared" si="34"/>
        <v>10</v>
      </c>
      <c r="C77" s="42" t="s">
        <v>9</v>
      </c>
      <c r="D77" s="133">
        <v>1.7881197994504172</v>
      </c>
      <c r="E77" s="43">
        <f t="shared" si="23"/>
        <v>2.558599882641325E-3</v>
      </c>
      <c r="F77" s="43">
        <f t="shared" si="24"/>
        <v>0</v>
      </c>
      <c r="G77" s="44"/>
      <c r="H77" s="43">
        <f t="shared" si="35"/>
        <v>1.7906783993330586</v>
      </c>
      <c r="I77" s="45">
        <f t="shared" si="25"/>
        <v>1.7906783993330586</v>
      </c>
      <c r="J77" s="43">
        <f t="shared" si="26"/>
        <v>7.3102853789751092E-4</v>
      </c>
      <c r="K77" s="43">
        <f t="shared" si="27"/>
        <v>0</v>
      </c>
      <c r="L77" s="44"/>
      <c r="M77" s="45">
        <f t="shared" si="19"/>
        <v>1.791409427870956</v>
      </c>
      <c r="N77" s="43">
        <f t="shared" si="28"/>
        <v>1.791409427870956</v>
      </c>
      <c r="O77" s="43">
        <f t="shared" si="29"/>
        <v>7.3102853789752675E-4</v>
      </c>
      <c r="P77" s="43">
        <f t="shared" si="20"/>
        <v>0</v>
      </c>
      <c r="Q77" s="44"/>
      <c r="R77" s="43">
        <f t="shared" si="30"/>
        <v>1.7921404564088537</v>
      </c>
      <c r="S77" s="45">
        <f t="shared" si="31"/>
        <v>1.7921404564088537</v>
      </c>
      <c r="T77" s="43">
        <f t="shared" si="21"/>
        <v>7.3102853789750453E-4</v>
      </c>
      <c r="U77" s="43">
        <f t="shared" si="22"/>
        <v>0</v>
      </c>
      <c r="V77" s="44"/>
      <c r="W77" s="45">
        <f t="shared" si="32"/>
        <v>1.7928714849467511</v>
      </c>
      <c r="Y77" s="46">
        <f t="shared" si="33"/>
        <v>9.5000000000000001E-2</v>
      </c>
    </row>
    <row r="78" spans="1:25" x14ac:dyDescent="0.3">
      <c r="A78" s="46">
        <v>6.3299999999999995E-2</v>
      </c>
      <c r="B78" s="41">
        <f t="shared" si="34"/>
        <v>11</v>
      </c>
      <c r="C78" s="42" t="s">
        <v>10</v>
      </c>
      <c r="D78" s="133">
        <v>0.73597635826728447</v>
      </c>
      <c r="E78" s="43">
        <f t="shared" si="23"/>
        <v>2.7517516908907469E-2</v>
      </c>
      <c r="F78" s="43">
        <f t="shared" si="24"/>
        <v>0</v>
      </c>
      <c r="G78" s="44"/>
      <c r="H78" s="43">
        <f t="shared" si="35"/>
        <v>0.76349387517619194</v>
      </c>
      <c r="I78" s="45">
        <f t="shared" si="25"/>
        <v>0.76349387517619194</v>
      </c>
      <c r="J78" s="43">
        <f t="shared" si="26"/>
        <v>7.8621476882592776E-3</v>
      </c>
      <c r="K78" s="43">
        <f t="shared" si="27"/>
        <v>0</v>
      </c>
      <c r="L78" s="44"/>
      <c r="M78" s="45">
        <f t="shared" si="19"/>
        <v>0.77135602286445126</v>
      </c>
      <c r="N78" s="43">
        <f t="shared" si="28"/>
        <v>0.77135602286445126</v>
      </c>
      <c r="O78" s="43">
        <f t="shared" si="29"/>
        <v>7.8621476882592689E-3</v>
      </c>
      <c r="P78" s="43">
        <f t="shared" si="20"/>
        <v>0</v>
      </c>
      <c r="Q78" s="44"/>
      <c r="R78" s="43">
        <f t="shared" si="30"/>
        <v>0.77921817055271059</v>
      </c>
      <c r="S78" s="45">
        <f t="shared" si="31"/>
        <v>0.77921817055271059</v>
      </c>
      <c r="T78" s="43">
        <f t="shared" si="21"/>
        <v>7.8621476882592585E-3</v>
      </c>
      <c r="U78" s="43">
        <f t="shared" si="22"/>
        <v>0</v>
      </c>
      <c r="V78" s="44"/>
      <c r="W78" s="45">
        <f t="shared" si="32"/>
        <v>0.7870803182409698</v>
      </c>
      <c r="Y78" s="46">
        <f t="shared" si="33"/>
        <v>6.3299999999999995E-2</v>
      </c>
    </row>
    <row r="79" spans="1:25" x14ac:dyDescent="0.3">
      <c r="A79" s="46">
        <v>6.3299999999999995E-2</v>
      </c>
      <c r="B79" s="41">
        <f t="shared" si="34"/>
        <v>12</v>
      </c>
      <c r="C79" s="42" t="s">
        <v>11</v>
      </c>
      <c r="D79" s="133">
        <v>3.2891775566265293</v>
      </c>
      <c r="E79" s="43">
        <f t="shared" si="23"/>
        <v>0.3631259634591319</v>
      </c>
      <c r="F79" s="43">
        <f t="shared" si="24"/>
        <v>0</v>
      </c>
      <c r="G79" s="49"/>
      <c r="H79" s="43">
        <f t="shared" si="35"/>
        <v>3.6523035200856611</v>
      </c>
      <c r="I79" s="45">
        <f t="shared" si="25"/>
        <v>3.6523035200856611</v>
      </c>
      <c r="J79" s="43">
        <f t="shared" si="26"/>
        <v>0.1037502752740377</v>
      </c>
      <c r="K79" s="43">
        <f t="shared" si="27"/>
        <v>0</v>
      </c>
      <c r="L79" s="44"/>
      <c r="M79" s="45">
        <f t="shared" si="19"/>
        <v>3.7560537953596986</v>
      </c>
      <c r="N79" s="43">
        <f t="shared" si="28"/>
        <v>3.7560537953596986</v>
      </c>
      <c r="O79" s="43">
        <f t="shared" si="29"/>
        <v>0.10375027527403773</v>
      </c>
      <c r="P79" s="43">
        <f t="shared" si="20"/>
        <v>0</v>
      </c>
      <c r="Q79" s="44"/>
      <c r="R79" s="43">
        <f t="shared" si="30"/>
        <v>3.8598040706337362</v>
      </c>
      <c r="S79" s="45">
        <f t="shared" si="31"/>
        <v>3.8598040706337362</v>
      </c>
      <c r="T79" s="43">
        <f>IF((IFERROR(S79/((S25+T25)*90%),0))&lt;70%,MIN((MAX((S25+T25)*90%-S79,0)),(S25+T25/2)*$A106),MAX((T25+S25)*90%-S79,0)/T$86)</f>
        <v>0.10375027527403775</v>
      </c>
      <c r="U79" s="43">
        <f t="shared" si="22"/>
        <v>0</v>
      </c>
      <c r="V79" s="44"/>
      <c r="W79" s="45">
        <f t="shared" si="32"/>
        <v>3.9635543459077738</v>
      </c>
      <c r="Y79" s="46">
        <f t="shared" si="33"/>
        <v>6.3299999999999995E-2</v>
      </c>
    </row>
    <row r="80" spans="1:25" x14ac:dyDescent="0.3">
      <c r="A80" s="46">
        <v>6.3299999999999995E-2</v>
      </c>
      <c r="B80" s="41">
        <f t="shared" si="34"/>
        <v>13</v>
      </c>
      <c r="C80" s="28" t="s">
        <v>12</v>
      </c>
      <c r="D80" s="133">
        <v>0</v>
      </c>
      <c r="E80" s="43">
        <f t="shared" si="23"/>
        <v>0</v>
      </c>
      <c r="F80" s="43">
        <f t="shared" si="24"/>
        <v>0</v>
      </c>
      <c r="G80" s="49"/>
      <c r="H80" s="43">
        <f t="shared" si="35"/>
        <v>0</v>
      </c>
      <c r="I80" s="45">
        <f t="shared" si="25"/>
        <v>0</v>
      </c>
      <c r="J80" s="43">
        <f t="shared" si="26"/>
        <v>0</v>
      </c>
      <c r="K80" s="43">
        <f t="shared" si="27"/>
        <v>0</v>
      </c>
      <c r="L80" s="44"/>
      <c r="M80" s="45">
        <f t="shared" si="19"/>
        <v>0</v>
      </c>
      <c r="N80" s="43">
        <f t="shared" si="28"/>
        <v>0</v>
      </c>
      <c r="O80" s="43">
        <f t="shared" si="29"/>
        <v>0</v>
      </c>
      <c r="P80" s="43">
        <f t="shared" si="20"/>
        <v>0</v>
      </c>
      <c r="Q80" s="44"/>
      <c r="R80" s="43">
        <f t="shared" si="30"/>
        <v>0</v>
      </c>
      <c r="S80" s="45">
        <f t="shared" si="31"/>
        <v>0</v>
      </c>
      <c r="T80" s="43">
        <f t="shared" si="21"/>
        <v>0</v>
      </c>
      <c r="U80" s="43">
        <f t="shared" si="22"/>
        <v>0</v>
      </c>
      <c r="V80" s="44"/>
      <c r="W80" s="45">
        <f t="shared" si="32"/>
        <v>0</v>
      </c>
      <c r="Y80" s="46">
        <f t="shared" si="33"/>
        <v>6.3299999999999995E-2</v>
      </c>
    </row>
    <row r="81" spans="1:33" x14ac:dyDescent="0.3">
      <c r="A81" s="46">
        <v>0.15</v>
      </c>
      <c r="B81" s="41">
        <f t="shared" si="34"/>
        <v>14</v>
      </c>
      <c r="C81" s="28" t="s">
        <v>13</v>
      </c>
      <c r="D81" s="133">
        <v>0</v>
      </c>
      <c r="E81" s="43">
        <f t="shared" si="23"/>
        <v>0</v>
      </c>
      <c r="F81" s="43">
        <f t="shared" si="24"/>
        <v>0</v>
      </c>
      <c r="G81" s="49"/>
      <c r="H81" s="43">
        <f t="shared" si="35"/>
        <v>0</v>
      </c>
      <c r="I81" s="45">
        <f t="shared" si="25"/>
        <v>0</v>
      </c>
      <c r="J81" s="43">
        <f>IF((IFERROR(I81/((I27+J27)*100%),0))&lt;70%,MIN((MAX((I27+J27)*100%-I81,0)),(I27+J27/2)*$A81),MAX((J27+I27)*100%-I81,0)/J$86)</f>
        <v>0</v>
      </c>
      <c r="K81" s="43">
        <f t="shared" si="27"/>
        <v>0</v>
      </c>
      <c r="L81" s="44"/>
      <c r="M81" s="45">
        <f t="shared" si="19"/>
        <v>0</v>
      </c>
      <c r="N81" s="43">
        <f t="shared" si="28"/>
        <v>0</v>
      </c>
      <c r="O81" s="43">
        <f t="shared" si="29"/>
        <v>0</v>
      </c>
      <c r="P81" s="43">
        <f t="shared" si="20"/>
        <v>0</v>
      </c>
      <c r="Q81" s="44"/>
      <c r="R81" s="43">
        <f t="shared" si="30"/>
        <v>0</v>
      </c>
      <c r="S81" s="45">
        <f t="shared" si="31"/>
        <v>0</v>
      </c>
      <c r="T81" s="43">
        <f>IF((IFERROR(S81/((S27+T27)*100%),0))&lt;70%,MIN((MAX((S27+T27)*100%-S81,0)),(S27+T27/2)*$A108),MAX((T27+S27)*100%-S81,0)/T$86)</f>
        <v>0</v>
      </c>
      <c r="U81" s="43">
        <f t="shared" si="22"/>
        <v>0</v>
      </c>
      <c r="V81" s="44"/>
      <c r="W81" s="45">
        <f t="shared" si="32"/>
        <v>0</v>
      </c>
      <c r="Y81" s="46">
        <f t="shared" si="33"/>
        <v>0.15</v>
      </c>
    </row>
    <row r="82" spans="1:33" x14ac:dyDescent="0.3">
      <c r="A82" s="46">
        <v>0.3</v>
      </c>
      <c r="B82" s="41">
        <f t="shared" si="34"/>
        <v>15</v>
      </c>
      <c r="C82" s="28" t="s">
        <v>14</v>
      </c>
      <c r="D82" s="133">
        <v>0</v>
      </c>
      <c r="E82" s="43">
        <f t="shared" si="23"/>
        <v>0</v>
      </c>
      <c r="F82" s="43">
        <f t="shared" si="24"/>
        <v>0</v>
      </c>
      <c r="G82" s="49"/>
      <c r="H82" s="43">
        <f t="shared" si="35"/>
        <v>0</v>
      </c>
      <c r="I82" s="45">
        <f t="shared" si="25"/>
        <v>0</v>
      </c>
      <c r="J82" s="43">
        <f>IF((IFERROR(I82/((I28+J28)*100%),0))&lt;70%,MIN((MAX((I28+J28)*100%-I82,0)),(I28+J28/2)*$A82),MAX((J28+I28)*100%-I82,0)/J$86)</f>
        <v>0</v>
      </c>
      <c r="K82" s="43">
        <f t="shared" si="27"/>
        <v>0</v>
      </c>
      <c r="L82" s="44"/>
      <c r="M82" s="45">
        <f t="shared" si="19"/>
        <v>0</v>
      </c>
      <c r="N82" s="43">
        <f t="shared" si="28"/>
        <v>0</v>
      </c>
      <c r="O82" s="43">
        <f t="shared" si="29"/>
        <v>0</v>
      </c>
      <c r="P82" s="43">
        <f t="shared" si="20"/>
        <v>0</v>
      </c>
      <c r="Q82" s="44"/>
      <c r="R82" s="43">
        <f t="shared" si="30"/>
        <v>0</v>
      </c>
      <c r="S82" s="45">
        <f t="shared" si="31"/>
        <v>0</v>
      </c>
      <c r="T82" s="43">
        <f>IF((IFERROR(S82/((S28+T28)*100%),0))&lt;70%,MIN((MAX((S28+T28)*100%-S82,0)),(S28+T28/2)*$A109),MAX((T28+S28)*100%-S82,0)/T$86)</f>
        <v>0</v>
      </c>
      <c r="U82" s="43">
        <f t="shared" si="22"/>
        <v>0</v>
      </c>
      <c r="V82" s="44"/>
      <c r="W82" s="45">
        <f t="shared" si="32"/>
        <v>0</v>
      </c>
      <c r="Y82" s="46">
        <f t="shared" si="33"/>
        <v>0.3</v>
      </c>
    </row>
    <row r="83" spans="1:33" x14ac:dyDescent="0.3">
      <c r="A83" s="46">
        <v>0.3</v>
      </c>
      <c r="B83" s="41">
        <f t="shared" si="34"/>
        <v>16</v>
      </c>
      <c r="C83" s="28" t="s">
        <v>15</v>
      </c>
      <c r="D83" s="133">
        <v>0</v>
      </c>
      <c r="E83" s="43">
        <f t="shared" si="23"/>
        <v>0</v>
      </c>
      <c r="F83" s="43">
        <f t="shared" si="24"/>
        <v>0</v>
      </c>
      <c r="G83" s="44"/>
      <c r="H83" s="43">
        <f t="shared" si="35"/>
        <v>0</v>
      </c>
      <c r="I83" s="45">
        <f t="shared" si="25"/>
        <v>0</v>
      </c>
      <c r="J83" s="43">
        <f>IF((IFERROR(I83/((I29+J29)*100%),0))&lt;70%,MIN((MAX((I29+J29)*100%-I83,0)),(I29+J29/2)*$A83),MAX((J29+I29)*100%-I83,0)/J$86)</f>
        <v>0</v>
      </c>
      <c r="K83" s="43">
        <f t="shared" si="27"/>
        <v>0</v>
      </c>
      <c r="L83" s="44"/>
      <c r="M83" s="45">
        <f t="shared" si="19"/>
        <v>0</v>
      </c>
      <c r="N83" s="43">
        <f t="shared" si="28"/>
        <v>0</v>
      </c>
      <c r="O83" s="43">
        <f t="shared" si="29"/>
        <v>0</v>
      </c>
      <c r="P83" s="43">
        <f t="shared" si="20"/>
        <v>0</v>
      </c>
      <c r="Q83" s="44"/>
      <c r="R83" s="43">
        <f t="shared" si="30"/>
        <v>0</v>
      </c>
      <c r="S83" s="45">
        <f t="shared" si="31"/>
        <v>0</v>
      </c>
      <c r="T83" s="43">
        <f>IF((IFERROR(S83/((S29+T29)*100%),0))&lt;70%,MIN((MAX((S29+T29)*100%-S83,0)),(S29+T29/2)*$A110),MAX((T29+S29)*100%-S83,0)/T$86)</f>
        <v>0</v>
      </c>
      <c r="U83" s="43">
        <f t="shared" si="22"/>
        <v>0</v>
      </c>
      <c r="V83" s="44"/>
      <c r="W83" s="45">
        <f t="shared" si="32"/>
        <v>0</v>
      </c>
      <c r="Y83" s="46">
        <f t="shared" si="33"/>
        <v>0.3</v>
      </c>
    </row>
    <row r="84" spans="1:33" x14ac:dyDescent="0.3">
      <c r="A84" s="46">
        <v>3.3399999999999999E-2</v>
      </c>
      <c r="B84" s="41">
        <f t="shared" si="34"/>
        <v>17</v>
      </c>
      <c r="C84" s="28" t="s">
        <v>16</v>
      </c>
      <c r="D84" s="133">
        <v>0</v>
      </c>
      <c r="E84" s="43">
        <f t="shared" si="23"/>
        <v>0</v>
      </c>
      <c r="F84" s="43">
        <f t="shared" si="24"/>
        <v>0</v>
      </c>
      <c r="G84" s="44"/>
      <c r="H84" s="43">
        <f t="shared" si="35"/>
        <v>0</v>
      </c>
      <c r="I84" s="45">
        <f t="shared" si="25"/>
        <v>0</v>
      </c>
      <c r="J84" s="43">
        <f t="shared" si="26"/>
        <v>0</v>
      </c>
      <c r="K84" s="43">
        <f t="shared" si="27"/>
        <v>0</v>
      </c>
      <c r="L84" s="44"/>
      <c r="M84" s="45">
        <f t="shared" si="19"/>
        <v>0</v>
      </c>
      <c r="N84" s="43">
        <f t="shared" si="28"/>
        <v>0</v>
      </c>
      <c r="O84" s="43">
        <f t="shared" si="29"/>
        <v>0</v>
      </c>
      <c r="P84" s="43">
        <f t="shared" si="20"/>
        <v>0</v>
      </c>
      <c r="Q84" s="44"/>
      <c r="R84" s="43">
        <f t="shared" si="30"/>
        <v>0</v>
      </c>
      <c r="S84" s="45">
        <f t="shared" si="31"/>
        <v>0</v>
      </c>
      <c r="T84" s="43">
        <f t="shared" si="21"/>
        <v>0</v>
      </c>
      <c r="U84" s="43">
        <f t="shared" si="22"/>
        <v>0</v>
      </c>
      <c r="V84" s="44"/>
      <c r="W84" s="45">
        <f t="shared" si="32"/>
        <v>0</v>
      </c>
      <c r="Y84" s="46">
        <f t="shared" si="33"/>
        <v>3.3399999999999999E-2</v>
      </c>
    </row>
    <row r="85" spans="1:33" ht="16" x14ac:dyDescent="0.3">
      <c r="A85" s="85"/>
      <c r="B85" s="34"/>
      <c r="C85" s="35" t="s">
        <v>17</v>
      </c>
      <c r="D85" s="36">
        <f>SUM(D68:D84)</f>
        <v>667.66223747895049</v>
      </c>
      <c r="E85" s="36">
        <f>SUM(E68:E84)</f>
        <v>14.251234749546615</v>
      </c>
      <c r="F85" s="36">
        <f t="shared" ref="F85:W85" si="36">SUM(F68:F84)</f>
        <v>0</v>
      </c>
      <c r="G85" s="36">
        <f t="shared" si="36"/>
        <v>0</v>
      </c>
      <c r="H85" s="36">
        <f t="shared" si="36"/>
        <v>681.91347222849697</v>
      </c>
      <c r="I85" s="36">
        <f t="shared" si="36"/>
        <v>681.91347222849697</v>
      </c>
      <c r="J85" s="36">
        <f t="shared" si="36"/>
        <v>4.0717813570133199</v>
      </c>
      <c r="K85" s="36">
        <f t="shared" si="36"/>
        <v>0</v>
      </c>
      <c r="L85" s="36">
        <f t="shared" si="36"/>
        <v>0</v>
      </c>
      <c r="M85" s="36">
        <f t="shared" si="36"/>
        <v>685.98525358551024</v>
      </c>
      <c r="N85" s="36">
        <f t="shared" si="36"/>
        <v>685.98525358551024</v>
      </c>
      <c r="O85" s="36">
        <f t="shared" si="36"/>
        <v>4.0717813570133181</v>
      </c>
      <c r="P85" s="36">
        <f t="shared" si="36"/>
        <v>0</v>
      </c>
      <c r="Q85" s="36">
        <f t="shared" si="36"/>
        <v>0</v>
      </c>
      <c r="R85" s="36">
        <f t="shared" si="36"/>
        <v>690.05703494252361</v>
      </c>
      <c r="S85" s="36">
        <f t="shared" si="36"/>
        <v>690.05703494252361</v>
      </c>
      <c r="T85" s="36">
        <f t="shared" si="36"/>
        <v>4.0717813570133208</v>
      </c>
      <c r="U85" s="36">
        <f t="shared" si="36"/>
        <v>0</v>
      </c>
      <c r="V85" s="36">
        <f t="shared" si="36"/>
        <v>0</v>
      </c>
      <c r="W85" s="36">
        <f t="shared" si="36"/>
        <v>694.12881629953711</v>
      </c>
    </row>
    <row r="86" spans="1:33" ht="16" x14ac:dyDescent="0.3">
      <c r="A86" s="85"/>
      <c r="B86" s="38"/>
      <c r="C86" s="51" t="s">
        <v>87</v>
      </c>
      <c r="D86" s="52"/>
      <c r="E86" s="53">
        <v>3</v>
      </c>
      <c r="F86" s="52">
        <f>E85-F85</f>
        <v>14.251234749546615</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7"/>
        <v>25.020809535402499</v>
      </c>
      <c r="E96" s="43">
        <f t="shared" si="38"/>
        <v>0.69903478776850747</v>
      </c>
      <c r="F96" s="43">
        <f t="shared" si="39"/>
        <v>0</v>
      </c>
      <c r="G96" s="44"/>
      <c r="H96" s="45">
        <f t="shared" ref="H96:H111" si="46">D96+E96-F96-G96</f>
        <v>25.719844323171007</v>
      </c>
      <c r="I96" s="30">
        <f t="shared" ref="I96:I111" si="47">H96</f>
        <v>25.719844323171007</v>
      </c>
      <c r="J96" s="43">
        <f t="shared" si="40"/>
        <v>0.69903478776850747</v>
      </c>
      <c r="K96" s="43">
        <f t="shared" si="41"/>
        <v>0</v>
      </c>
      <c r="L96" s="29"/>
      <c r="M96" s="30">
        <f t="shared" ref="M96:M111" si="48">I96+J96-K96-L96</f>
        <v>26.418879110939514</v>
      </c>
      <c r="N96" s="30">
        <f t="shared" ref="N96:N111" si="49">M96</f>
        <v>26.418879110939514</v>
      </c>
      <c r="O96" s="43">
        <f>IF((IFERROR(N96/((N41+O41)*90%),0))&lt;70%,MIN((MAX((N41+O41)*90%-N96,0)),(N41+O41/2)*$A96),MAX((O41+N41)*90%-N96,0)/O$113)</f>
        <v>0.69903478776850747</v>
      </c>
      <c r="P96" s="43">
        <f t="shared" si="42"/>
        <v>0</v>
      </c>
      <c r="Q96" s="29"/>
      <c r="R96" s="30">
        <f t="shared" ref="R96:R111" si="50">N96+O96-P96-Q96</f>
        <v>27.117913898708021</v>
      </c>
      <c r="S96" s="30">
        <f t="shared" ref="S96:S111" si="51">R96</f>
        <v>27.117913898708021</v>
      </c>
      <c r="T96" s="43">
        <f t="shared" si="43"/>
        <v>0.69903478776850747</v>
      </c>
      <c r="U96" s="43">
        <f t="shared" si="44"/>
        <v>0</v>
      </c>
      <c r="V96" s="29"/>
      <c r="W96" s="30">
        <f t="shared" ref="W96:W111" si="52">S96+T96-U96-V96</f>
        <v>27.816948686476529</v>
      </c>
    </row>
    <row r="97" spans="1:23" x14ac:dyDescent="0.3">
      <c r="A97" s="46">
        <f t="shared" si="45"/>
        <v>5.28E-2</v>
      </c>
      <c r="B97" s="41">
        <f t="shared" ref="B97:B111" si="53">B96+1</f>
        <v>3</v>
      </c>
      <c r="C97" s="42" t="s">
        <v>2</v>
      </c>
      <c r="D97" s="45">
        <f t="shared" si="37"/>
        <v>0</v>
      </c>
      <c r="E97" s="43">
        <f t="shared" si="38"/>
        <v>0</v>
      </c>
      <c r="F97" s="43">
        <f t="shared" si="39"/>
        <v>0</v>
      </c>
      <c r="G97" s="44"/>
      <c r="H97" s="45">
        <f t="shared" si="46"/>
        <v>0</v>
      </c>
      <c r="I97" s="30">
        <f t="shared" si="47"/>
        <v>0</v>
      </c>
      <c r="J97" s="43">
        <f t="shared" si="40"/>
        <v>0</v>
      </c>
      <c r="K97" s="43">
        <f t="shared" si="41"/>
        <v>0</v>
      </c>
      <c r="L97" s="29"/>
      <c r="M97" s="30">
        <f t="shared" si="48"/>
        <v>0</v>
      </c>
      <c r="N97" s="30">
        <f t="shared" si="49"/>
        <v>0</v>
      </c>
      <c r="O97" s="43">
        <f t="shared" ref="O97:O107" si="54">IF((IFERROR(N97/((N42+O42)*90%),0))&lt;70%,MIN((MAX((N42+O42)*90%-N97,0)),(N42+O42/2)*$A97),MAX((O42+N42)*90%-N97,0)/O$113)</f>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7"/>
        <v>48.009475975092933</v>
      </c>
      <c r="E98" s="43">
        <f t="shared" si="38"/>
        <v>0</v>
      </c>
      <c r="F98" s="43">
        <f t="shared" si="39"/>
        <v>0</v>
      </c>
      <c r="G98" s="44"/>
      <c r="H98" s="45">
        <f t="shared" si="46"/>
        <v>48.009475975092933</v>
      </c>
      <c r="I98" s="30">
        <f t="shared" si="47"/>
        <v>48.009475975092933</v>
      </c>
      <c r="J98" s="43">
        <f t="shared" si="40"/>
        <v>0</v>
      </c>
      <c r="K98" s="43">
        <f t="shared" si="41"/>
        <v>0</v>
      </c>
      <c r="L98" s="29"/>
      <c r="M98" s="30">
        <f t="shared" si="48"/>
        <v>48.009475975092933</v>
      </c>
      <c r="N98" s="30">
        <f t="shared" si="49"/>
        <v>48.009475975092933</v>
      </c>
      <c r="O98" s="43">
        <f t="shared" si="54"/>
        <v>0</v>
      </c>
      <c r="P98" s="43">
        <f t="shared" si="42"/>
        <v>0</v>
      </c>
      <c r="Q98" s="29"/>
      <c r="R98" s="30">
        <f t="shared" si="50"/>
        <v>48.009475975092933</v>
      </c>
      <c r="S98" s="30">
        <f t="shared" si="51"/>
        <v>48.009475975092933</v>
      </c>
      <c r="T98" s="43">
        <f t="shared" si="43"/>
        <v>0</v>
      </c>
      <c r="U98" s="43">
        <f t="shared" si="44"/>
        <v>0</v>
      </c>
      <c r="V98" s="29"/>
      <c r="W98" s="30">
        <f t="shared" si="52"/>
        <v>48.009475975092933</v>
      </c>
    </row>
    <row r="99" spans="1:23" x14ac:dyDescent="0.3">
      <c r="A99" s="46">
        <f t="shared" si="45"/>
        <v>3.3399999999999999E-2</v>
      </c>
      <c r="B99" s="41">
        <f t="shared" si="53"/>
        <v>5</v>
      </c>
      <c r="C99" s="42" t="s">
        <v>4</v>
      </c>
      <c r="D99" s="45">
        <f t="shared" si="37"/>
        <v>144.31068424881354</v>
      </c>
      <c r="E99" s="43">
        <f t="shared" si="38"/>
        <v>3.260403117744616</v>
      </c>
      <c r="F99" s="43">
        <f t="shared" si="39"/>
        <v>0</v>
      </c>
      <c r="G99" s="44"/>
      <c r="H99" s="45">
        <f t="shared" si="46"/>
        <v>147.57108736655817</v>
      </c>
      <c r="I99" s="30">
        <f t="shared" si="47"/>
        <v>147.57108736655817</v>
      </c>
      <c r="J99" s="43">
        <f t="shared" si="40"/>
        <v>3.2604031177446111</v>
      </c>
      <c r="K99" s="43">
        <f t="shared" si="41"/>
        <v>0</v>
      </c>
      <c r="L99" s="29"/>
      <c r="M99" s="30">
        <f t="shared" si="48"/>
        <v>150.83149048430278</v>
      </c>
      <c r="N99" s="30">
        <f t="shared" si="49"/>
        <v>150.83149048430278</v>
      </c>
      <c r="O99" s="43">
        <f t="shared" si="54"/>
        <v>3.260403117744616</v>
      </c>
      <c r="P99" s="43">
        <f t="shared" si="42"/>
        <v>0</v>
      </c>
      <c r="Q99" s="29"/>
      <c r="R99" s="30">
        <f t="shared" si="50"/>
        <v>154.09189360204738</v>
      </c>
      <c r="S99" s="30">
        <f t="shared" si="51"/>
        <v>154.09189360204738</v>
      </c>
      <c r="T99" s="43">
        <f t="shared" si="43"/>
        <v>3.2604031177446302</v>
      </c>
      <c r="U99" s="43">
        <f t="shared" si="44"/>
        <v>0</v>
      </c>
      <c r="V99" s="29"/>
      <c r="W99" s="30">
        <f t="shared" si="52"/>
        <v>157.35229671979201</v>
      </c>
    </row>
    <row r="100" spans="1:23" x14ac:dyDescent="0.3">
      <c r="A100" s="46">
        <f t="shared" si="45"/>
        <v>5.28E-2</v>
      </c>
      <c r="B100" s="41">
        <f t="shared" si="53"/>
        <v>6</v>
      </c>
      <c r="C100" s="42" t="s">
        <v>5</v>
      </c>
      <c r="D100" s="45">
        <f t="shared" si="37"/>
        <v>469.64812756113253</v>
      </c>
      <c r="E100" s="43">
        <f t="shared" si="38"/>
        <v>0</v>
      </c>
      <c r="F100" s="43">
        <f t="shared" si="39"/>
        <v>0</v>
      </c>
      <c r="G100" s="44"/>
      <c r="H100" s="45">
        <f t="shared" si="46"/>
        <v>469.64812756113253</v>
      </c>
      <c r="I100" s="30">
        <f t="shared" si="47"/>
        <v>469.64812756113253</v>
      </c>
      <c r="J100" s="43">
        <f t="shared" si="40"/>
        <v>0</v>
      </c>
      <c r="K100" s="43">
        <f t="shared" si="41"/>
        <v>0</v>
      </c>
      <c r="L100" s="29"/>
      <c r="M100" s="30">
        <f t="shared" si="48"/>
        <v>469.64812756113253</v>
      </c>
      <c r="N100" s="30">
        <f t="shared" si="49"/>
        <v>469.64812756113253</v>
      </c>
      <c r="O100" s="43">
        <f t="shared" si="54"/>
        <v>0</v>
      </c>
      <c r="P100" s="43">
        <f t="shared" si="42"/>
        <v>0</v>
      </c>
      <c r="Q100" s="29"/>
      <c r="R100" s="30">
        <f t="shared" si="50"/>
        <v>469.64812756113253</v>
      </c>
      <c r="S100" s="30">
        <f t="shared" si="51"/>
        <v>469.64812756113253</v>
      </c>
      <c r="T100" s="43">
        <f t="shared" si="43"/>
        <v>0</v>
      </c>
      <c r="U100" s="43">
        <f t="shared" si="44"/>
        <v>0</v>
      </c>
      <c r="V100" s="29"/>
      <c r="W100" s="30">
        <f t="shared" si="52"/>
        <v>469.64812756113253</v>
      </c>
    </row>
    <row r="101" spans="1:23" x14ac:dyDescent="0.3">
      <c r="A101" s="46">
        <f t="shared" si="45"/>
        <v>0.18</v>
      </c>
      <c r="B101" s="41">
        <f t="shared" si="53"/>
        <v>7</v>
      </c>
      <c r="C101" s="42" t="s">
        <v>6</v>
      </c>
      <c r="D101" s="45">
        <f t="shared" si="37"/>
        <v>0</v>
      </c>
      <c r="E101" s="43">
        <f t="shared" si="38"/>
        <v>0</v>
      </c>
      <c r="F101" s="43">
        <f t="shared" si="39"/>
        <v>0</v>
      </c>
      <c r="G101" s="44"/>
      <c r="H101" s="45">
        <f t="shared" si="46"/>
        <v>0</v>
      </c>
      <c r="I101" s="30">
        <f t="shared" si="47"/>
        <v>0</v>
      </c>
      <c r="J101" s="43">
        <f t="shared" si="40"/>
        <v>0</v>
      </c>
      <c r="K101" s="43">
        <f t="shared" si="41"/>
        <v>0</v>
      </c>
      <c r="L101" s="29"/>
      <c r="M101" s="30">
        <f t="shared" si="48"/>
        <v>0</v>
      </c>
      <c r="N101" s="30">
        <f t="shared" si="49"/>
        <v>0</v>
      </c>
      <c r="O101" s="43">
        <f t="shared" si="54"/>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7"/>
        <v>0</v>
      </c>
      <c r="E102" s="43">
        <f t="shared" si="38"/>
        <v>0</v>
      </c>
      <c r="F102" s="43">
        <f t="shared" si="39"/>
        <v>0</v>
      </c>
      <c r="G102" s="44"/>
      <c r="H102" s="45">
        <f t="shared" si="46"/>
        <v>0</v>
      </c>
      <c r="I102" s="30">
        <f t="shared" si="47"/>
        <v>0</v>
      </c>
      <c r="J102" s="43">
        <f t="shared" si="40"/>
        <v>0</v>
      </c>
      <c r="K102" s="43">
        <f t="shared" si="41"/>
        <v>0</v>
      </c>
      <c r="L102" s="29"/>
      <c r="M102" s="30">
        <f t="shared" si="48"/>
        <v>0</v>
      </c>
      <c r="N102" s="30">
        <f t="shared" si="49"/>
        <v>0</v>
      </c>
      <c r="O102" s="43">
        <f t="shared" si="54"/>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7"/>
        <v>0.59621283000000003</v>
      </c>
      <c r="E103" s="43">
        <f t="shared" si="38"/>
        <v>0</v>
      </c>
      <c r="F103" s="43">
        <f t="shared" si="39"/>
        <v>0</v>
      </c>
      <c r="G103" s="44"/>
      <c r="H103" s="45">
        <f t="shared" si="46"/>
        <v>0.59621283000000003</v>
      </c>
      <c r="I103" s="30">
        <f t="shared" si="47"/>
        <v>0.59621283000000003</v>
      </c>
      <c r="J103" s="43">
        <f t="shared" si="40"/>
        <v>0</v>
      </c>
      <c r="K103" s="43">
        <f t="shared" si="41"/>
        <v>0</v>
      </c>
      <c r="L103" s="29"/>
      <c r="M103" s="30">
        <f t="shared" si="48"/>
        <v>0.59621283000000003</v>
      </c>
      <c r="N103" s="30">
        <f t="shared" si="49"/>
        <v>0.59621283000000003</v>
      </c>
      <c r="O103" s="43">
        <f t="shared" si="54"/>
        <v>0</v>
      </c>
      <c r="P103" s="43">
        <f t="shared" si="42"/>
        <v>0</v>
      </c>
      <c r="Q103" s="29"/>
      <c r="R103" s="30">
        <f t="shared" si="50"/>
        <v>0.59621283000000003</v>
      </c>
      <c r="S103" s="30">
        <f t="shared" si="51"/>
        <v>0.59621283000000003</v>
      </c>
      <c r="T103" s="43">
        <f t="shared" si="43"/>
        <v>0</v>
      </c>
      <c r="U103" s="43">
        <f t="shared" si="44"/>
        <v>0</v>
      </c>
      <c r="V103" s="29"/>
      <c r="W103" s="30">
        <f t="shared" si="52"/>
        <v>0.59621283000000003</v>
      </c>
    </row>
    <row r="104" spans="1:23" x14ac:dyDescent="0.3">
      <c r="A104" s="46">
        <f t="shared" si="45"/>
        <v>9.5000000000000001E-2</v>
      </c>
      <c r="B104" s="41">
        <f t="shared" si="53"/>
        <v>10</v>
      </c>
      <c r="C104" s="42" t="s">
        <v>9</v>
      </c>
      <c r="D104" s="45">
        <f t="shared" si="37"/>
        <v>1.7928714849467511</v>
      </c>
      <c r="E104" s="43">
        <f t="shared" si="38"/>
        <v>7.3102853789752675E-4</v>
      </c>
      <c r="F104" s="43">
        <f t="shared" si="39"/>
        <v>0</v>
      </c>
      <c r="G104" s="44"/>
      <c r="H104" s="45">
        <f t="shared" si="46"/>
        <v>1.7936025134846485</v>
      </c>
      <c r="I104" s="30">
        <f t="shared" si="47"/>
        <v>1.7936025134846485</v>
      </c>
      <c r="J104" s="43">
        <f t="shared" si="40"/>
        <v>7.3102853789756372E-4</v>
      </c>
      <c r="K104" s="43">
        <f t="shared" si="41"/>
        <v>0</v>
      </c>
      <c r="L104" s="29"/>
      <c r="M104" s="30">
        <f t="shared" si="48"/>
        <v>1.7943335420225461</v>
      </c>
      <c r="N104" s="30">
        <f t="shared" si="49"/>
        <v>1.7943335420225461</v>
      </c>
      <c r="O104" s="43">
        <f t="shared" si="54"/>
        <v>7.3102853789752675E-4</v>
      </c>
      <c r="P104" s="43">
        <f t="shared" si="42"/>
        <v>0</v>
      </c>
      <c r="Q104" s="29"/>
      <c r="R104" s="30">
        <f t="shared" si="50"/>
        <v>1.7950645705604438</v>
      </c>
      <c r="S104" s="30">
        <f t="shared" si="51"/>
        <v>1.7950645705604438</v>
      </c>
      <c r="T104" s="43">
        <f t="shared" si="43"/>
        <v>7.3102853789741573E-4</v>
      </c>
      <c r="U104" s="43">
        <f t="shared" si="44"/>
        <v>0</v>
      </c>
      <c r="V104" s="29"/>
      <c r="W104" s="30">
        <f t="shared" si="52"/>
        <v>1.7957955990983412</v>
      </c>
    </row>
    <row r="105" spans="1:23" x14ac:dyDescent="0.3">
      <c r="A105" s="46">
        <f t="shared" si="45"/>
        <v>6.3299999999999995E-2</v>
      </c>
      <c r="B105" s="41">
        <f t="shared" si="53"/>
        <v>11</v>
      </c>
      <c r="C105" s="42" t="s">
        <v>10</v>
      </c>
      <c r="D105" s="45">
        <f t="shared" si="37"/>
        <v>0.7870803182409698</v>
      </c>
      <c r="E105" s="43">
        <f t="shared" si="38"/>
        <v>7.8621476882592689E-3</v>
      </c>
      <c r="F105" s="43">
        <f t="shared" si="39"/>
        <v>0</v>
      </c>
      <c r="G105" s="44"/>
      <c r="H105" s="45">
        <f t="shared" si="46"/>
        <v>0.79494246592922901</v>
      </c>
      <c r="I105" s="30">
        <f t="shared" si="47"/>
        <v>0.79494246592922901</v>
      </c>
      <c r="J105" s="43">
        <f t="shared" si="40"/>
        <v>7.862147688259288E-3</v>
      </c>
      <c r="K105" s="43">
        <f t="shared" si="41"/>
        <v>0</v>
      </c>
      <c r="L105" s="29"/>
      <c r="M105" s="30">
        <f t="shared" si="48"/>
        <v>0.80280461361748834</v>
      </c>
      <c r="N105" s="30">
        <f t="shared" si="49"/>
        <v>0.80280461361748834</v>
      </c>
      <c r="O105" s="43">
        <f t="shared" si="54"/>
        <v>7.8621476882592689E-3</v>
      </c>
      <c r="P105" s="43">
        <f t="shared" si="42"/>
        <v>0</v>
      </c>
      <c r="Q105" s="29"/>
      <c r="R105" s="30">
        <f t="shared" si="50"/>
        <v>0.81066676130574766</v>
      </c>
      <c r="S105" s="30">
        <f t="shared" si="51"/>
        <v>0.81066676130574766</v>
      </c>
      <c r="T105" s="43">
        <f t="shared" si="43"/>
        <v>7.8621476882592134E-3</v>
      </c>
      <c r="U105" s="43">
        <f t="shared" si="44"/>
        <v>0</v>
      </c>
      <c r="V105" s="29"/>
      <c r="W105" s="30">
        <f t="shared" si="52"/>
        <v>0.81852890899400688</v>
      </c>
    </row>
    <row r="106" spans="1:23" x14ac:dyDescent="0.3">
      <c r="A106" s="46">
        <f t="shared" si="45"/>
        <v>6.3299999999999995E-2</v>
      </c>
      <c r="B106" s="41">
        <f t="shared" si="53"/>
        <v>12</v>
      </c>
      <c r="C106" s="42" t="s">
        <v>11</v>
      </c>
      <c r="D106" s="45">
        <f t="shared" si="37"/>
        <v>3.9635543459077738</v>
      </c>
      <c r="E106" s="43">
        <f t="shared" si="38"/>
        <v>0.1037502752740378</v>
      </c>
      <c r="F106" s="43">
        <f t="shared" si="39"/>
        <v>0</v>
      </c>
      <c r="G106" s="44"/>
      <c r="H106" s="45">
        <f t="shared" si="46"/>
        <v>4.0673046211818118</v>
      </c>
      <c r="I106" s="30">
        <f t="shared" si="47"/>
        <v>4.0673046211818118</v>
      </c>
      <c r="J106" s="43">
        <f t="shared" si="40"/>
        <v>0.10375027527403773</v>
      </c>
      <c r="K106" s="43">
        <f t="shared" si="41"/>
        <v>0</v>
      </c>
      <c r="L106" s="29"/>
      <c r="M106" s="30">
        <f t="shared" si="48"/>
        <v>4.1710548964558498</v>
      </c>
      <c r="N106" s="30">
        <f t="shared" si="49"/>
        <v>4.1710548964558498</v>
      </c>
      <c r="O106" s="43">
        <f t="shared" si="54"/>
        <v>0.10375027527403757</v>
      </c>
      <c r="P106" s="43">
        <f t="shared" si="42"/>
        <v>0</v>
      </c>
      <c r="Q106" s="29"/>
      <c r="R106" s="30">
        <f t="shared" si="50"/>
        <v>4.2748051717298878</v>
      </c>
      <c r="S106" s="30">
        <f t="shared" si="51"/>
        <v>4.2748051717298878</v>
      </c>
      <c r="T106" s="43">
        <f t="shared" si="43"/>
        <v>0.10375027527403713</v>
      </c>
      <c r="U106" s="43">
        <f t="shared" si="44"/>
        <v>0</v>
      </c>
      <c r="V106" s="29"/>
      <c r="W106" s="30">
        <f t="shared" si="52"/>
        <v>4.378555447003925</v>
      </c>
    </row>
    <row r="107" spans="1:23" x14ac:dyDescent="0.3">
      <c r="A107" s="46">
        <f t="shared" si="45"/>
        <v>6.3299999999999995E-2</v>
      </c>
      <c r="B107" s="41">
        <f t="shared" si="53"/>
        <v>13</v>
      </c>
      <c r="C107" s="28" t="s">
        <v>12</v>
      </c>
      <c r="D107" s="45">
        <f t="shared" si="37"/>
        <v>0</v>
      </c>
      <c r="E107" s="43">
        <f t="shared" si="38"/>
        <v>0</v>
      </c>
      <c r="F107" s="43">
        <f t="shared" si="39"/>
        <v>0</v>
      </c>
      <c r="G107" s="44"/>
      <c r="H107" s="45">
        <f t="shared" si="46"/>
        <v>0</v>
      </c>
      <c r="I107" s="30">
        <f t="shared" si="47"/>
        <v>0</v>
      </c>
      <c r="J107" s="43">
        <f t="shared" si="40"/>
        <v>0</v>
      </c>
      <c r="K107" s="43">
        <f t="shared" si="41"/>
        <v>0</v>
      </c>
      <c r="L107" s="29"/>
      <c r="M107" s="30">
        <f t="shared" si="48"/>
        <v>0</v>
      </c>
      <c r="N107" s="30">
        <f t="shared" si="49"/>
        <v>0</v>
      </c>
      <c r="O107" s="43">
        <f t="shared" si="54"/>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7"/>
        <v>0</v>
      </c>
      <c r="E108" s="43">
        <f>IF((IFERROR(D108/((D53+E53)*100%),0))&lt;70%,MIN((MAX((D53+E53)*100%-D108,0)),(D53+E53/2)*$A108),MAX((E53+D53)*100%-D108,0)/E$113)</f>
        <v>0</v>
      </c>
      <c r="F108" s="43">
        <f t="shared" si="39"/>
        <v>0</v>
      </c>
      <c r="G108" s="44"/>
      <c r="H108" s="45">
        <f t="shared" si="46"/>
        <v>0</v>
      </c>
      <c r="I108" s="30">
        <f t="shared" si="47"/>
        <v>0</v>
      </c>
      <c r="J108" s="43">
        <f>IF((IFERROR(I108/((I53+J53)*100%),0))&lt;70%,MIN((MAX((I53+J53)*100%-I108,0)),(I53+J53/2)*$A108),MAX((J53+I53)*100%-I108,0)/J$113)</f>
        <v>0</v>
      </c>
      <c r="K108" s="43">
        <f t="shared" si="41"/>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7"/>
        <v>0</v>
      </c>
      <c r="E109" s="43">
        <f>IF((IFERROR(D109/((D54+E54)*100%),0))&lt;70%,MIN((MAX((D54+E54)*100%-D109,0)),(D54+E54/2)*$A109),MAX((E54+D54)*100%-D109,0)/E$113)</f>
        <v>0</v>
      </c>
      <c r="F109" s="43">
        <f t="shared" si="39"/>
        <v>0</v>
      </c>
      <c r="G109" s="44"/>
      <c r="H109" s="45">
        <f t="shared" si="46"/>
        <v>0</v>
      </c>
      <c r="I109" s="30">
        <f t="shared" si="47"/>
        <v>0</v>
      </c>
      <c r="J109" s="43">
        <f>IF((IFERROR(I109/((I54+J54)*100%),0))&lt;70%,MIN((MAX((I54+J54)*100%-I109,0)),(I54+J54/2)*$A109),MAX((J54+I54)*100%-I109,0)/J$113)</f>
        <v>0</v>
      </c>
      <c r="K109" s="43">
        <f t="shared" si="41"/>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7"/>
        <v>0</v>
      </c>
      <c r="E110" s="43">
        <f>IF((IFERROR(D110/((D55+E55)*100%),0))&lt;70%,MIN((MAX((D55+E55)*100%-D110,0)),(D55+E55/2)*$A110),MAX((E55+D55)*100%-D110,0)/E$113)</f>
        <v>0</v>
      </c>
      <c r="F110" s="43">
        <f t="shared" si="39"/>
        <v>0</v>
      </c>
      <c r="G110" s="44"/>
      <c r="H110" s="45">
        <f t="shared" si="46"/>
        <v>0</v>
      </c>
      <c r="I110" s="30">
        <f t="shared" si="47"/>
        <v>0</v>
      </c>
      <c r="J110" s="43">
        <f>IF((IFERROR(I110/((I55+J55)*100%),0))&lt;70%,MIN((MAX((I55+J55)*100%-I110,0)),(I55+J55/2)*$A110),MAX((J55+I55)*100%-I110,0)/J$113)</f>
        <v>0</v>
      </c>
      <c r="K110" s="43">
        <f t="shared" si="41"/>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7"/>
        <v>0</v>
      </c>
      <c r="E111" s="43">
        <f t="shared" si="38"/>
        <v>0</v>
      </c>
      <c r="F111" s="43">
        <f t="shared" si="39"/>
        <v>0</v>
      </c>
      <c r="G111" s="44"/>
      <c r="H111" s="45">
        <f t="shared" si="46"/>
        <v>0</v>
      </c>
      <c r="I111" s="30">
        <f t="shared" si="47"/>
        <v>0</v>
      </c>
      <c r="J111" s="43">
        <f t="shared" ref="J111" si="55">IF((IFERROR(I111/((I56+J56)*90%),0))&lt;70%,MIN((MAX((I56+J56)*90%-I111,0)),(I56+J56/2)*$A111),MAX((J56+I56)*90%-I111,0)/J$113)</f>
        <v>0</v>
      </c>
      <c r="K111" s="43">
        <f t="shared" si="41"/>
        <v>0</v>
      </c>
      <c r="L111" s="29"/>
      <c r="M111" s="30">
        <f t="shared" si="48"/>
        <v>0</v>
      </c>
      <c r="N111" s="30">
        <f t="shared" si="49"/>
        <v>0</v>
      </c>
      <c r="O111" s="43">
        <f t="shared" ref="O111" si="56">IF((IFERROR(N111/((N56+O56)*90%),0))&lt;70%,MIN((MAX((N56+O56)*90%-N111,0)),(N56+O56/2)*$A111),MAX((O56+N56)*90%-N111,0)/O$113)</f>
        <v>0</v>
      </c>
      <c r="P111" s="43">
        <f t="shared" si="42"/>
        <v>0</v>
      </c>
      <c r="Q111" s="29"/>
      <c r="R111" s="30">
        <f t="shared" si="50"/>
        <v>0</v>
      </c>
      <c r="S111" s="30">
        <f t="shared" si="51"/>
        <v>0</v>
      </c>
      <c r="T111" s="43">
        <f t="shared" ref="T111" si="57">IF((IFERROR(S111/((S56+T56)*90%),0))&lt;70%,MIN((MAX((S56+T56)*90%-S111,0)),(S56+T56/2)*$A111),MAX((T56+S56)*90%-S111,0)/T$113)</f>
        <v>0</v>
      </c>
      <c r="U111" s="43">
        <f t="shared" si="44"/>
        <v>0</v>
      </c>
      <c r="V111" s="29"/>
      <c r="W111" s="30">
        <f t="shared" si="52"/>
        <v>0</v>
      </c>
    </row>
    <row r="112" spans="1:23" ht="16" x14ac:dyDescent="0.3">
      <c r="B112" s="34"/>
      <c r="C112" s="35" t="s">
        <v>17</v>
      </c>
      <c r="D112" s="36">
        <f t="shared" ref="D112:W112" si="58">SUM(D95:D111)</f>
        <v>694.12881629953711</v>
      </c>
      <c r="E112" s="36">
        <f t="shared" si="58"/>
        <v>4.0717813570133181</v>
      </c>
      <c r="F112" s="36">
        <f t="shared" si="58"/>
        <v>0</v>
      </c>
      <c r="G112" s="36">
        <f t="shared" si="58"/>
        <v>0</v>
      </c>
      <c r="H112" s="36">
        <f t="shared" si="58"/>
        <v>698.20059765655037</v>
      </c>
      <c r="I112" s="36">
        <f t="shared" si="58"/>
        <v>698.20059765655037</v>
      </c>
      <c r="J112" s="36">
        <f t="shared" si="58"/>
        <v>4.0717813570133128</v>
      </c>
      <c r="K112" s="36">
        <f t="shared" si="58"/>
        <v>0</v>
      </c>
      <c r="L112" s="36">
        <f t="shared" si="58"/>
        <v>0</v>
      </c>
      <c r="M112" s="36">
        <f t="shared" si="58"/>
        <v>702.27237901356364</v>
      </c>
      <c r="N112" s="36">
        <f t="shared" si="58"/>
        <v>702.27237901356364</v>
      </c>
      <c r="O112" s="36">
        <f t="shared" si="58"/>
        <v>4.0717813570133181</v>
      </c>
      <c r="P112" s="36">
        <f t="shared" si="58"/>
        <v>0</v>
      </c>
      <c r="Q112" s="36">
        <f t="shared" si="58"/>
        <v>0</v>
      </c>
      <c r="R112" s="36">
        <f t="shared" si="58"/>
        <v>706.34416037057701</v>
      </c>
      <c r="S112" s="36">
        <f t="shared" si="58"/>
        <v>706.34416037057701</v>
      </c>
      <c r="T112" s="36">
        <f t="shared" si="58"/>
        <v>4.0717813570133314</v>
      </c>
      <c r="U112" s="36">
        <f t="shared" si="58"/>
        <v>0</v>
      </c>
      <c r="V112" s="36">
        <f t="shared" si="58"/>
        <v>0</v>
      </c>
      <c r="W112" s="36">
        <f t="shared" si="58"/>
        <v>710.41594172759039</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1.7293491000000001</v>
      </c>
      <c r="E122" s="43">
        <f t="shared" si="59"/>
        <v>0</v>
      </c>
      <c r="F122" s="43">
        <f t="shared" si="59"/>
        <v>0</v>
      </c>
      <c r="G122" s="43">
        <f t="shared" si="59"/>
        <v>0</v>
      </c>
      <c r="H122" s="43">
        <f>D122+E122-F122-G122</f>
        <v>1.7293491000000001</v>
      </c>
      <c r="I122" s="43">
        <f t="shared" ref="I122:L137" si="60">I14-I68</f>
        <v>1.7293491000000001</v>
      </c>
      <c r="J122" s="43">
        <f t="shared" si="60"/>
        <v>0</v>
      </c>
      <c r="K122" s="43">
        <f t="shared" si="60"/>
        <v>0</v>
      </c>
      <c r="L122" s="43">
        <f t="shared" si="60"/>
        <v>0</v>
      </c>
      <c r="M122" s="45">
        <f>I122+J122-K122-L122</f>
        <v>1.7293491000000001</v>
      </c>
      <c r="N122" s="43">
        <f t="shared" ref="N122:Q137" si="61">N14-N68</f>
        <v>1.7293491000000001</v>
      </c>
      <c r="O122" s="43">
        <f t="shared" si="61"/>
        <v>0</v>
      </c>
      <c r="P122" s="43">
        <f t="shared" si="61"/>
        <v>0</v>
      </c>
      <c r="Q122" s="43">
        <f t="shared" si="61"/>
        <v>0</v>
      </c>
      <c r="R122" s="43">
        <f>N122+O122-P122-Q122</f>
        <v>1.7293491000000001</v>
      </c>
      <c r="S122" s="43">
        <f t="shared" ref="S122:V137" si="62">S14-S68</f>
        <v>1.7293491000000001</v>
      </c>
      <c r="T122" s="43">
        <f t="shared" si="62"/>
        <v>0</v>
      </c>
      <c r="U122" s="43">
        <f t="shared" si="62"/>
        <v>0</v>
      </c>
      <c r="V122" s="43">
        <f t="shared" si="62"/>
        <v>0</v>
      </c>
      <c r="W122" s="45">
        <f>S122+T122-U122-V122</f>
        <v>1.7293491000000001</v>
      </c>
    </row>
    <row r="123" spans="2:23" x14ac:dyDescent="0.3">
      <c r="B123" s="41">
        <f>B122+1</f>
        <v>2</v>
      </c>
      <c r="C123" s="42" t="s">
        <v>1</v>
      </c>
      <c r="D123" s="43">
        <f t="shared" si="59"/>
        <v>10.430637347844499</v>
      </c>
      <c r="E123" s="43">
        <f t="shared" si="59"/>
        <v>-2.4466217571897766</v>
      </c>
      <c r="F123" s="43">
        <f t="shared" si="59"/>
        <v>0</v>
      </c>
      <c r="G123" s="43">
        <f t="shared" si="59"/>
        <v>0</v>
      </c>
      <c r="H123" s="43">
        <f t="shared" ref="H123:H138" si="63">D123+E123-F123-G123</f>
        <v>7.9840155906547228</v>
      </c>
      <c r="I123" s="43">
        <f t="shared" si="60"/>
        <v>7.984015590654721</v>
      </c>
      <c r="J123" s="43">
        <f t="shared" si="60"/>
        <v>-0.69903478776850747</v>
      </c>
      <c r="K123" s="43">
        <f t="shared" si="60"/>
        <v>0</v>
      </c>
      <c r="L123" s="43">
        <f t="shared" si="60"/>
        <v>0</v>
      </c>
      <c r="M123" s="45">
        <f t="shared" ref="M123:M138" si="64">I123+J123-K123-L123</f>
        <v>7.2849808028862135</v>
      </c>
      <c r="N123" s="43">
        <f t="shared" si="61"/>
        <v>7.2849808028862135</v>
      </c>
      <c r="O123" s="43">
        <f t="shared" si="61"/>
        <v>-0.69903478776850747</v>
      </c>
      <c r="P123" s="43">
        <f t="shared" si="61"/>
        <v>0</v>
      </c>
      <c r="Q123" s="43">
        <f t="shared" si="61"/>
        <v>0</v>
      </c>
      <c r="R123" s="43">
        <f t="shared" ref="R123:R138" si="65">N123+O123-P123-Q123</f>
        <v>6.5859460151177061</v>
      </c>
      <c r="S123" s="43">
        <f t="shared" si="62"/>
        <v>6.5859460151177061</v>
      </c>
      <c r="T123" s="43">
        <f t="shared" si="62"/>
        <v>-0.69903478776850747</v>
      </c>
      <c r="U123" s="43">
        <f t="shared" si="62"/>
        <v>0</v>
      </c>
      <c r="V123" s="43">
        <f t="shared" si="62"/>
        <v>0</v>
      </c>
      <c r="W123" s="45">
        <f t="shared" ref="W123:W138" si="66">S123+T123-U123-V123</f>
        <v>5.8869112273491986</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5.2365724019284059</v>
      </c>
      <c r="E125" s="43">
        <f t="shared" si="59"/>
        <v>0</v>
      </c>
      <c r="F125" s="43">
        <f t="shared" si="59"/>
        <v>0</v>
      </c>
      <c r="G125" s="43">
        <f t="shared" si="59"/>
        <v>0</v>
      </c>
      <c r="H125" s="43">
        <f t="shared" si="63"/>
        <v>5.2365724019284059</v>
      </c>
      <c r="I125" s="43">
        <f t="shared" si="60"/>
        <v>5.2365724019284059</v>
      </c>
      <c r="J125" s="43">
        <f t="shared" si="60"/>
        <v>0</v>
      </c>
      <c r="K125" s="43">
        <f t="shared" si="60"/>
        <v>0</v>
      </c>
      <c r="L125" s="43">
        <f t="shared" si="60"/>
        <v>0</v>
      </c>
      <c r="M125" s="45">
        <f t="shared" si="64"/>
        <v>5.2365724019284059</v>
      </c>
      <c r="N125" s="43">
        <f t="shared" si="61"/>
        <v>5.2365724019284059</v>
      </c>
      <c r="O125" s="43">
        <f t="shared" si="61"/>
        <v>0</v>
      </c>
      <c r="P125" s="43">
        <f t="shared" si="61"/>
        <v>0</v>
      </c>
      <c r="Q125" s="43">
        <f t="shared" si="61"/>
        <v>0</v>
      </c>
      <c r="R125" s="43">
        <f t="shared" si="65"/>
        <v>5.2365724019284059</v>
      </c>
      <c r="S125" s="43">
        <f t="shared" si="62"/>
        <v>5.2365724019284059</v>
      </c>
      <c r="T125" s="43">
        <f t="shared" si="62"/>
        <v>0</v>
      </c>
      <c r="U125" s="43">
        <f t="shared" si="62"/>
        <v>0</v>
      </c>
      <c r="V125" s="43">
        <f t="shared" si="62"/>
        <v>0</v>
      </c>
      <c r="W125" s="45">
        <f t="shared" si="66"/>
        <v>5.2365724019284059</v>
      </c>
    </row>
    <row r="126" spans="2:23" x14ac:dyDescent="0.3">
      <c r="B126" s="41">
        <f t="shared" si="67"/>
        <v>5</v>
      </c>
      <c r="C126" s="42" t="s">
        <v>4</v>
      </c>
      <c r="D126" s="43">
        <f t="shared" si="59"/>
        <v>51.717821260739797</v>
      </c>
      <c r="E126" s="43">
        <f t="shared" si="59"/>
        <v>-11.411410912106158</v>
      </c>
      <c r="F126" s="43">
        <f t="shared" si="59"/>
        <v>0</v>
      </c>
      <c r="G126" s="43">
        <f t="shared" si="59"/>
        <v>0</v>
      </c>
      <c r="H126" s="43">
        <f t="shared" si="63"/>
        <v>40.306410348633641</v>
      </c>
      <c r="I126" s="43">
        <f t="shared" si="60"/>
        <v>40.306410348633648</v>
      </c>
      <c r="J126" s="43">
        <f t="shared" si="60"/>
        <v>-3.2604031177446182</v>
      </c>
      <c r="K126" s="43">
        <f t="shared" si="60"/>
        <v>0</v>
      </c>
      <c r="L126" s="43">
        <f t="shared" si="60"/>
        <v>0</v>
      </c>
      <c r="M126" s="45">
        <f t="shared" si="64"/>
        <v>37.046007230889032</v>
      </c>
      <c r="N126" s="43">
        <f t="shared" si="61"/>
        <v>37.046007230889018</v>
      </c>
      <c r="O126" s="43">
        <f t="shared" si="61"/>
        <v>-3.260403117744616</v>
      </c>
      <c r="P126" s="43">
        <f t="shared" si="61"/>
        <v>0</v>
      </c>
      <c r="Q126" s="43">
        <f t="shared" si="61"/>
        <v>0</v>
      </c>
      <c r="R126" s="43">
        <f t="shared" si="65"/>
        <v>33.785604113144402</v>
      </c>
      <c r="S126" s="43">
        <f t="shared" si="62"/>
        <v>33.785604113144416</v>
      </c>
      <c r="T126" s="43">
        <f t="shared" si="62"/>
        <v>-3.2604031177446187</v>
      </c>
      <c r="U126" s="43">
        <f t="shared" si="62"/>
        <v>0</v>
      </c>
      <c r="V126" s="43">
        <f t="shared" si="62"/>
        <v>0</v>
      </c>
      <c r="W126" s="45">
        <f t="shared" si="66"/>
        <v>30.525200995399796</v>
      </c>
    </row>
    <row r="127" spans="2:23" x14ac:dyDescent="0.3">
      <c r="B127" s="41">
        <f t="shared" si="67"/>
        <v>6</v>
      </c>
      <c r="C127" s="42" t="s">
        <v>5</v>
      </c>
      <c r="D127" s="43">
        <f t="shared" si="59"/>
        <v>49.04397076610752</v>
      </c>
      <c r="E127" s="43">
        <f t="shared" si="59"/>
        <v>0</v>
      </c>
      <c r="F127" s="43">
        <f t="shared" si="59"/>
        <v>0</v>
      </c>
      <c r="G127" s="43">
        <f t="shared" si="59"/>
        <v>0</v>
      </c>
      <c r="H127" s="43">
        <f t="shared" si="63"/>
        <v>49.04397076610752</v>
      </c>
      <c r="I127" s="43">
        <f t="shared" si="60"/>
        <v>49.04397076610752</v>
      </c>
      <c r="J127" s="43">
        <f t="shared" si="60"/>
        <v>0</v>
      </c>
      <c r="K127" s="43">
        <f t="shared" si="60"/>
        <v>0</v>
      </c>
      <c r="L127" s="43">
        <f t="shared" si="60"/>
        <v>0</v>
      </c>
      <c r="M127" s="45">
        <f t="shared" si="64"/>
        <v>49.04397076610752</v>
      </c>
      <c r="N127" s="43">
        <f t="shared" si="61"/>
        <v>49.04397076610752</v>
      </c>
      <c r="O127" s="43">
        <f t="shared" si="61"/>
        <v>0</v>
      </c>
      <c r="P127" s="43">
        <f t="shared" si="61"/>
        <v>0</v>
      </c>
      <c r="Q127" s="43">
        <f t="shared" si="61"/>
        <v>0</v>
      </c>
      <c r="R127" s="43">
        <f t="shared" si="65"/>
        <v>49.04397076610752</v>
      </c>
      <c r="S127" s="43">
        <f t="shared" si="62"/>
        <v>49.04397076610752</v>
      </c>
      <c r="T127" s="43">
        <f t="shared" si="62"/>
        <v>0</v>
      </c>
      <c r="U127" s="43">
        <f t="shared" si="62"/>
        <v>0</v>
      </c>
      <c r="V127" s="43">
        <f t="shared" si="62"/>
        <v>0</v>
      </c>
      <c r="W127" s="45">
        <f t="shared" si="66"/>
        <v>49.04397076610752</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-3.7082729999999953E-2</v>
      </c>
      <c r="E130" s="43">
        <f t="shared" si="59"/>
        <v>0</v>
      </c>
      <c r="F130" s="43">
        <f t="shared" si="59"/>
        <v>0</v>
      </c>
      <c r="G130" s="43">
        <f t="shared" si="59"/>
        <v>0</v>
      </c>
      <c r="H130" s="43">
        <f t="shared" si="63"/>
        <v>-3.7082729999999953E-2</v>
      </c>
      <c r="I130" s="43">
        <f t="shared" si="60"/>
        <v>-3.7082729999999953E-2</v>
      </c>
      <c r="J130" s="43">
        <f t="shared" si="60"/>
        <v>0</v>
      </c>
      <c r="K130" s="43">
        <f t="shared" si="60"/>
        <v>0</v>
      </c>
      <c r="L130" s="43">
        <f t="shared" si="60"/>
        <v>0</v>
      </c>
      <c r="M130" s="45">
        <f t="shared" si="64"/>
        <v>-3.7082729999999953E-2</v>
      </c>
      <c r="N130" s="43">
        <f t="shared" si="61"/>
        <v>-3.7082729999999953E-2</v>
      </c>
      <c r="O130" s="43">
        <f t="shared" si="61"/>
        <v>0</v>
      </c>
      <c r="P130" s="43">
        <f t="shared" si="61"/>
        <v>0</v>
      </c>
      <c r="Q130" s="43">
        <f t="shared" si="61"/>
        <v>0</v>
      </c>
      <c r="R130" s="43">
        <f t="shared" si="65"/>
        <v>-3.7082729999999953E-2</v>
      </c>
      <c r="S130" s="43">
        <f t="shared" si="62"/>
        <v>-3.7082729999999953E-2</v>
      </c>
      <c r="T130" s="43">
        <f t="shared" si="62"/>
        <v>0</v>
      </c>
      <c r="U130" s="43">
        <f t="shared" si="62"/>
        <v>0</v>
      </c>
      <c r="V130" s="43">
        <f t="shared" si="62"/>
        <v>0</v>
      </c>
      <c r="W130" s="45">
        <f t="shared" si="66"/>
        <v>-3.7082729999999953E-2</v>
      </c>
    </row>
    <row r="131" spans="2:33" x14ac:dyDescent="0.3">
      <c r="B131" s="41">
        <f t="shared" si="67"/>
        <v>10</v>
      </c>
      <c r="C131" s="42" t="s">
        <v>9</v>
      </c>
      <c r="D131" s="43">
        <f t="shared" si="59"/>
        <v>0.20720864399218408</v>
      </c>
      <c r="E131" s="43">
        <f t="shared" si="59"/>
        <v>-2.558599882641325E-3</v>
      </c>
      <c r="F131" s="43">
        <f t="shared" si="59"/>
        <v>0</v>
      </c>
      <c r="G131" s="43">
        <f t="shared" si="59"/>
        <v>0</v>
      </c>
      <c r="H131" s="43">
        <f t="shared" si="63"/>
        <v>0.20465004410954277</v>
      </c>
      <c r="I131" s="43">
        <f t="shared" si="60"/>
        <v>0.20465004410954268</v>
      </c>
      <c r="J131" s="43">
        <f t="shared" si="60"/>
        <v>-7.3102853789751092E-4</v>
      </c>
      <c r="K131" s="43">
        <f t="shared" si="60"/>
        <v>0</v>
      </c>
      <c r="L131" s="43">
        <f t="shared" si="60"/>
        <v>0</v>
      </c>
      <c r="M131" s="45">
        <f t="shared" si="64"/>
        <v>0.20391901557164518</v>
      </c>
      <c r="N131" s="43">
        <f t="shared" si="61"/>
        <v>0.20391901557164527</v>
      </c>
      <c r="O131" s="43">
        <f t="shared" si="61"/>
        <v>-7.3102853789752675E-4</v>
      </c>
      <c r="P131" s="43">
        <f t="shared" si="61"/>
        <v>0</v>
      </c>
      <c r="Q131" s="43">
        <f t="shared" si="61"/>
        <v>0</v>
      </c>
      <c r="R131" s="43">
        <f t="shared" si="65"/>
        <v>0.20318798703374774</v>
      </c>
      <c r="S131" s="43">
        <f t="shared" si="62"/>
        <v>0.20318798703374763</v>
      </c>
      <c r="T131" s="43">
        <f t="shared" si="62"/>
        <v>-7.3102853789750453E-4</v>
      </c>
      <c r="U131" s="43">
        <f t="shared" si="62"/>
        <v>0</v>
      </c>
      <c r="V131" s="43">
        <f t="shared" si="62"/>
        <v>0</v>
      </c>
      <c r="W131" s="45">
        <f t="shared" si="66"/>
        <v>0.20245695849585013</v>
      </c>
    </row>
    <row r="132" spans="2:33" x14ac:dyDescent="0.3">
      <c r="B132" s="41">
        <f t="shared" si="67"/>
        <v>11</v>
      </c>
      <c r="C132" s="42" t="s">
        <v>10</v>
      </c>
      <c r="D132" s="43">
        <f t="shared" si="59"/>
        <v>0.17350020728161208</v>
      </c>
      <c r="E132" s="43">
        <f t="shared" si="59"/>
        <v>-2.7517516908907469E-2</v>
      </c>
      <c r="F132" s="43">
        <f t="shared" si="59"/>
        <v>0</v>
      </c>
      <c r="G132" s="43">
        <f t="shared" si="59"/>
        <v>0</v>
      </c>
      <c r="H132" s="43">
        <f t="shared" si="63"/>
        <v>0.14598269037270462</v>
      </c>
      <c r="I132" s="43">
        <f t="shared" si="60"/>
        <v>0.14598269037270462</v>
      </c>
      <c r="J132" s="43">
        <f t="shared" si="60"/>
        <v>-7.8621476882592776E-3</v>
      </c>
      <c r="K132" s="43">
        <f t="shared" si="60"/>
        <v>0</v>
      </c>
      <c r="L132" s="43">
        <f t="shared" si="60"/>
        <v>0</v>
      </c>
      <c r="M132" s="45">
        <f t="shared" si="64"/>
        <v>0.13812054268444535</v>
      </c>
      <c r="N132" s="43">
        <f t="shared" si="61"/>
        <v>0.13812054268444529</v>
      </c>
      <c r="O132" s="43">
        <f t="shared" si="61"/>
        <v>-7.8621476882592689E-3</v>
      </c>
      <c r="P132" s="43">
        <f t="shared" si="61"/>
        <v>0</v>
      </c>
      <c r="Q132" s="43">
        <f t="shared" si="61"/>
        <v>0</v>
      </c>
      <c r="R132" s="43">
        <f t="shared" si="65"/>
        <v>0.13025839499618602</v>
      </c>
      <c r="S132" s="43">
        <f t="shared" si="62"/>
        <v>0.13025839499618597</v>
      </c>
      <c r="T132" s="43">
        <f t="shared" si="62"/>
        <v>-7.8621476882592585E-3</v>
      </c>
      <c r="U132" s="43">
        <f t="shared" si="62"/>
        <v>0</v>
      </c>
      <c r="V132" s="43">
        <f t="shared" si="62"/>
        <v>0</v>
      </c>
      <c r="W132" s="45">
        <f t="shared" si="66"/>
        <v>0.12239624730792671</v>
      </c>
    </row>
    <row r="133" spans="2:33" x14ac:dyDescent="0.3">
      <c r="B133" s="41">
        <f t="shared" si="67"/>
        <v>12</v>
      </c>
      <c r="C133" s="42" t="s">
        <v>11</v>
      </c>
      <c r="D133" s="43">
        <f t="shared" si="59"/>
        <v>1.5758840511556098</v>
      </c>
      <c r="E133" s="43">
        <f t="shared" si="59"/>
        <v>-0.3631259634591319</v>
      </c>
      <c r="F133" s="43">
        <f t="shared" si="59"/>
        <v>0</v>
      </c>
      <c r="G133" s="43">
        <f t="shared" si="59"/>
        <v>0</v>
      </c>
      <c r="H133" s="43">
        <f t="shared" si="63"/>
        <v>1.2127580876964779</v>
      </c>
      <c r="I133" s="43">
        <f t="shared" si="60"/>
        <v>1.2127580876964781</v>
      </c>
      <c r="J133" s="43">
        <f t="shared" si="60"/>
        <v>-0.1037502752740377</v>
      </c>
      <c r="K133" s="43">
        <f t="shared" si="60"/>
        <v>0</v>
      </c>
      <c r="L133" s="43">
        <f t="shared" si="60"/>
        <v>0</v>
      </c>
      <c r="M133" s="45">
        <f t="shared" si="64"/>
        <v>1.1090078124224403</v>
      </c>
      <c r="N133" s="43">
        <f t="shared" si="61"/>
        <v>1.1090078124224405</v>
      </c>
      <c r="O133" s="43">
        <f t="shared" si="61"/>
        <v>-0.10375027527403773</v>
      </c>
      <c r="P133" s="43">
        <f t="shared" si="61"/>
        <v>0</v>
      </c>
      <c r="Q133" s="43">
        <f t="shared" si="61"/>
        <v>0</v>
      </c>
      <c r="R133" s="43">
        <f t="shared" si="65"/>
        <v>1.0052575371484027</v>
      </c>
      <c r="S133" s="43">
        <f t="shared" si="62"/>
        <v>1.0052575371484029</v>
      </c>
      <c r="T133" s="43">
        <f t="shared" si="62"/>
        <v>-0.10375027527403775</v>
      </c>
      <c r="U133" s="43">
        <f t="shared" si="62"/>
        <v>0</v>
      </c>
      <c r="V133" s="43">
        <f t="shared" si="62"/>
        <v>0</v>
      </c>
      <c r="W133" s="45">
        <f t="shared" si="66"/>
        <v>0.90150726187436514</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0</v>
      </c>
      <c r="K135" s="43">
        <f t="shared" si="60"/>
        <v>0</v>
      </c>
      <c r="L135" s="43">
        <f t="shared" si="60"/>
        <v>0</v>
      </c>
      <c r="M135" s="45">
        <f t="shared" si="64"/>
        <v>0</v>
      </c>
      <c r="N135" s="43">
        <f t="shared" si="61"/>
        <v>0</v>
      </c>
      <c r="O135" s="43">
        <f t="shared" si="61"/>
        <v>0</v>
      </c>
      <c r="P135" s="43">
        <f t="shared" si="61"/>
        <v>0</v>
      </c>
      <c r="Q135" s="43">
        <f t="shared" si="61"/>
        <v>0</v>
      </c>
      <c r="R135" s="43">
        <f t="shared" si="65"/>
        <v>0</v>
      </c>
      <c r="S135" s="43">
        <f t="shared" si="62"/>
        <v>0</v>
      </c>
      <c r="T135" s="43">
        <f t="shared" si="62"/>
        <v>0</v>
      </c>
      <c r="U135" s="43">
        <f t="shared" si="62"/>
        <v>0</v>
      </c>
      <c r="V135" s="43">
        <f t="shared" si="62"/>
        <v>0</v>
      </c>
      <c r="W135" s="45">
        <f t="shared" si="66"/>
        <v>0</v>
      </c>
    </row>
    <row r="136" spans="2:33" x14ac:dyDescent="0.3">
      <c r="B136" s="41">
        <f t="shared" si="67"/>
        <v>15</v>
      </c>
      <c r="C136" s="28" t="s">
        <v>14</v>
      </c>
      <c r="D136" s="43">
        <f t="shared" si="59"/>
        <v>0</v>
      </c>
      <c r="E136" s="43">
        <f t="shared" si="59"/>
        <v>0</v>
      </c>
      <c r="F136" s="43">
        <f t="shared" si="59"/>
        <v>0</v>
      </c>
      <c r="G136" s="43">
        <f t="shared" si="59"/>
        <v>0</v>
      </c>
      <c r="H136" s="43">
        <f t="shared" si="63"/>
        <v>0</v>
      </c>
      <c r="I136" s="43">
        <f t="shared" si="60"/>
        <v>0</v>
      </c>
      <c r="J136" s="43">
        <f t="shared" si="60"/>
        <v>0</v>
      </c>
      <c r="K136" s="43">
        <f t="shared" si="60"/>
        <v>0</v>
      </c>
      <c r="L136" s="43">
        <f t="shared" si="60"/>
        <v>0</v>
      </c>
      <c r="M136" s="45">
        <f t="shared" si="64"/>
        <v>0</v>
      </c>
      <c r="N136" s="43">
        <f t="shared" si="61"/>
        <v>0</v>
      </c>
      <c r="O136" s="43">
        <f t="shared" si="61"/>
        <v>0</v>
      </c>
      <c r="P136" s="43">
        <f t="shared" si="61"/>
        <v>0</v>
      </c>
      <c r="Q136" s="43">
        <f t="shared" si="61"/>
        <v>0</v>
      </c>
      <c r="R136" s="43">
        <f t="shared" si="65"/>
        <v>0</v>
      </c>
      <c r="S136" s="43">
        <f t="shared" si="62"/>
        <v>0</v>
      </c>
      <c r="T136" s="43">
        <f t="shared" si="62"/>
        <v>0</v>
      </c>
      <c r="U136" s="43">
        <f t="shared" si="62"/>
        <v>0</v>
      </c>
      <c r="V136" s="43">
        <f t="shared" si="62"/>
        <v>0</v>
      </c>
      <c r="W136" s="45">
        <f t="shared" si="66"/>
        <v>0</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120.07786104904963</v>
      </c>
      <c r="E139" s="36">
        <f t="shared" ref="E139:W139" si="72">SUM(E122:E137)</f>
        <v>-14.251234749546615</v>
      </c>
      <c r="F139" s="36">
        <f t="shared" si="72"/>
        <v>0</v>
      </c>
      <c r="G139" s="36">
        <f t="shared" si="72"/>
        <v>0</v>
      </c>
      <c r="H139" s="36">
        <f t="shared" si="72"/>
        <v>105.82662629950302</v>
      </c>
      <c r="I139" s="36">
        <f t="shared" si="72"/>
        <v>105.82662629950302</v>
      </c>
      <c r="J139" s="36">
        <f t="shared" si="72"/>
        <v>-4.0717813570133199</v>
      </c>
      <c r="K139" s="36">
        <f t="shared" si="72"/>
        <v>0</v>
      </c>
      <c r="L139" s="36">
        <f t="shared" si="72"/>
        <v>0</v>
      </c>
      <c r="M139" s="36">
        <f t="shared" si="72"/>
        <v>101.7548449424897</v>
      </c>
      <c r="N139" s="36">
        <f t="shared" si="72"/>
        <v>101.75484494248968</v>
      </c>
      <c r="O139" s="36">
        <f t="shared" si="72"/>
        <v>-4.0717813570133181</v>
      </c>
      <c r="P139" s="36">
        <f t="shared" si="72"/>
        <v>0</v>
      </c>
      <c r="Q139" s="36">
        <f t="shared" si="72"/>
        <v>0</v>
      </c>
      <c r="R139" s="36">
        <f t="shared" si="72"/>
        <v>97.68306358547639</v>
      </c>
      <c r="S139" s="36">
        <f t="shared" si="72"/>
        <v>97.68306358547639</v>
      </c>
      <c r="T139" s="36">
        <f t="shared" si="72"/>
        <v>-4.0717813570133208</v>
      </c>
      <c r="U139" s="36">
        <f t="shared" si="72"/>
        <v>0</v>
      </c>
      <c r="V139" s="36">
        <f t="shared" si="72"/>
        <v>0</v>
      </c>
      <c r="W139" s="36">
        <f t="shared" si="72"/>
        <v>93.611282228463082</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1.7293491000000001</v>
      </c>
      <c r="E148" s="43">
        <f t="shared" si="73"/>
        <v>0</v>
      </c>
      <c r="F148" s="43">
        <f t="shared" si="73"/>
        <v>0</v>
      </c>
      <c r="G148" s="43">
        <f t="shared" si="73"/>
        <v>0</v>
      </c>
      <c r="H148" s="45">
        <f>D148+E148-F148-G148</f>
        <v>1.7293491000000001</v>
      </c>
      <c r="I148" s="30">
        <f>H148</f>
        <v>1.7293491000000001</v>
      </c>
      <c r="J148" s="29"/>
      <c r="K148" s="30"/>
      <c r="L148" s="29"/>
      <c r="M148" s="30">
        <f>I148+J148-K148-L148</f>
        <v>1.7293491000000001</v>
      </c>
      <c r="N148" s="30">
        <f>M148</f>
        <v>1.7293491000000001</v>
      </c>
      <c r="O148" s="29"/>
      <c r="P148" s="30"/>
      <c r="Q148" s="29"/>
      <c r="R148" s="30">
        <f>N148+O148-P148-Q148</f>
        <v>1.7293491000000001</v>
      </c>
      <c r="S148" s="30">
        <f>R148</f>
        <v>1.7293491000000001</v>
      </c>
      <c r="T148" s="29"/>
      <c r="U148" s="30"/>
      <c r="V148" s="29"/>
      <c r="W148" s="30">
        <f>S148+T148-U148-V148</f>
        <v>1.7293491000000001</v>
      </c>
    </row>
    <row r="149" spans="2:23" x14ac:dyDescent="0.3">
      <c r="B149" s="41">
        <f>B148+1</f>
        <v>2</v>
      </c>
      <c r="C149" s="42" t="s">
        <v>1</v>
      </c>
      <c r="D149" s="43">
        <f t="shared" si="73"/>
        <v>5.8869112273491986</v>
      </c>
      <c r="E149" s="43">
        <f t="shared" si="73"/>
        <v>-0.69903478776850747</v>
      </c>
      <c r="F149" s="43">
        <f t="shared" si="73"/>
        <v>0</v>
      </c>
      <c r="G149" s="43">
        <f t="shared" si="73"/>
        <v>0</v>
      </c>
      <c r="H149" s="45">
        <f t="shared" ref="H149:H164" si="74">D149+E149-F149-G149</f>
        <v>5.1878764395806911</v>
      </c>
      <c r="I149" s="30">
        <f t="shared" ref="I149:I164" si="75">H149</f>
        <v>5.1878764395806911</v>
      </c>
      <c r="J149" s="29"/>
      <c r="K149" s="30"/>
      <c r="L149" s="29"/>
      <c r="M149" s="30">
        <f t="shared" ref="M149:M164" si="76">I149+J149-K149-L149</f>
        <v>5.1878764395806911</v>
      </c>
      <c r="N149" s="30">
        <f t="shared" ref="N149:N164" si="77">M149</f>
        <v>5.1878764395806911</v>
      </c>
      <c r="O149" s="29"/>
      <c r="P149" s="30"/>
      <c r="Q149" s="29"/>
      <c r="R149" s="30">
        <f t="shared" ref="R149:R164" si="78">N149+O149-P149-Q149</f>
        <v>5.1878764395806911</v>
      </c>
      <c r="S149" s="30">
        <f t="shared" ref="S149:S164" si="79">R149</f>
        <v>5.1878764395806911</v>
      </c>
      <c r="T149" s="29"/>
      <c r="U149" s="30"/>
      <c r="V149" s="29"/>
      <c r="W149" s="30">
        <f t="shared" ref="W149:W164" si="80">S149+T149-U149-V149</f>
        <v>5.1878764395806911</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5.2365724019284059</v>
      </c>
      <c r="E151" s="43">
        <f t="shared" si="73"/>
        <v>0</v>
      </c>
      <c r="F151" s="43">
        <f t="shared" si="73"/>
        <v>0</v>
      </c>
      <c r="G151" s="43">
        <f t="shared" si="73"/>
        <v>0</v>
      </c>
      <c r="H151" s="45">
        <f t="shared" si="74"/>
        <v>5.2365724019284059</v>
      </c>
      <c r="I151" s="30">
        <f t="shared" si="75"/>
        <v>5.2365724019284059</v>
      </c>
      <c r="J151" s="29"/>
      <c r="K151" s="30"/>
      <c r="L151" s="29"/>
      <c r="M151" s="30">
        <f t="shared" si="76"/>
        <v>5.2365724019284059</v>
      </c>
      <c r="N151" s="30">
        <f t="shared" si="77"/>
        <v>5.2365724019284059</v>
      </c>
      <c r="O151" s="29"/>
      <c r="P151" s="30"/>
      <c r="Q151" s="29"/>
      <c r="R151" s="30">
        <f t="shared" si="78"/>
        <v>5.2365724019284059</v>
      </c>
      <c r="S151" s="30">
        <f t="shared" si="79"/>
        <v>5.2365724019284059</v>
      </c>
      <c r="T151" s="29"/>
      <c r="U151" s="30"/>
      <c r="V151" s="29"/>
      <c r="W151" s="30">
        <f t="shared" si="80"/>
        <v>5.2365724019284059</v>
      </c>
    </row>
    <row r="152" spans="2:23" x14ac:dyDescent="0.3">
      <c r="B152" s="41">
        <f t="shared" si="81"/>
        <v>5</v>
      </c>
      <c r="C152" s="42" t="s">
        <v>4</v>
      </c>
      <c r="D152" s="43">
        <f t="shared" si="73"/>
        <v>30.525200995399786</v>
      </c>
      <c r="E152" s="43">
        <f t="shared" si="73"/>
        <v>-3.260403117744616</v>
      </c>
      <c r="F152" s="43">
        <f t="shared" si="73"/>
        <v>0</v>
      </c>
      <c r="G152" s="43">
        <f t="shared" si="73"/>
        <v>0</v>
      </c>
      <c r="H152" s="45">
        <f t="shared" si="74"/>
        <v>27.26479787765517</v>
      </c>
      <c r="I152" s="30">
        <f t="shared" si="75"/>
        <v>27.26479787765517</v>
      </c>
      <c r="J152" s="29"/>
      <c r="K152" s="30"/>
      <c r="L152" s="29"/>
      <c r="M152" s="30">
        <f t="shared" si="76"/>
        <v>27.26479787765517</v>
      </c>
      <c r="N152" s="30">
        <f t="shared" si="77"/>
        <v>27.26479787765517</v>
      </c>
      <c r="O152" s="29"/>
      <c r="P152" s="30"/>
      <c r="Q152" s="29"/>
      <c r="R152" s="30">
        <f t="shared" si="78"/>
        <v>27.26479787765517</v>
      </c>
      <c r="S152" s="30">
        <f t="shared" si="79"/>
        <v>27.26479787765517</v>
      </c>
      <c r="T152" s="29"/>
      <c r="U152" s="30"/>
      <c r="V152" s="29"/>
      <c r="W152" s="30">
        <f t="shared" si="80"/>
        <v>27.26479787765517</v>
      </c>
    </row>
    <row r="153" spans="2:23" x14ac:dyDescent="0.3">
      <c r="B153" s="41">
        <f t="shared" si="81"/>
        <v>6</v>
      </c>
      <c r="C153" s="42" t="s">
        <v>5</v>
      </c>
      <c r="D153" s="43">
        <f t="shared" si="73"/>
        <v>49.04397076610752</v>
      </c>
      <c r="E153" s="43">
        <f t="shared" si="73"/>
        <v>0</v>
      </c>
      <c r="F153" s="43">
        <f t="shared" si="73"/>
        <v>0</v>
      </c>
      <c r="G153" s="43">
        <f t="shared" si="73"/>
        <v>0</v>
      </c>
      <c r="H153" s="45">
        <f t="shared" si="74"/>
        <v>49.04397076610752</v>
      </c>
      <c r="I153" s="30">
        <f t="shared" si="75"/>
        <v>49.04397076610752</v>
      </c>
      <c r="J153" s="29"/>
      <c r="K153" s="30"/>
      <c r="L153" s="29"/>
      <c r="M153" s="30">
        <f t="shared" si="76"/>
        <v>49.04397076610752</v>
      </c>
      <c r="N153" s="30">
        <f t="shared" si="77"/>
        <v>49.04397076610752</v>
      </c>
      <c r="O153" s="29"/>
      <c r="P153" s="30"/>
      <c r="Q153" s="29"/>
      <c r="R153" s="30">
        <f t="shared" si="78"/>
        <v>49.04397076610752</v>
      </c>
      <c r="S153" s="30">
        <f t="shared" si="79"/>
        <v>49.04397076610752</v>
      </c>
      <c r="T153" s="29"/>
      <c r="U153" s="30"/>
      <c r="V153" s="29"/>
      <c r="W153" s="30">
        <f t="shared" si="80"/>
        <v>49.04397076610752</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-3.7082729999999953E-2</v>
      </c>
      <c r="E156" s="43">
        <f t="shared" si="73"/>
        <v>0</v>
      </c>
      <c r="F156" s="43">
        <f t="shared" si="73"/>
        <v>0</v>
      </c>
      <c r="G156" s="43">
        <f t="shared" si="73"/>
        <v>0</v>
      </c>
      <c r="H156" s="45">
        <f t="shared" si="74"/>
        <v>-3.7082729999999953E-2</v>
      </c>
      <c r="I156" s="30">
        <f t="shared" si="75"/>
        <v>-3.7082729999999953E-2</v>
      </c>
      <c r="J156" s="29"/>
      <c r="K156" s="30"/>
      <c r="L156" s="29"/>
      <c r="M156" s="30">
        <f t="shared" si="76"/>
        <v>-3.7082729999999953E-2</v>
      </c>
      <c r="N156" s="30">
        <f t="shared" si="77"/>
        <v>-3.7082729999999953E-2</v>
      </c>
      <c r="O156" s="29"/>
      <c r="P156" s="30"/>
      <c r="Q156" s="29"/>
      <c r="R156" s="30">
        <f t="shared" si="78"/>
        <v>-3.7082729999999953E-2</v>
      </c>
      <c r="S156" s="30">
        <f t="shared" si="79"/>
        <v>-3.7082729999999953E-2</v>
      </c>
      <c r="T156" s="29"/>
      <c r="U156" s="30"/>
      <c r="V156" s="29"/>
      <c r="W156" s="30">
        <f t="shared" si="80"/>
        <v>-3.7082729999999953E-2</v>
      </c>
    </row>
    <row r="157" spans="2:23" x14ac:dyDescent="0.3">
      <c r="B157" s="41">
        <f t="shared" si="81"/>
        <v>10</v>
      </c>
      <c r="C157" s="42" t="s">
        <v>9</v>
      </c>
      <c r="D157" s="43">
        <f t="shared" si="73"/>
        <v>0.20245695849585021</v>
      </c>
      <c r="E157" s="43">
        <f t="shared" si="73"/>
        <v>-7.3102853789752675E-4</v>
      </c>
      <c r="F157" s="43">
        <f t="shared" si="73"/>
        <v>0</v>
      </c>
      <c r="G157" s="43">
        <f t="shared" si="73"/>
        <v>0</v>
      </c>
      <c r="H157" s="45">
        <f t="shared" si="74"/>
        <v>0.20172592995795269</v>
      </c>
      <c r="I157" s="30">
        <f t="shared" si="75"/>
        <v>0.20172592995795269</v>
      </c>
      <c r="J157" s="29"/>
      <c r="K157" s="30"/>
      <c r="L157" s="29"/>
      <c r="M157" s="30">
        <f t="shared" si="76"/>
        <v>0.20172592995795269</v>
      </c>
      <c r="N157" s="30">
        <f t="shared" si="77"/>
        <v>0.20172592995795269</v>
      </c>
      <c r="O157" s="29"/>
      <c r="P157" s="30"/>
      <c r="Q157" s="29"/>
      <c r="R157" s="30">
        <f t="shared" si="78"/>
        <v>0.20172592995795269</v>
      </c>
      <c r="S157" s="30">
        <f t="shared" si="79"/>
        <v>0.20172592995795269</v>
      </c>
      <c r="T157" s="29"/>
      <c r="U157" s="30"/>
      <c r="V157" s="29"/>
      <c r="W157" s="30">
        <f t="shared" si="80"/>
        <v>0.20172592995795269</v>
      </c>
    </row>
    <row r="158" spans="2:23" x14ac:dyDescent="0.3">
      <c r="B158" s="41">
        <f t="shared" si="81"/>
        <v>11</v>
      </c>
      <c r="C158" s="42" t="s">
        <v>10</v>
      </c>
      <c r="D158" s="43">
        <f t="shared" si="73"/>
        <v>0.12239624730792675</v>
      </c>
      <c r="E158" s="43">
        <f t="shared" si="73"/>
        <v>-7.8621476882592689E-3</v>
      </c>
      <c r="F158" s="43">
        <f t="shared" si="73"/>
        <v>0</v>
      </c>
      <c r="G158" s="43">
        <f t="shared" si="73"/>
        <v>0</v>
      </c>
      <c r="H158" s="45">
        <f t="shared" si="74"/>
        <v>0.11453409961966748</v>
      </c>
      <c r="I158" s="30">
        <f t="shared" si="75"/>
        <v>0.11453409961966748</v>
      </c>
      <c r="J158" s="29"/>
      <c r="K158" s="30"/>
      <c r="L158" s="29"/>
      <c r="M158" s="30">
        <f t="shared" si="76"/>
        <v>0.11453409961966748</v>
      </c>
      <c r="N158" s="30">
        <f t="shared" si="77"/>
        <v>0.11453409961966748</v>
      </c>
      <c r="O158" s="29"/>
      <c r="P158" s="30"/>
      <c r="Q158" s="29"/>
      <c r="R158" s="30">
        <f t="shared" si="78"/>
        <v>0.11453409961966748</v>
      </c>
      <c r="S158" s="30">
        <f t="shared" si="79"/>
        <v>0.11453409961966748</v>
      </c>
      <c r="T158" s="29"/>
      <c r="U158" s="30"/>
      <c r="V158" s="29"/>
      <c r="W158" s="30">
        <f t="shared" si="80"/>
        <v>0.11453409961966748</v>
      </c>
    </row>
    <row r="159" spans="2:23" x14ac:dyDescent="0.3">
      <c r="B159" s="41">
        <f t="shared" si="81"/>
        <v>12</v>
      </c>
      <c r="C159" s="42" t="s">
        <v>11</v>
      </c>
      <c r="D159" s="43">
        <f t="shared" si="73"/>
        <v>0.90150726187436536</v>
      </c>
      <c r="E159" s="43">
        <f t="shared" si="73"/>
        <v>-0.1037502752740378</v>
      </c>
      <c r="F159" s="43">
        <f t="shared" si="73"/>
        <v>0</v>
      </c>
      <c r="G159" s="43">
        <f t="shared" si="73"/>
        <v>0</v>
      </c>
      <c r="H159" s="45">
        <f t="shared" si="74"/>
        <v>0.79775698660032757</v>
      </c>
      <c r="I159" s="30">
        <f t="shared" si="75"/>
        <v>0.79775698660032757</v>
      </c>
      <c r="J159" s="29"/>
      <c r="K159" s="30"/>
      <c r="L159" s="29"/>
      <c r="M159" s="30">
        <f t="shared" si="76"/>
        <v>0.79775698660032757</v>
      </c>
      <c r="N159" s="30">
        <f t="shared" si="77"/>
        <v>0.79775698660032757</v>
      </c>
      <c r="O159" s="29"/>
      <c r="P159" s="30"/>
      <c r="Q159" s="29"/>
      <c r="R159" s="30">
        <f t="shared" si="78"/>
        <v>0.79775698660032757</v>
      </c>
      <c r="S159" s="30">
        <f t="shared" si="79"/>
        <v>0.79775698660032757</v>
      </c>
      <c r="T159" s="29"/>
      <c r="U159" s="30"/>
      <c r="V159" s="29"/>
      <c r="W159" s="30">
        <f t="shared" si="80"/>
        <v>0.79775698660032757</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0</v>
      </c>
      <c r="E161" s="43">
        <f t="shared" si="73"/>
        <v>0</v>
      </c>
      <c r="F161" s="43">
        <f t="shared" si="73"/>
        <v>0</v>
      </c>
      <c r="G161" s="43">
        <f t="shared" si="73"/>
        <v>0</v>
      </c>
      <c r="H161" s="45">
        <f t="shared" si="74"/>
        <v>0</v>
      </c>
      <c r="I161" s="30">
        <f t="shared" si="75"/>
        <v>0</v>
      </c>
      <c r="J161" s="29"/>
      <c r="K161" s="30"/>
      <c r="L161" s="29"/>
      <c r="M161" s="30">
        <f t="shared" si="76"/>
        <v>0</v>
      </c>
      <c r="N161" s="30">
        <f t="shared" si="77"/>
        <v>0</v>
      </c>
      <c r="O161" s="29"/>
      <c r="P161" s="30"/>
      <c r="Q161" s="29"/>
      <c r="R161" s="30">
        <f t="shared" si="78"/>
        <v>0</v>
      </c>
      <c r="S161" s="30">
        <f t="shared" si="79"/>
        <v>0</v>
      </c>
      <c r="T161" s="29"/>
      <c r="U161" s="30"/>
      <c r="V161" s="29"/>
      <c r="W161" s="30">
        <f t="shared" si="80"/>
        <v>0</v>
      </c>
    </row>
    <row r="162" spans="2:23" x14ac:dyDescent="0.3">
      <c r="B162" s="41">
        <f t="shared" si="81"/>
        <v>15</v>
      </c>
      <c r="C162" s="28" t="s">
        <v>14</v>
      </c>
      <c r="D162" s="43">
        <f t="shared" si="73"/>
        <v>0</v>
      </c>
      <c r="E162" s="43">
        <f t="shared" si="73"/>
        <v>0</v>
      </c>
      <c r="F162" s="43">
        <f t="shared" si="73"/>
        <v>0</v>
      </c>
      <c r="G162" s="43">
        <f t="shared" si="73"/>
        <v>0</v>
      </c>
      <c r="H162" s="45">
        <f t="shared" si="74"/>
        <v>0</v>
      </c>
      <c r="I162" s="30">
        <f t="shared" si="75"/>
        <v>0</v>
      </c>
      <c r="J162" s="29"/>
      <c r="K162" s="30"/>
      <c r="L162" s="29"/>
      <c r="M162" s="30">
        <f t="shared" si="76"/>
        <v>0</v>
      </c>
      <c r="N162" s="30">
        <f t="shared" si="77"/>
        <v>0</v>
      </c>
      <c r="O162" s="29"/>
      <c r="P162" s="30"/>
      <c r="Q162" s="29"/>
      <c r="R162" s="30">
        <f t="shared" si="78"/>
        <v>0</v>
      </c>
      <c r="S162" s="30">
        <f t="shared" si="79"/>
        <v>0</v>
      </c>
      <c r="T162" s="29"/>
      <c r="U162" s="30"/>
      <c r="V162" s="29"/>
      <c r="W162" s="30">
        <f t="shared" si="80"/>
        <v>0</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93.611282228463068</v>
      </c>
      <c r="E165" s="36">
        <f>SUM(E148:E163)</f>
        <v>-4.0717813570133181</v>
      </c>
      <c r="F165" s="36">
        <f>SUM(F148:F163)</f>
        <v>0</v>
      </c>
      <c r="G165" s="36">
        <f>SUM(G148:G163)</f>
        <v>0</v>
      </c>
      <c r="H165" s="36">
        <f>SUM(H148:H163)</f>
        <v>89.539500871449746</v>
      </c>
      <c r="I165" s="36">
        <f t="shared" ref="I165:W165" si="83">SUM(I148:I164)</f>
        <v>89.539500871449746</v>
      </c>
      <c r="J165" s="36">
        <f t="shared" si="83"/>
        <v>0</v>
      </c>
      <c r="K165" s="36">
        <f t="shared" si="83"/>
        <v>0</v>
      </c>
      <c r="L165" s="36">
        <f t="shared" si="83"/>
        <v>0</v>
      </c>
      <c r="M165" s="36">
        <f t="shared" si="83"/>
        <v>89.539500871449746</v>
      </c>
      <c r="N165" s="36">
        <f t="shared" si="83"/>
        <v>89.539500871449746</v>
      </c>
      <c r="O165" s="36">
        <f t="shared" si="83"/>
        <v>0</v>
      </c>
      <c r="P165" s="36">
        <f t="shared" si="83"/>
        <v>0</v>
      </c>
      <c r="Q165" s="36">
        <f t="shared" si="83"/>
        <v>0</v>
      </c>
      <c r="R165" s="36">
        <f t="shared" si="83"/>
        <v>89.539500871449746</v>
      </c>
      <c r="S165" s="36">
        <f t="shared" si="83"/>
        <v>89.539500871449746</v>
      </c>
      <c r="T165" s="36">
        <f t="shared" si="83"/>
        <v>0</v>
      </c>
      <c r="U165" s="36">
        <f t="shared" si="83"/>
        <v>0</v>
      </c>
      <c r="V165" s="36">
        <f t="shared" si="83"/>
        <v>0</v>
      </c>
      <c r="W165" s="36">
        <f t="shared" si="83"/>
        <v>89.539500871449746</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AG166"/>
  <sheetViews>
    <sheetView showGridLines="0" view="pageBreakPreview" topLeftCell="A51" zoomScale="56" zoomScaleNormal="68" zoomScaleSheetLayoutView="70" workbookViewId="0">
      <selection activeCell="D68" sqref="D68"/>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114</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v>
      </c>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134">
        <v>1.082573123009283</v>
      </c>
      <c r="E15" s="29">
        <v>0.20425589999999999</v>
      </c>
      <c r="F15" s="29">
        <v>0</v>
      </c>
      <c r="G15" s="29"/>
      <c r="H15" s="29">
        <f t="shared" ref="H15:H30" si="0">D15+E15-F15-G15</f>
        <v>1.2868290230092829</v>
      </c>
      <c r="I15" s="30">
        <f t="shared" ref="I15:I30" si="1">H15</f>
        <v>1.2868290230092829</v>
      </c>
      <c r="J15" s="29">
        <v>0</v>
      </c>
      <c r="K15" s="29">
        <v>0</v>
      </c>
      <c r="L15" s="29"/>
      <c r="M15" s="30">
        <f t="shared" ref="M15:M30" si="2">I15+J15-K15-L15</f>
        <v>1.2868290230092829</v>
      </c>
      <c r="N15" s="29">
        <f t="shared" ref="N15:N30" si="3">M15</f>
        <v>1.2868290230092829</v>
      </c>
      <c r="O15" s="29">
        <v>0</v>
      </c>
      <c r="P15" s="29">
        <v>0</v>
      </c>
      <c r="Q15" s="29"/>
      <c r="R15" s="29">
        <f t="shared" ref="R15:R30" si="4">N15+O15-P15-Q15</f>
        <v>1.2868290230092829</v>
      </c>
      <c r="S15" s="30">
        <f t="shared" ref="S15:S30" si="5">R15</f>
        <v>1.2868290230092829</v>
      </c>
      <c r="T15" s="29">
        <v>0</v>
      </c>
      <c r="U15" s="30">
        <v>0</v>
      </c>
      <c r="V15" s="29"/>
      <c r="W15" s="30">
        <f t="shared" ref="W15:W30" si="6">S15+T15-U15-V15</f>
        <v>1.2868290230092829</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0</v>
      </c>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134">
        <v>4.747106543315196</v>
      </c>
      <c r="E18" s="29">
        <v>1.5526677</v>
      </c>
      <c r="F18" s="31">
        <v>0</v>
      </c>
      <c r="G18" s="31"/>
      <c r="H18" s="29">
        <f t="shared" si="0"/>
        <v>6.2997742433151958</v>
      </c>
      <c r="I18" s="30">
        <f t="shared" si="1"/>
        <v>6.2997742433151958</v>
      </c>
      <c r="J18" s="29">
        <v>0</v>
      </c>
      <c r="K18" s="31">
        <v>0</v>
      </c>
      <c r="L18" s="31"/>
      <c r="M18" s="30">
        <f t="shared" si="2"/>
        <v>6.2997742433151958</v>
      </c>
      <c r="N18" s="29">
        <f t="shared" si="3"/>
        <v>6.2997742433151958</v>
      </c>
      <c r="O18" s="29">
        <v>3</v>
      </c>
      <c r="P18" s="31">
        <v>0</v>
      </c>
      <c r="Q18" s="29"/>
      <c r="R18" s="29">
        <f t="shared" si="4"/>
        <v>9.2997742433151949</v>
      </c>
      <c r="S18" s="30">
        <f t="shared" si="5"/>
        <v>9.2997742433151949</v>
      </c>
      <c r="T18" s="29">
        <v>1.0899999999999999</v>
      </c>
      <c r="U18" s="30">
        <v>0</v>
      </c>
      <c r="V18" s="29"/>
      <c r="W18" s="30">
        <f t="shared" si="6"/>
        <v>10.389774243315195</v>
      </c>
    </row>
    <row r="19" spans="2:23" s="32" customFormat="1" x14ac:dyDescent="0.3">
      <c r="B19" s="27">
        <f t="shared" si="7"/>
        <v>6</v>
      </c>
      <c r="C19" s="28" t="s">
        <v>5</v>
      </c>
      <c r="D19" s="134">
        <v>5.8442594684846156</v>
      </c>
      <c r="E19" s="29">
        <v>2.5917170999999999</v>
      </c>
      <c r="F19" s="29">
        <v>0</v>
      </c>
      <c r="G19" s="29"/>
      <c r="H19" s="29">
        <f t="shared" si="0"/>
        <v>8.435976568484616</v>
      </c>
      <c r="I19" s="30">
        <f t="shared" si="1"/>
        <v>8.435976568484616</v>
      </c>
      <c r="J19" s="29">
        <v>4.0560238999999996</v>
      </c>
      <c r="K19" s="29">
        <v>0</v>
      </c>
      <c r="L19" s="29"/>
      <c r="M19" s="30">
        <f t="shared" si="2"/>
        <v>12.492000468484616</v>
      </c>
      <c r="N19" s="29">
        <f t="shared" si="3"/>
        <v>12.492000468484616</v>
      </c>
      <c r="O19" s="29">
        <v>6.12</v>
      </c>
      <c r="P19" s="29">
        <v>0</v>
      </c>
      <c r="Q19" s="29"/>
      <c r="R19" s="29">
        <f t="shared" si="4"/>
        <v>18.612000468484617</v>
      </c>
      <c r="S19" s="30">
        <f t="shared" si="5"/>
        <v>18.612000468484617</v>
      </c>
      <c r="T19" s="29">
        <v>7</v>
      </c>
      <c r="U19" s="30">
        <v>0</v>
      </c>
      <c r="V19" s="29"/>
      <c r="W19" s="30">
        <f t="shared" si="6"/>
        <v>25.612000468484617</v>
      </c>
    </row>
    <row r="20" spans="2:23" s="32" customFormat="1" x14ac:dyDescent="0.3">
      <c r="B20" s="27">
        <f t="shared" si="7"/>
        <v>7</v>
      </c>
      <c r="C20" s="28" t="s">
        <v>6</v>
      </c>
      <c r="D20" s="134">
        <v>0</v>
      </c>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1.776925068143741</v>
      </c>
      <c r="E23" s="29">
        <v>2.1846524</v>
      </c>
      <c r="F23" s="29">
        <v>0</v>
      </c>
      <c r="G23" s="29"/>
      <c r="H23" s="29">
        <f t="shared" si="0"/>
        <v>3.9615774681437408</v>
      </c>
      <c r="I23" s="30">
        <f t="shared" si="1"/>
        <v>3.9615774681437408</v>
      </c>
      <c r="J23" s="29">
        <v>0</v>
      </c>
      <c r="K23" s="29">
        <v>0</v>
      </c>
      <c r="L23" s="29"/>
      <c r="M23" s="30">
        <f t="shared" si="2"/>
        <v>3.9615774681437408</v>
      </c>
      <c r="N23" s="29">
        <f t="shared" si="3"/>
        <v>3.9615774681437408</v>
      </c>
      <c r="O23" s="29">
        <v>0</v>
      </c>
      <c r="P23" s="29">
        <v>0</v>
      </c>
      <c r="Q23" s="29"/>
      <c r="R23" s="29">
        <f t="shared" si="4"/>
        <v>3.9615774681437408</v>
      </c>
      <c r="S23" s="30">
        <f t="shared" si="5"/>
        <v>3.9615774681437408</v>
      </c>
      <c r="T23" s="29">
        <v>0</v>
      </c>
      <c r="U23" s="30">
        <v>0</v>
      </c>
      <c r="V23" s="29"/>
      <c r="W23" s="30">
        <f t="shared" si="6"/>
        <v>3.9615774681437408</v>
      </c>
    </row>
    <row r="24" spans="2:23" s="32" customFormat="1" x14ac:dyDescent="0.3">
      <c r="B24" s="27">
        <f t="shared" si="7"/>
        <v>11</v>
      </c>
      <c r="C24" s="28" t="s">
        <v>10</v>
      </c>
      <c r="D24" s="134">
        <v>0.10266998651874468</v>
      </c>
      <c r="E24" s="29">
        <v>6.7260000000000002E-3</v>
      </c>
      <c r="F24" s="29">
        <v>0</v>
      </c>
      <c r="G24" s="29"/>
      <c r="H24" s="29">
        <f t="shared" si="0"/>
        <v>0.10939598651874467</v>
      </c>
      <c r="I24" s="30">
        <f t="shared" si="1"/>
        <v>0.10939598651874467</v>
      </c>
      <c r="J24" s="29">
        <v>6.8647E-2</v>
      </c>
      <c r="K24" s="29">
        <v>0</v>
      </c>
      <c r="L24" s="29"/>
      <c r="M24" s="30">
        <f t="shared" si="2"/>
        <v>0.17804298651874467</v>
      </c>
      <c r="N24" s="29">
        <f t="shared" si="3"/>
        <v>0.17804298651874467</v>
      </c>
      <c r="O24" s="29">
        <v>0</v>
      </c>
      <c r="P24" s="29">
        <v>0</v>
      </c>
      <c r="Q24" s="29"/>
      <c r="R24" s="29">
        <f t="shared" si="4"/>
        <v>0.17804298651874467</v>
      </c>
      <c r="S24" s="30">
        <f t="shared" si="5"/>
        <v>0.17804298651874467</v>
      </c>
      <c r="T24" s="29">
        <v>0</v>
      </c>
      <c r="U24" s="30">
        <v>0</v>
      </c>
      <c r="V24" s="29"/>
      <c r="W24" s="30">
        <f t="shared" si="6"/>
        <v>0.17804298651874467</v>
      </c>
    </row>
    <row r="25" spans="2:23" s="32" customFormat="1" x14ac:dyDescent="0.3">
      <c r="B25" s="27">
        <f t="shared" si="7"/>
        <v>12</v>
      </c>
      <c r="C25" s="28" t="s">
        <v>11</v>
      </c>
      <c r="D25" s="134">
        <v>0.2483210555284206</v>
      </c>
      <c r="E25" s="29">
        <v>0.38445309999999999</v>
      </c>
      <c r="F25" s="29">
        <v>0</v>
      </c>
      <c r="G25" s="29"/>
      <c r="H25" s="29">
        <f t="shared" si="0"/>
        <v>0.63277415552842053</v>
      </c>
      <c r="I25" s="30">
        <f t="shared" si="1"/>
        <v>0.63277415552842053</v>
      </c>
      <c r="J25" s="29">
        <v>0.98776470000000005</v>
      </c>
      <c r="K25" s="29">
        <v>0</v>
      </c>
      <c r="L25" s="29"/>
      <c r="M25" s="30">
        <f t="shared" si="2"/>
        <v>1.6205388555284206</v>
      </c>
      <c r="N25" s="29">
        <f t="shared" si="3"/>
        <v>1.6205388555284206</v>
      </c>
      <c r="O25" s="29">
        <v>0.57999999999999996</v>
      </c>
      <c r="P25" s="29">
        <v>0</v>
      </c>
      <c r="Q25" s="29"/>
      <c r="R25" s="29">
        <f t="shared" si="4"/>
        <v>2.2005388555284204</v>
      </c>
      <c r="S25" s="30">
        <f t="shared" si="5"/>
        <v>2.2005388555284204</v>
      </c>
      <c r="T25" s="29">
        <v>0</v>
      </c>
      <c r="U25" s="30">
        <v>0</v>
      </c>
      <c r="V25" s="29"/>
      <c r="W25" s="30">
        <f t="shared" si="6"/>
        <v>2.2005388555284204</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v>
      </c>
      <c r="E27" s="29">
        <v>0</v>
      </c>
      <c r="F27" s="29">
        <v>0</v>
      </c>
      <c r="G27" s="29"/>
      <c r="H27" s="29">
        <f t="shared" si="0"/>
        <v>0</v>
      </c>
      <c r="I27" s="30">
        <f t="shared" si="1"/>
        <v>0</v>
      </c>
      <c r="J27" s="29">
        <v>0</v>
      </c>
      <c r="K27" s="29">
        <v>0</v>
      </c>
      <c r="L27" s="29"/>
      <c r="M27" s="30">
        <f t="shared" si="2"/>
        <v>0</v>
      </c>
      <c r="N27" s="29">
        <f t="shared" si="3"/>
        <v>0</v>
      </c>
      <c r="O27" s="29">
        <v>0</v>
      </c>
      <c r="P27" s="29">
        <v>0</v>
      </c>
      <c r="Q27" s="29"/>
      <c r="R27" s="29">
        <f t="shared" si="4"/>
        <v>0</v>
      </c>
      <c r="S27" s="30">
        <f t="shared" si="5"/>
        <v>0</v>
      </c>
      <c r="T27" s="29">
        <v>0</v>
      </c>
      <c r="U27" s="30">
        <v>0</v>
      </c>
      <c r="V27" s="29"/>
      <c r="W27" s="30">
        <f t="shared" si="6"/>
        <v>0</v>
      </c>
    </row>
    <row r="28" spans="2: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13.801855245</v>
      </c>
      <c r="E31" s="36">
        <f>SUM(E14:E30)</f>
        <v>6.9244721999999994</v>
      </c>
      <c r="F31" s="36">
        <f t="shared" ref="F31:W31" si="8">SUM(F14:F30)</f>
        <v>0</v>
      </c>
      <c r="G31" s="36">
        <f t="shared" si="8"/>
        <v>0</v>
      </c>
      <c r="H31" s="36">
        <f t="shared" si="8"/>
        <v>20.726327444999999</v>
      </c>
      <c r="I31" s="36">
        <f t="shared" si="8"/>
        <v>20.726327444999999</v>
      </c>
      <c r="J31" s="36">
        <f t="shared" si="8"/>
        <v>5.1124355999999995</v>
      </c>
      <c r="K31" s="36">
        <f t="shared" si="8"/>
        <v>0</v>
      </c>
      <c r="L31" s="36">
        <f t="shared" si="8"/>
        <v>0</v>
      </c>
      <c r="M31" s="36">
        <f t="shared" si="8"/>
        <v>25.838763044999997</v>
      </c>
      <c r="N31" s="36">
        <f t="shared" si="8"/>
        <v>25.838763044999997</v>
      </c>
      <c r="O31" s="36">
        <f t="shared" si="8"/>
        <v>9.7000000000000011</v>
      </c>
      <c r="P31" s="36">
        <f t="shared" si="8"/>
        <v>0</v>
      </c>
      <c r="Q31" s="36">
        <f t="shared" si="8"/>
        <v>0</v>
      </c>
      <c r="R31" s="36">
        <f t="shared" si="8"/>
        <v>35.538763045000003</v>
      </c>
      <c r="S31" s="36">
        <f t="shared" si="8"/>
        <v>35.538763045000003</v>
      </c>
      <c r="T31" s="36">
        <f t="shared" si="8"/>
        <v>8.09</v>
      </c>
      <c r="U31" s="36">
        <f t="shared" si="8"/>
        <v>0</v>
      </c>
      <c r="V31" s="36">
        <f t="shared" si="8"/>
        <v>0</v>
      </c>
      <c r="W31" s="36">
        <f t="shared" si="8"/>
        <v>43.628763044999999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1.2868290230092829</v>
      </c>
      <c r="E41" s="29">
        <v>0</v>
      </c>
      <c r="F41" s="30">
        <v>0</v>
      </c>
      <c r="G41" s="29"/>
      <c r="H41" s="30">
        <f t="shared" ref="H41:H56" si="10">D41+E41-F41-G41</f>
        <v>1.2868290230092829</v>
      </c>
      <c r="I41" s="30">
        <f t="shared" ref="I41:I56" si="11">H41</f>
        <v>1.2868290230092829</v>
      </c>
      <c r="J41" s="29">
        <v>0</v>
      </c>
      <c r="K41" s="30">
        <v>0</v>
      </c>
      <c r="L41" s="29"/>
      <c r="M41" s="30">
        <f t="shared" ref="M41:M56" si="12">I41+J41-K41-L41</f>
        <v>1.2868290230092829</v>
      </c>
      <c r="N41" s="30">
        <f t="shared" ref="N41:N56" si="13">M41</f>
        <v>1.2868290230092829</v>
      </c>
      <c r="O41" s="29">
        <v>0</v>
      </c>
      <c r="P41" s="30">
        <v>0</v>
      </c>
      <c r="Q41" s="29"/>
      <c r="R41" s="30">
        <f t="shared" ref="R41:R56" si="14">N41+O41-P41-Q41</f>
        <v>1.2868290230092829</v>
      </c>
      <c r="S41" s="30">
        <f t="shared" ref="S41:S56" si="15">R41</f>
        <v>1.2868290230092829</v>
      </c>
      <c r="T41" s="29">
        <v>0</v>
      </c>
      <c r="U41" s="30">
        <v>0</v>
      </c>
      <c r="V41" s="29"/>
      <c r="W41" s="30">
        <f t="shared" ref="W41:W56" si="16">S41+T41-U41-V41</f>
        <v>1.2868290230092829</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10.389774243315195</v>
      </c>
      <c r="E44" s="29">
        <v>0</v>
      </c>
      <c r="F44" s="30">
        <v>0</v>
      </c>
      <c r="G44" s="29"/>
      <c r="H44" s="30">
        <f t="shared" si="10"/>
        <v>10.389774243315195</v>
      </c>
      <c r="I44" s="30">
        <f t="shared" si="11"/>
        <v>10.389774243315195</v>
      </c>
      <c r="J44" s="29">
        <v>0</v>
      </c>
      <c r="K44" s="30">
        <v>0</v>
      </c>
      <c r="L44" s="29"/>
      <c r="M44" s="30">
        <f t="shared" si="12"/>
        <v>10.389774243315195</v>
      </c>
      <c r="N44" s="30">
        <f t="shared" si="13"/>
        <v>10.389774243315195</v>
      </c>
      <c r="O44" s="29">
        <v>0</v>
      </c>
      <c r="P44" s="30">
        <v>0</v>
      </c>
      <c r="Q44" s="29"/>
      <c r="R44" s="30">
        <f t="shared" si="14"/>
        <v>10.389774243315195</v>
      </c>
      <c r="S44" s="30">
        <f t="shared" si="15"/>
        <v>10.389774243315195</v>
      </c>
      <c r="T44" s="29">
        <v>0</v>
      </c>
      <c r="U44" s="30">
        <v>0</v>
      </c>
      <c r="V44" s="29"/>
      <c r="W44" s="30">
        <f t="shared" si="16"/>
        <v>10.389774243315195</v>
      </c>
    </row>
    <row r="45" spans="1:33" s="32" customFormat="1" x14ac:dyDescent="0.3">
      <c r="A45" s="26"/>
      <c r="B45" s="27">
        <f t="shared" si="17"/>
        <v>6</v>
      </c>
      <c r="C45" s="28" t="s">
        <v>5</v>
      </c>
      <c r="D45" s="30">
        <f t="shared" si="9"/>
        <v>25.612000468484617</v>
      </c>
      <c r="E45" s="29">
        <v>0</v>
      </c>
      <c r="F45" s="30">
        <v>0</v>
      </c>
      <c r="G45" s="29"/>
      <c r="H45" s="30">
        <f t="shared" si="10"/>
        <v>25.612000468484617</v>
      </c>
      <c r="I45" s="30">
        <f t="shared" si="11"/>
        <v>25.612000468484617</v>
      </c>
      <c r="J45" s="29">
        <v>0</v>
      </c>
      <c r="K45" s="30">
        <v>0</v>
      </c>
      <c r="L45" s="29"/>
      <c r="M45" s="30">
        <f t="shared" si="12"/>
        <v>25.612000468484617</v>
      </c>
      <c r="N45" s="30">
        <f t="shared" si="13"/>
        <v>25.612000468484617</v>
      </c>
      <c r="O45" s="29">
        <v>0</v>
      </c>
      <c r="P45" s="30">
        <v>0</v>
      </c>
      <c r="Q45" s="29"/>
      <c r="R45" s="30">
        <f t="shared" si="14"/>
        <v>25.612000468484617</v>
      </c>
      <c r="S45" s="30">
        <f t="shared" si="15"/>
        <v>25.612000468484617</v>
      </c>
      <c r="T45" s="29">
        <v>0</v>
      </c>
      <c r="U45" s="30">
        <v>0</v>
      </c>
      <c r="V45" s="29"/>
      <c r="W45" s="30">
        <f t="shared" si="16"/>
        <v>25.612000468484617</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3.9615774681437408</v>
      </c>
      <c r="E49" s="29">
        <v>0</v>
      </c>
      <c r="F49" s="30">
        <v>0</v>
      </c>
      <c r="G49" s="29"/>
      <c r="H49" s="30">
        <f t="shared" si="10"/>
        <v>3.9615774681437408</v>
      </c>
      <c r="I49" s="30">
        <f t="shared" si="11"/>
        <v>3.9615774681437408</v>
      </c>
      <c r="J49" s="29">
        <v>0</v>
      </c>
      <c r="K49" s="30">
        <v>0</v>
      </c>
      <c r="L49" s="29"/>
      <c r="M49" s="30">
        <f t="shared" si="12"/>
        <v>3.9615774681437408</v>
      </c>
      <c r="N49" s="30">
        <f t="shared" si="13"/>
        <v>3.9615774681437408</v>
      </c>
      <c r="O49" s="29">
        <v>0</v>
      </c>
      <c r="P49" s="30">
        <v>0</v>
      </c>
      <c r="Q49" s="29"/>
      <c r="R49" s="30">
        <f t="shared" si="14"/>
        <v>3.9615774681437408</v>
      </c>
      <c r="S49" s="30">
        <f t="shared" si="15"/>
        <v>3.9615774681437408</v>
      </c>
      <c r="T49" s="29">
        <v>0</v>
      </c>
      <c r="U49" s="30">
        <v>0</v>
      </c>
      <c r="V49" s="29"/>
      <c r="W49" s="30">
        <f t="shared" si="16"/>
        <v>3.9615774681437408</v>
      </c>
    </row>
    <row r="50" spans="1:23" s="32" customFormat="1" x14ac:dyDescent="0.3">
      <c r="A50" s="26"/>
      <c r="B50" s="27">
        <f t="shared" si="17"/>
        <v>11</v>
      </c>
      <c r="C50" s="28" t="s">
        <v>10</v>
      </c>
      <c r="D50" s="30">
        <f t="shared" si="9"/>
        <v>0.17804298651874467</v>
      </c>
      <c r="E50" s="29">
        <v>0</v>
      </c>
      <c r="F50" s="30">
        <v>0</v>
      </c>
      <c r="G50" s="29"/>
      <c r="H50" s="30">
        <f t="shared" si="10"/>
        <v>0.17804298651874467</v>
      </c>
      <c r="I50" s="30">
        <f t="shared" si="11"/>
        <v>0.17804298651874467</v>
      </c>
      <c r="J50" s="29">
        <v>0</v>
      </c>
      <c r="K50" s="30">
        <v>0</v>
      </c>
      <c r="L50" s="29"/>
      <c r="M50" s="30">
        <f t="shared" si="12"/>
        <v>0.17804298651874467</v>
      </c>
      <c r="N50" s="30">
        <f t="shared" si="13"/>
        <v>0.17804298651874467</v>
      </c>
      <c r="O50" s="29">
        <v>0</v>
      </c>
      <c r="P50" s="30">
        <v>0</v>
      </c>
      <c r="Q50" s="29"/>
      <c r="R50" s="30">
        <f t="shared" si="14"/>
        <v>0.17804298651874467</v>
      </c>
      <c r="S50" s="30">
        <f t="shared" si="15"/>
        <v>0.17804298651874467</v>
      </c>
      <c r="T50" s="29">
        <v>0</v>
      </c>
      <c r="U50" s="30">
        <v>0</v>
      </c>
      <c r="V50" s="29"/>
      <c r="W50" s="30">
        <f t="shared" si="16"/>
        <v>0.17804298651874467</v>
      </c>
    </row>
    <row r="51" spans="1:23" s="37" customFormat="1" x14ac:dyDescent="0.3">
      <c r="A51" s="26"/>
      <c r="B51" s="27">
        <f t="shared" si="17"/>
        <v>12</v>
      </c>
      <c r="C51" s="28" t="s">
        <v>11</v>
      </c>
      <c r="D51" s="30">
        <f t="shared" si="9"/>
        <v>2.2005388555284204</v>
      </c>
      <c r="E51" s="29">
        <v>0</v>
      </c>
      <c r="F51" s="30">
        <v>0</v>
      </c>
      <c r="G51" s="29"/>
      <c r="H51" s="30">
        <f t="shared" si="10"/>
        <v>2.2005388555284204</v>
      </c>
      <c r="I51" s="30">
        <f t="shared" si="11"/>
        <v>2.2005388555284204</v>
      </c>
      <c r="J51" s="29">
        <v>0</v>
      </c>
      <c r="K51" s="30">
        <v>0</v>
      </c>
      <c r="L51" s="29"/>
      <c r="M51" s="30">
        <f t="shared" si="12"/>
        <v>2.2005388555284204</v>
      </c>
      <c r="N51" s="30">
        <f t="shared" si="13"/>
        <v>2.2005388555284204</v>
      </c>
      <c r="O51" s="29">
        <v>0</v>
      </c>
      <c r="P51" s="30">
        <v>0</v>
      </c>
      <c r="Q51" s="29"/>
      <c r="R51" s="30">
        <f t="shared" si="14"/>
        <v>2.2005388555284204</v>
      </c>
      <c r="S51" s="30">
        <f t="shared" si="15"/>
        <v>2.2005388555284204</v>
      </c>
      <c r="T51" s="29">
        <v>0</v>
      </c>
      <c r="U51" s="30">
        <v>0</v>
      </c>
      <c r="V51" s="29"/>
      <c r="W51" s="30">
        <f t="shared" si="16"/>
        <v>2.2005388555284204</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43.628763044999999</v>
      </c>
      <c r="E57" s="36">
        <f>SUM(E40:E56)</f>
        <v>0</v>
      </c>
      <c r="F57" s="36">
        <f>SUM(F40:F56)</f>
        <v>0</v>
      </c>
      <c r="G57" s="36">
        <f>SUM(G40:G56)</f>
        <v>0</v>
      </c>
      <c r="H57" s="36">
        <f>SUM(H40:H56)</f>
        <v>43.628763044999999</v>
      </c>
      <c r="I57" s="36">
        <f t="shared" ref="I57:W57" si="18">SUM(I40:I56)</f>
        <v>43.628763044999999</v>
      </c>
      <c r="J57" s="36">
        <f t="shared" si="18"/>
        <v>0</v>
      </c>
      <c r="K57" s="36">
        <f t="shared" si="18"/>
        <v>0</v>
      </c>
      <c r="L57" s="36">
        <f t="shared" si="18"/>
        <v>0</v>
      </c>
      <c r="M57" s="36">
        <f t="shared" si="18"/>
        <v>43.628763044999999</v>
      </c>
      <c r="N57" s="36">
        <f t="shared" si="18"/>
        <v>43.628763044999999</v>
      </c>
      <c r="O57" s="36">
        <f t="shared" si="18"/>
        <v>0</v>
      </c>
      <c r="P57" s="36">
        <f t="shared" si="18"/>
        <v>0</v>
      </c>
      <c r="Q57" s="36">
        <f t="shared" si="18"/>
        <v>0</v>
      </c>
      <c r="R57" s="36">
        <f t="shared" si="18"/>
        <v>43.628763044999999</v>
      </c>
      <c r="S57" s="36">
        <f t="shared" si="18"/>
        <v>43.628763044999999</v>
      </c>
      <c r="T57" s="36">
        <f t="shared" si="18"/>
        <v>0</v>
      </c>
      <c r="U57" s="36">
        <f t="shared" si="18"/>
        <v>0</v>
      </c>
      <c r="V57" s="36">
        <f t="shared" si="18"/>
        <v>0</v>
      </c>
      <c r="W57" s="36">
        <f t="shared" si="18"/>
        <v>43.628763044999999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19">I68+J68-K68-L68</f>
        <v>0</v>
      </c>
      <c r="N68" s="43">
        <f>M68</f>
        <v>0</v>
      </c>
      <c r="O68" s="43">
        <f>IF((IFERROR(N68/((N14+O14)*90%),0))&lt;70%,MIN((MAX((N14+O14)*90%-N68,0)),(N14+O14/2)*$A68),MAX((O14+N14)*90%-N68,0)/O$86)</f>
        <v>0</v>
      </c>
      <c r="P68" s="43">
        <f t="shared" ref="P68:P84" si="20">IFERROR(IF(N68=0,0,N68/N14*P14),0)</f>
        <v>0</v>
      </c>
      <c r="Q68" s="44"/>
      <c r="R68" s="43">
        <f>N68+O68-P68-Q68</f>
        <v>0</v>
      </c>
      <c r="S68" s="45">
        <f>R68</f>
        <v>0</v>
      </c>
      <c r="T68" s="43">
        <f t="shared" ref="T68:T84" si="21">IF((IFERROR(S68/((S14+T14)*90%),0))&lt;70%,MIN((MAX((S14+T14)*90%-S68,0)),(S14+T14/2)*$A95),MAX((T14+S14)*90%-S68,0)/T$86)</f>
        <v>0</v>
      </c>
      <c r="U68" s="43">
        <f t="shared" ref="U68:U84" si="22">IFERROR(IF(S68=0,0,S68/S14*U14),0)</f>
        <v>0</v>
      </c>
      <c r="V68" s="44"/>
      <c r="W68" s="45">
        <f>S68+T68-U68-V68</f>
        <v>0</v>
      </c>
      <c r="Y68" s="46">
        <f>A68</f>
        <v>0</v>
      </c>
    </row>
    <row r="69" spans="1:25" x14ac:dyDescent="0.3">
      <c r="A69" s="46">
        <v>3.3399999999999999E-2</v>
      </c>
      <c r="B69" s="41">
        <f>B68+1</f>
        <v>2</v>
      </c>
      <c r="C69" s="42" t="s">
        <v>1</v>
      </c>
      <c r="D69" s="134">
        <v>2.5896716986499646E-2</v>
      </c>
      <c r="E69" s="43">
        <f t="shared" ref="E69:E84" si="23">IF((IFERROR(D69/((D15+E15)*90%),0))&lt;70%,MIN((MAX((D15+E15)*90%-D69,0)),(D15+E15/2)*$Y69),MAX((E15+D15)*90%-D69,0)/E$86)</f>
        <v>3.9569015838510052E-2</v>
      </c>
      <c r="F69" s="43">
        <f t="shared" ref="F69:F84" si="24">IFERROR(IF(D69=0,0,D69/D15*F15),0)</f>
        <v>0</v>
      </c>
      <c r="G69" s="44"/>
      <c r="H69" s="43">
        <f>D69+E69-F69-G69</f>
        <v>6.5465732825009698E-2</v>
      </c>
      <c r="I69" s="45">
        <f t="shared" ref="I69:I84" si="25">H69</f>
        <v>6.5465732825009698E-2</v>
      </c>
      <c r="J69" s="43">
        <f t="shared" ref="J69:J84" si="26">IF((IFERROR(I69/((I15+J15)*90%),0))&lt;70%,MIN((MAX((I15+J15)*90%-I69,0)),(I15+J15/2)*$A69),MAX((J15+I15)*90%-I69,0)/J$86)</f>
        <v>4.2980089368510048E-2</v>
      </c>
      <c r="K69" s="43">
        <f t="shared" ref="K69:K84" si="27">IFERROR(IF(I69=0,0,I69/I15*K15),0)</f>
        <v>0</v>
      </c>
      <c r="L69" s="44"/>
      <c r="M69" s="45">
        <f t="shared" si="19"/>
        <v>0.10844582219351975</v>
      </c>
      <c r="N69" s="43">
        <f t="shared" ref="N69:N84" si="28">M69</f>
        <v>0.10844582219351975</v>
      </c>
      <c r="O69" s="43">
        <f t="shared" ref="O69:O84" si="29">IF((IFERROR(N69/((N15+O15)*90%),0))&lt;70%,MIN((MAX((N15+O15)*90%-N69,0)),(N15+O15/2)*$A69),MAX((O15+N15)*90%-N69,0)/O$86)</f>
        <v>4.2980089368510048E-2</v>
      </c>
      <c r="P69" s="43">
        <f t="shared" si="20"/>
        <v>0</v>
      </c>
      <c r="Q69" s="44"/>
      <c r="R69" s="43">
        <f t="shared" ref="R69:R84" si="30">N69+O69-P69-Q69</f>
        <v>0.15142591156202981</v>
      </c>
      <c r="S69" s="45">
        <f t="shared" ref="S69:S84" si="31">R69</f>
        <v>0.15142591156202981</v>
      </c>
      <c r="T69" s="43">
        <f>IF((IFERROR(S69/((S15+T15)*90%),0))&lt;70%,MIN((MAX((S15+T15)*90%-S69,0)),(S15+T15/2)*$A96),MAX((T15+S15)*90%-S69,0)/T$86)</f>
        <v>4.2980089368510048E-2</v>
      </c>
      <c r="U69" s="43">
        <f t="shared" si="22"/>
        <v>0</v>
      </c>
      <c r="V69" s="44"/>
      <c r="W69" s="45">
        <f t="shared" ref="W69:W84" si="32">S69+T69-U69-V69</f>
        <v>0.19440600093053986</v>
      </c>
      <c r="Y69" s="46">
        <f t="shared" ref="Y69:Y84" si="33">A69</f>
        <v>3.3399999999999999E-2</v>
      </c>
    </row>
    <row r="70" spans="1:25" x14ac:dyDescent="0.3">
      <c r="A70" s="46">
        <v>5.28E-2</v>
      </c>
      <c r="B70" s="41">
        <f t="shared" ref="B70:B84" si="34">B69+1</f>
        <v>3</v>
      </c>
      <c r="C70" s="42" t="s">
        <v>2</v>
      </c>
      <c r="D70" s="134">
        <v>0</v>
      </c>
      <c r="E70" s="43">
        <f t="shared" si="23"/>
        <v>0</v>
      </c>
      <c r="F70" s="43">
        <f t="shared" si="24"/>
        <v>0</v>
      </c>
      <c r="G70" s="44"/>
      <c r="H70" s="43">
        <f t="shared" ref="H70:H84" si="35">D70+E70-F70-G70</f>
        <v>0</v>
      </c>
      <c r="I70" s="45">
        <f t="shared" si="25"/>
        <v>0</v>
      </c>
      <c r="J70" s="43">
        <f t="shared" si="26"/>
        <v>0</v>
      </c>
      <c r="K70" s="43">
        <f t="shared" si="27"/>
        <v>0</v>
      </c>
      <c r="L70" s="44"/>
      <c r="M70" s="45">
        <f t="shared" si="19"/>
        <v>0</v>
      </c>
      <c r="N70" s="43">
        <f t="shared" si="28"/>
        <v>0</v>
      </c>
      <c r="O70" s="43">
        <f t="shared" si="29"/>
        <v>0</v>
      </c>
      <c r="P70" s="43">
        <f t="shared" si="20"/>
        <v>0</v>
      </c>
      <c r="Q70" s="44"/>
      <c r="R70" s="43">
        <f t="shared" si="30"/>
        <v>0</v>
      </c>
      <c r="S70" s="45">
        <f t="shared" si="31"/>
        <v>0</v>
      </c>
      <c r="T70" s="43">
        <f t="shared" si="21"/>
        <v>0</v>
      </c>
      <c r="U70" s="43">
        <f t="shared" si="22"/>
        <v>0</v>
      </c>
      <c r="V70" s="44"/>
      <c r="W70" s="45">
        <f t="shared" si="32"/>
        <v>0</v>
      </c>
      <c r="Y70" s="46">
        <f t="shared" si="33"/>
        <v>5.28E-2</v>
      </c>
    </row>
    <row r="71" spans="1:25" x14ac:dyDescent="0.3">
      <c r="A71" s="46">
        <v>5.28E-2</v>
      </c>
      <c r="B71" s="41">
        <f t="shared" si="34"/>
        <v>4</v>
      </c>
      <c r="C71" s="42" t="s">
        <v>3</v>
      </c>
      <c r="D71" s="134">
        <v>0</v>
      </c>
      <c r="E71" s="43">
        <f t="shared" si="23"/>
        <v>0</v>
      </c>
      <c r="F71" s="43">
        <f t="shared" si="24"/>
        <v>0</v>
      </c>
      <c r="G71" s="44"/>
      <c r="H71" s="43">
        <f t="shared" si="35"/>
        <v>0</v>
      </c>
      <c r="I71" s="45">
        <f t="shared" si="25"/>
        <v>0</v>
      </c>
      <c r="J71" s="43">
        <f t="shared" si="26"/>
        <v>0</v>
      </c>
      <c r="K71" s="43">
        <f t="shared" si="27"/>
        <v>0</v>
      </c>
      <c r="L71" s="44"/>
      <c r="M71" s="45">
        <f t="shared" si="19"/>
        <v>0</v>
      </c>
      <c r="N71" s="43">
        <f t="shared" si="28"/>
        <v>0</v>
      </c>
      <c r="O71" s="43">
        <f t="shared" si="29"/>
        <v>0</v>
      </c>
      <c r="P71" s="43">
        <f t="shared" si="20"/>
        <v>0</v>
      </c>
      <c r="Q71" s="44"/>
      <c r="R71" s="43">
        <f t="shared" si="30"/>
        <v>0</v>
      </c>
      <c r="S71" s="45">
        <f t="shared" si="31"/>
        <v>0</v>
      </c>
      <c r="T71" s="43">
        <f t="shared" si="21"/>
        <v>0</v>
      </c>
      <c r="U71" s="43">
        <f t="shared" si="22"/>
        <v>0</v>
      </c>
      <c r="V71" s="44"/>
      <c r="W71" s="45">
        <f t="shared" si="32"/>
        <v>0</v>
      </c>
      <c r="Y71" s="46">
        <f t="shared" si="33"/>
        <v>5.28E-2</v>
      </c>
    </row>
    <row r="72" spans="1:25" x14ac:dyDescent="0.3">
      <c r="A72" s="46">
        <v>3.3399999999999999E-2</v>
      </c>
      <c r="B72" s="41">
        <f t="shared" si="34"/>
        <v>5</v>
      </c>
      <c r="C72" s="42" t="s">
        <v>4</v>
      </c>
      <c r="D72" s="134">
        <v>0.1202842628604858</v>
      </c>
      <c r="E72" s="43">
        <f t="shared" si="23"/>
        <v>0.18448290913672755</v>
      </c>
      <c r="F72" s="43">
        <f t="shared" si="24"/>
        <v>0</v>
      </c>
      <c r="G72" s="44"/>
      <c r="H72" s="43">
        <f t="shared" si="35"/>
        <v>0.30476717199721337</v>
      </c>
      <c r="I72" s="45">
        <f t="shared" si="25"/>
        <v>0.30476717199721337</v>
      </c>
      <c r="J72" s="43">
        <f t="shared" si="26"/>
        <v>0.21041245972672754</v>
      </c>
      <c r="K72" s="43">
        <f t="shared" si="27"/>
        <v>0</v>
      </c>
      <c r="L72" s="44"/>
      <c r="M72" s="45">
        <f t="shared" si="19"/>
        <v>0.51517963172394088</v>
      </c>
      <c r="N72" s="43">
        <f t="shared" si="28"/>
        <v>0.51517963172394088</v>
      </c>
      <c r="O72" s="43">
        <f t="shared" si="29"/>
        <v>0.26051245972672754</v>
      </c>
      <c r="P72" s="43">
        <f t="shared" si="20"/>
        <v>0</v>
      </c>
      <c r="Q72" s="44"/>
      <c r="R72" s="43">
        <f t="shared" si="30"/>
        <v>0.77569209145066842</v>
      </c>
      <c r="S72" s="45">
        <f t="shared" si="31"/>
        <v>0.77569209145066842</v>
      </c>
      <c r="T72" s="43">
        <f t="shared" si="21"/>
        <v>0.32881545972672749</v>
      </c>
      <c r="U72" s="43">
        <f t="shared" si="22"/>
        <v>0</v>
      </c>
      <c r="V72" s="44"/>
      <c r="W72" s="45">
        <f t="shared" si="32"/>
        <v>1.1045075511773959</v>
      </c>
      <c r="Y72" s="46">
        <f t="shared" si="33"/>
        <v>3.3399999999999999E-2</v>
      </c>
    </row>
    <row r="73" spans="1:25" x14ac:dyDescent="0.3">
      <c r="A73" s="46">
        <v>5.28E-2</v>
      </c>
      <c r="B73" s="41">
        <f t="shared" si="34"/>
        <v>6</v>
      </c>
      <c r="C73" s="42" t="s">
        <v>5</v>
      </c>
      <c r="D73" s="134">
        <v>0.26584812655651907</v>
      </c>
      <c r="E73" s="43">
        <f t="shared" si="23"/>
        <v>0.3769982313759877</v>
      </c>
      <c r="F73" s="43">
        <f>IFERROR(IF(D73=0,0,D73/D19*F19),0)</f>
        <v>0</v>
      </c>
      <c r="G73" s="44"/>
      <c r="H73" s="43">
        <f t="shared" si="35"/>
        <v>0.64284635793250677</v>
      </c>
      <c r="I73" s="45">
        <f t="shared" si="25"/>
        <v>0.64284635793250677</v>
      </c>
      <c r="J73" s="43">
        <f t="shared" si="26"/>
        <v>0.55249859377598776</v>
      </c>
      <c r="K73" s="43">
        <f t="shared" si="27"/>
        <v>0</v>
      </c>
      <c r="L73" s="44"/>
      <c r="M73" s="45">
        <f t="shared" si="19"/>
        <v>1.1953449517084946</v>
      </c>
      <c r="N73" s="43">
        <f t="shared" si="28"/>
        <v>1.1953449517084946</v>
      </c>
      <c r="O73" s="43">
        <f t="shared" si="29"/>
        <v>0.82114562473598773</v>
      </c>
      <c r="P73" s="43">
        <f t="shared" si="20"/>
        <v>0</v>
      </c>
      <c r="Q73" s="44"/>
      <c r="R73" s="43">
        <f t="shared" si="30"/>
        <v>2.0164905764444825</v>
      </c>
      <c r="S73" s="45">
        <f t="shared" si="31"/>
        <v>2.0164905764444825</v>
      </c>
      <c r="T73" s="43">
        <f t="shared" si="21"/>
        <v>1.1675136247359879</v>
      </c>
      <c r="U73" s="43">
        <f t="shared" si="22"/>
        <v>0</v>
      </c>
      <c r="V73" s="44"/>
      <c r="W73" s="45">
        <f t="shared" si="32"/>
        <v>3.1840042011804703</v>
      </c>
      <c r="Y73" s="46">
        <f t="shared" si="33"/>
        <v>5.28E-2</v>
      </c>
    </row>
    <row r="74" spans="1:25" x14ac:dyDescent="0.3">
      <c r="A74" s="46">
        <v>0.18</v>
      </c>
      <c r="B74" s="41">
        <f t="shared" si="34"/>
        <v>7</v>
      </c>
      <c r="C74" s="42" t="s">
        <v>6</v>
      </c>
      <c r="D74" s="134">
        <v>0</v>
      </c>
      <c r="E74" s="43">
        <f t="shared" si="23"/>
        <v>0</v>
      </c>
      <c r="F74" s="43">
        <f t="shared" si="24"/>
        <v>0</v>
      </c>
      <c r="G74" s="44"/>
      <c r="H74" s="43">
        <f t="shared" si="35"/>
        <v>0</v>
      </c>
      <c r="I74" s="45">
        <f t="shared" si="25"/>
        <v>0</v>
      </c>
      <c r="J74" s="43">
        <f t="shared" si="26"/>
        <v>0</v>
      </c>
      <c r="K74" s="43">
        <f t="shared" si="27"/>
        <v>0</v>
      </c>
      <c r="L74" s="44"/>
      <c r="M74" s="45">
        <f t="shared" si="19"/>
        <v>0</v>
      </c>
      <c r="N74" s="43">
        <f t="shared" si="28"/>
        <v>0</v>
      </c>
      <c r="O74" s="43">
        <f t="shared" si="29"/>
        <v>0</v>
      </c>
      <c r="P74" s="43">
        <f t="shared" si="20"/>
        <v>0</v>
      </c>
      <c r="Q74" s="44"/>
      <c r="R74" s="43">
        <f t="shared" si="30"/>
        <v>0</v>
      </c>
      <c r="S74" s="45">
        <f t="shared" si="31"/>
        <v>0</v>
      </c>
      <c r="T74" s="43">
        <f t="shared" si="21"/>
        <v>0</v>
      </c>
      <c r="U74" s="43">
        <f t="shared" si="22"/>
        <v>0</v>
      </c>
      <c r="V74" s="44"/>
      <c r="W74" s="45">
        <f t="shared" si="32"/>
        <v>0</v>
      </c>
      <c r="Y74" s="46">
        <f t="shared" si="33"/>
        <v>0.18</v>
      </c>
    </row>
    <row r="75" spans="1:25" x14ac:dyDescent="0.3">
      <c r="A75" s="46">
        <v>5.28E-2</v>
      </c>
      <c r="B75" s="41">
        <f t="shared" si="34"/>
        <v>8</v>
      </c>
      <c r="C75" s="42" t="s">
        <v>7</v>
      </c>
      <c r="D75" s="134">
        <v>0</v>
      </c>
      <c r="E75" s="43">
        <f t="shared" si="23"/>
        <v>0</v>
      </c>
      <c r="F75" s="43">
        <f t="shared" si="24"/>
        <v>0</v>
      </c>
      <c r="G75" s="44"/>
      <c r="H75" s="43">
        <f t="shared" si="35"/>
        <v>0</v>
      </c>
      <c r="I75" s="45">
        <f t="shared" si="25"/>
        <v>0</v>
      </c>
      <c r="J75" s="43">
        <f t="shared" si="26"/>
        <v>0</v>
      </c>
      <c r="K75" s="43">
        <f t="shared" si="27"/>
        <v>0</v>
      </c>
      <c r="L75" s="44"/>
      <c r="M75" s="45">
        <f t="shared" si="19"/>
        <v>0</v>
      </c>
      <c r="N75" s="43">
        <f t="shared" si="28"/>
        <v>0</v>
      </c>
      <c r="O75" s="43">
        <f t="shared" si="29"/>
        <v>0</v>
      </c>
      <c r="P75" s="43">
        <f t="shared" si="20"/>
        <v>0</v>
      </c>
      <c r="Q75" s="44"/>
      <c r="R75" s="43">
        <f t="shared" si="30"/>
        <v>0</v>
      </c>
      <c r="S75" s="45">
        <f t="shared" si="31"/>
        <v>0</v>
      </c>
      <c r="T75" s="43">
        <f t="shared" si="21"/>
        <v>0</v>
      </c>
      <c r="U75" s="43">
        <f t="shared" si="22"/>
        <v>0</v>
      </c>
      <c r="V75" s="44"/>
      <c r="W75" s="45">
        <f t="shared" si="32"/>
        <v>0</v>
      </c>
      <c r="Y75" s="46">
        <f t="shared" si="33"/>
        <v>5.28E-2</v>
      </c>
    </row>
    <row r="76" spans="1:25" x14ac:dyDescent="0.3">
      <c r="A76" s="46">
        <v>5.28E-2</v>
      </c>
      <c r="B76" s="41">
        <f t="shared" si="34"/>
        <v>9</v>
      </c>
      <c r="C76" s="42" t="s">
        <v>8</v>
      </c>
      <c r="D76" s="134">
        <v>0</v>
      </c>
      <c r="E76" s="43">
        <f t="shared" si="23"/>
        <v>0</v>
      </c>
      <c r="F76" s="43">
        <f t="shared" si="24"/>
        <v>0</v>
      </c>
      <c r="G76" s="44"/>
      <c r="H76" s="43">
        <f t="shared" si="35"/>
        <v>0</v>
      </c>
      <c r="I76" s="45">
        <f t="shared" si="25"/>
        <v>0</v>
      </c>
      <c r="J76" s="43">
        <f t="shared" si="26"/>
        <v>0</v>
      </c>
      <c r="K76" s="43">
        <f t="shared" si="27"/>
        <v>0</v>
      </c>
      <c r="L76" s="44"/>
      <c r="M76" s="45">
        <f t="shared" si="19"/>
        <v>0</v>
      </c>
      <c r="N76" s="43">
        <f t="shared" si="28"/>
        <v>0</v>
      </c>
      <c r="O76" s="43">
        <f t="shared" si="29"/>
        <v>0</v>
      </c>
      <c r="P76" s="43">
        <f t="shared" si="20"/>
        <v>0</v>
      </c>
      <c r="Q76" s="44"/>
      <c r="R76" s="43">
        <f t="shared" si="30"/>
        <v>0</v>
      </c>
      <c r="S76" s="45">
        <f t="shared" si="31"/>
        <v>0</v>
      </c>
      <c r="T76" s="43">
        <f t="shared" si="21"/>
        <v>0</v>
      </c>
      <c r="U76" s="43">
        <f t="shared" si="22"/>
        <v>0</v>
      </c>
      <c r="V76" s="44"/>
      <c r="W76" s="45">
        <f t="shared" si="32"/>
        <v>0</v>
      </c>
      <c r="Y76" s="46">
        <f t="shared" si="33"/>
        <v>5.28E-2</v>
      </c>
    </row>
    <row r="77" spans="1:25" x14ac:dyDescent="0.3">
      <c r="A77" s="46">
        <v>9.5000000000000001E-2</v>
      </c>
      <c r="B77" s="41">
        <f t="shared" si="34"/>
        <v>10</v>
      </c>
      <c r="C77" s="42" t="s">
        <v>9</v>
      </c>
      <c r="D77" s="134">
        <v>8.4403940736827693E-2</v>
      </c>
      <c r="E77" s="43">
        <f t="shared" si="23"/>
        <v>0.27257887047365542</v>
      </c>
      <c r="F77" s="43">
        <f t="shared" si="24"/>
        <v>0</v>
      </c>
      <c r="G77" s="44"/>
      <c r="H77" s="43">
        <f t="shared" si="35"/>
        <v>0.35698281121048314</v>
      </c>
      <c r="I77" s="45">
        <f t="shared" si="25"/>
        <v>0.35698281121048314</v>
      </c>
      <c r="J77" s="43">
        <f t="shared" si="26"/>
        <v>0.3763498594736554</v>
      </c>
      <c r="K77" s="43">
        <f t="shared" si="27"/>
        <v>0</v>
      </c>
      <c r="L77" s="44"/>
      <c r="M77" s="45">
        <f t="shared" si="19"/>
        <v>0.73333267068413854</v>
      </c>
      <c r="N77" s="43">
        <f t="shared" si="28"/>
        <v>0.73333267068413854</v>
      </c>
      <c r="O77" s="43">
        <f t="shared" si="29"/>
        <v>0.3763498594736554</v>
      </c>
      <c r="P77" s="43">
        <f t="shared" si="20"/>
        <v>0</v>
      </c>
      <c r="Q77" s="44"/>
      <c r="R77" s="43">
        <f t="shared" si="30"/>
        <v>1.1096825301577939</v>
      </c>
      <c r="S77" s="45">
        <f t="shared" si="31"/>
        <v>1.1096825301577939</v>
      </c>
      <c r="T77" s="43">
        <f t="shared" si="21"/>
        <v>0.3763498594736554</v>
      </c>
      <c r="U77" s="43">
        <f t="shared" si="22"/>
        <v>0</v>
      </c>
      <c r="V77" s="44"/>
      <c r="W77" s="45">
        <f t="shared" si="32"/>
        <v>1.4860323896314493</v>
      </c>
      <c r="Y77" s="46">
        <f t="shared" si="33"/>
        <v>9.5000000000000001E-2</v>
      </c>
    </row>
    <row r="78" spans="1:25" x14ac:dyDescent="0.3">
      <c r="A78" s="46">
        <v>6.3299999999999995E-2</v>
      </c>
      <c r="B78" s="41">
        <f t="shared" si="34"/>
        <v>11</v>
      </c>
      <c r="C78" s="42" t="s">
        <v>10</v>
      </c>
      <c r="D78" s="134">
        <v>7.8013718729483938E-3</v>
      </c>
      <c r="E78" s="43">
        <f t="shared" si="23"/>
        <v>6.7118880466365376E-3</v>
      </c>
      <c r="F78" s="43">
        <f t="shared" si="24"/>
        <v>0</v>
      </c>
      <c r="G78" s="44"/>
      <c r="H78" s="43">
        <f t="shared" si="35"/>
        <v>1.4513259919584931E-2</v>
      </c>
      <c r="I78" s="45">
        <f t="shared" si="25"/>
        <v>1.4513259919584931E-2</v>
      </c>
      <c r="J78" s="43">
        <f t="shared" si="26"/>
        <v>9.0974434966365359E-3</v>
      </c>
      <c r="K78" s="43">
        <f t="shared" si="27"/>
        <v>0</v>
      </c>
      <c r="L78" s="44"/>
      <c r="M78" s="45">
        <f t="shared" si="19"/>
        <v>2.3610703416221467E-2</v>
      </c>
      <c r="N78" s="43">
        <f t="shared" si="28"/>
        <v>2.3610703416221467E-2</v>
      </c>
      <c r="O78" s="43">
        <f t="shared" si="29"/>
        <v>1.1270121046636538E-2</v>
      </c>
      <c r="P78" s="43">
        <f t="shared" si="20"/>
        <v>0</v>
      </c>
      <c r="Q78" s="44"/>
      <c r="R78" s="43">
        <f t="shared" si="30"/>
        <v>3.4880824462858007E-2</v>
      </c>
      <c r="S78" s="45">
        <f t="shared" si="31"/>
        <v>3.4880824462858007E-2</v>
      </c>
      <c r="T78" s="43">
        <f t="shared" si="21"/>
        <v>1.1270121046636538E-2</v>
      </c>
      <c r="U78" s="43">
        <f t="shared" si="22"/>
        <v>0</v>
      </c>
      <c r="V78" s="44"/>
      <c r="W78" s="45">
        <f t="shared" si="32"/>
        <v>4.6150945509494543E-2</v>
      </c>
      <c r="Y78" s="46">
        <f t="shared" si="33"/>
        <v>6.3299999999999995E-2</v>
      </c>
    </row>
    <row r="79" spans="1:25" x14ac:dyDescent="0.3">
      <c r="A79" s="46">
        <v>6.3299999999999995E-2</v>
      </c>
      <c r="B79" s="41">
        <f t="shared" si="34"/>
        <v>12</v>
      </c>
      <c r="C79" s="42" t="s">
        <v>11</v>
      </c>
      <c r="D79" s="134">
        <v>1.5284401594402922E-2</v>
      </c>
      <c r="E79" s="43">
        <f t="shared" si="23"/>
        <v>2.788666342994902E-2</v>
      </c>
      <c r="F79" s="43">
        <f t="shared" si="24"/>
        <v>0</v>
      </c>
      <c r="G79" s="49"/>
      <c r="H79" s="43">
        <f t="shared" si="35"/>
        <v>4.3171065024351946E-2</v>
      </c>
      <c r="I79" s="45">
        <f t="shared" si="25"/>
        <v>4.3171065024351946E-2</v>
      </c>
      <c r="J79" s="43">
        <f t="shared" si="26"/>
        <v>7.1317356799949022E-2</v>
      </c>
      <c r="K79" s="43">
        <f t="shared" si="27"/>
        <v>0</v>
      </c>
      <c r="L79" s="44"/>
      <c r="M79" s="45">
        <f t="shared" si="19"/>
        <v>0.11448842182430097</v>
      </c>
      <c r="N79" s="43">
        <f t="shared" si="28"/>
        <v>0.11448842182430097</v>
      </c>
      <c r="O79" s="43">
        <f t="shared" si="29"/>
        <v>0.12093710955494902</v>
      </c>
      <c r="P79" s="43">
        <f t="shared" si="20"/>
        <v>0</v>
      </c>
      <c r="Q79" s="44"/>
      <c r="R79" s="43">
        <f t="shared" si="30"/>
        <v>0.23542553137924999</v>
      </c>
      <c r="S79" s="45">
        <f t="shared" si="31"/>
        <v>0.23542553137924999</v>
      </c>
      <c r="T79" s="43">
        <f>IF((IFERROR(S79/((S25+T25)*90%),0))&lt;70%,MIN((MAX((S25+T25)*90%-S79,0)),(S25+T25/2)*$A106),MAX((T25+S25)*90%-S79,0)/T$86)</f>
        <v>0.139294109554949</v>
      </c>
      <c r="U79" s="43">
        <f t="shared" si="22"/>
        <v>0</v>
      </c>
      <c r="V79" s="44"/>
      <c r="W79" s="45">
        <f t="shared" si="32"/>
        <v>0.37471964093419896</v>
      </c>
      <c r="Y79" s="46">
        <f t="shared" si="33"/>
        <v>6.3299999999999995E-2</v>
      </c>
    </row>
    <row r="80" spans="1:25" x14ac:dyDescent="0.3">
      <c r="A80" s="46">
        <v>6.3299999999999995E-2</v>
      </c>
      <c r="B80" s="41">
        <f t="shared" si="34"/>
        <v>13</v>
      </c>
      <c r="C80" s="28" t="s">
        <v>12</v>
      </c>
      <c r="D80" s="134">
        <v>0</v>
      </c>
      <c r="E80" s="43">
        <f t="shared" si="23"/>
        <v>0</v>
      </c>
      <c r="F80" s="43">
        <f t="shared" si="24"/>
        <v>0</v>
      </c>
      <c r="G80" s="49"/>
      <c r="H80" s="43">
        <f t="shared" si="35"/>
        <v>0</v>
      </c>
      <c r="I80" s="45">
        <f t="shared" si="25"/>
        <v>0</v>
      </c>
      <c r="J80" s="43">
        <f t="shared" si="26"/>
        <v>0</v>
      </c>
      <c r="K80" s="43">
        <f t="shared" si="27"/>
        <v>0</v>
      </c>
      <c r="L80" s="44"/>
      <c r="M80" s="45">
        <f t="shared" si="19"/>
        <v>0</v>
      </c>
      <c r="N80" s="43">
        <f t="shared" si="28"/>
        <v>0</v>
      </c>
      <c r="O80" s="43">
        <f t="shared" si="29"/>
        <v>0</v>
      </c>
      <c r="P80" s="43">
        <f t="shared" si="20"/>
        <v>0</v>
      </c>
      <c r="Q80" s="44"/>
      <c r="R80" s="43">
        <f t="shared" si="30"/>
        <v>0</v>
      </c>
      <c r="S80" s="45">
        <f t="shared" si="31"/>
        <v>0</v>
      </c>
      <c r="T80" s="43">
        <f t="shared" si="21"/>
        <v>0</v>
      </c>
      <c r="U80" s="43">
        <f t="shared" si="22"/>
        <v>0</v>
      </c>
      <c r="V80" s="44"/>
      <c r="W80" s="45">
        <f t="shared" si="32"/>
        <v>0</v>
      </c>
      <c r="Y80" s="46">
        <f t="shared" si="33"/>
        <v>6.3299999999999995E-2</v>
      </c>
    </row>
    <row r="81" spans="1:33" x14ac:dyDescent="0.3">
      <c r="A81" s="46">
        <v>0.15</v>
      </c>
      <c r="B81" s="41">
        <f t="shared" si="34"/>
        <v>14</v>
      </c>
      <c r="C81" s="28" t="s">
        <v>13</v>
      </c>
      <c r="D81" s="134">
        <v>0</v>
      </c>
      <c r="E81" s="43">
        <f t="shared" si="23"/>
        <v>0</v>
      </c>
      <c r="F81" s="43">
        <f t="shared" si="24"/>
        <v>0</v>
      </c>
      <c r="G81" s="49"/>
      <c r="H81" s="43">
        <f t="shared" si="35"/>
        <v>0</v>
      </c>
      <c r="I81" s="45">
        <f t="shared" si="25"/>
        <v>0</v>
      </c>
      <c r="J81" s="43">
        <f>IF((IFERROR(I81/((I27+J27)*100%),0))&lt;70%,MIN((MAX((I27+J27)*100%-I81,0)),(I27+J27/2)*$A81),MAX((J27+I27)*100%-I81,0)/J$86)</f>
        <v>0</v>
      </c>
      <c r="K81" s="43">
        <f t="shared" si="27"/>
        <v>0</v>
      </c>
      <c r="L81" s="44"/>
      <c r="M81" s="45">
        <f t="shared" si="19"/>
        <v>0</v>
      </c>
      <c r="N81" s="43">
        <f t="shared" si="28"/>
        <v>0</v>
      </c>
      <c r="O81" s="43">
        <f t="shared" si="29"/>
        <v>0</v>
      </c>
      <c r="P81" s="43">
        <f t="shared" si="20"/>
        <v>0</v>
      </c>
      <c r="Q81" s="44"/>
      <c r="R81" s="43">
        <f t="shared" si="30"/>
        <v>0</v>
      </c>
      <c r="S81" s="45">
        <f t="shared" si="31"/>
        <v>0</v>
      </c>
      <c r="T81" s="43">
        <f>IF((IFERROR(S81/((S27+T27)*100%),0))&lt;70%,MIN((MAX((S27+T27)*100%-S81,0)),(S27+T27/2)*$A108),MAX((T27+S27)*100%-S81,0)/T$86)</f>
        <v>0</v>
      </c>
      <c r="U81" s="43">
        <f t="shared" si="22"/>
        <v>0</v>
      </c>
      <c r="V81" s="44"/>
      <c r="W81" s="45">
        <f t="shared" si="32"/>
        <v>0</v>
      </c>
      <c r="Y81" s="46">
        <f t="shared" si="33"/>
        <v>0.15</v>
      </c>
    </row>
    <row r="82" spans="1:33" x14ac:dyDescent="0.3">
      <c r="A82" s="46">
        <v>0.3</v>
      </c>
      <c r="B82" s="41">
        <f t="shared" si="34"/>
        <v>15</v>
      </c>
      <c r="C82" s="28" t="s">
        <v>14</v>
      </c>
      <c r="D82" s="134">
        <v>0</v>
      </c>
      <c r="E82" s="43">
        <f t="shared" si="23"/>
        <v>0</v>
      </c>
      <c r="F82" s="43">
        <f t="shared" si="24"/>
        <v>0</v>
      </c>
      <c r="G82" s="49"/>
      <c r="H82" s="43">
        <f t="shared" si="35"/>
        <v>0</v>
      </c>
      <c r="I82" s="45">
        <f t="shared" si="25"/>
        <v>0</v>
      </c>
      <c r="J82" s="43">
        <f>IF((IFERROR(I82/((I28+J28)*100%),0))&lt;70%,MIN((MAX((I28+J28)*100%-I82,0)),(I28+J28/2)*$A82),MAX((J28+I28)*100%-I82,0)/J$86)</f>
        <v>0</v>
      </c>
      <c r="K82" s="43">
        <f t="shared" si="27"/>
        <v>0</v>
      </c>
      <c r="L82" s="44"/>
      <c r="M82" s="45">
        <f t="shared" si="19"/>
        <v>0</v>
      </c>
      <c r="N82" s="43">
        <f t="shared" si="28"/>
        <v>0</v>
      </c>
      <c r="O82" s="43">
        <f t="shared" si="29"/>
        <v>0</v>
      </c>
      <c r="P82" s="43">
        <f t="shared" si="20"/>
        <v>0</v>
      </c>
      <c r="Q82" s="44"/>
      <c r="R82" s="43">
        <f t="shared" si="30"/>
        <v>0</v>
      </c>
      <c r="S82" s="45">
        <f t="shared" si="31"/>
        <v>0</v>
      </c>
      <c r="T82" s="43">
        <f>IF((IFERROR(S82/((S28+T28)*100%),0))&lt;70%,MIN((MAX((S28+T28)*100%-S82,0)),(S28+T28/2)*$A109),MAX((T28+S28)*100%-S82,0)/T$86)</f>
        <v>0</v>
      </c>
      <c r="U82" s="43">
        <f t="shared" si="22"/>
        <v>0</v>
      </c>
      <c r="V82" s="44"/>
      <c r="W82" s="45">
        <f t="shared" si="32"/>
        <v>0</v>
      </c>
      <c r="Y82" s="46">
        <f t="shared" si="33"/>
        <v>0.3</v>
      </c>
    </row>
    <row r="83" spans="1:33" x14ac:dyDescent="0.3">
      <c r="A83" s="46">
        <v>0.3</v>
      </c>
      <c r="B83" s="41">
        <f t="shared" si="34"/>
        <v>16</v>
      </c>
      <c r="C83" s="28" t="s">
        <v>15</v>
      </c>
      <c r="D83" s="134">
        <v>0</v>
      </c>
      <c r="E83" s="43">
        <f t="shared" si="23"/>
        <v>0</v>
      </c>
      <c r="F83" s="43">
        <f t="shared" si="24"/>
        <v>0</v>
      </c>
      <c r="G83" s="44"/>
      <c r="H83" s="43">
        <f t="shared" si="35"/>
        <v>0</v>
      </c>
      <c r="I83" s="45">
        <f t="shared" si="25"/>
        <v>0</v>
      </c>
      <c r="J83" s="43">
        <f>IF((IFERROR(I83/((I29+J29)*100%),0))&lt;70%,MIN((MAX((I29+J29)*100%-I83,0)),(I29+J29/2)*$A83),MAX((J29+I29)*100%-I83,0)/J$86)</f>
        <v>0</v>
      </c>
      <c r="K83" s="43">
        <f t="shared" si="27"/>
        <v>0</v>
      </c>
      <c r="L83" s="44"/>
      <c r="M83" s="45">
        <f t="shared" si="19"/>
        <v>0</v>
      </c>
      <c r="N83" s="43">
        <f t="shared" si="28"/>
        <v>0</v>
      </c>
      <c r="O83" s="43">
        <f t="shared" si="29"/>
        <v>0</v>
      </c>
      <c r="P83" s="43">
        <f t="shared" si="20"/>
        <v>0</v>
      </c>
      <c r="Q83" s="44"/>
      <c r="R83" s="43">
        <f t="shared" si="30"/>
        <v>0</v>
      </c>
      <c r="S83" s="45">
        <f t="shared" si="31"/>
        <v>0</v>
      </c>
      <c r="T83" s="43">
        <f>IF((IFERROR(S83/((S29+T29)*100%),0))&lt;70%,MIN((MAX((S29+T29)*100%-S83,0)),(S29+T29/2)*$A110),MAX((T29+S29)*100%-S83,0)/T$86)</f>
        <v>0</v>
      </c>
      <c r="U83" s="43">
        <f t="shared" si="22"/>
        <v>0</v>
      </c>
      <c r="V83" s="44"/>
      <c r="W83" s="45">
        <f t="shared" si="32"/>
        <v>0</v>
      </c>
      <c r="Y83" s="46">
        <f t="shared" si="33"/>
        <v>0.3</v>
      </c>
    </row>
    <row r="84" spans="1:33" x14ac:dyDescent="0.3">
      <c r="A84" s="46">
        <v>3.3399999999999999E-2</v>
      </c>
      <c r="B84" s="41">
        <f t="shared" si="34"/>
        <v>17</v>
      </c>
      <c r="C84" s="28" t="s">
        <v>16</v>
      </c>
      <c r="D84" s="134">
        <v>0</v>
      </c>
      <c r="E84" s="43">
        <f t="shared" si="23"/>
        <v>0</v>
      </c>
      <c r="F84" s="43">
        <f t="shared" si="24"/>
        <v>0</v>
      </c>
      <c r="G84" s="44"/>
      <c r="H84" s="43">
        <f t="shared" si="35"/>
        <v>0</v>
      </c>
      <c r="I84" s="45">
        <f t="shared" si="25"/>
        <v>0</v>
      </c>
      <c r="J84" s="43">
        <f t="shared" si="26"/>
        <v>0</v>
      </c>
      <c r="K84" s="43">
        <f t="shared" si="27"/>
        <v>0</v>
      </c>
      <c r="L84" s="44"/>
      <c r="M84" s="45">
        <f t="shared" si="19"/>
        <v>0</v>
      </c>
      <c r="N84" s="43">
        <f t="shared" si="28"/>
        <v>0</v>
      </c>
      <c r="O84" s="43">
        <f t="shared" si="29"/>
        <v>0</v>
      </c>
      <c r="P84" s="43">
        <f t="shared" si="20"/>
        <v>0</v>
      </c>
      <c r="Q84" s="44"/>
      <c r="R84" s="43">
        <f t="shared" si="30"/>
        <v>0</v>
      </c>
      <c r="S84" s="45">
        <f t="shared" si="31"/>
        <v>0</v>
      </c>
      <c r="T84" s="43">
        <f t="shared" si="21"/>
        <v>0</v>
      </c>
      <c r="U84" s="43">
        <f t="shared" si="22"/>
        <v>0</v>
      </c>
      <c r="V84" s="44"/>
      <c r="W84" s="45">
        <f t="shared" si="32"/>
        <v>0</v>
      </c>
      <c r="Y84" s="46">
        <f t="shared" si="33"/>
        <v>3.3399999999999999E-2</v>
      </c>
    </row>
    <row r="85" spans="1:33" ht="16" x14ac:dyDescent="0.3">
      <c r="A85" s="85"/>
      <c r="B85" s="34"/>
      <c r="C85" s="35" t="s">
        <v>17</v>
      </c>
      <c r="D85" s="36">
        <f>SUM(D68:D84)</f>
        <v>0.51951882060768351</v>
      </c>
      <c r="E85" s="36">
        <f>SUM(E68:E84)</f>
        <v>0.90822757830146639</v>
      </c>
      <c r="F85" s="36">
        <f t="shared" ref="F85:W85" si="36">SUM(F68:F84)</f>
        <v>0</v>
      </c>
      <c r="G85" s="36">
        <f t="shared" si="36"/>
        <v>0</v>
      </c>
      <c r="H85" s="36">
        <f t="shared" si="36"/>
        <v>1.4277463989091499</v>
      </c>
      <c r="I85" s="36">
        <f t="shared" si="36"/>
        <v>1.4277463989091499</v>
      </c>
      <c r="J85" s="36">
        <f t="shared" si="36"/>
        <v>1.262655802641466</v>
      </c>
      <c r="K85" s="36">
        <f t="shared" si="36"/>
        <v>0</v>
      </c>
      <c r="L85" s="36">
        <f t="shared" si="36"/>
        <v>0</v>
      </c>
      <c r="M85" s="36">
        <f t="shared" si="36"/>
        <v>2.6904022015506159</v>
      </c>
      <c r="N85" s="36">
        <f t="shared" si="36"/>
        <v>2.6904022015506159</v>
      </c>
      <c r="O85" s="36">
        <f t="shared" si="36"/>
        <v>1.6331952639064664</v>
      </c>
      <c r="P85" s="36">
        <f t="shared" si="36"/>
        <v>0</v>
      </c>
      <c r="Q85" s="36">
        <f t="shared" si="36"/>
        <v>0</v>
      </c>
      <c r="R85" s="36">
        <f t="shared" si="36"/>
        <v>4.323597465457083</v>
      </c>
      <c r="S85" s="36">
        <f t="shared" si="36"/>
        <v>4.323597465457083</v>
      </c>
      <c r="T85" s="36">
        <f t="shared" si="36"/>
        <v>2.0662232639064664</v>
      </c>
      <c r="U85" s="36">
        <f t="shared" si="36"/>
        <v>0</v>
      </c>
      <c r="V85" s="36">
        <f t="shared" si="36"/>
        <v>0</v>
      </c>
      <c r="W85" s="36">
        <f t="shared" si="36"/>
        <v>6.3898207293635494</v>
      </c>
    </row>
    <row r="86" spans="1:33" ht="16" x14ac:dyDescent="0.3">
      <c r="A86" s="85"/>
      <c r="B86" s="38"/>
      <c r="C86" s="51" t="s">
        <v>87</v>
      </c>
      <c r="D86" s="52"/>
      <c r="E86" s="53">
        <v>3</v>
      </c>
      <c r="F86" s="52">
        <f>E85-F85</f>
        <v>0.90822757830146639</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7"/>
        <v>0.19440600093053986</v>
      </c>
      <c r="E96" s="43">
        <f t="shared" si="38"/>
        <v>4.2980089368510048E-2</v>
      </c>
      <c r="F96" s="43">
        <f t="shared" si="39"/>
        <v>0</v>
      </c>
      <c r="G96" s="44"/>
      <c r="H96" s="45">
        <f t="shared" ref="H96:H111" si="46">D96+E96-F96-G96</f>
        <v>0.23738609029904992</v>
      </c>
      <c r="I96" s="30">
        <f t="shared" ref="I96:I111" si="47">H96</f>
        <v>0.23738609029904992</v>
      </c>
      <c r="J96" s="43">
        <f t="shared" si="40"/>
        <v>4.2980089368510048E-2</v>
      </c>
      <c r="K96" s="43">
        <f t="shared" si="41"/>
        <v>0</v>
      </c>
      <c r="L96" s="29"/>
      <c r="M96" s="30">
        <f t="shared" ref="M96:M111" si="48">I96+J96-K96-L96</f>
        <v>0.28036617966755994</v>
      </c>
      <c r="N96" s="30">
        <f t="shared" ref="N96:N111" si="49">M96</f>
        <v>0.28036617966755994</v>
      </c>
      <c r="O96" s="43">
        <f>IF((IFERROR(N96/((N41+O41)*90%),0))&lt;70%,MIN((MAX((N41+O41)*90%-N96,0)),(N41+O41/2)*$A96),MAX((O41+N41)*90%-N96,0)/O$113)</f>
        <v>4.2980089368510048E-2</v>
      </c>
      <c r="P96" s="43">
        <f t="shared" si="42"/>
        <v>0</v>
      </c>
      <c r="Q96" s="29"/>
      <c r="R96" s="30">
        <f t="shared" ref="R96:R111" si="50">N96+O96-P96-Q96</f>
        <v>0.32334626903607</v>
      </c>
      <c r="S96" s="30">
        <f t="shared" ref="S96:S111" si="51">R96</f>
        <v>0.32334626903607</v>
      </c>
      <c r="T96" s="43">
        <f t="shared" si="43"/>
        <v>4.2980089368510048E-2</v>
      </c>
      <c r="U96" s="43">
        <f t="shared" si="44"/>
        <v>0</v>
      </c>
      <c r="V96" s="29"/>
      <c r="W96" s="30">
        <f t="shared" ref="W96:W111" si="52">S96+T96-U96-V96</f>
        <v>0.36632635840458005</v>
      </c>
    </row>
    <row r="97" spans="1:23" x14ac:dyDescent="0.3">
      <c r="A97" s="46">
        <f t="shared" si="45"/>
        <v>5.28E-2</v>
      </c>
      <c r="B97" s="41">
        <f t="shared" ref="B97:B111" si="53">B96+1</f>
        <v>3</v>
      </c>
      <c r="C97" s="42" t="s">
        <v>2</v>
      </c>
      <c r="D97" s="45">
        <f t="shared" si="37"/>
        <v>0</v>
      </c>
      <c r="E97" s="43">
        <f t="shared" si="38"/>
        <v>0</v>
      </c>
      <c r="F97" s="43">
        <f t="shared" si="39"/>
        <v>0</v>
      </c>
      <c r="G97" s="44"/>
      <c r="H97" s="45">
        <f t="shared" si="46"/>
        <v>0</v>
      </c>
      <c r="I97" s="30">
        <f t="shared" si="47"/>
        <v>0</v>
      </c>
      <c r="J97" s="43">
        <f t="shared" si="40"/>
        <v>0</v>
      </c>
      <c r="K97" s="43">
        <f t="shared" si="41"/>
        <v>0</v>
      </c>
      <c r="L97" s="29"/>
      <c r="M97" s="30">
        <f t="shared" si="48"/>
        <v>0</v>
      </c>
      <c r="N97" s="30">
        <f t="shared" si="49"/>
        <v>0</v>
      </c>
      <c r="O97" s="43">
        <f t="shared" ref="O97:O107" si="54">IF((IFERROR(N97/((N42+O42)*90%),0))&lt;70%,MIN((MAX((N42+O42)*90%-N97,0)),(N42+O42/2)*$A97),MAX((O42+N42)*90%-N97,0)/O$113)</f>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7"/>
        <v>0</v>
      </c>
      <c r="E98" s="43">
        <f t="shared" si="38"/>
        <v>0</v>
      </c>
      <c r="F98" s="43">
        <f t="shared" si="39"/>
        <v>0</v>
      </c>
      <c r="G98" s="44"/>
      <c r="H98" s="45">
        <f t="shared" si="46"/>
        <v>0</v>
      </c>
      <c r="I98" s="30">
        <f t="shared" si="47"/>
        <v>0</v>
      </c>
      <c r="J98" s="43">
        <f t="shared" si="40"/>
        <v>0</v>
      </c>
      <c r="K98" s="43">
        <f t="shared" si="41"/>
        <v>0</v>
      </c>
      <c r="L98" s="29"/>
      <c r="M98" s="30">
        <f t="shared" si="48"/>
        <v>0</v>
      </c>
      <c r="N98" s="30">
        <f t="shared" si="49"/>
        <v>0</v>
      </c>
      <c r="O98" s="43">
        <f t="shared" si="54"/>
        <v>0</v>
      </c>
      <c r="P98" s="43">
        <f t="shared" si="42"/>
        <v>0</v>
      </c>
      <c r="Q98" s="29"/>
      <c r="R98" s="30">
        <f t="shared" si="50"/>
        <v>0</v>
      </c>
      <c r="S98" s="30">
        <f t="shared" si="51"/>
        <v>0</v>
      </c>
      <c r="T98" s="43">
        <f t="shared" si="43"/>
        <v>0</v>
      </c>
      <c r="U98" s="43">
        <f t="shared" si="44"/>
        <v>0</v>
      </c>
      <c r="V98" s="29"/>
      <c r="W98" s="30">
        <f t="shared" si="52"/>
        <v>0</v>
      </c>
    </row>
    <row r="99" spans="1:23" x14ac:dyDescent="0.3">
      <c r="A99" s="46">
        <f t="shared" si="45"/>
        <v>3.3399999999999999E-2</v>
      </c>
      <c r="B99" s="41">
        <f t="shared" si="53"/>
        <v>5</v>
      </c>
      <c r="C99" s="42" t="s">
        <v>4</v>
      </c>
      <c r="D99" s="45">
        <f t="shared" si="37"/>
        <v>1.1045075511773959</v>
      </c>
      <c r="E99" s="43">
        <f t="shared" si="38"/>
        <v>0.34701845972672751</v>
      </c>
      <c r="F99" s="43">
        <f t="shared" si="39"/>
        <v>0</v>
      </c>
      <c r="G99" s="44"/>
      <c r="H99" s="45">
        <f t="shared" si="46"/>
        <v>1.4515260109041233</v>
      </c>
      <c r="I99" s="30">
        <f t="shared" si="47"/>
        <v>1.4515260109041233</v>
      </c>
      <c r="J99" s="43">
        <f t="shared" si="40"/>
        <v>0.34701845972672751</v>
      </c>
      <c r="K99" s="43">
        <f t="shared" si="41"/>
        <v>0</v>
      </c>
      <c r="L99" s="29"/>
      <c r="M99" s="30">
        <f t="shared" si="48"/>
        <v>1.7985444706308509</v>
      </c>
      <c r="N99" s="30">
        <f t="shared" si="49"/>
        <v>1.7985444706308509</v>
      </c>
      <c r="O99" s="43">
        <f t="shared" si="54"/>
        <v>0.34701845972672751</v>
      </c>
      <c r="P99" s="43">
        <f t="shared" si="42"/>
        <v>0</v>
      </c>
      <c r="Q99" s="29"/>
      <c r="R99" s="30">
        <f t="shared" si="50"/>
        <v>2.1455629303575785</v>
      </c>
      <c r="S99" s="30">
        <f t="shared" si="51"/>
        <v>2.1455629303575785</v>
      </c>
      <c r="T99" s="43">
        <f t="shared" si="43"/>
        <v>0.34701845972672751</v>
      </c>
      <c r="U99" s="43">
        <f t="shared" si="44"/>
        <v>0</v>
      </c>
      <c r="V99" s="29"/>
      <c r="W99" s="30">
        <f t="shared" si="52"/>
        <v>2.4925813900843061</v>
      </c>
    </row>
    <row r="100" spans="1:23" x14ac:dyDescent="0.3">
      <c r="A100" s="46">
        <f t="shared" si="45"/>
        <v>5.28E-2</v>
      </c>
      <c r="B100" s="41">
        <f t="shared" si="53"/>
        <v>6</v>
      </c>
      <c r="C100" s="42" t="s">
        <v>5</v>
      </c>
      <c r="D100" s="45">
        <f t="shared" si="37"/>
        <v>3.1840042011804703</v>
      </c>
      <c r="E100" s="43">
        <f t="shared" si="38"/>
        <v>1.3523136247359877</v>
      </c>
      <c r="F100" s="43">
        <f t="shared" si="39"/>
        <v>0</v>
      </c>
      <c r="G100" s="44"/>
      <c r="H100" s="45">
        <f t="shared" si="46"/>
        <v>4.5363178259164583</v>
      </c>
      <c r="I100" s="30">
        <f t="shared" si="47"/>
        <v>4.5363178259164583</v>
      </c>
      <c r="J100" s="43">
        <f t="shared" si="40"/>
        <v>1.3523136247359877</v>
      </c>
      <c r="K100" s="43">
        <f t="shared" si="41"/>
        <v>0</v>
      </c>
      <c r="L100" s="29"/>
      <c r="M100" s="30">
        <f t="shared" si="48"/>
        <v>5.8886314506524462</v>
      </c>
      <c r="N100" s="30">
        <f t="shared" si="49"/>
        <v>5.8886314506524462</v>
      </c>
      <c r="O100" s="43">
        <f t="shared" si="54"/>
        <v>1.3523136247359877</v>
      </c>
      <c r="P100" s="43">
        <f t="shared" si="42"/>
        <v>0</v>
      </c>
      <c r="Q100" s="29"/>
      <c r="R100" s="30">
        <f t="shared" si="50"/>
        <v>7.2409450753884341</v>
      </c>
      <c r="S100" s="30">
        <f t="shared" si="51"/>
        <v>7.2409450753884341</v>
      </c>
      <c r="T100" s="43">
        <f t="shared" si="43"/>
        <v>1.3523136247359877</v>
      </c>
      <c r="U100" s="43">
        <f t="shared" si="44"/>
        <v>0</v>
      </c>
      <c r="V100" s="29"/>
      <c r="W100" s="30">
        <f t="shared" si="52"/>
        <v>8.5932587001244212</v>
      </c>
    </row>
    <row r="101" spans="1:23" x14ac:dyDescent="0.3">
      <c r="A101" s="46">
        <f t="shared" si="45"/>
        <v>0.18</v>
      </c>
      <c r="B101" s="41">
        <f t="shared" si="53"/>
        <v>7</v>
      </c>
      <c r="C101" s="42" t="s">
        <v>6</v>
      </c>
      <c r="D101" s="45">
        <f t="shared" si="37"/>
        <v>0</v>
      </c>
      <c r="E101" s="43">
        <f t="shared" si="38"/>
        <v>0</v>
      </c>
      <c r="F101" s="43">
        <f t="shared" si="39"/>
        <v>0</v>
      </c>
      <c r="G101" s="44"/>
      <c r="H101" s="45">
        <f t="shared" si="46"/>
        <v>0</v>
      </c>
      <c r="I101" s="30">
        <f t="shared" si="47"/>
        <v>0</v>
      </c>
      <c r="J101" s="43">
        <f t="shared" si="40"/>
        <v>0</v>
      </c>
      <c r="K101" s="43">
        <f t="shared" si="41"/>
        <v>0</v>
      </c>
      <c r="L101" s="29"/>
      <c r="M101" s="30">
        <f t="shared" si="48"/>
        <v>0</v>
      </c>
      <c r="N101" s="30">
        <f t="shared" si="49"/>
        <v>0</v>
      </c>
      <c r="O101" s="43">
        <f t="shared" si="54"/>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7"/>
        <v>0</v>
      </c>
      <c r="E102" s="43">
        <f t="shared" si="38"/>
        <v>0</v>
      </c>
      <c r="F102" s="43">
        <f t="shared" si="39"/>
        <v>0</v>
      </c>
      <c r="G102" s="44"/>
      <c r="H102" s="45">
        <f t="shared" si="46"/>
        <v>0</v>
      </c>
      <c r="I102" s="30">
        <f t="shared" si="47"/>
        <v>0</v>
      </c>
      <c r="J102" s="43">
        <f t="shared" si="40"/>
        <v>0</v>
      </c>
      <c r="K102" s="43">
        <f t="shared" si="41"/>
        <v>0</v>
      </c>
      <c r="L102" s="29"/>
      <c r="M102" s="30">
        <f t="shared" si="48"/>
        <v>0</v>
      </c>
      <c r="N102" s="30">
        <f t="shared" si="49"/>
        <v>0</v>
      </c>
      <c r="O102" s="43">
        <f t="shared" si="54"/>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7"/>
        <v>0</v>
      </c>
      <c r="E103" s="43">
        <f t="shared" si="38"/>
        <v>0</v>
      </c>
      <c r="F103" s="43">
        <f t="shared" si="39"/>
        <v>0</v>
      </c>
      <c r="G103" s="44"/>
      <c r="H103" s="45">
        <f t="shared" si="46"/>
        <v>0</v>
      </c>
      <c r="I103" s="30">
        <f t="shared" si="47"/>
        <v>0</v>
      </c>
      <c r="J103" s="43">
        <f t="shared" si="40"/>
        <v>0</v>
      </c>
      <c r="K103" s="43">
        <f t="shared" si="41"/>
        <v>0</v>
      </c>
      <c r="L103" s="29"/>
      <c r="M103" s="30">
        <f t="shared" si="48"/>
        <v>0</v>
      </c>
      <c r="N103" s="30">
        <f t="shared" si="49"/>
        <v>0</v>
      </c>
      <c r="O103" s="43">
        <f t="shared" si="54"/>
        <v>0</v>
      </c>
      <c r="P103" s="43">
        <f t="shared" si="42"/>
        <v>0</v>
      </c>
      <c r="Q103" s="29"/>
      <c r="R103" s="30">
        <f t="shared" si="50"/>
        <v>0</v>
      </c>
      <c r="S103" s="30">
        <f t="shared" si="51"/>
        <v>0</v>
      </c>
      <c r="T103" s="43">
        <f t="shared" si="43"/>
        <v>0</v>
      </c>
      <c r="U103" s="43">
        <f t="shared" si="44"/>
        <v>0</v>
      </c>
      <c r="V103" s="29"/>
      <c r="W103" s="30">
        <f t="shared" si="52"/>
        <v>0</v>
      </c>
    </row>
    <row r="104" spans="1:23" x14ac:dyDescent="0.3">
      <c r="A104" s="46">
        <f t="shared" si="45"/>
        <v>9.5000000000000001E-2</v>
      </c>
      <c r="B104" s="41">
        <f t="shared" si="53"/>
        <v>10</v>
      </c>
      <c r="C104" s="42" t="s">
        <v>9</v>
      </c>
      <c r="D104" s="45">
        <f t="shared" si="37"/>
        <v>1.4860323896314493</v>
      </c>
      <c r="E104" s="43">
        <f t="shared" si="38"/>
        <v>0.3763498594736554</v>
      </c>
      <c r="F104" s="43">
        <f t="shared" si="39"/>
        <v>0</v>
      </c>
      <c r="G104" s="44"/>
      <c r="H104" s="45">
        <f t="shared" si="46"/>
        <v>1.8623822491051047</v>
      </c>
      <c r="I104" s="30">
        <f t="shared" si="47"/>
        <v>1.8623822491051047</v>
      </c>
      <c r="J104" s="43">
        <f t="shared" si="40"/>
        <v>0.3763498594736554</v>
      </c>
      <c r="K104" s="43">
        <f t="shared" si="41"/>
        <v>0</v>
      </c>
      <c r="L104" s="29"/>
      <c r="M104" s="30">
        <f t="shared" si="48"/>
        <v>2.2387321085787599</v>
      </c>
      <c r="N104" s="30">
        <f t="shared" si="49"/>
        <v>2.2387321085787599</v>
      </c>
      <c r="O104" s="43">
        <f t="shared" si="54"/>
        <v>0.3763498594736554</v>
      </c>
      <c r="P104" s="43">
        <f t="shared" si="42"/>
        <v>0</v>
      </c>
      <c r="Q104" s="29"/>
      <c r="R104" s="30">
        <f t="shared" si="50"/>
        <v>2.6150819680524151</v>
      </c>
      <c r="S104" s="30">
        <f t="shared" si="51"/>
        <v>2.6150819680524151</v>
      </c>
      <c r="T104" s="43">
        <f t="shared" si="43"/>
        <v>0.95033775327695169</v>
      </c>
      <c r="U104" s="43">
        <f t="shared" si="44"/>
        <v>0</v>
      </c>
      <c r="V104" s="29"/>
      <c r="W104" s="30">
        <f t="shared" si="52"/>
        <v>3.5654197213293668</v>
      </c>
    </row>
    <row r="105" spans="1:23" x14ac:dyDescent="0.3">
      <c r="A105" s="46">
        <f t="shared" si="45"/>
        <v>6.3299999999999995E-2</v>
      </c>
      <c r="B105" s="41">
        <f t="shared" si="53"/>
        <v>11</v>
      </c>
      <c r="C105" s="42" t="s">
        <v>10</v>
      </c>
      <c r="D105" s="45">
        <f t="shared" si="37"/>
        <v>4.6150945509494543E-2</v>
      </c>
      <c r="E105" s="43">
        <f t="shared" si="38"/>
        <v>1.1270121046636538E-2</v>
      </c>
      <c r="F105" s="43">
        <f t="shared" si="39"/>
        <v>0</v>
      </c>
      <c r="G105" s="44"/>
      <c r="H105" s="45">
        <f t="shared" si="46"/>
        <v>5.7421066556131078E-2</v>
      </c>
      <c r="I105" s="30">
        <f t="shared" si="47"/>
        <v>5.7421066556131078E-2</v>
      </c>
      <c r="J105" s="43">
        <f t="shared" si="40"/>
        <v>1.1270121046636538E-2</v>
      </c>
      <c r="K105" s="43">
        <f t="shared" si="41"/>
        <v>0</v>
      </c>
      <c r="L105" s="29"/>
      <c r="M105" s="30">
        <f t="shared" si="48"/>
        <v>6.8691187602767614E-2</v>
      </c>
      <c r="N105" s="30">
        <f t="shared" si="49"/>
        <v>6.8691187602767614E-2</v>
      </c>
      <c r="O105" s="43">
        <f t="shared" si="54"/>
        <v>1.1270121046636538E-2</v>
      </c>
      <c r="P105" s="43">
        <f t="shared" si="42"/>
        <v>0</v>
      </c>
      <c r="Q105" s="29"/>
      <c r="R105" s="30">
        <f t="shared" si="50"/>
        <v>7.996130864940415E-2</v>
      </c>
      <c r="S105" s="30">
        <f t="shared" si="51"/>
        <v>7.996130864940415E-2</v>
      </c>
      <c r="T105" s="43">
        <f t="shared" si="43"/>
        <v>1.1270121046636538E-2</v>
      </c>
      <c r="U105" s="43">
        <f t="shared" si="44"/>
        <v>0</v>
      </c>
      <c r="V105" s="29"/>
      <c r="W105" s="30">
        <f t="shared" si="52"/>
        <v>9.1231429696040686E-2</v>
      </c>
    </row>
    <row r="106" spans="1:23" x14ac:dyDescent="0.3">
      <c r="A106" s="46">
        <f t="shared" si="45"/>
        <v>6.3299999999999995E-2</v>
      </c>
      <c r="B106" s="41">
        <f t="shared" si="53"/>
        <v>12</v>
      </c>
      <c r="C106" s="42" t="s">
        <v>11</v>
      </c>
      <c r="D106" s="45">
        <f t="shared" si="37"/>
        <v>0.37471964093419896</v>
      </c>
      <c r="E106" s="43">
        <f t="shared" si="38"/>
        <v>0.139294109554949</v>
      </c>
      <c r="F106" s="43">
        <f t="shared" si="39"/>
        <v>0</v>
      </c>
      <c r="G106" s="44"/>
      <c r="H106" s="45">
        <f t="shared" si="46"/>
        <v>0.51401375048914799</v>
      </c>
      <c r="I106" s="30">
        <f t="shared" si="47"/>
        <v>0.51401375048914799</v>
      </c>
      <c r="J106" s="43">
        <f t="shared" si="40"/>
        <v>0.139294109554949</v>
      </c>
      <c r="K106" s="43">
        <f t="shared" si="41"/>
        <v>0</v>
      </c>
      <c r="L106" s="29"/>
      <c r="M106" s="30">
        <f t="shared" si="48"/>
        <v>0.65330786004409702</v>
      </c>
      <c r="N106" s="30">
        <f t="shared" si="49"/>
        <v>0.65330786004409702</v>
      </c>
      <c r="O106" s="43">
        <f t="shared" si="54"/>
        <v>0.139294109554949</v>
      </c>
      <c r="P106" s="43">
        <f t="shared" si="42"/>
        <v>0</v>
      </c>
      <c r="Q106" s="29"/>
      <c r="R106" s="30">
        <f t="shared" si="50"/>
        <v>0.79260196959904605</v>
      </c>
      <c r="S106" s="30">
        <f t="shared" si="51"/>
        <v>0.79260196959904605</v>
      </c>
      <c r="T106" s="43">
        <f t="shared" si="43"/>
        <v>0.139294109554949</v>
      </c>
      <c r="U106" s="43">
        <f t="shared" si="44"/>
        <v>0</v>
      </c>
      <c r="V106" s="29"/>
      <c r="W106" s="30">
        <f t="shared" si="52"/>
        <v>0.93189607915399508</v>
      </c>
    </row>
    <row r="107" spans="1:23" x14ac:dyDescent="0.3">
      <c r="A107" s="46">
        <f t="shared" si="45"/>
        <v>6.3299999999999995E-2</v>
      </c>
      <c r="B107" s="41">
        <f t="shared" si="53"/>
        <v>13</v>
      </c>
      <c r="C107" s="28" t="s">
        <v>12</v>
      </c>
      <c r="D107" s="45">
        <f t="shared" si="37"/>
        <v>0</v>
      </c>
      <c r="E107" s="43">
        <f t="shared" si="38"/>
        <v>0</v>
      </c>
      <c r="F107" s="43">
        <f t="shared" si="39"/>
        <v>0</v>
      </c>
      <c r="G107" s="44"/>
      <c r="H107" s="45">
        <f t="shared" si="46"/>
        <v>0</v>
      </c>
      <c r="I107" s="30">
        <f t="shared" si="47"/>
        <v>0</v>
      </c>
      <c r="J107" s="43">
        <f t="shared" si="40"/>
        <v>0</v>
      </c>
      <c r="K107" s="43">
        <f t="shared" si="41"/>
        <v>0</v>
      </c>
      <c r="L107" s="29"/>
      <c r="M107" s="30">
        <f t="shared" si="48"/>
        <v>0</v>
      </c>
      <c r="N107" s="30">
        <f t="shared" si="49"/>
        <v>0</v>
      </c>
      <c r="O107" s="43">
        <f t="shared" si="54"/>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7"/>
        <v>0</v>
      </c>
      <c r="E108" s="43">
        <f>IF((IFERROR(D108/((D53+E53)*100%),0))&lt;70%,MIN((MAX((D53+E53)*100%-D108,0)),(D53+E53/2)*$A108),MAX((E53+D53)*100%-D108,0)/E$113)</f>
        <v>0</v>
      </c>
      <c r="F108" s="43">
        <f t="shared" si="39"/>
        <v>0</v>
      </c>
      <c r="G108" s="44"/>
      <c r="H108" s="45">
        <f t="shared" si="46"/>
        <v>0</v>
      </c>
      <c r="I108" s="30">
        <f t="shared" si="47"/>
        <v>0</v>
      </c>
      <c r="J108" s="43">
        <f>IF((IFERROR(I108/((I53+J53)*100%),0))&lt;70%,MIN((MAX((I53+J53)*100%-I108,0)),(I53+J53/2)*$A108),MAX((J53+I53)*100%-I108,0)/J$113)</f>
        <v>0</v>
      </c>
      <c r="K108" s="43">
        <f t="shared" si="41"/>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7"/>
        <v>0</v>
      </c>
      <c r="E109" s="43">
        <f>IF((IFERROR(D109/((D54+E54)*100%),0))&lt;70%,MIN((MAX((D54+E54)*100%-D109,0)),(D54+E54/2)*$A109),MAX((E54+D54)*100%-D109,0)/E$113)</f>
        <v>0</v>
      </c>
      <c r="F109" s="43">
        <f t="shared" si="39"/>
        <v>0</v>
      </c>
      <c r="G109" s="44"/>
      <c r="H109" s="45">
        <f t="shared" si="46"/>
        <v>0</v>
      </c>
      <c r="I109" s="30">
        <f t="shared" si="47"/>
        <v>0</v>
      </c>
      <c r="J109" s="43">
        <f>IF((IFERROR(I109/((I54+J54)*100%),0))&lt;70%,MIN((MAX((I54+J54)*100%-I109,0)),(I54+J54/2)*$A109),MAX((J54+I54)*100%-I109,0)/J$113)</f>
        <v>0</v>
      </c>
      <c r="K109" s="43">
        <f t="shared" si="41"/>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7"/>
        <v>0</v>
      </c>
      <c r="E110" s="43">
        <f>IF((IFERROR(D110/((D55+E55)*100%),0))&lt;70%,MIN((MAX((D55+E55)*100%-D110,0)),(D55+E55/2)*$A110),MAX((E55+D55)*100%-D110,0)/E$113)</f>
        <v>0</v>
      </c>
      <c r="F110" s="43">
        <f t="shared" si="39"/>
        <v>0</v>
      </c>
      <c r="G110" s="44"/>
      <c r="H110" s="45">
        <f t="shared" si="46"/>
        <v>0</v>
      </c>
      <c r="I110" s="30">
        <f t="shared" si="47"/>
        <v>0</v>
      </c>
      <c r="J110" s="43">
        <f>IF((IFERROR(I110/((I55+J55)*100%),0))&lt;70%,MIN((MAX((I55+J55)*100%-I110,0)),(I55+J55/2)*$A110),MAX((J55+I55)*100%-I110,0)/J$113)</f>
        <v>0</v>
      </c>
      <c r="K110" s="43">
        <f t="shared" si="41"/>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7"/>
        <v>0</v>
      </c>
      <c r="E111" s="43">
        <f t="shared" si="38"/>
        <v>0</v>
      </c>
      <c r="F111" s="43">
        <f t="shared" si="39"/>
        <v>0</v>
      </c>
      <c r="G111" s="44"/>
      <c r="H111" s="45">
        <f t="shared" si="46"/>
        <v>0</v>
      </c>
      <c r="I111" s="30">
        <f t="shared" si="47"/>
        <v>0</v>
      </c>
      <c r="J111" s="43">
        <f t="shared" ref="J111" si="55">IF((IFERROR(I111/((I56+J56)*90%),0))&lt;70%,MIN((MAX((I56+J56)*90%-I111,0)),(I56+J56/2)*$A111),MAX((J56+I56)*90%-I111,0)/J$113)</f>
        <v>0</v>
      </c>
      <c r="K111" s="43">
        <f t="shared" si="41"/>
        <v>0</v>
      </c>
      <c r="L111" s="29"/>
      <c r="M111" s="30">
        <f t="shared" si="48"/>
        <v>0</v>
      </c>
      <c r="N111" s="30">
        <f t="shared" si="49"/>
        <v>0</v>
      </c>
      <c r="O111" s="43">
        <f t="shared" ref="O111" si="56">IF((IFERROR(N111/((N56+O56)*90%),0))&lt;70%,MIN((MAX((N56+O56)*90%-N111,0)),(N56+O56/2)*$A111),MAX((O56+N56)*90%-N111,0)/O$113)</f>
        <v>0</v>
      </c>
      <c r="P111" s="43">
        <f t="shared" si="42"/>
        <v>0</v>
      </c>
      <c r="Q111" s="29"/>
      <c r="R111" s="30">
        <f t="shared" si="50"/>
        <v>0</v>
      </c>
      <c r="S111" s="30">
        <f t="shared" si="51"/>
        <v>0</v>
      </c>
      <c r="T111" s="43">
        <f t="shared" ref="T111" si="57">IF((IFERROR(S111/((S56+T56)*90%),0))&lt;70%,MIN((MAX((S56+T56)*90%-S111,0)),(S56+T56/2)*$A111),MAX((T56+S56)*90%-S111,0)/T$113)</f>
        <v>0</v>
      </c>
      <c r="U111" s="43">
        <f t="shared" si="44"/>
        <v>0</v>
      </c>
      <c r="V111" s="29"/>
      <c r="W111" s="30">
        <f t="shared" si="52"/>
        <v>0</v>
      </c>
    </row>
    <row r="112" spans="1:23" ht="16" x14ac:dyDescent="0.3">
      <c r="B112" s="34"/>
      <c r="C112" s="35" t="s">
        <v>17</v>
      </c>
      <c r="D112" s="36">
        <f t="shared" ref="D112:W112" si="58">SUM(D95:D111)</f>
        <v>6.3898207293635494</v>
      </c>
      <c r="E112" s="36">
        <f t="shared" si="58"/>
        <v>2.2692262639064662</v>
      </c>
      <c r="F112" s="36">
        <f t="shared" si="58"/>
        <v>0</v>
      </c>
      <c r="G112" s="36">
        <f t="shared" si="58"/>
        <v>0</v>
      </c>
      <c r="H112" s="36">
        <f t="shared" si="58"/>
        <v>8.6590469932700156</v>
      </c>
      <c r="I112" s="36">
        <f t="shared" si="58"/>
        <v>8.6590469932700156</v>
      </c>
      <c r="J112" s="36">
        <f t="shared" si="58"/>
        <v>2.2692262639064662</v>
      </c>
      <c r="K112" s="36">
        <f t="shared" si="58"/>
        <v>0</v>
      </c>
      <c r="L112" s="36">
        <f t="shared" si="58"/>
        <v>0</v>
      </c>
      <c r="M112" s="36">
        <f t="shared" si="58"/>
        <v>10.928273257176482</v>
      </c>
      <c r="N112" s="36">
        <f t="shared" si="58"/>
        <v>10.928273257176482</v>
      </c>
      <c r="O112" s="36">
        <f t="shared" si="58"/>
        <v>2.2692262639064662</v>
      </c>
      <c r="P112" s="36">
        <f t="shared" si="58"/>
        <v>0</v>
      </c>
      <c r="Q112" s="36">
        <f t="shared" si="58"/>
        <v>0</v>
      </c>
      <c r="R112" s="36">
        <f t="shared" si="58"/>
        <v>13.197499521082946</v>
      </c>
      <c r="S112" s="36">
        <f t="shared" si="58"/>
        <v>13.197499521082946</v>
      </c>
      <c r="T112" s="36">
        <f t="shared" si="58"/>
        <v>2.8432141577097627</v>
      </c>
      <c r="U112" s="36">
        <f t="shared" si="58"/>
        <v>0</v>
      </c>
      <c r="V112" s="36">
        <f t="shared" si="58"/>
        <v>0</v>
      </c>
      <c r="W112" s="36">
        <f t="shared" si="58"/>
        <v>16.040713678792709</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0</v>
      </c>
      <c r="E122" s="43">
        <f t="shared" si="59"/>
        <v>0</v>
      </c>
      <c r="F122" s="43">
        <f t="shared" si="59"/>
        <v>0</v>
      </c>
      <c r="G122" s="43">
        <f t="shared" si="59"/>
        <v>0</v>
      </c>
      <c r="H122" s="43">
        <f>D122+E122-F122-G122</f>
        <v>0</v>
      </c>
      <c r="I122" s="43">
        <f t="shared" ref="I122:L137" si="60">I14-I68</f>
        <v>0</v>
      </c>
      <c r="J122" s="43">
        <f t="shared" si="60"/>
        <v>0</v>
      </c>
      <c r="K122" s="43">
        <f t="shared" si="60"/>
        <v>0</v>
      </c>
      <c r="L122" s="43">
        <f t="shared" si="60"/>
        <v>0</v>
      </c>
      <c r="M122" s="45">
        <f>I122+J122-K122-L122</f>
        <v>0</v>
      </c>
      <c r="N122" s="43">
        <f t="shared" ref="N122:Q137" si="61">N14-N68</f>
        <v>0</v>
      </c>
      <c r="O122" s="43">
        <f t="shared" si="61"/>
        <v>0</v>
      </c>
      <c r="P122" s="43">
        <f t="shared" si="61"/>
        <v>0</v>
      </c>
      <c r="Q122" s="43">
        <f t="shared" si="61"/>
        <v>0</v>
      </c>
      <c r="R122" s="43">
        <f>N122+O122-P122-Q122</f>
        <v>0</v>
      </c>
      <c r="S122" s="43">
        <f t="shared" ref="S122:V137" si="62">S14-S68</f>
        <v>0</v>
      </c>
      <c r="T122" s="43">
        <f t="shared" si="62"/>
        <v>0</v>
      </c>
      <c r="U122" s="43">
        <f t="shared" si="62"/>
        <v>0</v>
      </c>
      <c r="V122" s="43">
        <f t="shared" si="62"/>
        <v>0</v>
      </c>
      <c r="W122" s="45">
        <f>S122+T122-U122-V122</f>
        <v>0</v>
      </c>
    </row>
    <row r="123" spans="2:23" x14ac:dyDescent="0.3">
      <c r="B123" s="41">
        <f>B122+1</f>
        <v>2</v>
      </c>
      <c r="C123" s="42" t="s">
        <v>1</v>
      </c>
      <c r="D123" s="43">
        <f t="shared" si="59"/>
        <v>1.0566764060227833</v>
      </c>
      <c r="E123" s="43">
        <f t="shared" si="59"/>
        <v>0.16468688416148994</v>
      </c>
      <c r="F123" s="43">
        <f t="shared" si="59"/>
        <v>0</v>
      </c>
      <c r="G123" s="43">
        <f t="shared" si="59"/>
        <v>0</v>
      </c>
      <c r="H123" s="43">
        <f t="shared" ref="H123:H138" si="63">D123+E123-F123-G123</f>
        <v>1.2213632901842733</v>
      </c>
      <c r="I123" s="43">
        <f t="shared" si="60"/>
        <v>1.2213632901842733</v>
      </c>
      <c r="J123" s="43">
        <f t="shared" si="60"/>
        <v>-4.2980089368510048E-2</v>
      </c>
      <c r="K123" s="43">
        <f t="shared" si="60"/>
        <v>0</v>
      </c>
      <c r="L123" s="43">
        <f t="shared" si="60"/>
        <v>0</v>
      </c>
      <c r="M123" s="45">
        <f t="shared" ref="M123:M138" si="64">I123+J123-K123-L123</f>
        <v>1.1783832008157633</v>
      </c>
      <c r="N123" s="43">
        <f t="shared" si="61"/>
        <v>1.1783832008157631</v>
      </c>
      <c r="O123" s="43">
        <f t="shared" si="61"/>
        <v>-4.2980089368510048E-2</v>
      </c>
      <c r="P123" s="43">
        <f t="shared" si="61"/>
        <v>0</v>
      </c>
      <c r="Q123" s="43">
        <f t="shared" si="61"/>
        <v>0</v>
      </c>
      <c r="R123" s="43">
        <f t="shared" ref="R123:R138" si="65">N123+O123-P123-Q123</f>
        <v>1.1354031114472531</v>
      </c>
      <c r="S123" s="43">
        <f t="shared" si="62"/>
        <v>1.1354031114472531</v>
      </c>
      <c r="T123" s="43">
        <f t="shared" si="62"/>
        <v>-4.2980089368510048E-2</v>
      </c>
      <c r="U123" s="43">
        <f t="shared" si="62"/>
        <v>0</v>
      </c>
      <c r="V123" s="43">
        <f t="shared" si="62"/>
        <v>0</v>
      </c>
      <c r="W123" s="45">
        <f t="shared" ref="W123:W138" si="66">S123+T123-U123-V123</f>
        <v>1.0924230220787432</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0</v>
      </c>
      <c r="E125" s="43">
        <f t="shared" si="59"/>
        <v>0</v>
      </c>
      <c r="F125" s="43">
        <f t="shared" si="59"/>
        <v>0</v>
      </c>
      <c r="G125" s="43">
        <f t="shared" si="59"/>
        <v>0</v>
      </c>
      <c r="H125" s="43">
        <f t="shared" si="63"/>
        <v>0</v>
      </c>
      <c r="I125" s="43">
        <f t="shared" si="60"/>
        <v>0</v>
      </c>
      <c r="J125" s="43">
        <f t="shared" si="60"/>
        <v>0</v>
      </c>
      <c r="K125" s="43">
        <f t="shared" si="60"/>
        <v>0</v>
      </c>
      <c r="L125" s="43">
        <f t="shared" si="60"/>
        <v>0</v>
      </c>
      <c r="M125" s="45">
        <f t="shared" si="64"/>
        <v>0</v>
      </c>
      <c r="N125" s="43">
        <f t="shared" si="61"/>
        <v>0</v>
      </c>
      <c r="O125" s="43">
        <f t="shared" si="61"/>
        <v>0</v>
      </c>
      <c r="P125" s="43">
        <f t="shared" si="61"/>
        <v>0</v>
      </c>
      <c r="Q125" s="43">
        <f t="shared" si="61"/>
        <v>0</v>
      </c>
      <c r="R125" s="43">
        <f t="shared" si="65"/>
        <v>0</v>
      </c>
      <c r="S125" s="43">
        <f t="shared" si="62"/>
        <v>0</v>
      </c>
      <c r="T125" s="43">
        <f t="shared" si="62"/>
        <v>0</v>
      </c>
      <c r="U125" s="43">
        <f t="shared" si="62"/>
        <v>0</v>
      </c>
      <c r="V125" s="43">
        <f t="shared" si="62"/>
        <v>0</v>
      </c>
      <c r="W125" s="45">
        <f t="shared" si="66"/>
        <v>0</v>
      </c>
    </row>
    <row r="126" spans="2:23" x14ac:dyDescent="0.3">
      <c r="B126" s="41">
        <f t="shared" si="67"/>
        <v>5</v>
      </c>
      <c r="C126" s="42" t="s">
        <v>4</v>
      </c>
      <c r="D126" s="43">
        <f t="shared" si="59"/>
        <v>4.6268222804547099</v>
      </c>
      <c r="E126" s="43">
        <f t="shared" si="59"/>
        <v>1.3681847908632725</v>
      </c>
      <c r="F126" s="43">
        <f t="shared" si="59"/>
        <v>0</v>
      </c>
      <c r="G126" s="43">
        <f t="shared" si="59"/>
        <v>0</v>
      </c>
      <c r="H126" s="43">
        <f t="shared" si="63"/>
        <v>5.9950070713179819</v>
      </c>
      <c r="I126" s="43">
        <f t="shared" si="60"/>
        <v>5.9950070713179819</v>
      </c>
      <c r="J126" s="43">
        <f t="shared" si="60"/>
        <v>-0.21041245972672754</v>
      </c>
      <c r="K126" s="43">
        <f t="shared" si="60"/>
        <v>0</v>
      </c>
      <c r="L126" s="43">
        <f t="shared" si="60"/>
        <v>0</v>
      </c>
      <c r="M126" s="45">
        <f t="shared" si="64"/>
        <v>5.7845946115912543</v>
      </c>
      <c r="N126" s="43">
        <f t="shared" si="61"/>
        <v>5.7845946115912552</v>
      </c>
      <c r="O126" s="43">
        <f t="shared" si="61"/>
        <v>2.7394875402732723</v>
      </c>
      <c r="P126" s="43">
        <f t="shared" si="61"/>
        <v>0</v>
      </c>
      <c r="Q126" s="43">
        <f t="shared" si="61"/>
        <v>0</v>
      </c>
      <c r="R126" s="43">
        <f t="shared" si="65"/>
        <v>8.524082151864528</v>
      </c>
      <c r="S126" s="43">
        <f t="shared" si="62"/>
        <v>8.5240821518645262</v>
      </c>
      <c r="T126" s="43">
        <f t="shared" si="62"/>
        <v>0.76118454027327243</v>
      </c>
      <c r="U126" s="43">
        <f t="shared" si="62"/>
        <v>0</v>
      </c>
      <c r="V126" s="43">
        <f t="shared" si="62"/>
        <v>0</v>
      </c>
      <c r="W126" s="45">
        <f t="shared" si="66"/>
        <v>9.2852666921377995</v>
      </c>
    </row>
    <row r="127" spans="2:23" x14ac:dyDescent="0.3">
      <c r="B127" s="41">
        <f t="shared" si="67"/>
        <v>6</v>
      </c>
      <c r="C127" s="42" t="s">
        <v>5</v>
      </c>
      <c r="D127" s="43">
        <f t="shared" si="59"/>
        <v>5.5784113419280965</v>
      </c>
      <c r="E127" s="43">
        <f t="shared" si="59"/>
        <v>2.2147188686240122</v>
      </c>
      <c r="F127" s="43">
        <f t="shared" si="59"/>
        <v>0</v>
      </c>
      <c r="G127" s="43">
        <f t="shared" si="59"/>
        <v>0</v>
      </c>
      <c r="H127" s="43">
        <f t="shared" si="63"/>
        <v>7.7931302105521087</v>
      </c>
      <c r="I127" s="43">
        <f t="shared" si="60"/>
        <v>7.7931302105521087</v>
      </c>
      <c r="J127" s="43">
        <f t="shared" si="60"/>
        <v>3.5035253062240117</v>
      </c>
      <c r="K127" s="43">
        <f t="shared" si="60"/>
        <v>0</v>
      </c>
      <c r="L127" s="43">
        <f t="shared" si="60"/>
        <v>0</v>
      </c>
      <c r="M127" s="45">
        <f t="shared" si="64"/>
        <v>11.29665551677612</v>
      </c>
      <c r="N127" s="43">
        <f t="shared" si="61"/>
        <v>11.29665551677612</v>
      </c>
      <c r="O127" s="43">
        <f t="shared" si="61"/>
        <v>5.2988543752640123</v>
      </c>
      <c r="P127" s="43">
        <f t="shared" si="61"/>
        <v>0</v>
      </c>
      <c r="Q127" s="43">
        <f t="shared" si="61"/>
        <v>0</v>
      </c>
      <c r="R127" s="43">
        <f t="shared" si="65"/>
        <v>16.595509892040134</v>
      </c>
      <c r="S127" s="43">
        <f t="shared" si="62"/>
        <v>16.595509892040134</v>
      </c>
      <c r="T127" s="43">
        <f t="shared" si="62"/>
        <v>5.8324863752640121</v>
      </c>
      <c r="U127" s="43">
        <f t="shared" si="62"/>
        <v>0</v>
      </c>
      <c r="V127" s="43">
        <f t="shared" si="62"/>
        <v>0</v>
      </c>
      <c r="W127" s="45">
        <f t="shared" si="66"/>
        <v>22.427996267304145</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0</v>
      </c>
      <c r="E130" s="43">
        <f t="shared" si="59"/>
        <v>0</v>
      </c>
      <c r="F130" s="43">
        <f t="shared" si="59"/>
        <v>0</v>
      </c>
      <c r="G130" s="43">
        <f t="shared" si="59"/>
        <v>0</v>
      </c>
      <c r="H130" s="43">
        <f t="shared" si="63"/>
        <v>0</v>
      </c>
      <c r="I130" s="43">
        <f t="shared" si="60"/>
        <v>0</v>
      </c>
      <c r="J130" s="43">
        <f t="shared" si="60"/>
        <v>0</v>
      </c>
      <c r="K130" s="43">
        <f t="shared" si="60"/>
        <v>0</v>
      </c>
      <c r="L130" s="43">
        <f t="shared" si="60"/>
        <v>0</v>
      </c>
      <c r="M130" s="45">
        <f t="shared" si="64"/>
        <v>0</v>
      </c>
      <c r="N130" s="43">
        <f t="shared" si="61"/>
        <v>0</v>
      </c>
      <c r="O130" s="43">
        <f t="shared" si="61"/>
        <v>0</v>
      </c>
      <c r="P130" s="43">
        <f t="shared" si="61"/>
        <v>0</v>
      </c>
      <c r="Q130" s="43">
        <f t="shared" si="61"/>
        <v>0</v>
      </c>
      <c r="R130" s="43">
        <f t="shared" si="65"/>
        <v>0</v>
      </c>
      <c r="S130" s="43">
        <f t="shared" si="62"/>
        <v>0</v>
      </c>
      <c r="T130" s="43">
        <f t="shared" si="62"/>
        <v>0</v>
      </c>
      <c r="U130" s="43">
        <f t="shared" si="62"/>
        <v>0</v>
      </c>
      <c r="V130" s="43">
        <f t="shared" si="62"/>
        <v>0</v>
      </c>
      <c r="W130" s="45">
        <f t="shared" si="66"/>
        <v>0</v>
      </c>
    </row>
    <row r="131" spans="2:33" x14ac:dyDescent="0.3">
      <c r="B131" s="41">
        <f t="shared" si="67"/>
        <v>10</v>
      </c>
      <c r="C131" s="42" t="s">
        <v>9</v>
      </c>
      <c r="D131" s="43">
        <f t="shared" si="59"/>
        <v>1.6925211274069132</v>
      </c>
      <c r="E131" s="43">
        <f t="shared" si="59"/>
        <v>1.9120735295263447</v>
      </c>
      <c r="F131" s="43">
        <f t="shared" si="59"/>
        <v>0</v>
      </c>
      <c r="G131" s="43">
        <f t="shared" si="59"/>
        <v>0</v>
      </c>
      <c r="H131" s="43">
        <f t="shared" si="63"/>
        <v>3.6045946569332576</v>
      </c>
      <c r="I131" s="43">
        <f t="shared" si="60"/>
        <v>3.6045946569332576</v>
      </c>
      <c r="J131" s="43">
        <f t="shared" si="60"/>
        <v>-0.3763498594736554</v>
      </c>
      <c r="K131" s="43">
        <f t="shared" si="60"/>
        <v>0</v>
      </c>
      <c r="L131" s="43">
        <f t="shared" si="60"/>
        <v>0</v>
      </c>
      <c r="M131" s="45">
        <f t="shared" si="64"/>
        <v>3.2282447974596025</v>
      </c>
      <c r="N131" s="43">
        <f t="shared" si="61"/>
        <v>3.2282447974596025</v>
      </c>
      <c r="O131" s="43">
        <f t="shared" si="61"/>
        <v>-0.3763498594736554</v>
      </c>
      <c r="P131" s="43">
        <f t="shared" si="61"/>
        <v>0</v>
      </c>
      <c r="Q131" s="43">
        <f t="shared" si="61"/>
        <v>0</v>
      </c>
      <c r="R131" s="43">
        <f t="shared" si="65"/>
        <v>2.8518949379859473</v>
      </c>
      <c r="S131" s="43">
        <f t="shared" si="62"/>
        <v>2.8518949379859468</v>
      </c>
      <c r="T131" s="43">
        <f t="shared" si="62"/>
        <v>-0.3763498594736554</v>
      </c>
      <c r="U131" s="43">
        <f t="shared" si="62"/>
        <v>0</v>
      </c>
      <c r="V131" s="43">
        <f t="shared" si="62"/>
        <v>0</v>
      </c>
      <c r="W131" s="45">
        <f t="shared" si="66"/>
        <v>2.4755450785122912</v>
      </c>
    </row>
    <row r="132" spans="2:33" x14ac:dyDescent="0.3">
      <c r="B132" s="41">
        <f t="shared" si="67"/>
        <v>11</v>
      </c>
      <c r="C132" s="42" t="s">
        <v>10</v>
      </c>
      <c r="D132" s="43">
        <f t="shared" si="59"/>
        <v>9.4868614645796281E-2</v>
      </c>
      <c r="E132" s="43">
        <f t="shared" si="59"/>
        <v>1.4111953363462638E-5</v>
      </c>
      <c r="F132" s="43">
        <f t="shared" si="59"/>
        <v>0</v>
      </c>
      <c r="G132" s="43">
        <f t="shared" si="59"/>
        <v>0</v>
      </c>
      <c r="H132" s="43">
        <f t="shared" si="63"/>
        <v>9.488272659915975E-2</v>
      </c>
      <c r="I132" s="43">
        <f t="shared" si="60"/>
        <v>9.4882726599159736E-2</v>
      </c>
      <c r="J132" s="43">
        <f t="shared" si="60"/>
        <v>5.9549556503363466E-2</v>
      </c>
      <c r="K132" s="43">
        <f t="shared" si="60"/>
        <v>0</v>
      </c>
      <c r="L132" s="43">
        <f t="shared" si="60"/>
        <v>0</v>
      </c>
      <c r="M132" s="45">
        <f t="shared" si="64"/>
        <v>0.15443228310252322</v>
      </c>
      <c r="N132" s="43">
        <f t="shared" si="61"/>
        <v>0.15443228310252322</v>
      </c>
      <c r="O132" s="43">
        <f t="shared" si="61"/>
        <v>-1.1270121046636538E-2</v>
      </c>
      <c r="P132" s="43">
        <f t="shared" si="61"/>
        <v>0</v>
      </c>
      <c r="Q132" s="43">
        <f t="shared" si="61"/>
        <v>0</v>
      </c>
      <c r="R132" s="43">
        <f t="shared" si="65"/>
        <v>0.14316216205588667</v>
      </c>
      <c r="S132" s="43">
        <f t="shared" si="62"/>
        <v>0.14316216205588667</v>
      </c>
      <c r="T132" s="43">
        <f t="shared" si="62"/>
        <v>-1.1270121046636538E-2</v>
      </c>
      <c r="U132" s="43">
        <f t="shared" si="62"/>
        <v>0</v>
      </c>
      <c r="V132" s="43">
        <f t="shared" si="62"/>
        <v>0</v>
      </c>
      <c r="W132" s="45">
        <f t="shared" si="66"/>
        <v>0.13189204100925012</v>
      </c>
    </row>
    <row r="133" spans="2:33" x14ac:dyDescent="0.3">
      <c r="B133" s="41">
        <f t="shared" si="67"/>
        <v>12</v>
      </c>
      <c r="C133" s="42" t="s">
        <v>11</v>
      </c>
      <c r="D133" s="43">
        <f t="shared" si="59"/>
        <v>0.23303665393401768</v>
      </c>
      <c r="E133" s="43">
        <f t="shared" si="59"/>
        <v>0.35656643657005099</v>
      </c>
      <c r="F133" s="43">
        <f t="shared" si="59"/>
        <v>0</v>
      </c>
      <c r="G133" s="43">
        <f t="shared" si="59"/>
        <v>0</v>
      </c>
      <c r="H133" s="43">
        <f t="shared" si="63"/>
        <v>0.58960309050406867</v>
      </c>
      <c r="I133" s="43">
        <f t="shared" si="60"/>
        <v>0.58960309050406856</v>
      </c>
      <c r="J133" s="43">
        <f t="shared" si="60"/>
        <v>0.91644734320005106</v>
      </c>
      <c r="K133" s="43">
        <f t="shared" si="60"/>
        <v>0</v>
      </c>
      <c r="L133" s="43">
        <f t="shared" si="60"/>
        <v>0</v>
      </c>
      <c r="M133" s="45">
        <f t="shared" si="64"/>
        <v>1.5060504337041196</v>
      </c>
      <c r="N133" s="43">
        <f t="shared" si="61"/>
        <v>1.5060504337041196</v>
      </c>
      <c r="O133" s="43">
        <f t="shared" si="61"/>
        <v>0.45906289044505094</v>
      </c>
      <c r="P133" s="43">
        <f t="shared" si="61"/>
        <v>0</v>
      </c>
      <c r="Q133" s="43">
        <f t="shared" si="61"/>
        <v>0</v>
      </c>
      <c r="R133" s="43">
        <f t="shared" si="65"/>
        <v>1.9651133241491705</v>
      </c>
      <c r="S133" s="43">
        <f t="shared" si="62"/>
        <v>1.9651133241491705</v>
      </c>
      <c r="T133" s="43">
        <f t="shared" si="62"/>
        <v>-0.139294109554949</v>
      </c>
      <c r="U133" s="43">
        <f t="shared" si="62"/>
        <v>0</v>
      </c>
      <c r="V133" s="43">
        <f t="shared" si="62"/>
        <v>0</v>
      </c>
      <c r="W133" s="45">
        <f t="shared" si="66"/>
        <v>1.8258192145942216</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0</v>
      </c>
      <c r="K135" s="43">
        <f t="shared" si="60"/>
        <v>0</v>
      </c>
      <c r="L135" s="43">
        <f t="shared" si="60"/>
        <v>0</v>
      </c>
      <c r="M135" s="45">
        <f t="shared" si="64"/>
        <v>0</v>
      </c>
      <c r="N135" s="43">
        <f t="shared" si="61"/>
        <v>0</v>
      </c>
      <c r="O135" s="43">
        <f t="shared" si="61"/>
        <v>0</v>
      </c>
      <c r="P135" s="43">
        <f t="shared" si="61"/>
        <v>0</v>
      </c>
      <c r="Q135" s="43">
        <f t="shared" si="61"/>
        <v>0</v>
      </c>
      <c r="R135" s="43">
        <f t="shared" si="65"/>
        <v>0</v>
      </c>
      <c r="S135" s="43">
        <f t="shared" si="62"/>
        <v>0</v>
      </c>
      <c r="T135" s="43">
        <f t="shared" si="62"/>
        <v>0</v>
      </c>
      <c r="U135" s="43">
        <f t="shared" si="62"/>
        <v>0</v>
      </c>
      <c r="V135" s="43">
        <f t="shared" si="62"/>
        <v>0</v>
      </c>
      <c r="W135" s="45">
        <f t="shared" si="66"/>
        <v>0</v>
      </c>
    </row>
    <row r="136" spans="2:33" x14ac:dyDescent="0.3">
      <c r="B136" s="41">
        <f t="shared" si="67"/>
        <v>15</v>
      </c>
      <c r="C136" s="28" t="s">
        <v>14</v>
      </c>
      <c r="D136" s="43">
        <f t="shared" si="59"/>
        <v>0</v>
      </c>
      <c r="E136" s="43">
        <f t="shared" si="59"/>
        <v>0</v>
      </c>
      <c r="F136" s="43">
        <f t="shared" si="59"/>
        <v>0</v>
      </c>
      <c r="G136" s="43">
        <f t="shared" si="59"/>
        <v>0</v>
      </c>
      <c r="H136" s="43">
        <f t="shared" si="63"/>
        <v>0</v>
      </c>
      <c r="I136" s="43">
        <f t="shared" si="60"/>
        <v>0</v>
      </c>
      <c r="J136" s="43">
        <f t="shared" si="60"/>
        <v>0</v>
      </c>
      <c r="K136" s="43">
        <f t="shared" si="60"/>
        <v>0</v>
      </c>
      <c r="L136" s="43">
        <f t="shared" si="60"/>
        <v>0</v>
      </c>
      <c r="M136" s="45">
        <f t="shared" si="64"/>
        <v>0</v>
      </c>
      <c r="N136" s="43">
        <f t="shared" si="61"/>
        <v>0</v>
      </c>
      <c r="O136" s="43">
        <f t="shared" si="61"/>
        <v>0</v>
      </c>
      <c r="P136" s="43">
        <f t="shared" si="61"/>
        <v>0</v>
      </c>
      <c r="Q136" s="43">
        <f t="shared" si="61"/>
        <v>0</v>
      </c>
      <c r="R136" s="43">
        <f t="shared" si="65"/>
        <v>0</v>
      </c>
      <c r="S136" s="43">
        <f t="shared" si="62"/>
        <v>0</v>
      </c>
      <c r="T136" s="43">
        <f t="shared" si="62"/>
        <v>0</v>
      </c>
      <c r="U136" s="43">
        <f t="shared" si="62"/>
        <v>0</v>
      </c>
      <c r="V136" s="43">
        <f t="shared" si="62"/>
        <v>0</v>
      </c>
      <c r="W136" s="45">
        <f t="shared" si="66"/>
        <v>0</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13.282336424392318</v>
      </c>
      <c r="E139" s="36">
        <f t="shared" ref="E139:W139" si="72">SUM(E122:E137)</f>
        <v>6.0162446216985339</v>
      </c>
      <c r="F139" s="36">
        <f t="shared" si="72"/>
        <v>0</v>
      </c>
      <c r="G139" s="36">
        <f t="shared" si="72"/>
        <v>0</v>
      </c>
      <c r="H139" s="36">
        <f t="shared" si="72"/>
        <v>19.298581046090852</v>
      </c>
      <c r="I139" s="36">
        <f t="shared" si="72"/>
        <v>19.298581046090852</v>
      </c>
      <c r="J139" s="36">
        <f t="shared" si="72"/>
        <v>3.8497797973585328</v>
      </c>
      <c r="K139" s="36">
        <f t="shared" si="72"/>
        <v>0</v>
      </c>
      <c r="L139" s="36">
        <f t="shared" si="72"/>
        <v>0</v>
      </c>
      <c r="M139" s="36">
        <f t="shared" si="72"/>
        <v>23.148360843449382</v>
      </c>
      <c r="N139" s="36">
        <f t="shared" si="72"/>
        <v>23.148360843449382</v>
      </c>
      <c r="O139" s="36">
        <f t="shared" si="72"/>
        <v>8.066804736093534</v>
      </c>
      <c r="P139" s="36">
        <f t="shared" si="72"/>
        <v>0</v>
      </c>
      <c r="Q139" s="36">
        <f t="shared" si="72"/>
        <v>0</v>
      </c>
      <c r="R139" s="36">
        <f t="shared" si="72"/>
        <v>31.215165579542919</v>
      </c>
      <c r="S139" s="36">
        <f t="shared" si="72"/>
        <v>31.215165579542919</v>
      </c>
      <c r="T139" s="36">
        <f t="shared" si="72"/>
        <v>6.0237767360935344</v>
      </c>
      <c r="U139" s="36">
        <f t="shared" si="72"/>
        <v>0</v>
      </c>
      <c r="V139" s="36">
        <f t="shared" si="72"/>
        <v>0</v>
      </c>
      <c r="W139" s="36">
        <f t="shared" si="72"/>
        <v>37.23894231563645</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0</v>
      </c>
      <c r="E148" s="43">
        <f t="shared" si="73"/>
        <v>0</v>
      </c>
      <c r="F148" s="43">
        <f t="shared" si="73"/>
        <v>0</v>
      </c>
      <c r="G148" s="43">
        <f t="shared" si="73"/>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3"/>
        <v>1.092423022078743</v>
      </c>
      <c r="E149" s="43">
        <f t="shared" si="73"/>
        <v>-4.2980089368510048E-2</v>
      </c>
      <c r="F149" s="43">
        <f t="shared" si="73"/>
        <v>0</v>
      </c>
      <c r="G149" s="43">
        <f t="shared" si="73"/>
        <v>0</v>
      </c>
      <c r="H149" s="45">
        <f t="shared" ref="H149:H164" si="74">D149+E149-F149-G149</f>
        <v>1.049442932710233</v>
      </c>
      <c r="I149" s="30">
        <f t="shared" ref="I149:I164" si="75">H149</f>
        <v>1.049442932710233</v>
      </c>
      <c r="J149" s="29"/>
      <c r="K149" s="30"/>
      <c r="L149" s="29"/>
      <c r="M149" s="30">
        <f t="shared" ref="M149:M164" si="76">I149+J149-K149-L149</f>
        <v>1.049442932710233</v>
      </c>
      <c r="N149" s="30">
        <f t="shared" ref="N149:N164" si="77">M149</f>
        <v>1.049442932710233</v>
      </c>
      <c r="O149" s="29"/>
      <c r="P149" s="30"/>
      <c r="Q149" s="29"/>
      <c r="R149" s="30">
        <f t="shared" ref="R149:R164" si="78">N149+O149-P149-Q149</f>
        <v>1.049442932710233</v>
      </c>
      <c r="S149" s="30">
        <f t="shared" ref="S149:S164" si="79">R149</f>
        <v>1.049442932710233</v>
      </c>
      <c r="T149" s="29"/>
      <c r="U149" s="30"/>
      <c r="V149" s="29"/>
      <c r="W149" s="30">
        <f t="shared" ref="W149:W164" si="80">S149+T149-U149-V149</f>
        <v>1.049442932710233</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0</v>
      </c>
      <c r="E151" s="43">
        <f t="shared" si="73"/>
        <v>0</v>
      </c>
      <c r="F151" s="43">
        <f t="shared" si="73"/>
        <v>0</v>
      </c>
      <c r="G151" s="43">
        <f t="shared" si="73"/>
        <v>0</v>
      </c>
      <c r="H151" s="45">
        <f t="shared" si="74"/>
        <v>0</v>
      </c>
      <c r="I151" s="30">
        <f t="shared" si="75"/>
        <v>0</v>
      </c>
      <c r="J151" s="29"/>
      <c r="K151" s="30"/>
      <c r="L151" s="29"/>
      <c r="M151" s="30">
        <f t="shared" si="76"/>
        <v>0</v>
      </c>
      <c r="N151" s="30">
        <f t="shared" si="77"/>
        <v>0</v>
      </c>
      <c r="O151" s="29"/>
      <c r="P151" s="30"/>
      <c r="Q151" s="29"/>
      <c r="R151" s="30">
        <f t="shared" si="78"/>
        <v>0</v>
      </c>
      <c r="S151" s="30">
        <f t="shared" si="79"/>
        <v>0</v>
      </c>
      <c r="T151" s="29"/>
      <c r="U151" s="30"/>
      <c r="V151" s="29"/>
      <c r="W151" s="30">
        <f t="shared" si="80"/>
        <v>0</v>
      </c>
    </row>
    <row r="152" spans="2:23" x14ac:dyDescent="0.3">
      <c r="B152" s="41">
        <f t="shared" si="81"/>
        <v>5</v>
      </c>
      <c r="C152" s="42" t="s">
        <v>4</v>
      </c>
      <c r="D152" s="43">
        <f t="shared" si="73"/>
        <v>9.2852666921377995</v>
      </c>
      <c r="E152" s="43">
        <f t="shared" si="73"/>
        <v>-0.34701845972672751</v>
      </c>
      <c r="F152" s="43">
        <f t="shared" si="73"/>
        <v>0</v>
      </c>
      <c r="G152" s="43">
        <f t="shared" si="73"/>
        <v>0</v>
      </c>
      <c r="H152" s="45">
        <f t="shared" si="74"/>
        <v>8.9382482324110715</v>
      </c>
      <c r="I152" s="30">
        <f t="shared" si="75"/>
        <v>8.9382482324110715</v>
      </c>
      <c r="J152" s="29"/>
      <c r="K152" s="30"/>
      <c r="L152" s="29"/>
      <c r="M152" s="30">
        <f t="shared" si="76"/>
        <v>8.9382482324110715</v>
      </c>
      <c r="N152" s="30">
        <f t="shared" si="77"/>
        <v>8.9382482324110715</v>
      </c>
      <c r="O152" s="29"/>
      <c r="P152" s="30"/>
      <c r="Q152" s="29"/>
      <c r="R152" s="30">
        <f t="shared" si="78"/>
        <v>8.9382482324110715</v>
      </c>
      <c r="S152" s="30">
        <f t="shared" si="79"/>
        <v>8.9382482324110715</v>
      </c>
      <c r="T152" s="29"/>
      <c r="U152" s="30"/>
      <c r="V152" s="29"/>
      <c r="W152" s="30">
        <f t="shared" si="80"/>
        <v>8.9382482324110715</v>
      </c>
    </row>
    <row r="153" spans="2:23" x14ac:dyDescent="0.3">
      <c r="B153" s="41">
        <f t="shared" si="81"/>
        <v>6</v>
      </c>
      <c r="C153" s="42" t="s">
        <v>5</v>
      </c>
      <c r="D153" s="43">
        <f t="shared" si="73"/>
        <v>22.427996267304145</v>
      </c>
      <c r="E153" s="43">
        <f t="shared" si="73"/>
        <v>-1.3523136247359877</v>
      </c>
      <c r="F153" s="43">
        <f t="shared" si="73"/>
        <v>0</v>
      </c>
      <c r="G153" s="43">
        <f t="shared" si="73"/>
        <v>0</v>
      </c>
      <c r="H153" s="45">
        <f t="shared" si="74"/>
        <v>21.075682642568157</v>
      </c>
      <c r="I153" s="30">
        <f t="shared" si="75"/>
        <v>21.075682642568157</v>
      </c>
      <c r="J153" s="29"/>
      <c r="K153" s="30"/>
      <c r="L153" s="29"/>
      <c r="M153" s="30">
        <f t="shared" si="76"/>
        <v>21.075682642568157</v>
      </c>
      <c r="N153" s="30">
        <f t="shared" si="77"/>
        <v>21.075682642568157</v>
      </c>
      <c r="O153" s="29"/>
      <c r="P153" s="30"/>
      <c r="Q153" s="29"/>
      <c r="R153" s="30">
        <f t="shared" si="78"/>
        <v>21.075682642568157</v>
      </c>
      <c r="S153" s="30">
        <f t="shared" si="79"/>
        <v>21.075682642568157</v>
      </c>
      <c r="T153" s="29"/>
      <c r="U153" s="30"/>
      <c r="V153" s="29"/>
      <c r="W153" s="30">
        <f t="shared" si="80"/>
        <v>21.075682642568157</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0</v>
      </c>
      <c r="E156" s="43">
        <f t="shared" si="73"/>
        <v>0</v>
      </c>
      <c r="F156" s="43">
        <f t="shared" si="73"/>
        <v>0</v>
      </c>
      <c r="G156" s="43">
        <f t="shared" si="73"/>
        <v>0</v>
      </c>
      <c r="H156" s="45">
        <f t="shared" si="74"/>
        <v>0</v>
      </c>
      <c r="I156" s="30">
        <f t="shared" si="75"/>
        <v>0</v>
      </c>
      <c r="J156" s="29"/>
      <c r="K156" s="30"/>
      <c r="L156" s="29"/>
      <c r="M156" s="30">
        <f t="shared" si="76"/>
        <v>0</v>
      </c>
      <c r="N156" s="30">
        <f t="shared" si="77"/>
        <v>0</v>
      </c>
      <c r="O156" s="29"/>
      <c r="P156" s="30"/>
      <c r="Q156" s="29"/>
      <c r="R156" s="30">
        <f t="shared" si="78"/>
        <v>0</v>
      </c>
      <c r="S156" s="30">
        <f t="shared" si="79"/>
        <v>0</v>
      </c>
      <c r="T156" s="29"/>
      <c r="U156" s="30"/>
      <c r="V156" s="29"/>
      <c r="W156" s="30">
        <f t="shared" si="80"/>
        <v>0</v>
      </c>
    </row>
    <row r="157" spans="2:23" x14ac:dyDescent="0.3">
      <c r="B157" s="41">
        <f t="shared" si="81"/>
        <v>10</v>
      </c>
      <c r="C157" s="42" t="s">
        <v>9</v>
      </c>
      <c r="D157" s="43">
        <f t="shared" si="73"/>
        <v>2.4755450785122912</v>
      </c>
      <c r="E157" s="43">
        <f t="shared" si="73"/>
        <v>-0.3763498594736554</v>
      </c>
      <c r="F157" s="43">
        <f t="shared" si="73"/>
        <v>0</v>
      </c>
      <c r="G157" s="43">
        <f t="shared" si="73"/>
        <v>0</v>
      </c>
      <c r="H157" s="45">
        <f t="shared" si="74"/>
        <v>2.099195219038636</v>
      </c>
      <c r="I157" s="30">
        <f t="shared" si="75"/>
        <v>2.099195219038636</v>
      </c>
      <c r="J157" s="29"/>
      <c r="K157" s="30"/>
      <c r="L157" s="29"/>
      <c r="M157" s="30">
        <f t="shared" si="76"/>
        <v>2.099195219038636</v>
      </c>
      <c r="N157" s="30">
        <f t="shared" si="77"/>
        <v>2.099195219038636</v>
      </c>
      <c r="O157" s="29"/>
      <c r="P157" s="30"/>
      <c r="Q157" s="29"/>
      <c r="R157" s="30">
        <f t="shared" si="78"/>
        <v>2.099195219038636</v>
      </c>
      <c r="S157" s="30">
        <f t="shared" si="79"/>
        <v>2.099195219038636</v>
      </c>
      <c r="T157" s="29"/>
      <c r="U157" s="30"/>
      <c r="V157" s="29"/>
      <c r="W157" s="30">
        <f t="shared" si="80"/>
        <v>2.099195219038636</v>
      </c>
    </row>
    <row r="158" spans="2:23" x14ac:dyDescent="0.3">
      <c r="B158" s="41">
        <f t="shared" si="81"/>
        <v>11</v>
      </c>
      <c r="C158" s="42" t="s">
        <v>10</v>
      </c>
      <c r="D158" s="43">
        <f t="shared" si="73"/>
        <v>0.13189204100925012</v>
      </c>
      <c r="E158" s="43">
        <f t="shared" si="73"/>
        <v>-1.1270121046636538E-2</v>
      </c>
      <c r="F158" s="43">
        <f t="shared" si="73"/>
        <v>0</v>
      </c>
      <c r="G158" s="43">
        <f t="shared" si="73"/>
        <v>0</v>
      </c>
      <c r="H158" s="45">
        <f t="shared" si="74"/>
        <v>0.12062191996261358</v>
      </c>
      <c r="I158" s="30">
        <f t="shared" si="75"/>
        <v>0.12062191996261358</v>
      </c>
      <c r="J158" s="29"/>
      <c r="K158" s="30"/>
      <c r="L158" s="29"/>
      <c r="M158" s="30">
        <f t="shared" si="76"/>
        <v>0.12062191996261358</v>
      </c>
      <c r="N158" s="30">
        <f t="shared" si="77"/>
        <v>0.12062191996261358</v>
      </c>
      <c r="O158" s="29"/>
      <c r="P158" s="30"/>
      <c r="Q158" s="29"/>
      <c r="R158" s="30">
        <f t="shared" si="78"/>
        <v>0.12062191996261358</v>
      </c>
      <c r="S158" s="30">
        <f t="shared" si="79"/>
        <v>0.12062191996261358</v>
      </c>
      <c r="T158" s="29"/>
      <c r="U158" s="30"/>
      <c r="V158" s="29"/>
      <c r="W158" s="30">
        <f t="shared" si="80"/>
        <v>0.12062191996261358</v>
      </c>
    </row>
    <row r="159" spans="2:23" x14ac:dyDescent="0.3">
      <c r="B159" s="41">
        <f t="shared" si="81"/>
        <v>12</v>
      </c>
      <c r="C159" s="42" t="s">
        <v>11</v>
      </c>
      <c r="D159" s="43">
        <f t="shared" si="73"/>
        <v>1.8258192145942216</v>
      </c>
      <c r="E159" s="43">
        <f t="shared" si="73"/>
        <v>-0.139294109554949</v>
      </c>
      <c r="F159" s="43">
        <f t="shared" si="73"/>
        <v>0</v>
      </c>
      <c r="G159" s="43">
        <f t="shared" si="73"/>
        <v>0</v>
      </c>
      <c r="H159" s="45">
        <f t="shared" si="74"/>
        <v>1.6865251050392727</v>
      </c>
      <c r="I159" s="30">
        <f t="shared" si="75"/>
        <v>1.6865251050392727</v>
      </c>
      <c r="J159" s="29"/>
      <c r="K159" s="30"/>
      <c r="L159" s="29"/>
      <c r="M159" s="30">
        <f t="shared" si="76"/>
        <v>1.6865251050392727</v>
      </c>
      <c r="N159" s="30">
        <f t="shared" si="77"/>
        <v>1.6865251050392727</v>
      </c>
      <c r="O159" s="29"/>
      <c r="P159" s="30"/>
      <c r="Q159" s="29"/>
      <c r="R159" s="30">
        <f t="shared" si="78"/>
        <v>1.6865251050392727</v>
      </c>
      <c r="S159" s="30">
        <f t="shared" si="79"/>
        <v>1.6865251050392727</v>
      </c>
      <c r="T159" s="29"/>
      <c r="U159" s="30"/>
      <c r="V159" s="29"/>
      <c r="W159" s="30">
        <f t="shared" si="80"/>
        <v>1.6865251050392727</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0</v>
      </c>
      <c r="E161" s="43">
        <f t="shared" si="73"/>
        <v>0</v>
      </c>
      <c r="F161" s="43">
        <f t="shared" si="73"/>
        <v>0</v>
      </c>
      <c r="G161" s="43">
        <f t="shared" si="73"/>
        <v>0</v>
      </c>
      <c r="H161" s="45">
        <f t="shared" si="74"/>
        <v>0</v>
      </c>
      <c r="I161" s="30">
        <f t="shared" si="75"/>
        <v>0</v>
      </c>
      <c r="J161" s="29"/>
      <c r="K161" s="30"/>
      <c r="L161" s="29"/>
      <c r="M161" s="30">
        <f t="shared" si="76"/>
        <v>0</v>
      </c>
      <c r="N161" s="30">
        <f t="shared" si="77"/>
        <v>0</v>
      </c>
      <c r="O161" s="29"/>
      <c r="P161" s="30"/>
      <c r="Q161" s="29"/>
      <c r="R161" s="30">
        <f t="shared" si="78"/>
        <v>0</v>
      </c>
      <c r="S161" s="30">
        <f t="shared" si="79"/>
        <v>0</v>
      </c>
      <c r="T161" s="29"/>
      <c r="U161" s="30"/>
      <c r="V161" s="29"/>
      <c r="W161" s="30">
        <f t="shared" si="80"/>
        <v>0</v>
      </c>
    </row>
    <row r="162" spans="2:23" x14ac:dyDescent="0.3">
      <c r="B162" s="41">
        <f t="shared" si="81"/>
        <v>15</v>
      </c>
      <c r="C162" s="28" t="s">
        <v>14</v>
      </c>
      <c r="D162" s="43">
        <f t="shared" si="73"/>
        <v>0</v>
      </c>
      <c r="E162" s="43">
        <f t="shared" si="73"/>
        <v>0</v>
      </c>
      <c r="F162" s="43">
        <f t="shared" si="73"/>
        <v>0</v>
      </c>
      <c r="G162" s="43">
        <f t="shared" si="73"/>
        <v>0</v>
      </c>
      <c r="H162" s="45">
        <f t="shared" si="74"/>
        <v>0</v>
      </c>
      <c r="I162" s="30">
        <f t="shared" si="75"/>
        <v>0</v>
      </c>
      <c r="J162" s="29"/>
      <c r="K162" s="30"/>
      <c r="L162" s="29"/>
      <c r="M162" s="30">
        <f t="shared" si="76"/>
        <v>0</v>
      </c>
      <c r="N162" s="30">
        <f t="shared" si="77"/>
        <v>0</v>
      </c>
      <c r="O162" s="29"/>
      <c r="P162" s="30"/>
      <c r="Q162" s="29"/>
      <c r="R162" s="30">
        <f t="shared" si="78"/>
        <v>0</v>
      </c>
      <c r="S162" s="30">
        <f t="shared" si="79"/>
        <v>0</v>
      </c>
      <c r="T162" s="29"/>
      <c r="U162" s="30"/>
      <c r="V162" s="29"/>
      <c r="W162" s="30">
        <f t="shared" si="80"/>
        <v>0</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37.23894231563645</v>
      </c>
      <c r="E165" s="36">
        <f>SUM(E148:E163)</f>
        <v>-2.2692262639064662</v>
      </c>
      <c r="F165" s="36">
        <f>SUM(F148:F163)</f>
        <v>0</v>
      </c>
      <c r="G165" s="36">
        <f>SUM(G148:G163)</f>
        <v>0</v>
      </c>
      <c r="H165" s="36">
        <f>SUM(H148:H163)</f>
        <v>34.969716051729989</v>
      </c>
      <c r="I165" s="36">
        <f t="shared" ref="I165:W165" si="83">SUM(I148:I164)</f>
        <v>34.969716051729989</v>
      </c>
      <c r="J165" s="36">
        <f t="shared" si="83"/>
        <v>0</v>
      </c>
      <c r="K165" s="36">
        <f t="shared" si="83"/>
        <v>0</v>
      </c>
      <c r="L165" s="36">
        <f t="shared" si="83"/>
        <v>0</v>
      </c>
      <c r="M165" s="36">
        <f t="shared" si="83"/>
        <v>34.969716051729989</v>
      </c>
      <c r="N165" s="36">
        <f t="shared" si="83"/>
        <v>34.969716051729989</v>
      </c>
      <c r="O165" s="36">
        <f t="shared" si="83"/>
        <v>0</v>
      </c>
      <c r="P165" s="36">
        <f t="shared" si="83"/>
        <v>0</v>
      </c>
      <c r="Q165" s="36">
        <f t="shared" si="83"/>
        <v>0</v>
      </c>
      <c r="R165" s="36">
        <f t="shared" si="83"/>
        <v>34.969716051729989</v>
      </c>
      <c r="S165" s="36">
        <f t="shared" si="83"/>
        <v>34.969716051729989</v>
      </c>
      <c r="T165" s="36">
        <f t="shared" si="83"/>
        <v>0</v>
      </c>
      <c r="U165" s="36">
        <f t="shared" si="83"/>
        <v>0</v>
      </c>
      <c r="V165" s="36">
        <f t="shared" si="83"/>
        <v>0</v>
      </c>
      <c r="W165" s="36">
        <f t="shared" si="83"/>
        <v>34.969716051729989</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88"/>
  <sheetViews>
    <sheetView showGridLines="0" view="pageBreakPreview" zoomScale="70" zoomScaleNormal="68" zoomScaleSheetLayoutView="70" workbookViewId="0"/>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114</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93">
        <v>0</v>
      </c>
      <c r="E16" s="93">
        <v>0</v>
      </c>
      <c r="F16" s="93">
        <v>0</v>
      </c>
      <c r="G16" s="44"/>
      <c r="H16" s="29">
        <f>D16+E16-F16-G16</f>
        <v>0</v>
      </c>
      <c r="I16" s="30">
        <f>H16</f>
        <v>0</v>
      </c>
      <c r="J16" s="93">
        <v>0</v>
      </c>
      <c r="K16" s="93">
        <v>0</v>
      </c>
      <c r="L16" s="44"/>
      <c r="M16" s="30">
        <f>I16+J16-K16-L16</f>
        <v>0</v>
      </c>
      <c r="N16" s="45">
        <f>M16</f>
        <v>0</v>
      </c>
      <c r="O16" s="93">
        <v>0</v>
      </c>
      <c r="P16" s="93">
        <v>0</v>
      </c>
      <c r="Q16" s="44"/>
      <c r="R16" s="45">
        <f>N16+O16-P16-Q16</f>
        <v>0</v>
      </c>
      <c r="S16" s="45">
        <f>R16</f>
        <v>0</v>
      </c>
      <c r="T16" s="93">
        <v>0</v>
      </c>
      <c r="U16" s="93">
        <v>0</v>
      </c>
      <c r="V16" s="44"/>
      <c r="W16" s="45">
        <f>S16+T16-U16-V16</f>
        <v>0</v>
      </c>
      <c r="X16" s="45">
        <f>W16</f>
        <v>0</v>
      </c>
      <c r="Y16" s="103">
        <v>0</v>
      </c>
      <c r="Z16" s="103">
        <v>0</v>
      </c>
      <c r="AA16" s="44"/>
      <c r="AB16" s="45">
        <f>X16+Y16-Z16-AA16</f>
        <v>0</v>
      </c>
    </row>
    <row r="17" spans="2:28" s="16" customFormat="1" x14ac:dyDescent="0.3">
      <c r="B17" s="27">
        <f>B16+1</f>
        <v>2</v>
      </c>
      <c r="C17" s="28" t="s">
        <v>1</v>
      </c>
      <c r="D17" s="93">
        <v>0</v>
      </c>
      <c r="E17" s="93">
        <v>0</v>
      </c>
      <c r="F17" s="93">
        <v>0</v>
      </c>
      <c r="G17" s="44"/>
      <c r="H17" s="29">
        <f t="shared" ref="H17:H32" si="0">D17+E17-F17-G17</f>
        <v>0</v>
      </c>
      <c r="I17" s="30">
        <f t="shared" ref="I17:I32" si="1">H17</f>
        <v>0</v>
      </c>
      <c r="J17" s="93">
        <v>0</v>
      </c>
      <c r="K17" s="93">
        <v>0</v>
      </c>
      <c r="L17" s="44"/>
      <c r="M17" s="30">
        <f t="shared" ref="M17:M32" si="2">I17+J17-K17-L17</f>
        <v>0</v>
      </c>
      <c r="N17" s="45">
        <f t="shared" ref="N17:N32" si="3">M17</f>
        <v>0</v>
      </c>
      <c r="O17" s="93">
        <v>0</v>
      </c>
      <c r="P17" s="93">
        <v>0</v>
      </c>
      <c r="Q17" s="44"/>
      <c r="R17" s="45">
        <f t="shared" ref="R17:R32" si="4">N17+O17-P17-Q17</f>
        <v>0</v>
      </c>
      <c r="S17" s="45">
        <f t="shared" ref="S17:S32" si="5">R17</f>
        <v>0</v>
      </c>
      <c r="T17" s="93">
        <v>0</v>
      </c>
      <c r="U17" s="93">
        <v>0</v>
      </c>
      <c r="V17" s="44"/>
      <c r="W17" s="45">
        <f t="shared" ref="W17:W32" si="6">S17+T17-U17-V17</f>
        <v>0</v>
      </c>
      <c r="X17" s="45">
        <f t="shared" ref="X17:X32" si="7">W17</f>
        <v>0</v>
      </c>
      <c r="Y17" s="103">
        <v>0</v>
      </c>
      <c r="Z17" s="103">
        <v>0</v>
      </c>
      <c r="AA17" s="44"/>
      <c r="AB17" s="45">
        <f t="shared" ref="AB17:AB32" si="8">X17+Y17-Z17-AA17</f>
        <v>0</v>
      </c>
    </row>
    <row r="18" spans="2:28" x14ac:dyDescent="0.3">
      <c r="B18" s="27">
        <f t="shared" ref="B18:B32" si="9">B17+1</f>
        <v>3</v>
      </c>
      <c r="C18" s="28" t="s">
        <v>2</v>
      </c>
      <c r="D18" s="94">
        <v>0</v>
      </c>
      <c r="E18" s="94">
        <v>0</v>
      </c>
      <c r="F18" s="94">
        <v>0</v>
      </c>
      <c r="G18" s="49"/>
      <c r="H18" s="29">
        <f t="shared" si="0"/>
        <v>0</v>
      </c>
      <c r="I18" s="30">
        <f t="shared" si="1"/>
        <v>0</v>
      </c>
      <c r="J18" s="94">
        <v>0</v>
      </c>
      <c r="K18" s="94">
        <v>0</v>
      </c>
      <c r="L18" s="49"/>
      <c r="M18" s="30">
        <f t="shared" si="2"/>
        <v>0</v>
      </c>
      <c r="N18" s="45">
        <f t="shared" si="3"/>
        <v>0</v>
      </c>
      <c r="O18" s="94">
        <v>0</v>
      </c>
      <c r="P18" s="94">
        <v>0</v>
      </c>
      <c r="Q18" s="49"/>
      <c r="R18" s="45">
        <f t="shared" si="4"/>
        <v>0</v>
      </c>
      <c r="S18" s="45">
        <f t="shared" si="5"/>
        <v>0</v>
      </c>
      <c r="T18" s="94">
        <v>0</v>
      </c>
      <c r="U18" s="94">
        <v>0</v>
      </c>
      <c r="V18" s="49"/>
      <c r="W18" s="45">
        <f t="shared" si="6"/>
        <v>0</v>
      </c>
      <c r="X18" s="45">
        <f t="shared" si="7"/>
        <v>0</v>
      </c>
      <c r="Y18" s="2">
        <v>0</v>
      </c>
      <c r="Z18" s="2">
        <v>0</v>
      </c>
      <c r="AA18" s="49"/>
      <c r="AB18" s="45">
        <f t="shared" si="8"/>
        <v>0</v>
      </c>
    </row>
    <row r="19" spans="2:28" x14ac:dyDescent="0.3">
      <c r="B19" s="27">
        <f t="shared" si="9"/>
        <v>4</v>
      </c>
      <c r="C19" s="28" t="s">
        <v>3</v>
      </c>
      <c r="D19" s="93">
        <v>0</v>
      </c>
      <c r="E19" s="93">
        <v>0</v>
      </c>
      <c r="F19" s="93">
        <v>0</v>
      </c>
      <c r="G19" s="44"/>
      <c r="H19" s="29">
        <f t="shared" si="0"/>
        <v>0</v>
      </c>
      <c r="I19" s="30">
        <f t="shared" si="1"/>
        <v>0</v>
      </c>
      <c r="J19" s="93">
        <v>0</v>
      </c>
      <c r="K19" s="93">
        <v>0</v>
      </c>
      <c r="L19" s="44"/>
      <c r="M19" s="30">
        <f t="shared" si="2"/>
        <v>0</v>
      </c>
      <c r="N19" s="45">
        <f t="shared" si="3"/>
        <v>0</v>
      </c>
      <c r="O19" s="93">
        <v>0</v>
      </c>
      <c r="P19" s="93">
        <v>0</v>
      </c>
      <c r="Q19" s="44"/>
      <c r="R19" s="45">
        <f t="shared" si="4"/>
        <v>0</v>
      </c>
      <c r="S19" s="45">
        <f t="shared" si="5"/>
        <v>0</v>
      </c>
      <c r="T19" s="93">
        <v>0</v>
      </c>
      <c r="U19" s="93">
        <v>0</v>
      </c>
      <c r="V19" s="44"/>
      <c r="W19" s="45">
        <f t="shared" si="6"/>
        <v>0</v>
      </c>
      <c r="X19" s="45">
        <f t="shared" si="7"/>
        <v>0</v>
      </c>
      <c r="Y19" s="103">
        <v>0</v>
      </c>
      <c r="Z19" s="103">
        <v>0</v>
      </c>
      <c r="AA19" s="44"/>
      <c r="AB19" s="45">
        <f t="shared" si="8"/>
        <v>0</v>
      </c>
    </row>
    <row r="20" spans="2:28" x14ac:dyDescent="0.3">
      <c r="B20" s="27">
        <f t="shared" si="9"/>
        <v>5</v>
      </c>
      <c r="C20" s="28" t="s">
        <v>4</v>
      </c>
      <c r="D20" s="93">
        <v>0</v>
      </c>
      <c r="E20" s="93">
        <v>30.756666666666664</v>
      </c>
      <c r="F20" s="93">
        <v>0</v>
      </c>
      <c r="G20" s="44"/>
      <c r="H20" s="29">
        <f t="shared" si="0"/>
        <v>30.756666666666664</v>
      </c>
      <c r="I20" s="30">
        <f t="shared" si="1"/>
        <v>30.756666666666664</v>
      </c>
      <c r="J20" s="93">
        <v>13.5425</v>
      </c>
      <c r="K20" s="93">
        <v>0</v>
      </c>
      <c r="L20" s="44"/>
      <c r="M20" s="30">
        <f t="shared" si="2"/>
        <v>44.299166666666665</v>
      </c>
      <c r="N20" s="45">
        <f t="shared" si="3"/>
        <v>44.299166666666665</v>
      </c>
      <c r="O20" s="93">
        <v>6.22</v>
      </c>
      <c r="P20" s="93">
        <v>0</v>
      </c>
      <c r="Q20" s="44"/>
      <c r="R20" s="45">
        <f t="shared" si="4"/>
        <v>50.519166666666663</v>
      </c>
      <c r="S20" s="45">
        <f t="shared" si="5"/>
        <v>50.519166666666663</v>
      </c>
      <c r="T20" s="93">
        <v>0.3</v>
      </c>
      <c r="U20" s="93">
        <v>0</v>
      </c>
      <c r="V20" s="44"/>
      <c r="W20" s="45">
        <f t="shared" si="6"/>
        <v>50.819166666666661</v>
      </c>
      <c r="X20" s="45">
        <f t="shared" si="7"/>
        <v>50.819166666666661</v>
      </c>
      <c r="Y20" s="103">
        <v>0</v>
      </c>
      <c r="Z20" s="103">
        <v>0</v>
      </c>
      <c r="AA20" s="44"/>
      <c r="AB20" s="45">
        <f t="shared" si="8"/>
        <v>50.819166666666661</v>
      </c>
    </row>
    <row r="21" spans="2:28" x14ac:dyDescent="0.3">
      <c r="B21" s="27">
        <f t="shared" si="9"/>
        <v>6</v>
      </c>
      <c r="C21" s="28" t="s">
        <v>5</v>
      </c>
      <c r="D21" s="93">
        <v>0</v>
      </c>
      <c r="E21" s="93">
        <v>206.37</v>
      </c>
      <c r="F21" s="93">
        <v>0</v>
      </c>
      <c r="G21" s="44"/>
      <c r="H21" s="29">
        <f t="shared" si="0"/>
        <v>206.37</v>
      </c>
      <c r="I21" s="30">
        <f t="shared" si="1"/>
        <v>206.37</v>
      </c>
      <c r="J21" s="93">
        <v>246.63249999999999</v>
      </c>
      <c r="K21" s="93">
        <v>0</v>
      </c>
      <c r="L21" s="44"/>
      <c r="M21" s="30">
        <f t="shared" si="2"/>
        <v>453.0025</v>
      </c>
      <c r="N21" s="45">
        <f t="shared" si="3"/>
        <v>453.0025</v>
      </c>
      <c r="O21" s="93">
        <v>38.4</v>
      </c>
      <c r="P21" s="93">
        <v>0</v>
      </c>
      <c r="Q21" s="44"/>
      <c r="R21" s="45">
        <f t="shared" si="4"/>
        <v>491.40249999999997</v>
      </c>
      <c r="S21" s="45">
        <f t="shared" si="5"/>
        <v>491.40249999999997</v>
      </c>
      <c r="T21" s="93">
        <v>5.7666666666666666</v>
      </c>
      <c r="U21" s="93">
        <v>0</v>
      </c>
      <c r="V21" s="44"/>
      <c r="W21" s="45">
        <f t="shared" si="6"/>
        <v>497.16916666666663</v>
      </c>
      <c r="X21" s="45">
        <f t="shared" si="7"/>
        <v>497.16916666666663</v>
      </c>
      <c r="Y21" s="103">
        <v>0.5</v>
      </c>
      <c r="Z21" s="103">
        <v>0</v>
      </c>
      <c r="AA21" s="44"/>
      <c r="AB21" s="45">
        <f t="shared" si="8"/>
        <v>497.66916666666663</v>
      </c>
    </row>
    <row r="22" spans="2:28" x14ac:dyDescent="0.3">
      <c r="B22" s="27">
        <f t="shared" si="9"/>
        <v>7</v>
      </c>
      <c r="C22" s="28" t="s">
        <v>6</v>
      </c>
      <c r="D22" s="93">
        <v>0</v>
      </c>
      <c r="E22" s="93">
        <v>0</v>
      </c>
      <c r="F22" s="93">
        <v>0</v>
      </c>
      <c r="G22" s="104"/>
      <c r="H22" s="29">
        <f t="shared" si="0"/>
        <v>0</v>
      </c>
      <c r="I22" s="30">
        <f t="shared" si="1"/>
        <v>0</v>
      </c>
      <c r="J22" s="93">
        <v>0</v>
      </c>
      <c r="K22" s="93">
        <v>0</v>
      </c>
      <c r="L22" s="104"/>
      <c r="M22" s="30">
        <f t="shared" si="2"/>
        <v>0</v>
      </c>
      <c r="N22" s="45">
        <f t="shared" si="3"/>
        <v>0</v>
      </c>
      <c r="O22" s="93">
        <v>0</v>
      </c>
      <c r="P22" s="93">
        <v>0</v>
      </c>
      <c r="Q22" s="104"/>
      <c r="R22" s="45">
        <f t="shared" si="4"/>
        <v>0</v>
      </c>
      <c r="S22" s="45">
        <f t="shared" si="5"/>
        <v>0</v>
      </c>
      <c r="T22" s="93">
        <v>0</v>
      </c>
      <c r="U22" s="93">
        <v>0</v>
      </c>
      <c r="V22" s="104"/>
      <c r="W22" s="45">
        <f t="shared" si="6"/>
        <v>0</v>
      </c>
      <c r="X22" s="45">
        <f t="shared" si="7"/>
        <v>0</v>
      </c>
      <c r="Y22" s="103">
        <v>0</v>
      </c>
      <c r="Z22" s="103">
        <v>0</v>
      </c>
      <c r="AA22" s="104"/>
      <c r="AB22" s="45">
        <f t="shared" si="8"/>
        <v>0</v>
      </c>
    </row>
    <row r="23" spans="2:28" x14ac:dyDescent="0.3">
      <c r="B23" s="27">
        <f t="shared" si="9"/>
        <v>8</v>
      </c>
      <c r="C23" s="28" t="s">
        <v>7</v>
      </c>
      <c r="D23" s="93">
        <v>0</v>
      </c>
      <c r="E23" s="93">
        <v>0</v>
      </c>
      <c r="F23" s="93">
        <v>0</v>
      </c>
      <c r="G23" s="104"/>
      <c r="H23" s="29">
        <f t="shared" si="0"/>
        <v>0</v>
      </c>
      <c r="I23" s="30">
        <f t="shared" si="1"/>
        <v>0</v>
      </c>
      <c r="J23" s="93">
        <v>0</v>
      </c>
      <c r="K23" s="93">
        <v>0</v>
      </c>
      <c r="L23" s="104"/>
      <c r="M23" s="30">
        <f t="shared" si="2"/>
        <v>0</v>
      </c>
      <c r="N23" s="45">
        <f t="shared" si="3"/>
        <v>0</v>
      </c>
      <c r="O23" s="93">
        <v>0</v>
      </c>
      <c r="P23" s="93">
        <v>0</v>
      </c>
      <c r="Q23" s="104"/>
      <c r="R23" s="45">
        <f t="shared" si="4"/>
        <v>0</v>
      </c>
      <c r="S23" s="45">
        <f t="shared" si="5"/>
        <v>0</v>
      </c>
      <c r="T23" s="93">
        <v>0</v>
      </c>
      <c r="U23" s="93">
        <v>0</v>
      </c>
      <c r="V23" s="104"/>
      <c r="W23" s="45">
        <f t="shared" si="6"/>
        <v>0</v>
      </c>
      <c r="X23" s="45">
        <f t="shared" si="7"/>
        <v>0</v>
      </c>
      <c r="Y23" s="103">
        <v>0</v>
      </c>
      <c r="Z23" s="103">
        <v>0</v>
      </c>
      <c r="AA23" s="104"/>
      <c r="AB23" s="45">
        <f t="shared" si="8"/>
        <v>0</v>
      </c>
    </row>
    <row r="24" spans="2:28" x14ac:dyDescent="0.3">
      <c r="B24" s="27">
        <f t="shared" si="9"/>
        <v>9</v>
      </c>
      <c r="C24" s="28" t="s">
        <v>8</v>
      </c>
      <c r="D24" s="93">
        <v>0</v>
      </c>
      <c r="E24" s="93">
        <v>0</v>
      </c>
      <c r="F24" s="93">
        <v>0</v>
      </c>
      <c r="G24" s="104"/>
      <c r="H24" s="29">
        <f t="shared" si="0"/>
        <v>0</v>
      </c>
      <c r="I24" s="30">
        <f t="shared" si="1"/>
        <v>0</v>
      </c>
      <c r="J24" s="93">
        <v>0</v>
      </c>
      <c r="K24" s="93">
        <v>0</v>
      </c>
      <c r="L24" s="104"/>
      <c r="M24" s="30">
        <f t="shared" si="2"/>
        <v>0</v>
      </c>
      <c r="N24" s="45">
        <f t="shared" si="3"/>
        <v>0</v>
      </c>
      <c r="O24" s="93">
        <v>0</v>
      </c>
      <c r="P24" s="93">
        <v>0</v>
      </c>
      <c r="Q24" s="104"/>
      <c r="R24" s="45">
        <f t="shared" si="4"/>
        <v>0</v>
      </c>
      <c r="S24" s="45">
        <f t="shared" si="5"/>
        <v>0</v>
      </c>
      <c r="T24" s="93">
        <v>0</v>
      </c>
      <c r="U24" s="93">
        <v>0</v>
      </c>
      <c r="V24" s="104"/>
      <c r="W24" s="45">
        <f t="shared" si="6"/>
        <v>0</v>
      </c>
      <c r="X24" s="45">
        <f t="shared" si="7"/>
        <v>0</v>
      </c>
      <c r="Y24" s="103">
        <v>0</v>
      </c>
      <c r="Z24" s="103">
        <v>0</v>
      </c>
      <c r="AA24" s="104"/>
      <c r="AB24" s="45">
        <f t="shared" si="8"/>
        <v>0</v>
      </c>
    </row>
    <row r="25" spans="2:28" x14ac:dyDescent="0.3">
      <c r="B25" s="27">
        <f t="shared" si="9"/>
        <v>10</v>
      </c>
      <c r="C25" s="28" t="s">
        <v>9</v>
      </c>
      <c r="D25" s="93">
        <v>0</v>
      </c>
      <c r="E25" s="93">
        <v>0</v>
      </c>
      <c r="F25" s="93">
        <v>0</v>
      </c>
      <c r="G25" s="104"/>
      <c r="H25" s="29">
        <f t="shared" si="0"/>
        <v>0</v>
      </c>
      <c r="I25" s="30">
        <f t="shared" si="1"/>
        <v>0</v>
      </c>
      <c r="J25" s="93">
        <v>0</v>
      </c>
      <c r="K25" s="93">
        <v>0</v>
      </c>
      <c r="L25" s="104"/>
      <c r="M25" s="30">
        <f t="shared" si="2"/>
        <v>0</v>
      </c>
      <c r="N25" s="45">
        <f t="shared" si="3"/>
        <v>0</v>
      </c>
      <c r="O25" s="93">
        <v>0</v>
      </c>
      <c r="P25" s="93">
        <v>0</v>
      </c>
      <c r="Q25" s="104"/>
      <c r="R25" s="45">
        <f t="shared" si="4"/>
        <v>0</v>
      </c>
      <c r="S25" s="45">
        <f t="shared" si="5"/>
        <v>0</v>
      </c>
      <c r="T25" s="93">
        <v>0</v>
      </c>
      <c r="U25" s="93">
        <v>0</v>
      </c>
      <c r="V25" s="104"/>
      <c r="W25" s="45">
        <f t="shared" si="6"/>
        <v>0</v>
      </c>
      <c r="X25" s="45">
        <f t="shared" si="7"/>
        <v>0</v>
      </c>
      <c r="Y25" s="103">
        <v>0</v>
      </c>
      <c r="Z25" s="103">
        <v>0</v>
      </c>
      <c r="AA25" s="104"/>
      <c r="AB25" s="45">
        <f t="shared" si="8"/>
        <v>0</v>
      </c>
    </row>
    <row r="26" spans="2:28" x14ac:dyDescent="0.3">
      <c r="B26" s="27">
        <f t="shared" si="9"/>
        <v>11</v>
      </c>
      <c r="C26" s="28" t="s">
        <v>10</v>
      </c>
      <c r="D26" s="93">
        <v>0</v>
      </c>
      <c r="E26" s="93">
        <v>0</v>
      </c>
      <c r="F26" s="93">
        <v>0</v>
      </c>
      <c r="G26" s="104"/>
      <c r="H26" s="29">
        <f t="shared" si="0"/>
        <v>0</v>
      </c>
      <c r="I26" s="30">
        <f t="shared" si="1"/>
        <v>0</v>
      </c>
      <c r="J26" s="93">
        <v>0</v>
      </c>
      <c r="K26" s="93">
        <v>0</v>
      </c>
      <c r="L26" s="104"/>
      <c r="M26" s="30">
        <f t="shared" si="2"/>
        <v>0</v>
      </c>
      <c r="N26" s="45">
        <f t="shared" si="3"/>
        <v>0</v>
      </c>
      <c r="O26" s="93">
        <v>0</v>
      </c>
      <c r="P26" s="93">
        <v>0</v>
      </c>
      <c r="Q26" s="104"/>
      <c r="R26" s="45">
        <f t="shared" si="4"/>
        <v>0</v>
      </c>
      <c r="S26" s="45">
        <f t="shared" si="5"/>
        <v>0</v>
      </c>
      <c r="T26" s="93">
        <v>0</v>
      </c>
      <c r="U26" s="93">
        <v>0</v>
      </c>
      <c r="V26" s="104"/>
      <c r="W26" s="45">
        <f t="shared" si="6"/>
        <v>0</v>
      </c>
      <c r="X26" s="45">
        <f t="shared" si="7"/>
        <v>0</v>
      </c>
      <c r="Y26" s="103">
        <v>0</v>
      </c>
      <c r="Z26" s="103">
        <v>0</v>
      </c>
      <c r="AA26" s="104"/>
      <c r="AB26" s="45">
        <f t="shared" si="8"/>
        <v>0</v>
      </c>
    </row>
    <row r="27" spans="2:28" x14ac:dyDescent="0.3">
      <c r="B27" s="27">
        <f t="shared" si="9"/>
        <v>12</v>
      </c>
      <c r="C27" s="28" t="s">
        <v>11</v>
      </c>
      <c r="D27" s="93">
        <v>0</v>
      </c>
      <c r="E27" s="93">
        <v>0</v>
      </c>
      <c r="F27" s="93">
        <v>0</v>
      </c>
      <c r="G27" s="104"/>
      <c r="H27" s="29">
        <f t="shared" si="0"/>
        <v>0</v>
      </c>
      <c r="I27" s="30">
        <f t="shared" si="1"/>
        <v>0</v>
      </c>
      <c r="J27" s="93">
        <v>0</v>
      </c>
      <c r="K27" s="93">
        <v>0</v>
      </c>
      <c r="L27" s="104"/>
      <c r="M27" s="30">
        <f t="shared" si="2"/>
        <v>0</v>
      </c>
      <c r="N27" s="45">
        <f t="shared" si="3"/>
        <v>0</v>
      </c>
      <c r="O27" s="93">
        <v>0</v>
      </c>
      <c r="P27" s="93">
        <v>0</v>
      </c>
      <c r="Q27" s="104"/>
      <c r="R27" s="45">
        <f t="shared" si="4"/>
        <v>0</v>
      </c>
      <c r="S27" s="45">
        <f t="shared" si="5"/>
        <v>0</v>
      </c>
      <c r="T27" s="93">
        <v>0</v>
      </c>
      <c r="U27" s="93">
        <v>0</v>
      </c>
      <c r="V27" s="104"/>
      <c r="W27" s="45">
        <f t="shared" si="6"/>
        <v>0</v>
      </c>
      <c r="X27" s="45">
        <f t="shared" si="7"/>
        <v>0</v>
      </c>
      <c r="Y27" s="103">
        <v>0</v>
      </c>
      <c r="Z27" s="103">
        <v>0</v>
      </c>
      <c r="AA27" s="104"/>
      <c r="AB27" s="45">
        <f t="shared" si="8"/>
        <v>0</v>
      </c>
    </row>
    <row r="28" spans="2:28" x14ac:dyDescent="0.3">
      <c r="B28" s="27">
        <f t="shared" si="9"/>
        <v>13</v>
      </c>
      <c r="C28" s="28" t="s">
        <v>12</v>
      </c>
      <c r="D28" s="93">
        <v>0</v>
      </c>
      <c r="E28" s="93">
        <v>0</v>
      </c>
      <c r="F28" s="93">
        <v>0</v>
      </c>
      <c r="G28" s="104"/>
      <c r="H28" s="29">
        <f t="shared" si="0"/>
        <v>0</v>
      </c>
      <c r="I28" s="30">
        <f t="shared" si="1"/>
        <v>0</v>
      </c>
      <c r="J28" s="93">
        <v>0</v>
      </c>
      <c r="K28" s="93">
        <v>0</v>
      </c>
      <c r="L28" s="104"/>
      <c r="M28" s="30">
        <f t="shared" si="2"/>
        <v>0</v>
      </c>
      <c r="N28" s="45">
        <f t="shared" si="3"/>
        <v>0</v>
      </c>
      <c r="O28" s="93">
        <v>0</v>
      </c>
      <c r="P28" s="93">
        <v>0</v>
      </c>
      <c r="Q28" s="104"/>
      <c r="R28" s="45">
        <f t="shared" si="4"/>
        <v>0</v>
      </c>
      <c r="S28" s="45">
        <f t="shared" si="5"/>
        <v>0</v>
      </c>
      <c r="T28" s="93">
        <v>0</v>
      </c>
      <c r="U28" s="93">
        <v>0</v>
      </c>
      <c r="V28" s="104"/>
      <c r="W28" s="45">
        <f t="shared" si="6"/>
        <v>0</v>
      </c>
      <c r="X28" s="45">
        <f t="shared" si="7"/>
        <v>0</v>
      </c>
      <c r="Y28" s="103">
        <v>0</v>
      </c>
      <c r="Z28" s="103">
        <v>0</v>
      </c>
      <c r="AA28" s="104"/>
      <c r="AB28" s="45">
        <f t="shared" si="8"/>
        <v>0</v>
      </c>
    </row>
    <row r="29" spans="2:28" x14ac:dyDescent="0.3">
      <c r="B29" s="27">
        <f t="shared" si="9"/>
        <v>14</v>
      </c>
      <c r="C29" s="28" t="s">
        <v>13</v>
      </c>
      <c r="D29" s="93">
        <v>0</v>
      </c>
      <c r="E29" s="93">
        <v>0</v>
      </c>
      <c r="F29" s="93">
        <v>0</v>
      </c>
      <c r="G29" s="104"/>
      <c r="H29" s="29">
        <f t="shared" si="0"/>
        <v>0</v>
      </c>
      <c r="I29" s="30">
        <f t="shared" si="1"/>
        <v>0</v>
      </c>
      <c r="J29" s="93">
        <v>0</v>
      </c>
      <c r="K29" s="93">
        <v>0</v>
      </c>
      <c r="L29" s="104"/>
      <c r="M29" s="30">
        <f t="shared" si="2"/>
        <v>0</v>
      </c>
      <c r="N29" s="45">
        <f t="shared" si="3"/>
        <v>0</v>
      </c>
      <c r="O29" s="93">
        <v>0</v>
      </c>
      <c r="P29" s="93">
        <v>0</v>
      </c>
      <c r="Q29" s="104"/>
      <c r="R29" s="45">
        <f t="shared" si="4"/>
        <v>0</v>
      </c>
      <c r="S29" s="45">
        <f t="shared" si="5"/>
        <v>0</v>
      </c>
      <c r="T29" s="93">
        <v>0</v>
      </c>
      <c r="U29" s="93">
        <v>0</v>
      </c>
      <c r="V29" s="104"/>
      <c r="W29" s="45">
        <f t="shared" si="6"/>
        <v>0</v>
      </c>
      <c r="X29" s="45">
        <f t="shared" si="7"/>
        <v>0</v>
      </c>
      <c r="Y29" s="103">
        <v>0</v>
      </c>
      <c r="Z29" s="103">
        <v>0</v>
      </c>
      <c r="AA29" s="104"/>
      <c r="AB29" s="45">
        <f t="shared" si="8"/>
        <v>0</v>
      </c>
    </row>
    <row r="30" spans="2:28" x14ac:dyDescent="0.3">
      <c r="B30" s="27">
        <f t="shared" si="9"/>
        <v>15</v>
      </c>
      <c r="C30" s="28" t="s">
        <v>14</v>
      </c>
      <c r="D30" s="93">
        <v>0</v>
      </c>
      <c r="E30" s="93">
        <v>0</v>
      </c>
      <c r="F30" s="93">
        <v>0</v>
      </c>
      <c r="G30" s="104"/>
      <c r="H30" s="29">
        <f t="shared" si="0"/>
        <v>0</v>
      </c>
      <c r="I30" s="30">
        <f t="shared" si="1"/>
        <v>0</v>
      </c>
      <c r="J30" s="93">
        <v>0</v>
      </c>
      <c r="K30" s="93">
        <v>0</v>
      </c>
      <c r="L30" s="104"/>
      <c r="M30" s="30">
        <f t="shared" si="2"/>
        <v>0</v>
      </c>
      <c r="N30" s="45">
        <f t="shared" si="3"/>
        <v>0</v>
      </c>
      <c r="O30" s="93">
        <v>0</v>
      </c>
      <c r="P30" s="93">
        <v>0</v>
      </c>
      <c r="Q30" s="104"/>
      <c r="R30" s="45">
        <f t="shared" si="4"/>
        <v>0</v>
      </c>
      <c r="S30" s="45">
        <f t="shared" si="5"/>
        <v>0</v>
      </c>
      <c r="T30" s="93">
        <v>0</v>
      </c>
      <c r="U30" s="93">
        <v>0</v>
      </c>
      <c r="V30" s="104"/>
      <c r="W30" s="45">
        <f t="shared" si="6"/>
        <v>0</v>
      </c>
      <c r="X30" s="45">
        <f t="shared" si="7"/>
        <v>0</v>
      </c>
      <c r="Y30" s="103">
        <v>0</v>
      </c>
      <c r="Z30" s="103">
        <v>0</v>
      </c>
      <c r="AA30" s="104"/>
      <c r="AB30" s="45">
        <f t="shared" si="8"/>
        <v>0</v>
      </c>
    </row>
    <row r="31" spans="2:28" x14ac:dyDescent="0.3">
      <c r="B31" s="27">
        <f t="shared" si="9"/>
        <v>16</v>
      </c>
      <c r="C31" s="28" t="s">
        <v>15</v>
      </c>
      <c r="D31" s="93">
        <v>0</v>
      </c>
      <c r="E31" s="93">
        <v>0</v>
      </c>
      <c r="F31" s="93">
        <v>0</v>
      </c>
      <c r="G31" s="104"/>
      <c r="H31" s="29">
        <f t="shared" si="0"/>
        <v>0</v>
      </c>
      <c r="I31" s="30">
        <f t="shared" si="1"/>
        <v>0</v>
      </c>
      <c r="J31" s="93">
        <v>0</v>
      </c>
      <c r="K31" s="93">
        <v>0</v>
      </c>
      <c r="L31" s="104"/>
      <c r="M31" s="30">
        <f t="shared" si="2"/>
        <v>0</v>
      </c>
      <c r="N31" s="45">
        <f t="shared" si="3"/>
        <v>0</v>
      </c>
      <c r="O31" s="93">
        <v>0</v>
      </c>
      <c r="P31" s="93">
        <v>0</v>
      </c>
      <c r="Q31" s="104"/>
      <c r="R31" s="45">
        <f t="shared" si="4"/>
        <v>0</v>
      </c>
      <c r="S31" s="45">
        <f t="shared" si="5"/>
        <v>0</v>
      </c>
      <c r="T31" s="93">
        <v>0</v>
      </c>
      <c r="U31" s="93">
        <v>0</v>
      </c>
      <c r="V31" s="104"/>
      <c r="W31" s="45">
        <f t="shared" si="6"/>
        <v>0</v>
      </c>
      <c r="X31" s="45">
        <f t="shared" si="7"/>
        <v>0</v>
      </c>
      <c r="Y31" s="103">
        <v>0</v>
      </c>
      <c r="Z31" s="103">
        <v>0</v>
      </c>
      <c r="AA31" s="104"/>
      <c r="AB31" s="45">
        <f t="shared" si="8"/>
        <v>0</v>
      </c>
    </row>
    <row r="32" spans="2:28" x14ac:dyDescent="0.3">
      <c r="B32" s="27">
        <f t="shared" si="9"/>
        <v>17</v>
      </c>
      <c r="C32" s="28" t="s">
        <v>16</v>
      </c>
      <c r="D32" s="93">
        <v>0</v>
      </c>
      <c r="E32" s="93">
        <v>0</v>
      </c>
      <c r="F32" s="93">
        <v>0</v>
      </c>
      <c r="G32" s="104"/>
      <c r="H32" s="29">
        <f t="shared" si="0"/>
        <v>0</v>
      </c>
      <c r="I32" s="30">
        <f t="shared" si="1"/>
        <v>0</v>
      </c>
      <c r="J32" s="93">
        <v>0</v>
      </c>
      <c r="K32" s="93">
        <v>0</v>
      </c>
      <c r="L32" s="104"/>
      <c r="M32" s="30">
        <f t="shared" si="2"/>
        <v>0</v>
      </c>
      <c r="N32" s="45">
        <f t="shared" si="3"/>
        <v>0</v>
      </c>
      <c r="O32" s="93">
        <v>0</v>
      </c>
      <c r="P32" s="93">
        <v>0</v>
      </c>
      <c r="Q32" s="104"/>
      <c r="R32" s="45">
        <f t="shared" si="4"/>
        <v>0</v>
      </c>
      <c r="S32" s="45">
        <f t="shared" si="5"/>
        <v>0</v>
      </c>
      <c r="T32" s="93">
        <v>0</v>
      </c>
      <c r="U32" s="93">
        <v>0</v>
      </c>
      <c r="V32" s="104"/>
      <c r="W32" s="45">
        <f t="shared" si="6"/>
        <v>0</v>
      </c>
      <c r="X32" s="45">
        <f t="shared" si="7"/>
        <v>0</v>
      </c>
      <c r="Y32" s="103">
        <v>0</v>
      </c>
      <c r="Z32" s="103">
        <v>0</v>
      </c>
      <c r="AA32" s="104"/>
      <c r="AB32" s="45">
        <f t="shared" si="8"/>
        <v>0</v>
      </c>
    </row>
    <row r="33" spans="2:32" ht="16" x14ac:dyDescent="0.3">
      <c r="B33" s="34"/>
      <c r="C33" s="35" t="s">
        <v>17</v>
      </c>
      <c r="D33" s="36">
        <f t="shared" ref="D33:G33" si="10">SUM(D16:D32)</f>
        <v>0</v>
      </c>
      <c r="E33" s="36">
        <f t="shared" si="10"/>
        <v>237.12666666666667</v>
      </c>
      <c r="F33" s="36">
        <f t="shared" si="10"/>
        <v>0</v>
      </c>
      <c r="G33" s="36">
        <f t="shared" si="10"/>
        <v>0</v>
      </c>
      <c r="H33" s="36">
        <f>SUM(H16:H32)</f>
        <v>237.12666666666667</v>
      </c>
      <c r="I33" s="36">
        <f t="shared" ref="I33:AB33" si="11">SUM(I16:I32)</f>
        <v>237.12666666666667</v>
      </c>
      <c r="J33" s="36">
        <f t="shared" si="11"/>
        <v>260.17500000000001</v>
      </c>
      <c r="K33" s="36">
        <f t="shared" si="11"/>
        <v>0</v>
      </c>
      <c r="L33" s="36">
        <f t="shared" si="11"/>
        <v>0</v>
      </c>
      <c r="M33" s="36">
        <f t="shared" si="11"/>
        <v>497.30166666666668</v>
      </c>
      <c r="N33" s="36">
        <f t="shared" si="11"/>
        <v>497.30166666666668</v>
      </c>
      <c r="O33" s="36">
        <f t="shared" si="11"/>
        <v>44.62</v>
      </c>
      <c r="P33" s="36">
        <f t="shared" si="11"/>
        <v>0</v>
      </c>
      <c r="Q33" s="36">
        <f t="shared" si="11"/>
        <v>0</v>
      </c>
      <c r="R33" s="36">
        <f t="shared" si="11"/>
        <v>541.92166666666662</v>
      </c>
      <c r="S33" s="36">
        <f t="shared" si="11"/>
        <v>541.92166666666662</v>
      </c>
      <c r="T33" s="36">
        <f t="shared" si="11"/>
        <v>6.0666666666666664</v>
      </c>
      <c r="U33" s="36">
        <f t="shared" si="11"/>
        <v>0</v>
      </c>
      <c r="V33" s="36">
        <f t="shared" si="11"/>
        <v>0</v>
      </c>
      <c r="W33" s="36">
        <f t="shared" si="11"/>
        <v>547.98833333333323</v>
      </c>
      <c r="X33" s="36">
        <f t="shared" si="11"/>
        <v>547.98833333333323</v>
      </c>
      <c r="Y33" s="36">
        <f t="shared" si="11"/>
        <v>0.5</v>
      </c>
      <c r="Z33" s="36">
        <f t="shared" si="11"/>
        <v>0</v>
      </c>
      <c r="AA33" s="36">
        <f t="shared" si="11"/>
        <v>0</v>
      </c>
      <c r="AB33" s="36">
        <f t="shared" si="11"/>
        <v>548.48833333333323</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2">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3">IF((IFERROR(D45/((D17+E17)*90%),0))&lt;70%,MIN((MAX((D17+E17)*90%-D45,0)),(D17+E17/2)*$AC45),MAX((D17+E17)*90%-D45,0)/E$62)</f>
        <v>0</v>
      </c>
      <c r="F45" s="43">
        <f t="shared" ref="F45:F60" si="14">IFERROR(IF(D45=0,0,D45/D17*F17),0)</f>
        <v>0</v>
      </c>
      <c r="G45" s="44"/>
      <c r="H45" s="43">
        <f>D45+E45-F45-G45</f>
        <v>0</v>
      </c>
      <c r="I45" s="45">
        <f t="shared" ref="I45:I60" si="15">H45</f>
        <v>0</v>
      </c>
      <c r="J45" s="43">
        <f t="shared" ref="J45:J60" si="16">IF((IFERROR(I45/((I17+J17)*90%),0))&lt;70%,MIN((MAX((I17+J17)*90%-I45,0)),(I17+J17/2)*$AC45),MAX((I17+J17)*90%-I45,0)/J$62)</f>
        <v>0</v>
      </c>
      <c r="K45" s="43">
        <f t="shared" ref="K45:K60" si="17">IFERROR(IF(I45=0,0,I45/I17*K17),0)</f>
        <v>0</v>
      </c>
      <c r="L45" s="44"/>
      <c r="M45" s="45">
        <f t="shared" si="12"/>
        <v>0</v>
      </c>
      <c r="N45" s="68">
        <f t="shared" ref="N45:N60" si="18">M45</f>
        <v>0</v>
      </c>
      <c r="O45" s="43">
        <f t="shared" ref="O45:O60" si="19">IF((IFERROR(N45/((N17+O17)*90%),0))&lt;70%,MIN((MAX((N17+O17)*90%-N45,0)),(N17+O17/2)*$AC45),MAX((N17+O17)*90%-N45,0)/O$62)</f>
        <v>0</v>
      </c>
      <c r="P45" s="43">
        <f t="shared" ref="P45:P60" si="20">IFERROR(IF(N45=0,0,N45/N17*P17),0)</f>
        <v>0</v>
      </c>
      <c r="Q45" s="44"/>
      <c r="R45" s="43">
        <f t="shared" ref="R45:R60" si="21">N45+O45-P45-Q45</f>
        <v>0</v>
      </c>
      <c r="S45" s="45">
        <f t="shared" ref="S45:S60" si="22">R45</f>
        <v>0</v>
      </c>
      <c r="T45" s="43">
        <f t="shared" ref="T45:T60" si="23">IF((IFERROR(S45/((S17+T17)*90%),0))&lt;70%,MIN((MAX((S17+T17)*90%-S45,0)),(S17+T17/2)*$AC45),MAX((S17+T17)*90%-S45,0)/T$62)</f>
        <v>0</v>
      </c>
      <c r="U45" s="43">
        <f t="shared" ref="U45:U60" si="24">IFERROR(IF(S45=0,0,S45/S17*U17),0)</f>
        <v>0</v>
      </c>
      <c r="V45" s="44"/>
      <c r="W45" s="45">
        <f t="shared" ref="W45:W60" si="25">S45+T45-U45-V45</f>
        <v>0</v>
      </c>
      <c r="X45" s="68">
        <f t="shared" ref="X45:X60" si="26">W45</f>
        <v>0</v>
      </c>
      <c r="Y45" s="43">
        <f t="shared" ref="Y45:Y60" si="27">IF((IFERROR(X45/((X17+Y17)*90%),0))&lt;70%,MIN((MAX((X17+Y17)*90%-X45,0)),(X17+Y17/2)*$AC45),MAX((X17+Y17)*90%-X45,0)/Y$62)</f>
        <v>0</v>
      </c>
      <c r="Z45" s="43">
        <f t="shared" ref="Z45:Z60" si="28">IFERROR(IF(X45=0,0,X45/X17*Z17),0)</f>
        <v>0</v>
      </c>
      <c r="AA45" s="67"/>
      <c r="AB45" s="1"/>
      <c r="AC45" s="99">
        <v>3.3399999999999999E-2</v>
      </c>
    </row>
    <row r="46" spans="2:32" x14ac:dyDescent="0.3">
      <c r="B46" s="27">
        <f t="shared" ref="B46:B60" si="29">B45+1</f>
        <v>3</v>
      </c>
      <c r="C46" s="28" t="s">
        <v>2</v>
      </c>
      <c r="D46" s="66">
        <v>0</v>
      </c>
      <c r="E46" s="43">
        <f t="shared" si="13"/>
        <v>0</v>
      </c>
      <c r="F46" s="43">
        <f t="shared" si="14"/>
        <v>0</v>
      </c>
      <c r="G46" s="44"/>
      <c r="H46" s="43">
        <f t="shared" ref="H46:H60" si="30">D46+E46-F46-G46</f>
        <v>0</v>
      </c>
      <c r="I46" s="45">
        <f t="shared" si="15"/>
        <v>0</v>
      </c>
      <c r="J46" s="43">
        <f t="shared" si="16"/>
        <v>0</v>
      </c>
      <c r="K46" s="43">
        <f t="shared" si="17"/>
        <v>0</v>
      </c>
      <c r="L46" s="44"/>
      <c r="M46" s="45">
        <f t="shared" si="12"/>
        <v>0</v>
      </c>
      <c r="N46" s="68">
        <f t="shared" si="18"/>
        <v>0</v>
      </c>
      <c r="O46" s="43">
        <f t="shared" si="19"/>
        <v>0</v>
      </c>
      <c r="P46" s="43">
        <f t="shared" si="20"/>
        <v>0</v>
      </c>
      <c r="Q46" s="44"/>
      <c r="R46" s="43">
        <f t="shared" si="21"/>
        <v>0</v>
      </c>
      <c r="S46" s="45">
        <f t="shared" si="22"/>
        <v>0</v>
      </c>
      <c r="T46" s="43">
        <f t="shared" si="23"/>
        <v>0</v>
      </c>
      <c r="U46" s="43">
        <f t="shared" si="24"/>
        <v>0</v>
      </c>
      <c r="V46" s="44"/>
      <c r="W46" s="45">
        <f t="shared" si="25"/>
        <v>0</v>
      </c>
      <c r="X46" s="68">
        <f t="shared" si="26"/>
        <v>0</v>
      </c>
      <c r="Y46" s="43">
        <f t="shared" si="27"/>
        <v>0</v>
      </c>
      <c r="Z46" s="43">
        <f t="shared" si="28"/>
        <v>0</v>
      </c>
      <c r="AA46" s="72"/>
      <c r="AB46" s="1"/>
      <c r="AC46" s="99">
        <v>4.2200000000000001E-2</v>
      </c>
    </row>
    <row r="47" spans="2:32" x14ac:dyDescent="0.3">
      <c r="B47" s="27">
        <f t="shared" si="29"/>
        <v>4</v>
      </c>
      <c r="C47" s="28" t="s">
        <v>3</v>
      </c>
      <c r="D47" s="66">
        <v>0</v>
      </c>
      <c r="E47" s="43">
        <f t="shared" si="13"/>
        <v>0</v>
      </c>
      <c r="F47" s="43">
        <f t="shared" si="14"/>
        <v>0</v>
      </c>
      <c r="G47" s="44"/>
      <c r="H47" s="43">
        <f t="shared" si="30"/>
        <v>0</v>
      </c>
      <c r="I47" s="45">
        <f t="shared" si="15"/>
        <v>0</v>
      </c>
      <c r="J47" s="43">
        <f t="shared" si="16"/>
        <v>0</v>
      </c>
      <c r="K47" s="43">
        <f t="shared" si="17"/>
        <v>0</v>
      </c>
      <c r="L47" s="44"/>
      <c r="M47" s="45">
        <f t="shared" si="12"/>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99">
        <v>4.2200000000000001E-2</v>
      </c>
    </row>
    <row r="48" spans="2:32" x14ac:dyDescent="0.3">
      <c r="B48" s="27">
        <f t="shared" si="29"/>
        <v>5</v>
      </c>
      <c r="C48" s="28" t="s">
        <v>4</v>
      </c>
      <c r="D48" s="66">
        <v>0</v>
      </c>
      <c r="E48" s="43">
        <f t="shared" si="13"/>
        <v>0.51363633333333325</v>
      </c>
      <c r="F48" s="43">
        <f t="shared" si="14"/>
        <v>0</v>
      </c>
      <c r="G48" s="44"/>
      <c r="H48" s="43">
        <f t="shared" si="30"/>
        <v>0.51363633333333325</v>
      </c>
      <c r="I48" s="45">
        <f t="shared" si="15"/>
        <v>0.51363633333333325</v>
      </c>
      <c r="J48" s="43">
        <f t="shared" si="16"/>
        <v>1.2534324166666666</v>
      </c>
      <c r="K48" s="43">
        <f t="shared" si="17"/>
        <v>0</v>
      </c>
      <c r="L48" s="44"/>
      <c r="M48" s="45">
        <f t="shared" si="12"/>
        <v>1.76706875</v>
      </c>
      <c r="N48" s="68">
        <f t="shared" si="18"/>
        <v>1.76706875</v>
      </c>
      <c r="O48" s="43">
        <f t="shared" si="19"/>
        <v>1.5834661666666665</v>
      </c>
      <c r="P48" s="43">
        <f t="shared" si="20"/>
        <v>0</v>
      </c>
      <c r="Q48" s="44"/>
      <c r="R48" s="43">
        <f t="shared" si="21"/>
        <v>3.3505349166666667</v>
      </c>
      <c r="S48" s="45">
        <f t="shared" si="22"/>
        <v>3.3505349166666667</v>
      </c>
      <c r="T48" s="43">
        <f t="shared" si="23"/>
        <v>1.6923501666666665</v>
      </c>
      <c r="U48" s="43">
        <f t="shared" si="24"/>
        <v>0</v>
      </c>
      <c r="V48" s="44"/>
      <c r="W48" s="45">
        <f t="shared" si="25"/>
        <v>5.0428850833333332</v>
      </c>
      <c r="X48" s="68">
        <f t="shared" si="26"/>
        <v>5.0428850833333332</v>
      </c>
      <c r="Y48" s="43">
        <f t="shared" si="27"/>
        <v>1.6973601666666664</v>
      </c>
      <c r="Z48" s="43">
        <f t="shared" si="28"/>
        <v>0</v>
      </c>
      <c r="AA48" s="67"/>
      <c r="AB48" s="1"/>
      <c r="AC48" s="99">
        <v>3.3399999999999999E-2</v>
      </c>
    </row>
    <row r="49" spans="2:29" x14ac:dyDescent="0.3">
      <c r="B49" s="27">
        <f t="shared" si="29"/>
        <v>6</v>
      </c>
      <c r="C49" s="28" t="s">
        <v>5</v>
      </c>
      <c r="D49" s="66">
        <v>0</v>
      </c>
      <c r="E49" s="43">
        <f t="shared" si="13"/>
        <v>4.3544070000000001</v>
      </c>
      <c r="F49" s="43">
        <f t="shared" si="14"/>
        <v>0</v>
      </c>
      <c r="G49" s="44"/>
      <c r="H49" s="43">
        <f t="shared" si="30"/>
        <v>4.3544070000000001</v>
      </c>
      <c r="I49" s="45">
        <f t="shared" si="15"/>
        <v>4.3544070000000001</v>
      </c>
      <c r="J49" s="43">
        <f t="shared" si="16"/>
        <v>13.912759749999999</v>
      </c>
      <c r="K49" s="43">
        <f t="shared" si="17"/>
        <v>0</v>
      </c>
      <c r="L49" s="44"/>
      <c r="M49" s="45">
        <f t="shared" si="12"/>
        <v>18.267166750000001</v>
      </c>
      <c r="N49" s="68">
        <f t="shared" si="18"/>
        <v>18.267166750000001</v>
      </c>
      <c r="O49" s="43">
        <f t="shared" si="19"/>
        <v>19.926945499999999</v>
      </c>
      <c r="P49" s="43">
        <f t="shared" si="20"/>
        <v>0</v>
      </c>
      <c r="Q49" s="44"/>
      <c r="R49" s="43">
        <f t="shared" si="21"/>
        <v>38.194112250000003</v>
      </c>
      <c r="S49" s="45">
        <f t="shared" si="22"/>
        <v>38.194112250000003</v>
      </c>
      <c r="T49" s="43">
        <f t="shared" si="23"/>
        <v>20.858862166666665</v>
      </c>
      <c r="U49" s="43">
        <f t="shared" si="24"/>
        <v>0</v>
      </c>
      <c r="V49" s="44"/>
      <c r="W49" s="45">
        <f t="shared" si="25"/>
        <v>59.052974416666672</v>
      </c>
      <c r="X49" s="68">
        <f t="shared" si="26"/>
        <v>59.052974416666672</v>
      </c>
      <c r="Y49" s="43">
        <f t="shared" si="27"/>
        <v>20.991088833333333</v>
      </c>
      <c r="Z49" s="43">
        <f t="shared" si="28"/>
        <v>0</v>
      </c>
      <c r="AA49" s="67"/>
      <c r="AB49" s="1"/>
      <c r="AC49" s="99">
        <v>4.2200000000000001E-2</v>
      </c>
    </row>
    <row r="50" spans="2:29" x14ac:dyDescent="0.3">
      <c r="B50" s="27">
        <f t="shared" si="29"/>
        <v>7</v>
      </c>
      <c r="C50" s="28" t="s">
        <v>6</v>
      </c>
      <c r="D50" s="66">
        <v>0</v>
      </c>
      <c r="E50" s="43">
        <f t="shared" si="13"/>
        <v>0</v>
      </c>
      <c r="F50" s="43">
        <f t="shared" si="14"/>
        <v>0</v>
      </c>
      <c r="G50" s="44"/>
      <c r="H50" s="43">
        <f t="shared" si="30"/>
        <v>0</v>
      </c>
      <c r="I50" s="45">
        <f t="shared" si="15"/>
        <v>0</v>
      </c>
      <c r="J50" s="43">
        <f t="shared" si="16"/>
        <v>0</v>
      </c>
      <c r="K50" s="43">
        <f t="shared" si="17"/>
        <v>0</v>
      </c>
      <c r="L50" s="44"/>
      <c r="M50" s="45">
        <f t="shared" si="12"/>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99">
        <v>9.5000000000000001E-2</v>
      </c>
    </row>
    <row r="51" spans="2:29" x14ac:dyDescent="0.3">
      <c r="B51" s="27">
        <f t="shared" si="29"/>
        <v>8</v>
      </c>
      <c r="C51" s="28" t="s">
        <v>7</v>
      </c>
      <c r="D51" s="66">
        <v>0</v>
      </c>
      <c r="E51" s="43">
        <f t="shared" si="13"/>
        <v>0</v>
      </c>
      <c r="F51" s="43">
        <f t="shared" si="14"/>
        <v>0</v>
      </c>
      <c r="G51" s="44"/>
      <c r="H51" s="43">
        <f t="shared" si="30"/>
        <v>0</v>
      </c>
      <c r="I51" s="45">
        <f t="shared" si="15"/>
        <v>0</v>
      </c>
      <c r="J51" s="43">
        <f t="shared" si="16"/>
        <v>0</v>
      </c>
      <c r="K51" s="43">
        <f t="shared" si="17"/>
        <v>0</v>
      </c>
      <c r="L51" s="44"/>
      <c r="M51" s="45">
        <f t="shared" si="12"/>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99">
        <v>9.5000000000000001E-2</v>
      </c>
    </row>
    <row r="52" spans="2:29" x14ac:dyDescent="0.3">
      <c r="B52" s="27">
        <f t="shared" si="29"/>
        <v>9</v>
      </c>
      <c r="C52" s="28" t="s">
        <v>8</v>
      </c>
      <c r="D52" s="66">
        <v>0</v>
      </c>
      <c r="E52" s="43">
        <f t="shared" si="13"/>
        <v>0</v>
      </c>
      <c r="F52" s="43">
        <f t="shared" si="14"/>
        <v>0</v>
      </c>
      <c r="G52" s="44"/>
      <c r="H52" s="43">
        <f t="shared" si="30"/>
        <v>0</v>
      </c>
      <c r="I52" s="45">
        <f t="shared" si="15"/>
        <v>0</v>
      </c>
      <c r="J52" s="43">
        <f t="shared" si="16"/>
        <v>0</v>
      </c>
      <c r="K52" s="43">
        <f t="shared" si="17"/>
        <v>0</v>
      </c>
      <c r="L52" s="44"/>
      <c r="M52" s="45">
        <f t="shared" si="12"/>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99">
        <v>4.2200000000000001E-2</v>
      </c>
    </row>
    <row r="53" spans="2:29" x14ac:dyDescent="0.3">
      <c r="B53" s="27">
        <f t="shared" si="29"/>
        <v>10</v>
      </c>
      <c r="C53" s="28" t="s">
        <v>9</v>
      </c>
      <c r="D53" s="66">
        <v>0</v>
      </c>
      <c r="E53" s="43">
        <f t="shared" si="13"/>
        <v>0</v>
      </c>
      <c r="F53" s="43">
        <f t="shared" si="14"/>
        <v>0</v>
      </c>
      <c r="G53" s="44"/>
      <c r="H53" s="43">
        <f t="shared" si="30"/>
        <v>0</v>
      </c>
      <c r="I53" s="45">
        <f t="shared" si="15"/>
        <v>0</v>
      </c>
      <c r="J53" s="43">
        <f t="shared" si="16"/>
        <v>0</v>
      </c>
      <c r="K53" s="43">
        <f t="shared" si="17"/>
        <v>0</v>
      </c>
      <c r="L53" s="44"/>
      <c r="M53" s="45">
        <f t="shared" si="12"/>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99">
        <v>9.5000000000000001E-2</v>
      </c>
    </row>
    <row r="54" spans="2:29" x14ac:dyDescent="0.3">
      <c r="B54" s="27">
        <f t="shared" si="29"/>
        <v>11</v>
      </c>
      <c r="C54" s="28" t="s">
        <v>10</v>
      </c>
      <c r="D54" s="66">
        <v>0</v>
      </c>
      <c r="E54" s="43">
        <f t="shared" si="13"/>
        <v>0</v>
      </c>
      <c r="F54" s="43">
        <f t="shared" si="14"/>
        <v>0</v>
      </c>
      <c r="G54" s="44"/>
      <c r="H54" s="43">
        <f t="shared" si="30"/>
        <v>0</v>
      </c>
      <c r="I54" s="45">
        <f t="shared" si="15"/>
        <v>0</v>
      </c>
      <c r="J54" s="43">
        <f t="shared" si="16"/>
        <v>0</v>
      </c>
      <c r="K54" s="43">
        <f t="shared" si="17"/>
        <v>0</v>
      </c>
      <c r="L54" s="44"/>
      <c r="M54" s="45">
        <f t="shared" si="12"/>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99">
        <v>6.3299999999999995E-2</v>
      </c>
    </row>
    <row r="55" spans="2:29" x14ac:dyDescent="0.3">
      <c r="B55" s="27">
        <f t="shared" si="29"/>
        <v>12</v>
      </c>
      <c r="C55" s="28" t="s">
        <v>11</v>
      </c>
      <c r="D55" s="66">
        <v>0</v>
      </c>
      <c r="E55" s="43">
        <f t="shared" si="13"/>
        <v>0</v>
      </c>
      <c r="F55" s="43">
        <f t="shared" si="14"/>
        <v>0</v>
      </c>
      <c r="G55" s="49"/>
      <c r="H55" s="43">
        <f t="shared" si="30"/>
        <v>0</v>
      </c>
      <c r="I55" s="45">
        <f t="shared" si="15"/>
        <v>0</v>
      </c>
      <c r="J55" s="43">
        <f t="shared" si="16"/>
        <v>0</v>
      </c>
      <c r="K55" s="43">
        <f t="shared" si="17"/>
        <v>0</v>
      </c>
      <c r="L55" s="44"/>
      <c r="M55" s="45">
        <f t="shared" si="12"/>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99">
        <v>6.3299999999999995E-2</v>
      </c>
    </row>
    <row r="56" spans="2:29" x14ac:dyDescent="0.3">
      <c r="B56" s="27">
        <f t="shared" si="29"/>
        <v>13</v>
      </c>
      <c r="C56" s="28" t="s">
        <v>12</v>
      </c>
      <c r="D56" s="66">
        <v>0</v>
      </c>
      <c r="E56" s="43">
        <f t="shared" si="13"/>
        <v>0</v>
      </c>
      <c r="F56" s="43">
        <f t="shared" si="14"/>
        <v>0</v>
      </c>
      <c r="G56" s="49"/>
      <c r="H56" s="43">
        <f t="shared" si="30"/>
        <v>0</v>
      </c>
      <c r="I56" s="45">
        <f t="shared" si="15"/>
        <v>0</v>
      </c>
      <c r="J56" s="43">
        <f t="shared" si="16"/>
        <v>0</v>
      </c>
      <c r="K56" s="43">
        <f t="shared" si="17"/>
        <v>0</v>
      </c>
      <c r="L56" s="44"/>
      <c r="M56" s="45">
        <f t="shared" si="12"/>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99">
        <v>6.3299999999999995E-2</v>
      </c>
    </row>
    <row r="57" spans="2:29" x14ac:dyDescent="0.3">
      <c r="B57" s="27">
        <f t="shared" si="29"/>
        <v>14</v>
      </c>
      <c r="C57" s="28" t="s">
        <v>13</v>
      </c>
      <c r="D57" s="66">
        <v>0</v>
      </c>
      <c r="E57" s="43">
        <f>IF((IFERROR(D57/((D29+E29)*100%),0))&lt;70%,MIN((MAX((D29+E29)*100%-D57,0)),(D29+E29/2)*$AC57),MAX((D29+E29)*100%-D57,0)/E$62)</f>
        <v>0</v>
      </c>
      <c r="F57" s="43">
        <f t="shared" si="14"/>
        <v>0</v>
      </c>
      <c r="G57" s="49"/>
      <c r="H57" s="43">
        <f t="shared" si="30"/>
        <v>0</v>
      </c>
      <c r="I57" s="45">
        <f t="shared" si="15"/>
        <v>0</v>
      </c>
      <c r="J57" s="43">
        <f>IF((IFERROR(I57/((I29+J29)*100%),0))&lt;70%,MIN((MAX((I29+J29)*100%-I57,0)),(I29+J29/2)*$AC57),MAX((I29+J29)*100%-I57,0)/J$62)</f>
        <v>0</v>
      </c>
      <c r="K57" s="43">
        <f t="shared" si="17"/>
        <v>0</v>
      </c>
      <c r="L57" s="44"/>
      <c r="M57" s="45">
        <f t="shared" si="12"/>
        <v>0</v>
      </c>
      <c r="N57" s="68">
        <f t="shared" si="18"/>
        <v>0</v>
      </c>
      <c r="O57" s="43">
        <f>IF((IFERROR(N57/((N29+O29)*100%),0))&lt;70%,MIN((MAX((N29+O29)*100%-N57,0)),(N29+O29/2)*$AC57),MAX((N29+O29)*100%-N57,0)/O$62)</f>
        <v>0</v>
      </c>
      <c r="P57" s="43">
        <f t="shared" si="20"/>
        <v>0</v>
      </c>
      <c r="Q57" s="44"/>
      <c r="R57" s="43">
        <f t="shared" si="21"/>
        <v>0</v>
      </c>
      <c r="S57" s="45">
        <f t="shared" si="22"/>
        <v>0</v>
      </c>
      <c r="T57" s="43">
        <f>IF((IFERROR(S57/((S29+T29)*100%),0))&lt;70%,MIN((MAX((S29+T29)*100%-S57,0)),(S29+T29/2)*$AC57),MAX((S29+T29)*100%-S57,0)/T$62)</f>
        <v>0</v>
      </c>
      <c r="U57" s="43">
        <f t="shared" si="24"/>
        <v>0</v>
      </c>
      <c r="V57" s="44"/>
      <c r="W57" s="45">
        <f t="shared" si="25"/>
        <v>0</v>
      </c>
      <c r="X57" s="68">
        <f t="shared" si="26"/>
        <v>0</v>
      </c>
      <c r="Y57" s="43">
        <f>IF((IFERROR(X57/((X29+Y29)*100%),0))&lt;70%,MIN((MAX((X29+Y29)*100%-X57,0)),(X29+Y29/2)*$AC57),MAX((X29+Y29)*100%-X57,0)/Y$62)</f>
        <v>0</v>
      </c>
      <c r="Z57" s="43">
        <f t="shared" si="28"/>
        <v>0</v>
      </c>
      <c r="AA57" s="67"/>
      <c r="AB57" s="1"/>
      <c r="AC57" s="99">
        <v>0.15</v>
      </c>
    </row>
    <row r="58" spans="2:29" x14ac:dyDescent="0.3">
      <c r="B58" s="27">
        <f t="shared" si="29"/>
        <v>15</v>
      </c>
      <c r="C58" s="28" t="s">
        <v>14</v>
      </c>
      <c r="D58" s="66">
        <v>0</v>
      </c>
      <c r="E58" s="43">
        <f>IF((IFERROR(D58/((D30+E30)*100%),0))&lt;70%,MIN((MAX((D30+E30)*100%-D58,0)),(D30+E30/2)*$AC58),MAX((D30+E30)*100%-D58,0)/E$62)</f>
        <v>0</v>
      </c>
      <c r="F58" s="43">
        <f t="shared" si="14"/>
        <v>0</v>
      </c>
      <c r="G58" s="49"/>
      <c r="H58" s="43">
        <f t="shared" si="30"/>
        <v>0</v>
      </c>
      <c r="I58" s="45">
        <f t="shared" si="15"/>
        <v>0</v>
      </c>
      <c r="J58" s="43">
        <f>IF((IFERROR(I58/((I30+J30)*100%),0))&lt;70%,MIN((MAX((I30+J30)*100%-I58,0)),(I30+J30/2)*$AC58),MAX((I30+J30)*100%-I58,0)/J$62)</f>
        <v>0</v>
      </c>
      <c r="K58" s="43">
        <f t="shared" si="17"/>
        <v>0</v>
      </c>
      <c r="L58" s="44"/>
      <c r="M58" s="45">
        <f t="shared" si="12"/>
        <v>0</v>
      </c>
      <c r="N58" s="68">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68">
        <f t="shared" si="26"/>
        <v>0</v>
      </c>
      <c r="Y58" s="43">
        <f>IF((IFERROR(X58/((X30+Y30)*100%),0))&lt;70%,MIN((MAX((X30+Y30)*100%-X58,0)),(X30+Y30/2)*$AC58),MAX((X30+Y30)*100%-X58,0)/Y$62)</f>
        <v>0</v>
      </c>
      <c r="Z58" s="43">
        <f t="shared" si="28"/>
        <v>0</v>
      </c>
      <c r="AA58" s="67"/>
      <c r="AB58" s="1"/>
      <c r="AC58" s="99">
        <v>0.15</v>
      </c>
    </row>
    <row r="59" spans="2:29" x14ac:dyDescent="0.3">
      <c r="B59" s="27">
        <f t="shared" si="29"/>
        <v>16</v>
      </c>
      <c r="C59" s="28" t="s">
        <v>15</v>
      </c>
      <c r="D59" s="66">
        <v>0</v>
      </c>
      <c r="E59" s="43">
        <f>IF((IFERROR(D59/((D31+E31)*100%),0))&lt;70%,MIN((MAX((D31+E31)*100%-D59,0)),(D31+E31/2)*$AC59),MAX((D31+E31)*100%-D59,0)/E$62)</f>
        <v>0</v>
      </c>
      <c r="F59" s="43">
        <f t="shared" si="14"/>
        <v>0</v>
      </c>
      <c r="G59" s="44"/>
      <c r="H59" s="43">
        <f t="shared" si="30"/>
        <v>0</v>
      </c>
      <c r="I59" s="45">
        <f t="shared" si="15"/>
        <v>0</v>
      </c>
      <c r="J59" s="43">
        <f>IF((IFERROR(I59/((I31+J31)*100%),0))&lt;70%,MIN((MAX((I31+J31)*100%-I59,0)),(I31+J31/2)*$AC59),MAX((I31+J31)*100%-I59,0)/J$62)</f>
        <v>0</v>
      </c>
      <c r="K59" s="43">
        <f t="shared" si="17"/>
        <v>0</v>
      </c>
      <c r="L59" s="44"/>
      <c r="M59" s="45">
        <f t="shared" si="12"/>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99">
        <v>0.15</v>
      </c>
    </row>
    <row r="60" spans="2:29" x14ac:dyDescent="0.3">
      <c r="B60" s="27">
        <f t="shared" si="29"/>
        <v>17</v>
      </c>
      <c r="C60" s="28" t="s">
        <v>16</v>
      </c>
      <c r="D60" s="95">
        <v>0</v>
      </c>
      <c r="E60" s="43">
        <f t="shared" si="13"/>
        <v>0</v>
      </c>
      <c r="F60" s="43">
        <f t="shared" si="14"/>
        <v>0</v>
      </c>
      <c r="G60" s="44"/>
      <c r="H60" s="43">
        <f t="shared" si="30"/>
        <v>0</v>
      </c>
      <c r="I60" s="45">
        <f t="shared" si="15"/>
        <v>0</v>
      </c>
      <c r="J60" s="43">
        <f t="shared" si="16"/>
        <v>0</v>
      </c>
      <c r="K60" s="43">
        <f t="shared" si="17"/>
        <v>0</v>
      </c>
      <c r="L60" s="44"/>
      <c r="M60" s="45">
        <f t="shared" si="12"/>
        <v>0</v>
      </c>
      <c r="N60" s="68">
        <f t="shared" si="18"/>
        <v>0</v>
      </c>
      <c r="O60" s="43">
        <f t="shared" si="19"/>
        <v>0</v>
      </c>
      <c r="P60" s="43">
        <f t="shared" si="20"/>
        <v>0</v>
      </c>
      <c r="Q60" s="44"/>
      <c r="R60" s="43">
        <f t="shared" si="21"/>
        <v>0</v>
      </c>
      <c r="S60" s="45">
        <f t="shared" si="22"/>
        <v>0</v>
      </c>
      <c r="T60" s="43">
        <f t="shared" si="23"/>
        <v>0</v>
      </c>
      <c r="U60" s="43">
        <f t="shared" si="24"/>
        <v>0</v>
      </c>
      <c r="V60" s="44"/>
      <c r="W60" s="45">
        <f t="shared" si="25"/>
        <v>0</v>
      </c>
      <c r="X60" s="68">
        <f t="shared" si="26"/>
        <v>0</v>
      </c>
      <c r="Y60" s="43">
        <f t="shared" si="27"/>
        <v>0</v>
      </c>
      <c r="Z60" s="43">
        <f t="shared" si="28"/>
        <v>0</v>
      </c>
      <c r="AA60" s="67"/>
      <c r="AB60" s="1"/>
      <c r="AC60" s="99">
        <v>3.3399999999999999E-2</v>
      </c>
    </row>
    <row r="61" spans="2:29" ht="16" x14ac:dyDescent="0.3">
      <c r="B61" s="34"/>
      <c r="C61" s="35" t="s">
        <v>17</v>
      </c>
      <c r="D61" s="36">
        <f>SUM(D44:D60)</f>
        <v>0</v>
      </c>
      <c r="E61" s="36">
        <f>SUM(E44:E60)</f>
        <v>4.8680433333333335</v>
      </c>
      <c r="F61" s="36">
        <f t="shared" ref="F61:X61" si="31">SUM(F44:F60)</f>
        <v>0</v>
      </c>
      <c r="G61" s="36">
        <f t="shared" si="31"/>
        <v>0</v>
      </c>
      <c r="H61" s="36">
        <f t="shared" si="31"/>
        <v>4.8680433333333335</v>
      </c>
      <c r="I61" s="36">
        <f t="shared" si="31"/>
        <v>4.8680433333333335</v>
      </c>
      <c r="J61" s="36">
        <f>SUM(J44:J60)</f>
        <v>15.166192166666665</v>
      </c>
      <c r="K61" s="36">
        <f t="shared" si="31"/>
        <v>0</v>
      </c>
      <c r="L61" s="36">
        <f t="shared" si="31"/>
        <v>0</v>
      </c>
      <c r="M61" s="36">
        <f t="shared" si="31"/>
        <v>20.034235500000001</v>
      </c>
      <c r="N61" s="36">
        <f t="shared" si="31"/>
        <v>20.034235500000001</v>
      </c>
      <c r="O61" s="36">
        <f>SUM(O44:O60)</f>
        <v>21.510411666666666</v>
      </c>
      <c r="P61" s="36">
        <f t="shared" ref="P61" si="32">SUM(P44:P60)</f>
        <v>0</v>
      </c>
      <c r="Q61" s="36">
        <f t="shared" si="31"/>
        <v>0</v>
      </c>
      <c r="R61" s="36">
        <f t="shared" si="31"/>
        <v>41.544647166666671</v>
      </c>
      <c r="S61" s="36">
        <f t="shared" si="31"/>
        <v>41.544647166666671</v>
      </c>
      <c r="T61" s="36">
        <f>SUM(T44:T60)</f>
        <v>22.551212333333332</v>
      </c>
      <c r="U61" s="36">
        <f t="shared" ref="U61" si="33">SUM(U44:U60)</f>
        <v>0</v>
      </c>
      <c r="V61" s="36">
        <f t="shared" si="31"/>
        <v>0</v>
      </c>
      <c r="W61" s="36">
        <f t="shared" si="31"/>
        <v>64.095859500000003</v>
      </c>
      <c r="X61" s="36">
        <f t="shared" si="31"/>
        <v>64.095859500000003</v>
      </c>
      <c r="Y61" s="34"/>
      <c r="Z61" s="34"/>
      <c r="AA61" s="74"/>
      <c r="AB61" s="34"/>
    </row>
    <row r="62" spans="2:29" ht="16.5" x14ac:dyDescent="0.3">
      <c r="B62" s="38"/>
      <c r="C62" s="51"/>
      <c r="D62" s="51"/>
      <c r="E62" s="102">
        <f>'NSK(E) UptoFY20'!T86</f>
        <v>5</v>
      </c>
      <c r="F62" s="51"/>
      <c r="G62" s="51"/>
      <c r="H62" s="51"/>
      <c r="J62" s="102">
        <f>E62-1</f>
        <v>4</v>
      </c>
      <c r="K62" s="38"/>
      <c r="L62" s="38"/>
      <c r="M62" s="38"/>
      <c r="O62" s="102">
        <f>J62-1</f>
        <v>3</v>
      </c>
      <c r="P62" s="38"/>
      <c r="Q62" s="38"/>
      <c r="R62" s="38"/>
      <c r="T62" s="102">
        <f>O62-1</f>
        <v>2</v>
      </c>
      <c r="U62" s="81"/>
      <c r="V62" s="81"/>
      <c r="X62" s="38"/>
      <c r="Y62" s="105">
        <f>T62-1</f>
        <v>1</v>
      </c>
      <c r="Z62" s="38"/>
      <c r="AA62" s="38"/>
      <c r="AB62" s="38"/>
    </row>
    <row r="64" spans="2:29" x14ac:dyDescent="0.3">
      <c r="B64" s="14" t="s">
        <v>90</v>
      </c>
    </row>
    <row r="65" spans="2:31"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31"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31"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31"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31"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31" x14ac:dyDescent="0.3">
      <c r="B70" s="27">
        <v>1</v>
      </c>
      <c r="C70" s="28" t="s">
        <v>0</v>
      </c>
      <c r="D70" s="82">
        <f>D16-D44</f>
        <v>0</v>
      </c>
      <c r="E70" s="82">
        <f t="shared" ref="E70:F70" si="34">E16-E44</f>
        <v>0</v>
      </c>
      <c r="F70" s="82">
        <f t="shared" si="34"/>
        <v>0</v>
      </c>
      <c r="G70" s="82"/>
      <c r="H70" s="43">
        <f t="shared" ref="H70:H86" si="35">D70+E70-F70-G70</f>
        <v>0</v>
      </c>
      <c r="I70" s="82">
        <f>I16-I44</f>
        <v>0</v>
      </c>
      <c r="J70" s="82">
        <f t="shared" ref="J70:K70" si="36">J16-J44</f>
        <v>0</v>
      </c>
      <c r="K70" s="82">
        <f t="shared" si="36"/>
        <v>0</v>
      </c>
      <c r="L70" s="82"/>
      <c r="M70" s="43">
        <f t="shared" ref="M70:M86" si="37">I70+J70-K70-L70</f>
        <v>0</v>
      </c>
      <c r="N70" s="82">
        <f>N16-N44</f>
        <v>0</v>
      </c>
      <c r="O70" s="82">
        <f t="shared" ref="O70:P70" si="38">O16-O44</f>
        <v>0</v>
      </c>
      <c r="P70" s="82">
        <f t="shared" si="38"/>
        <v>0</v>
      </c>
      <c r="Q70" s="82"/>
      <c r="R70" s="43">
        <f t="shared" ref="R70:R86" si="39">N70+O70-P70-Q70</f>
        <v>0</v>
      </c>
      <c r="S70" s="82">
        <f>S16-S44</f>
        <v>0</v>
      </c>
      <c r="T70" s="82">
        <f t="shared" ref="T70:U70" si="40">T16-T44</f>
        <v>0</v>
      </c>
      <c r="U70" s="82">
        <f t="shared" si="40"/>
        <v>0</v>
      </c>
      <c r="V70" s="82"/>
      <c r="W70" s="43">
        <f t="shared" ref="W70:W86" si="41">S70+T70-U70-V70</f>
        <v>0</v>
      </c>
      <c r="X70" s="82">
        <f>X16-X44</f>
        <v>0</v>
      </c>
      <c r="Y70" s="82">
        <f t="shared" ref="Y70:Z70" si="42">Y16-Y44</f>
        <v>0</v>
      </c>
      <c r="Z70" s="82">
        <f t="shared" si="42"/>
        <v>0</v>
      </c>
      <c r="AA70" s="82"/>
      <c r="AB70" s="43">
        <f t="shared" ref="AB70:AB86" si="43">X70+Y70-Z70-AA70</f>
        <v>0</v>
      </c>
    </row>
    <row r="71" spans="2:31" x14ac:dyDescent="0.3">
      <c r="B71" s="27">
        <f>B70+1</f>
        <v>2</v>
      </c>
      <c r="C71" s="28" t="s">
        <v>1</v>
      </c>
      <c r="D71" s="43">
        <f t="shared" ref="D71:F86" si="44">D17-D45</f>
        <v>0</v>
      </c>
      <c r="E71" s="43">
        <f t="shared" si="44"/>
        <v>0</v>
      </c>
      <c r="F71" s="43">
        <f t="shared" si="44"/>
        <v>0</v>
      </c>
      <c r="G71" s="43"/>
      <c r="H71" s="43">
        <f t="shared" si="35"/>
        <v>0</v>
      </c>
      <c r="I71" s="43">
        <f t="shared" ref="I71:K86" si="45">I17-I45</f>
        <v>0</v>
      </c>
      <c r="J71" s="43">
        <f t="shared" si="45"/>
        <v>0</v>
      </c>
      <c r="K71" s="43">
        <f t="shared" si="45"/>
        <v>0</v>
      </c>
      <c r="L71" s="43"/>
      <c r="M71" s="43">
        <f t="shared" si="37"/>
        <v>0</v>
      </c>
      <c r="N71" s="43">
        <f t="shared" ref="N71:P86" si="46">N17-N45</f>
        <v>0</v>
      </c>
      <c r="O71" s="43">
        <f t="shared" si="46"/>
        <v>0</v>
      </c>
      <c r="P71" s="43">
        <f t="shared" si="46"/>
        <v>0</v>
      </c>
      <c r="Q71" s="43"/>
      <c r="R71" s="43">
        <f t="shared" si="39"/>
        <v>0</v>
      </c>
      <c r="S71" s="43">
        <f t="shared" ref="S71:U86" si="47">S17-S45</f>
        <v>0</v>
      </c>
      <c r="T71" s="43">
        <f t="shared" si="47"/>
        <v>0</v>
      </c>
      <c r="U71" s="43">
        <f t="shared" si="47"/>
        <v>0</v>
      </c>
      <c r="V71" s="43"/>
      <c r="W71" s="43">
        <f t="shared" si="41"/>
        <v>0</v>
      </c>
      <c r="X71" s="43">
        <f t="shared" ref="X71:Z86" si="48">X17-X45</f>
        <v>0</v>
      </c>
      <c r="Y71" s="43">
        <f t="shared" si="48"/>
        <v>0</v>
      </c>
      <c r="Z71" s="43">
        <f t="shared" si="48"/>
        <v>0</v>
      </c>
      <c r="AA71" s="43"/>
      <c r="AB71" s="43">
        <f t="shared" si="43"/>
        <v>0</v>
      </c>
      <c r="AC71" s="96"/>
      <c r="AD71" s="96"/>
      <c r="AE71" s="96"/>
    </row>
    <row r="72" spans="2:31" x14ac:dyDescent="0.3">
      <c r="B72" s="27">
        <f t="shared" ref="B72:B86" si="49">B71+1</f>
        <v>3</v>
      </c>
      <c r="C72" s="28" t="s">
        <v>2</v>
      </c>
      <c r="D72" s="43">
        <f t="shared" si="44"/>
        <v>0</v>
      </c>
      <c r="E72" s="43">
        <f t="shared" si="44"/>
        <v>0</v>
      </c>
      <c r="F72" s="43">
        <f t="shared" si="44"/>
        <v>0</v>
      </c>
      <c r="G72" s="43"/>
      <c r="H72" s="43">
        <f t="shared" si="35"/>
        <v>0</v>
      </c>
      <c r="I72" s="43">
        <f t="shared" si="45"/>
        <v>0</v>
      </c>
      <c r="J72" s="43">
        <f t="shared" si="45"/>
        <v>0</v>
      </c>
      <c r="K72" s="43">
        <f t="shared" si="45"/>
        <v>0</v>
      </c>
      <c r="L72" s="43"/>
      <c r="M72" s="43">
        <f t="shared" si="37"/>
        <v>0</v>
      </c>
      <c r="N72" s="43">
        <f t="shared" si="46"/>
        <v>0</v>
      </c>
      <c r="O72" s="43">
        <f t="shared" si="46"/>
        <v>0</v>
      </c>
      <c r="P72" s="43">
        <f t="shared" si="46"/>
        <v>0</v>
      </c>
      <c r="Q72" s="43"/>
      <c r="R72" s="43">
        <f t="shared" si="39"/>
        <v>0</v>
      </c>
      <c r="S72" s="43">
        <f t="shared" si="47"/>
        <v>0</v>
      </c>
      <c r="T72" s="43">
        <f t="shared" si="47"/>
        <v>0</v>
      </c>
      <c r="U72" s="43">
        <f t="shared" si="47"/>
        <v>0</v>
      </c>
      <c r="V72" s="43"/>
      <c r="W72" s="43">
        <f t="shared" si="41"/>
        <v>0</v>
      </c>
      <c r="X72" s="43">
        <f t="shared" si="48"/>
        <v>0</v>
      </c>
      <c r="Y72" s="43">
        <f t="shared" si="48"/>
        <v>0</v>
      </c>
      <c r="Z72" s="43">
        <f t="shared" si="48"/>
        <v>0</v>
      </c>
      <c r="AA72" s="43"/>
      <c r="AB72" s="43">
        <f t="shared" si="43"/>
        <v>0</v>
      </c>
      <c r="AC72" s="96"/>
      <c r="AD72" s="96"/>
      <c r="AE72" s="96"/>
    </row>
    <row r="73" spans="2:31" x14ac:dyDescent="0.3">
      <c r="B73" s="27">
        <f t="shared" si="49"/>
        <v>4</v>
      </c>
      <c r="C73" s="28" t="s">
        <v>3</v>
      </c>
      <c r="D73" s="43">
        <f t="shared" si="44"/>
        <v>0</v>
      </c>
      <c r="E73" s="43">
        <f t="shared" si="44"/>
        <v>0</v>
      </c>
      <c r="F73" s="43">
        <f t="shared" si="44"/>
        <v>0</v>
      </c>
      <c r="G73" s="43"/>
      <c r="H73" s="43">
        <f t="shared" si="35"/>
        <v>0</v>
      </c>
      <c r="I73" s="43">
        <f t="shared" si="45"/>
        <v>0</v>
      </c>
      <c r="J73" s="43">
        <f t="shared" si="45"/>
        <v>0</v>
      </c>
      <c r="K73" s="43">
        <f t="shared" si="45"/>
        <v>0</v>
      </c>
      <c r="L73" s="43"/>
      <c r="M73" s="43">
        <f t="shared" si="37"/>
        <v>0</v>
      </c>
      <c r="N73" s="43">
        <f t="shared" si="46"/>
        <v>0</v>
      </c>
      <c r="O73" s="43">
        <f t="shared" si="46"/>
        <v>0</v>
      </c>
      <c r="P73" s="43">
        <f t="shared" si="46"/>
        <v>0</v>
      </c>
      <c r="Q73" s="43"/>
      <c r="R73" s="43">
        <f t="shared" si="39"/>
        <v>0</v>
      </c>
      <c r="S73" s="43">
        <f t="shared" si="47"/>
        <v>0</v>
      </c>
      <c r="T73" s="43">
        <f t="shared" si="47"/>
        <v>0</v>
      </c>
      <c r="U73" s="43">
        <f t="shared" si="47"/>
        <v>0</v>
      </c>
      <c r="V73" s="43"/>
      <c r="W73" s="43">
        <f t="shared" si="41"/>
        <v>0</v>
      </c>
      <c r="X73" s="43">
        <f t="shared" si="48"/>
        <v>0</v>
      </c>
      <c r="Y73" s="43">
        <f t="shared" si="48"/>
        <v>0</v>
      </c>
      <c r="Z73" s="43">
        <f t="shared" si="48"/>
        <v>0</v>
      </c>
      <c r="AA73" s="43"/>
      <c r="AB73" s="43">
        <f t="shared" si="43"/>
        <v>0</v>
      </c>
      <c r="AC73" s="96"/>
      <c r="AD73" s="96"/>
      <c r="AE73" s="96"/>
    </row>
    <row r="74" spans="2:31" x14ac:dyDescent="0.3">
      <c r="B74" s="27">
        <f t="shared" si="49"/>
        <v>5</v>
      </c>
      <c r="C74" s="28" t="s">
        <v>4</v>
      </c>
      <c r="D74" s="43">
        <f t="shared" si="44"/>
        <v>0</v>
      </c>
      <c r="E74" s="43">
        <f t="shared" si="44"/>
        <v>30.24303033333333</v>
      </c>
      <c r="F74" s="43">
        <f t="shared" si="44"/>
        <v>0</v>
      </c>
      <c r="G74" s="43"/>
      <c r="H74" s="43">
        <f t="shared" si="35"/>
        <v>30.24303033333333</v>
      </c>
      <c r="I74" s="43">
        <f t="shared" si="45"/>
        <v>30.24303033333333</v>
      </c>
      <c r="J74" s="43">
        <f t="shared" si="45"/>
        <v>12.289067583333335</v>
      </c>
      <c r="K74" s="43">
        <f t="shared" si="45"/>
        <v>0</v>
      </c>
      <c r="L74" s="43"/>
      <c r="M74" s="43">
        <f t="shared" si="37"/>
        <v>42.532097916666665</v>
      </c>
      <c r="N74" s="43">
        <f t="shared" si="46"/>
        <v>42.532097916666665</v>
      </c>
      <c r="O74" s="43">
        <f t="shared" si="46"/>
        <v>4.636533833333333</v>
      </c>
      <c r="P74" s="43">
        <f t="shared" si="46"/>
        <v>0</v>
      </c>
      <c r="Q74" s="43"/>
      <c r="R74" s="43">
        <f t="shared" si="39"/>
        <v>47.168631749999996</v>
      </c>
      <c r="S74" s="43">
        <f t="shared" si="47"/>
        <v>47.168631749999996</v>
      </c>
      <c r="T74" s="43">
        <f t="shared" si="47"/>
        <v>-1.3923501666666664</v>
      </c>
      <c r="U74" s="43">
        <f t="shared" si="47"/>
        <v>0</v>
      </c>
      <c r="V74" s="43"/>
      <c r="W74" s="43">
        <f t="shared" si="41"/>
        <v>45.776281583333329</v>
      </c>
      <c r="X74" s="43">
        <f t="shared" si="48"/>
        <v>45.776281583333329</v>
      </c>
      <c r="Y74" s="43">
        <f t="shared" si="48"/>
        <v>-1.6973601666666664</v>
      </c>
      <c r="Z74" s="43">
        <f t="shared" si="48"/>
        <v>0</v>
      </c>
      <c r="AA74" s="43"/>
      <c r="AB74" s="43">
        <f t="shared" si="43"/>
        <v>44.07892141666666</v>
      </c>
      <c r="AC74" s="96"/>
      <c r="AD74" s="96"/>
      <c r="AE74" s="96"/>
    </row>
    <row r="75" spans="2:31" x14ac:dyDescent="0.3">
      <c r="B75" s="27">
        <f t="shared" si="49"/>
        <v>6</v>
      </c>
      <c r="C75" s="28" t="s">
        <v>5</v>
      </c>
      <c r="D75" s="43">
        <f t="shared" si="44"/>
        <v>0</v>
      </c>
      <c r="E75" s="43">
        <f t="shared" si="44"/>
        <v>202.015593</v>
      </c>
      <c r="F75" s="43">
        <f t="shared" si="44"/>
        <v>0</v>
      </c>
      <c r="G75" s="43"/>
      <c r="H75" s="43">
        <f t="shared" si="35"/>
        <v>202.015593</v>
      </c>
      <c r="I75" s="43">
        <f t="shared" si="45"/>
        <v>202.015593</v>
      </c>
      <c r="J75" s="43">
        <f t="shared" si="45"/>
        <v>232.71974025</v>
      </c>
      <c r="K75" s="43">
        <f t="shared" si="45"/>
        <v>0</v>
      </c>
      <c r="L75" s="43"/>
      <c r="M75" s="43">
        <f t="shared" si="37"/>
        <v>434.73533325</v>
      </c>
      <c r="N75" s="43">
        <f t="shared" si="46"/>
        <v>434.73533325</v>
      </c>
      <c r="O75" s="43">
        <f t="shared" si="46"/>
        <v>18.4730545</v>
      </c>
      <c r="P75" s="43">
        <f t="shared" si="46"/>
        <v>0</v>
      </c>
      <c r="Q75" s="43"/>
      <c r="R75" s="43">
        <f t="shared" si="39"/>
        <v>453.20838774999999</v>
      </c>
      <c r="S75" s="43">
        <f t="shared" si="47"/>
        <v>453.20838774999999</v>
      </c>
      <c r="T75" s="43">
        <f t="shared" si="47"/>
        <v>-15.092195499999999</v>
      </c>
      <c r="U75" s="43">
        <f t="shared" si="47"/>
        <v>0</v>
      </c>
      <c r="V75" s="43"/>
      <c r="W75" s="43">
        <f t="shared" si="41"/>
        <v>438.11619224999998</v>
      </c>
      <c r="X75" s="43">
        <f t="shared" si="48"/>
        <v>438.11619224999993</v>
      </c>
      <c r="Y75" s="43">
        <f t="shared" si="48"/>
        <v>-20.491088833333333</v>
      </c>
      <c r="Z75" s="43">
        <f t="shared" si="48"/>
        <v>0</v>
      </c>
      <c r="AA75" s="43"/>
      <c r="AB75" s="43">
        <f t="shared" si="43"/>
        <v>417.6251034166666</v>
      </c>
      <c r="AC75" s="96"/>
      <c r="AD75" s="96"/>
      <c r="AE75" s="96"/>
    </row>
    <row r="76" spans="2:31" x14ac:dyDescent="0.3">
      <c r="B76" s="27">
        <f t="shared" si="49"/>
        <v>7</v>
      </c>
      <c r="C76" s="28" t="s">
        <v>6</v>
      </c>
      <c r="D76" s="43">
        <f t="shared" si="44"/>
        <v>0</v>
      </c>
      <c r="E76" s="43">
        <f t="shared" si="44"/>
        <v>0</v>
      </c>
      <c r="F76" s="43">
        <f t="shared" si="44"/>
        <v>0</v>
      </c>
      <c r="G76" s="43"/>
      <c r="H76" s="43">
        <f t="shared" si="35"/>
        <v>0</v>
      </c>
      <c r="I76" s="43">
        <f t="shared" si="45"/>
        <v>0</v>
      </c>
      <c r="J76" s="43">
        <f t="shared" si="45"/>
        <v>0</v>
      </c>
      <c r="K76" s="43">
        <f t="shared" si="45"/>
        <v>0</v>
      </c>
      <c r="L76" s="43"/>
      <c r="M76" s="43">
        <f t="shared" si="37"/>
        <v>0</v>
      </c>
      <c r="N76" s="43">
        <f t="shared" si="46"/>
        <v>0</v>
      </c>
      <c r="O76" s="43">
        <f t="shared" si="46"/>
        <v>0</v>
      </c>
      <c r="P76" s="43">
        <f t="shared" si="46"/>
        <v>0</v>
      </c>
      <c r="Q76" s="43"/>
      <c r="R76" s="43">
        <f t="shared" si="39"/>
        <v>0</v>
      </c>
      <c r="S76" s="43">
        <f t="shared" si="47"/>
        <v>0</v>
      </c>
      <c r="T76" s="43">
        <f t="shared" si="47"/>
        <v>0</v>
      </c>
      <c r="U76" s="43">
        <f t="shared" si="47"/>
        <v>0</v>
      </c>
      <c r="V76" s="43"/>
      <c r="W76" s="43">
        <f t="shared" si="41"/>
        <v>0</v>
      </c>
      <c r="X76" s="43">
        <f t="shared" si="48"/>
        <v>0</v>
      </c>
      <c r="Y76" s="43">
        <f t="shared" si="48"/>
        <v>0</v>
      </c>
      <c r="Z76" s="43">
        <f t="shared" si="48"/>
        <v>0</v>
      </c>
      <c r="AA76" s="43"/>
      <c r="AB76" s="43">
        <f t="shared" si="43"/>
        <v>0</v>
      </c>
      <c r="AC76" s="96"/>
      <c r="AD76" s="96"/>
      <c r="AE76" s="96"/>
    </row>
    <row r="77" spans="2:31" x14ac:dyDescent="0.3">
      <c r="B77" s="27">
        <f t="shared" si="49"/>
        <v>8</v>
      </c>
      <c r="C77" s="28" t="s">
        <v>7</v>
      </c>
      <c r="D77" s="43">
        <f t="shared" si="44"/>
        <v>0</v>
      </c>
      <c r="E77" s="43">
        <f t="shared" si="44"/>
        <v>0</v>
      </c>
      <c r="F77" s="43">
        <f t="shared" si="44"/>
        <v>0</v>
      </c>
      <c r="G77" s="43"/>
      <c r="H77" s="43">
        <f t="shared" si="35"/>
        <v>0</v>
      </c>
      <c r="I77" s="43">
        <f t="shared" si="45"/>
        <v>0</v>
      </c>
      <c r="J77" s="43">
        <f t="shared" si="45"/>
        <v>0</v>
      </c>
      <c r="K77" s="43">
        <f t="shared" si="45"/>
        <v>0</v>
      </c>
      <c r="L77" s="43"/>
      <c r="M77" s="43">
        <f t="shared" si="37"/>
        <v>0</v>
      </c>
      <c r="N77" s="43">
        <f t="shared" si="46"/>
        <v>0</v>
      </c>
      <c r="O77" s="43">
        <f t="shared" si="46"/>
        <v>0</v>
      </c>
      <c r="P77" s="43">
        <f t="shared" si="46"/>
        <v>0</v>
      </c>
      <c r="Q77" s="43"/>
      <c r="R77" s="43">
        <f t="shared" si="39"/>
        <v>0</v>
      </c>
      <c r="S77" s="43">
        <f t="shared" si="47"/>
        <v>0</v>
      </c>
      <c r="T77" s="43">
        <f t="shared" si="47"/>
        <v>0</v>
      </c>
      <c r="U77" s="43">
        <f t="shared" si="47"/>
        <v>0</v>
      </c>
      <c r="V77" s="43"/>
      <c r="W77" s="43">
        <f t="shared" si="41"/>
        <v>0</v>
      </c>
      <c r="X77" s="43">
        <f t="shared" si="48"/>
        <v>0</v>
      </c>
      <c r="Y77" s="43">
        <f t="shared" si="48"/>
        <v>0</v>
      </c>
      <c r="Z77" s="43">
        <f t="shared" si="48"/>
        <v>0</v>
      </c>
      <c r="AA77" s="43"/>
      <c r="AB77" s="43">
        <f t="shared" si="43"/>
        <v>0</v>
      </c>
      <c r="AC77" s="96"/>
      <c r="AD77" s="96"/>
      <c r="AE77" s="96"/>
    </row>
    <row r="78" spans="2:31" x14ac:dyDescent="0.3">
      <c r="B78" s="27">
        <f t="shared" si="49"/>
        <v>9</v>
      </c>
      <c r="C78" s="28" t="s">
        <v>8</v>
      </c>
      <c r="D78" s="43">
        <f t="shared" si="44"/>
        <v>0</v>
      </c>
      <c r="E78" s="43">
        <f t="shared" si="44"/>
        <v>0</v>
      </c>
      <c r="F78" s="43">
        <f t="shared" si="44"/>
        <v>0</v>
      </c>
      <c r="G78" s="43"/>
      <c r="H78" s="43">
        <f t="shared" si="35"/>
        <v>0</v>
      </c>
      <c r="I78" s="43">
        <f t="shared" si="45"/>
        <v>0</v>
      </c>
      <c r="J78" s="43">
        <f t="shared" si="45"/>
        <v>0</v>
      </c>
      <c r="K78" s="43">
        <f t="shared" si="45"/>
        <v>0</v>
      </c>
      <c r="L78" s="43"/>
      <c r="M78" s="43">
        <f t="shared" si="37"/>
        <v>0</v>
      </c>
      <c r="N78" s="43">
        <f t="shared" si="46"/>
        <v>0</v>
      </c>
      <c r="O78" s="43">
        <f t="shared" si="46"/>
        <v>0</v>
      </c>
      <c r="P78" s="43">
        <f t="shared" si="46"/>
        <v>0</v>
      </c>
      <c r="Q78" s="43"/>
      <c r="R78" s="43">
        <f t="shared" si="39"/>
        <v>0</v>
      </c>
      <c r="S78" s="43">
        <f t="shared" si="47"/>
        <v>0</v>
      </c>
      <c r="T78" s="43">
        <f t="shared" si="47"/>
        <v>0</v>
      </c>
      <c r="U78" s="43">
        <f t="shared" si="47"/>
        <v>0</v>
      </c>
      <c r="V78" s="43"/>
      <c r="W78" s="43">
        <f t="shared" si="41"/>
        <v>0</v>
      </c>
      <c r="X78" s="43">
        <f t="shared" si="48"/>
        <v>0</v>
      </c>
      <c r="Y78" s="43">
        <f t="shared" si="48"/>
        <v>0</v>
      </c>
      <c r="Z78" s="43">
        <f t="shared" si="48"/>
        <v>0</v>
      </c>
      <c r="AA78" s="43"/>
      <c r="AB78" s="43">
        <f t="shared" si="43"/>
        <v>0</v>
      </c>
      <c r="AC78" s="96"/>
      <c r="AD78" s="96"/>
      <c r="AE78" s="96"/>
    </row>
    <row r="79" spans="2:31" x14ac:dyDescent="0.3">
      <c r="B79" s="27">
        <f t="shared" si="49"/>
        <v>10</v>
      </c>
      <c r="C79" s="28" t="s">
        <v>9</v>
      </c>
      <c r="D79" s="43">
        <f t="shared" si="44"/>
        <v>0</v>
      </c>
      <c r="E79" s="43">
        <f t="shared" si="44"/>
        <v>0</v>
      </c>
      <c r="F79" s="43">
        <f t="shared" si="44"/>
        <v>0</v>
      </c>
      <c r="G79" s="43"/>
      <c r="H79" s="43">
        <f t="shared" si="35"/>
        <v>0</v>
      </c>
      <c r="I79" s="43">
        <f t="shared" si="45"/>
        <v>0</v>
      </c>
      <c r="J79" s="43">
        <f t="shared" si="45"/>
        <v>0</v>
      </c>
      <c r="K79" s="43">
        <f t="shared" si="45"/>
        <v>0</v>
      </c>
      <c r="L79" s="43"/>
      <c r="M79" s="43">
        <f t="shared" si="37"/>
        <v>0</v>
      </c>
      <c r="N79" s="43">
        <f t="shared" si="46"/>
        <v>0</v>
      </c>
      <c r="O79" s="43">
        <f t="shared" si="46"/>
        <v>0</v>
      </c>
      <c r="P79" s="43">
        <f t="shared" si="46"/>
        <v>0</v>
      </c>
      <c r="Q79" s="43"/>
      <c r="R79" s="43">
        <f t="shared" si="39"/>
        <v>0</v>
      </c>
      <c r="S79" s="43">
        <f t="shared" si="47"/>
        <v>0</v>
      </c>
      <c r="T79" s="43">
        <f t="shared" si="47"/>
        <v>0</v>
      </c>
      <c r="U79" s="43">
        <f t="shared" si="47"/>
        <v>0</v>
      </c>
      <c r="V79" s="43"/>
      <c r="W79" s="43">
        <f t="shared" si="41"/>
        <v>0</v>
      </c>
      <c r="X79" s="43">
        <f t="shared" si="48"/>
        <v>0</v>
      </c>
      <c r="Y79" s="43">
        <f t="shared" si="48"/>
        <v>0</v>
      </c>
      <c r="Z79" s="43">
        <f t="shared" si="48"/>
        <v>0</v>
      </c>
      <c r="AA79" s="43"/>
      <c r="AB79" s="43">
        <f t="shared" si="43"/>
        <v>0</v>
      </c>
      <c r="AC79" s="96"/>
      <c r="AD79" s="96"/>
      <c r="AE79" s="96"/>
    </row>
    <row r="80" spans="2:31" x14ac:dyDescent="0.3">
      <c r="B80" s="27">
        <f t="shared" si="49"/>
        <v>11</v>
      </c>
      <c r="C80" s="28" t="s">
        <v>10</v>
      </c>
      <c r="D80" s="43">
        <f t="shared" si="44"/>
        <v>0</v>
      </c>
      <c r="E80" s="43">
        <f t="shared" si="44"/>
        <v>0</v>
      </c>
      <c r="F80" s="43">
        <f t="shared" si="44"/>
        <v>0</v>
      </c>
      <c r="G80" s="43"/>
      <c r="H80" s="43">
        <f t="shared" si="35"/>
        <v>0</v>
      </c>
      <c r="I80" s="43">
        <f t="shared" si="45"/>
        <v>0</v>
      </c>
      <c r="J80" s="43">
        <f t="shared" si="45"/>
        <v>0</v>
      </c>
      <c r="K80" s="43">
        <f t="shared" si="45"/>
        <v>0</v>
      </c>
      <c r="L80" s="43"/>
      <c r="M80" s="43">
        <f t="shared" si="37"/>
        <v>0</v>
      </c>
      <c r="N80" s="43">
        <f t="shared" si="46"/>
        <v>0</v>
      </c>
      <c r="O80" s="43">
        <f t="shared" si="46"/>
        <v>0</v>
      </c>
      <c r="P80" s="43">
        <f t="shared" si="46"/>
        <v>0</v>
      </c>
      <c r="Q80" s="43"/>
      <c r="R80" s="43">
        <f t="shared" si="39"/>
        <v>0</v>
      </c>
      <c r="S80" s="43">
        <f t="shared" si="47"/>
        <v>0</v>
      </c>
      <c r="T80" s="43">
        <f t="shared" si="47"/>
        <v>0</v>
      </c>
      <c r="U80" s="43">
        <f t="shared" si="47"/>
        <v>0</v>
      </c>
      <c r="V80" s="43"/>
      <c r="W80" s="43">
        <f t="shared" si="41"/>
        <v>0</v>
      </c>
      <c r="X80" s="43">
        <f t="shared" si="48"/>
        <v>0</v>
      </c>
      <c r="Y80" s="43">
        <f t="shared" si="48"/>
        <v>0</v>
      </c>
      <c r="Z80" s="43">
        <f t="shared" si="48"/>
        <v>0</v>
      </c>
      <c r="AA80" s="43"/>
      <c r="AB80" s="43">
        <f t="shared" si="43"/>
        <v>0</v>
      </c>
      <c r="AC80" s="96"/>
      <c r="AD80" s="96"/>
      <c r="AE80" s="96"/>
    </row>
    <row r="81" spans="2:31" x14ac:dyDescent="0.3">
      <c r="B81" s="27">
        <f t="shared" si="49"/>
        <v>12</v>
      </c>
      <c r="C81" s="28" t="s">
        <v>11</v>
      </c>
      <c r="D81" s="43">
        <f t="shared" si="44"/>
        <v>0</v>
      </c>
      <c r="E81" s="43">
        <f t="shared" si="44"/>
        <v>0</v>
      </c>
      <c r="F81" s="43">
        <f t="shared" si="44"/>
        <v>0</v>
      </c>
      <c r="G81" s="43"/>
      <c r="H81" s="43">
        <f t="shared" si="35"/>
        <v>0</v>
      </c>
      <c r="I81" s="43">
        <f t="shared" si="45"/>
        <v>0</v>
      </c>
      <c r="J81" s="43">
        <f t="shared" si="45"/>
        <v>0</v>
      </c>
      <c r="K81" s="43">
        <f t="shared" si="45"/>
        <v>0</v>
      </c>
      <c r="L81" s="43"/>
      <c r="M81" s="43">
        <f t="shared" si="37"/>
        <v>0</v>
      </c>
      <c r="N81" s="43">
        <f t="shared" si="46"/>
        <v>0</v>
      </c>
      <c r="O81" s="43">
        <f t="shared" si="46"/>
        <v>0</v>
      </c>
      <c r="P81" s="43">
        <f t="shared" si="46"/>
        <v>0</v>
      </c>
      <c r="Q81" s="43"/>
      <c r="R81" s="43">
        <f t="shared" si="39"/>
        <v>0</v>
      </c>
      <c r="S81" s="43">
        <f t="shared" si="47"/>
        <v>0</v>
      </c>
      <c r="T81" s="43">
        <f t="shared" si="47"/>
        <v>0</v>
      </c>
      <c r="U81" s="43">
        <f t="shared" si="47"/>
        <v>0</v>
      </c>
      <c r="V81" s="43"/>
      <c r="W81" s="43">
        <f t="shared" si="41"/>
        <v>0</v>
      </c>
      <c r="X81" s="43">
        <f t="shared" si="48"/>
        <v>0</v>
      </c>
      <c r="Y81" s="43">
        <f t="shared" si="48"/>
        <v>0</v>
      </c>
      <c r="Z81" s="43">
        <f t="shared" si="48"/>
        <v>0</v>
      </c>
      <c r="AA81" s="43"/>
      <c r="AB81" s="43">
        <f t="shared" si="43"/>
        <v>0</v>
      </c>
      <c r="AC81" s="96"/>
      <c r="AD81" s="96"/>
      <c r="AE81" s="96"/>
    </row>
    <row r="82" spans="2:31" x14ac:dyDescent="0.3">
      <c r="B82" s="27">
        <f t="shared" si="49"/>
        <v>13</v>
      </c>
      <c r="C82" s="28" t="s">
        <v>12</v>
      </c>
      <c r="D82" s="43">
        <f t="shared" si="44"/>
        <v>0</v>
      </c>
      <c r="E82" s="43">
        <f t="shared" si="44"/>
        <v>0</v>
      </c>
      <c r="F82" s="43">
        <f t="shared" si="44"/>
        <v>0</v>
      </c>
      <c r="G82" s="43"/>
      <c r="H82" s="43">
        <f t="shared" si="35"/>
        <v>0</v>
      </c>
      <c r="I82" s="43">
        <f t="shared" si="45"/>
        <v>0</v>
      </c>
      <c r="J82" s="43">
        <f t="shared" si="45"/>
        <v>0</v>
      </c>
      <c r="K82" s="43">
        <f t="shared" si="45"/>
        <v>0</v>
      </c>
      <c r="L82" s="43"/>
      <c r="M82" s="43">
        <f t="shared" si="37"/>
        <v>0</v>
      </c>
      <c r="N82" s="43">
        <f t="shared" si="46"/>
        <v>0</v>
      </c>
      <c r="O82" s="43">
        <f t="shared" si="46"/>
        <v>0</v>
      </c>
      <c r="P82" s="43">
        <f t="shared" si="46"/>
        <v>0</v>
      </c>
      <c r="Q82" s="43"/>
      <c r="R82" s="43">
        <f t="shared" si="39"/>
        <v>0</v>
      </c>
      <c r="S82" s="43">
        <f t="shared" si="47"/>
        <v>0</v>
      </c>
      <c r="T82" s="43">
        <f t="shared" si="47"/>
        <v>0</v>
      </c>
      <c r="U82" s="43">
        <f t="shared" si="47"/>
        <v>0</v>
      </c>
      <c r="V82" s="43"/>
      <c r="W82" s="43">
        <f t="shared" si="41"/>
        <v>0</v>
      </c>
      <c r="X82" s="43">
        <f t="shared" si="48"/>
        <v>0</v>
      </c>
      <c r="Y82" s="43">
        <f t="shared" si="48"/>
        <v>0</v>
      </c>
      <c r="Z82" s="43">
        <f t="shared" si="48"/>
        <v>0</v>
      </c>
      <c r="AA82" s="43"/>
      <c r="AB82" s="43">
        <f t="shared" si="43"/>
        <v>0</v>
      </c>
      <c r="AC82" s="96"/>
      <c r="AD82" s="96"/>
      <c r="AE82" s="96"/>
    </row>
    <row r="83" spans="2:31" x14ac:dyDescent="0.3">
      <c r="B83" s="27">
        <f t="shared" si="49"/>
        <v>14</v>
      </c>
      <c r="C83" s="28" t="s">
        <v>13</v>
      </c>
      <c r="D83" s="43">
        <f t="shared" si="44"/>
        <v>0</v>
      </c>
      <c r="E83" s="43">
        <f t="shared" si="44"/>
        <v>0</v>
      </c>
      <c r="F83" s="43">
        <f t="shared" si="44"/>
        <v>0</v>
      </c>
      <c r="G83" s="43"/>
      <c r="H83" s="43">
        <f t="shared" si="35"/>
        <v>0</v>
      </c>
      <c r="I83" s="43">
        <f t="shared" si="45"/>
        <v>0</v>
      </c>
      <c r="J83" s="43">
        <f t="shared" si="45"/>
        <v>0</v>
      </c>
      <c r="K83" s="43">
        <f t="shared" si="45"/>
        <v>0</v>
      </c>
      <c r="L83" s="43"/>
      <c r="M83" s="43">
        <f t="shared" si="37"/>
        <v>0</v>
      </c>
      <c r="N83" s="43">
        <f t="shared" si="46"/>
        <v>0</v>
      </c>
      <c r="O83" s="43">
        <f t="shared" si="46"/>
        <v>0</v>
      </c>
      <c r="P83" s="43">
        <f t="shared" si="46"/>
        <v>0</v>
      </c>
      <c r="Q83" s="43"/>
      <c r="R83" s="43">
        <f t="shared" si="39"/>
        <v>0</v>
      </c>
      <c r="S83" s="43">
        <f t="shared" si="47"/>
        <v>0</v>
      </c>
      <c r="T83" s="43">
        <f t="shared" si="47"/>
        <v>0</v>
      </c>
      <c r="U83" s="43">
        <f t="shared" si="47"/>
        <v>0</v>
      </c>
      <c r="V83" s="43"/>
      <c r="W83" s="43">
        <f t="shared" si="41"/>
        <v>0</v>
      </c>
      <c r="X83" s="43">
        <f t="shared" si="48"/>
        <v>0</v>
      </c>
      <c r="Y83" s="43">
        <f t="shared" si="48"/>
        <v>0</v>
      </c>
      <c r="Z83" s="43">
        <f t="shared" si="48"/>
        <v>0</v>
      </c>
      <c r="AA83" s="43"/>
      <c r="AB83" s="43">
        <f t="shared" si="43"/>
        <v>0</v>
      </c>
      <c r="AC83" s="96"/>
      <c r="AD83" s="96"/>
      <c r="AE83" s="96"/>
    </row>
    <row r="84" spans="2:31" x14ac:dyDescent="0.3">
      <c r="B84" s="27">
        <f t="shared" si="49"/>
        <v>15</v>
      </c>
      <c r="C84" s="28" t="s">
        <v>14</v>
      </c>
      <c r="D84" s="43">
        <f t="shared" si="44"/>
        <v>0</v>
      </c>
      <c r="E84" s="43">
        <f t="shared" si="44"/>
        <v>0</v>
      </c>
      <c r="F84" s="43">
        <f t="shared" si="44"/>
        <v>0</v>
      </c>
      <c r="G84" s="43"/>
      <c r="H84" s="43">
        <f t="shared" si="35"/>
        <v>0</v>
      </c>
      <c r="I84" s="43">
        <f t="shared" si="45"/>
        <v>0</v>
      </c>
      <c r="J84" s="43">
        <f t="shared" si="45"/>
        <v>0</v>
      </c>
      <c r="K84" s="43">
        <f t="shared" si="45"/>
        <v>0</v>
      </c>
      <c r="L84" s="43"/>
      <c r="M84" s="43">
        <f t="shared" si="37"/>
        <v>0</v>
      </c>
      <c r="N84" s="43">
        <f t="shared" si="46"/>
        <v>0</v>
      </c>
      <c r="O84" s="43">
        <f t="shared" si="46"/>
        <v>0</v>
      </c>
      <c r="P84" s="43">
        <f t="shared" si="46"/>
        <v>0</v>
      </c>
      <c r="Q84" s="43"/>
      <c r="R84" s="43">
        <f t="shared" si="39"/>
        <v>0</v>
      </c>
      <c r="S84" s="43">
        <f t="shared" si="47"/>
        <v>0</v>
      </c>
      <c r="T84" s="43">
        <f t="shared" si="47"/>
        <v>0</v>
      </c>
      <c r="U84" s="43">
        <f t="shared" si="47"/>
        <v>0</v>
      </c>
      <c r="V84" s="43"/>
      <c r="W84" s="43">
        <f t="shared" si="41"/>
        <v>0</v>
      </c>
      <c r="X84" s="43">
        <f t="shared" si="48"/>
        <v>0</v>
      </c>
      <c r="Y84" s="43">
        <f t="shared" si="48"/>
        <v>0</v>
      </c>
      <c r="Z84" s="43">
        <f t="shared" si="48"/>
        <v>0</v>
      </c>
      <c r="AA84" s="43"/>
      <c r="AB84" s="43">
        <f t="shared" si="43"/>
        <v>0</v>
      </c>
      <c r="AC84" s="96"/>
      <c r="AD84" s="96"/>
      <c r="AE84" s="96"/>
    </row>
    <row r="85" spans="2:31" x14ac:dyDescent="0.3">
      <c r="B85" s="27">
        <f t="shared" si="49"/>
        <v>16</v>
      </c>
      <c r="C85" s="28" t="s">
        <v>15</v>
      </c>
      <c r="D85" s="43">
        <f t="shared" si="44"/>
        <v>0</v>
      </c>
      <c r="E85" s="43">
        <f t="shared" si="44"/>
        <v>0</v>
      </c>
      <c r="F85" s="43">
        <f t="shared" si="44"/>
        <v>0</v>
      </c>
      <c r="G85" s="43"/>
      <c r="H85" s="43">
        <f t="shared" si="35"/>
        <v>0</v>
      </c>
      <c r="I85" s="43">
        <f t="shared" si="45"/>
        <v>0</v>
      </c>
      <c r="J85" s="43">
        <f t="shared" si="45"/>
        <v>0</v>
      </c>
      <c r="K85" s="43">
        <f t="shared" si="45"/>
        <v>0</v>
      </c>
      <c r="L85" s="43"/>
      <c r="M85" s="43">
        <f t="shared" si="37"/>
        <v>0</v>
      </c>
      <c r="N85" s="43">
        <f t="shared" si="46"/>
        <v>0</v>
      </c>
      <c r="O85" s="43">
        <f t="shared" si="46"/>
        <v>0</v>
      </c>
      <c r="P85" s="43">
        <f t="shared" si="46"/>
        <v>0</v>
      </c>
      <c r="Q85" s="43"/>
      <c r="R85" s="43">
        <f t="shared" si="39"/>
        <v>0</v>
      </c>
      <c r="S85" s="43">
        <f t="shared" si="47"/>
        <v>0</v>
      </c>
      <c r="T85" s="43">
        <f t="shared" si="47"/>
        <v>0</v>
      </c>
      <c r="U85" s="43">
        <f t="shared" si="47"/>
        <v>0</v>
      </c>
      <c r="V85" s="43"/>
      <c r="W85" s="43">
        <f t="shared" si="41"/>
        <v>0</v>
      </c>
      <c r="X85" s="43">
        <f t="shared" si="48"/>
        <v>0</v>
      </c>
      <c r="Y85" s="43">
        <f t="shared" si="48"/>
        <v>0</v>
      </c>
      <c r="Z85" s="43">
        <f t="shared" si="48"/>
        <v>0</v>
      </c>
      <c r="AA85" s="43"/>
      <c r="AB85" s="43">
        <f t="shared" si="43"/>
        <v>0</v>
      </c>
      <c r="AC85" s="96"/>
      <c r="AD85" s="96"/>
      <c r="AE85" s="96"/>
    </row>
    <row r="86" spans="2:31" x14ac:dyDescent="0.3">
      <c r="B86" s="27">
        <f t="shared" si="49"/>
        <v>17</v>
      </c>
      <c r="C86" s="28" t="s">
        <v>16</v>
      </c>
      <c r="D86" s="43">
        <f t="shared" si="44"/>
        <v>0</v>
      </c>
      <c r="E86" s="43">
        <f t="shared" si="44"/>
        <v>0</v>
      </c>
      <c r="F86" s="43">
        <f t="shared" si="44"/>
        <v>0</v>
      </c>
      <c r="G86" s="43"/>
      <c r="H86" s="43">
        <f t="shared" si="35"/>
        <v>0</v>
      </c>
      <c r="I86" s="43">
        <f t="shared" si="45"/>
        <v>0</v>
      </c>
      <c r="J86" s="43">
        <f t="shared" si="45"/>
        <v>0</v>
      </c>
      <c r="K86" s="43">
        <f t="shared" si="45"/>
        <v>0</v>
      </c>
      <c r="L86" s="43"/>
      <c r="M86" s="43">
        <f t="shared" si="37"/>
        <v>0</v>
      </c>
      <c r="N86" s="43">
        <f t="shared" si="46"/>
        <v>0</v>
      </c>
      <c r="O86" s="43">
        <f t="shared" si="46"/>
        <v>0</v>
      </c>
      <c r="P86" s="43">
        <f t="shared" si="46"/>
        <v>0</v>
      </c>
      <c r="Q86" s="43"/>
      <c r="R86" s="43">
        <f t="shared" si="39"/>
        <v>0</v>
      </c>
      <c r="S86" s="43">
        <f t="shared" si="47"/>
        <v>0</v>
      </c>
      <c r="T86" s="43">
        <f t="shared" si="47"/>
        <v>0</v>
      </c>
      <c r="U86" s="43">
        <f t="shared" si="47"/>
        <v>0</v>
      </c>
      <c r="V86" s="43"/>
      <c r="W86" s="43">
        <f t="shared" si="41"/>
        <v>0</v>
      </c>
      <c r="X86" s="43">
        <f t="shared" si="48"/>
        <v>0</v>
      </c>
      <c r="Y86" s="43">
        <f t="shared" si="48"/>
        <v>0</v>
      </c>
      <c r="Z86" s="43">
        <f t="shared" si="48"/>
        <v>0</v>
      </c>
      <c r="AA86" s="43"/>
      <c r="AB86" s="43">
        <f t="shared" si="43"/>
        <v>0</v>
      </c>
      <c r="AC86" s="96"/>
      <c r="AD86" s="96"/>
      <c r="AE86" s="96"/>
    </row>
    <row r="87" spans="2:31" ht="16" x14ac:dyDescent="0.3">
      <c r="B87" s="34"/>
      <c r="C87" s="35" t="s">
        <v>17</v>
      </c>
      <c r="D87" s="36">
        <f>SUM(D70:D86)</f>
        <v>0</v>
      </c>
      <c r="E87" s="36">
        <f t="shared" ref="E87:AB87" si="50">SUM(E70:E86)</f>
        <v>232.25862333333333</v>
      </c>
      <c r="F87" s="36">
        <f t="shared" si="50"/>
        <v>0</v>
      </c>
      <c r="G87" s="36">
        <f t="shared" si="50"/>
        <v>0</v>
      </c>
      <c r="H87" s="36">
        <f t="shared" si="50"/>
        <v>232.25862333333333</v>
      </c>
      <c r="I87" s="36">
        <f t="shared" si="50"/>
        <v>232.25862333333333</v>
      </c>
      <c r="J87" s="36">
        <f t="shared" si="50"/>
        <v>245.00880783333332</v>
      </c>
      <c r="K87" s="36">
        <f t="shared" si="50"/>
        <v>0</v>
      </c>
      <c r="L87" s="36">
        <f t="shared" si="50"/>
        <v>0</v>
      </c>
      <c r="M87" s="36">
        <f t="shared" si="50"/>
        <v>477.26743116666665</v>
      </c>
      <c r="N87" s="36">
        <f t="shared" si="50"/>
        <v>477.26743116666665</v>
      </c>
      <c r="O87" s="36">
        <f t="shared" si="50"/>
        <v>23.109588333333335</v>
      </c>
      <c r="P87" s="36">
        <f t="shared" si="50"/>
        <v>0</v>
      </c>
      <c r="Q87" s="36">
        <f t="shared" si="50"/>
        <v>0</v>
      </c>
      <c r="R87" s="36">
        <f t="shared" si="50"/>
        <v>500.37701949999996</v>
      </c>
      <c r="S87" s="36">
        <f t="shared" si="50"/>
        <v>500.37701949999996</v>
      </c>
      <c r="T87" s="36">
        <f t="shared" si="50"/>
        <v>-16.484545666666666</v>
      </c>
      <c r="U87" s="36">
        <f t="shared" si="50"/>
        <v>0</v>
      </c>
      <c r="V87" s="36">
        <f t="shared" si="50"/>
        <v>0</v>
      </c>
      <c r="W87" s="36">
        <f t="shared" si="50"/>
        <v>483.89247383333333</v>
      </c>
      <c r="X87" s="36">
        <f t="shared" si="50"/>
        <v>483.89247383333327</v>
      </c>
      <c r="Y87" s="36">
        <f t="shared" si="50"/>
        <v>-22.188448999999999</v>
      </c>
      <c r="Z87" s="36">
        <f t="shared" si="50"/>
        <v>0</v>
      </c>
      <c r="AA87" s="36">
        <f t="shared" si="50"/>
        <v>0</v>
      </c>
      <c r="AB87" s="36">
        <f t="shared" si="50"/>
        <v>461.70402483333328</v>
      </c>
      <c r="AC87" s="96"/>
      <c r="AD87" s="96"/>
      <c r="AE87" s="96"/>
    </row>
    <row r="88" spans="2:31"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G166"/>
  <sheetViews>
    <sheetView showGridLines="0" view="pageBreakPreview" topLeftCell="A60" zoomScale="60" zoomScaleNormal="68" workbookViewId="0">
      <selection activeCell="D68" sqref="D68:D84"/>
    </sheetView>
  </sheetViews>
  <sheetFormatPr defaultColWidth="9.453125" defaultRowHeight="14" x14ac:dyDescent="0.3"/>
  <cols>
    <col min="1" max="1" width="35.36328125" style="3" customWidth="1"/>
    <col min="2" max="2" width="6.453125" style="3" customWidth="1"/>
    <col min="3" max="3" width="43" style="3" customWidth="1"/>
    <col min="4" max="4" width="29.81640625" style="3" customWidth="1"/>
    <col min="5" max="5" width="29.36328125" style="3" customWidth="1"/>
    <col min="6" max="6" width="30.81640625" style="3" customWidth="1"/>
    <col min="7"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115</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55.16</v>
      </c>
      <c r="E14" s="29"/>
      <c r="F14" s="29"/>
      <c r="G14" s="29"/>
      <c r="H14" s="29">
        <f>D14+E14-F14-G14</f>
        <v>55.16</v>
      </c>
      <c r="I14" s="30">
        <f>H14</f>
        <v>55.16</v>
      </c>
      <c r="J14" s="29"/>
      <c r="K14" s="29"/>
      <c r="L14" s="29"/>
      <c r="M14" s="30">
        <f>I14+J14-K14-L14</f>
        <v>55.16</v>
      </c>
      <c r="N14" s="29">
        <f>M14</f>
        <v>55.16</v>
      </c>
      <c r="O14" s="29"/>
      <c r="P14" s="29"/>
      <c r="Q14" s="29"/>
      <c r="R14" s="29">
        <f>N14+O14-P14-Q14</f>
        <v>55.16</v>
      </c>
      <c r="S14" s="30">
        <f>R14</f>
        <v>55.16</v>
      </c>
      <c r="T14" s="29"/>
      <c r="U14" s="30"/>
      <c r="V14" s="29"/>
      <c r="W14" s="30">
        <f>S14+T14-U14-V14</f>
        <v>55.16</v>
      </c>
    </row>
    <row r="15" spans="1:23" s="26" customFormat="1" x14ac:dyDescent="0.3">
      <c r="B15" s="27">
        <f>B14+1</f>
        <v>2</v>
      </c>
      <c r="C15" s="28" t="s">
        <v>1</v>
      </c>
      <c r="D15" s="133">
        <v>72.7991016</v>
      </c>
      <c r="E15" s="29"/>
      <c r="F15" s="29"/>
      <c r="G15" s="29"/>
      <c r="H15" s="29">
        <f t="shared" ref="H15:H30" si="0">D15+E15-F15-G15</f>
        <v>72.7991016</v>
      </c>
      <c r="I15" s="30">
        <f t="shared" ref="I15:I30" si="1">H15</f>
        <v>72.7991016</v>
      </c>
      <c r="J15" s="29"/>
      <c r="K15" s="29"/>
      <c r="L15" s="29"/>
      <c r="M15" s="30">
        <f t="shared" ref="M15:M30" si="2">I15+J15-K15-L15</f>
        <v>72.7991016</v>
      </c>
      <c r="N15" s="29">
        <f t="shared" ref="N15:N30" si="3">M15</f>
        <v>72.7991016</v>
      </c>
      <c r="O15" s="29"/>
      <c r="P15" s="29"/>
      <c r="Q15" s="29"/>
      <c r="R15" s="29">
        <f t="shared" ref="R15:R30" si="4">N15+O15-P15-Q15</f>
        <v>72.7991016</v>
      </c>
      <c r="S15" s="30">
        <f t="shared" ref="S15:S30" si="5">R15</f>
        <v>72.7991016</v>
      </c>
      <c r="T15" s="29"/>
      <c r="U15" s="30"/>
      <c r="V15" s="29"/>
      <c r="W15" s="30">
        <f t="shared" ref="W15:W30" si="6">S15+T15-U15-V15</f>
        <v>72.7991016</v>
      </c>
    </row>
    <row r="16" spans="1:23" s="26" customFormat="1" x14ac:dyDescent="0.3">
      <c r="B16" s="27">
        <f t="shared" ref="B16:B30" si="7">B15+1</f>
        <v>3</v>
      </c>
      <c r="C16" s="28" t="s">
        <v>2</v>
      </c>
      <c r="D16" s="133">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2.1082497000000004</v>
      </c>
      <c r="E17" s="29"/>
      <c r="F17" s="31"/>
      <c r="G17" s="31"/>
      <c r="H17" s="29">
        <f t="shared" si="0"/>
        <v>2.1082497000000004</v>
      </c>
      <c r="I17" s="30">
        <f t="shared" si="1"/>
        <v>2.1082497000000004</v>
      </c>
      <c r="J17" s="29"/>
      <c r="K17" s="31"/>
      <c r="L17" s="31"/>
      <c r="M17" s="30">
        <f t="shared" si="2"/>
        <v>2.1082497000000004</v>
      </c>
      <c r="N17" s="29">
        <f t="shared" si="3"/>
        <v>2.1082497000000004</v>
      </c>
      <c r="O17" s="29"/>
      <c r="P17" s="31"/>
      <c r="Q17" s="29"/>
      <c r="R17" s="29">
        <f t="shared" si="4"/>
        <v>2.1082497000000004</v>
      </c>
      <c r="S17" s="30">
        <f t="shared" si="5"/>
        <v>2.1082497000000004</v>
      </c>
      <c r="T17" s="29"/>
      <c r="U17" s="30"/>
      <c r="V17" s="29"/>
      <c r="W17" s="30">
        <f t="shared" si="6"/>
        <v>2.1082497000000004</v>
      </c>
    </row>
    <row r="18" spans="2:23" s="26" customFormat="1" x14ac:dyDescent="0.3">
      <c r="B18" s="27">
        <f t="shared" si="7"/>
        <v>5</v>
      </c>
      <c r="C18" s="28" t="s">
        <v>4</v>
      </c>
      <c r="D18" s="133">
        <v>21.376966568230308</v>
      </c>
      <c r="E18" s="29"/>
      <c r="F18" s="31"/>
      <c r="G18" s="31"/>
      <c r="H18" s="29">
        <f t="shared" si="0"/>
        <v>21.376966568230308</v>
      </c>
      <c r="I18" s="30">
        <f t="shared" si="1"/>
        <v>21.376966568230308</v>
      </c>
      <c r="J18" s="29"/>
      <c r="K18" s="31"/>
      <c r="L18" s="31"/>
      <c r="M18" s="30">
        <f t="shared" si="2"/>
        <v>21.376966568230308</v>
      </c>
      <c r="N18" s="29">
        <f t="shared" si="3"/>
        <v>21.376966568230308</v>
      </c>
      <c r="O18" s="29"/>
      <c r="P18" s="31"/>
      <c r="Q18" s="29"/>
      <c r="R18" s="29">
        <f t="shared" si="4"/>
        <v>21.376966568230308</v>
      </c>
      <c r="S18" s="30">
        <f t="shared" si="5"/>
        <v>21.376966568230308</v>
      </c>
      <c r="T18" s="29"/>
      <c r="U18" s="30"/>
      <c r="V18" s="29"/>
      <c r="W18" s="30">
        <f t="shared" si="6"/>
        <v>21.376966568230308</v>
      </c>
    </row>
    <row r="19" spans="2:23" s="32" customFormat="1" x14ac:dyDescent="0.3">
      <c r="B19" s="27">
        <f t="shared" si="7"/>
        <v>6</v>
      </c>
      <c r="C19" s="28" t="s">
        <v>5</v>
      </c>
      <c r="D19" s="133">
        <v>1541.9273320573407</v>
      </c>
      <c r="E19" s="29"/>
      <c r="F19" s="29"/>
      <c r="G19" s="29"/>
      <c r="H19" s="29">
        <f t="shared" si="0"/>
        <v>1541.9273320573407</v>
      </c>
      <c r="I19" s="30">
        <f t="shared" si="1"/>
        <v>1541.9273320573407</v>
      </c>
      <c r="J19" s="29"/>
      <c r="K19" s="29"/>
      <c r="L19" s="29"/>
      <c r="M19" s="30">
        <f t="shared" si="2"/>
        <v>1541.9273320573407</v>
      </c>
      <c r="N19" s="29">
        <f t="shared" si="3"/>
        <v>1541.9273320573407</v>
      </c>
      <c r="O19" s="29"/>
      <c r="P19" s="29"/>
      <c r="Q19" s="29"/>
      <c r="R19" s="29">
        <f t="shared" si="4"/>
        <v>1541.9273320573407</v>
      </c>
      <c r="S19" s="30">
        <f t="shared" si="5"/>
        <v>1541.9273320573407</v>
      </c>
      <c r="T19" s="29"/>
      <c r="U19" s="30"/>
      <c r="V19" s="29"/>
      <c r="W19" s="30">
        <f t="shared" si="6"/>
        <v>1541.9273320573407</v>
      </c>
    </row>
    <row r="20" spans="2:23" s="32" customFormat="1" x14ac:dyDescent="0.3">
      <c r="B20" s="27">
        <f t="shared" si="7"/>
        <v>7</v>
      </c>
      <c r="C20" s="28" t="s">
        <v>6</v>
      </c>
      <c r="D20" s="133">
        <v>0</v>
      </c>
      <c r="E20" s="29"/>
      <c r="F20" s="29"/>
      <c r="G20" s="29"/>
      <c r="H20" s="29">
        <f t="shared" si="0"/>
        <v>0</v>
      </c>
      <c r="I20" s="30">
        <f t="shared" si="1"/>
        <v>0</v>
      </c>
      <c r="J20" s="29"/>
      <c r="K20" s="29"/>
      <c r="L20" s="29"/>
      <c r="M20" s="30">
        <f t="shared" si="2"/>
        <v>0</v>
      </c>
      <c r="N20" s="29">
        <f t="shared" si="3"/>
        <v>0</v>
      </c>
      <c r="O20" s="29"/>
      <c r="P20" s="29"/>
      <c r="Q20" s="29"/>
      <c r="R20" s="29">
        <f t="shared" si="4"/>
        <v>0</v>
      </c>
      <c r="S20" s="30">
        <f t="shared" si="5"/>
        <v>0</v>
      </c>
      <c r="T20" s="29"/>
      <c r="U20" s="30"/>
      <c r="V20" s="29"/>
      <c r="W20" s="30">
        <f t="shared" si="6"/>
        <v>0</v>
      </c>
    </row>
    <row r="21" spans="2:23" s="32" customFormat="1" x14ac:dyDescent="0.3">
      <c r="B21" s="27">
        <f t="shared" si="7"/>
        <v>8</v>
      </c>
      <c r="C21" s="28" t="s">
        <v>7</v>
      </c>
      <c r="D21" s="133">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0.8</v>
      </c>
      <c r="E22" s="29"/>
      <c r="F22" s="29"/>
      <c r="G22" s="29"/>
      <c r="H22" s="29">
        <f t="shared" si="0"/>
        <v>0.8</v>
      </c>
      <c r="I22" s="30">
        <f t="shared" si="1"/>
        <v>0.8</v>
      </c>
      <c r="J22" s="29"/>
      <c r="K22" s="29"/>
      <c r="L22" s="29"/>
      <c r="M22" s="30">
        <f t="shared" si="2"/>
        <v>0.8</v>
      </c>
      <c r="N22" s="29">
        <f t="shared" si="3"/>
        <v>0.8</v>
      </c>
      <c r="O22" s="29"/>
      <c r="P22" s="29"/>
      <c r="Q22" s="29"/>
      <c r="R22" s="29">
        <f t="shared" si="4"/>
        <v>0.8</v>
      </c>
      <c r="S22" s="30">
        <f t="shared" si="5"/>
        <v>0.8</v>
      </c>
      <c r="T22" s="29"/>
      <c r="U22" s="30"/>
      <c r="V22" s="29"/>
      <c r="W22" s="30">
        <f t="shared" si="6"/>
        <v>0.8</v>
      </c>
    </row>
    <row r="23" spans="2:23" s="32" customFormat="1" x14ac:dyDescent="0.3">
      <c r="B23" s="27">
        <f t="shared" si="7"/>
        <v>10</v>
      </c>
      <c r="C23" s="28" t="s">
        <v>9</v>
      </c>
      <c r="D23" s="133">
        <v>1.0615849503211134</v>
      </c>
      <c r="E23" s="29"/>
      <c r="F23" s="29"/>
      <c r="G23" s="29"/>
      <c r="H23" s="29">
        <f t="shared" si="0"/>
        <v>1.0615849503211134</v>
      </c>
      <c r="I23" s="30">
        <f t="shared" si="1"/>
        <v>1.0615849503211134</v>
      </c>
      <c r="J23" s="29"/>
      <c r="K23" s="29"/>
      <c r="L23" s="29"/>
      <c r="M23" s="30">
        <f t="shared" si="2"/>
        <v>1.0615849503211134</v>
      </c>
      <c r="N23" s="29">
        <f t="shared" si="3"/>
        <v>1.0615849503211134</v>
      </c>
      <c r="O23" s="29"/>
      <c r="P23" s="29"/>
      <c r="Q23" s="29"/>
      <c r="R23" s="29">
        <f t="shared" si="4"/>
        <v>1.0615849503211134</v>
      </c>
      <c r="S23" s="30">
        <f t="shared" si="5"/>
        <v>1.0615849503211134</v>
      </c>
      <c r="T23" s="29"/>
      <c r="U23" s="30"/>
      <c r="V23" s="29"/>
      <c r="W23" s="30">
        <f t="shared" si="6"/>
        <v>1.0615849503211134</v>
      </c>
    </row>
    <row r="24" spans="2:23" s="32" customFormat="1" x14ac:dyDescent="0.3">
      <c r="B24" s="27">
        <f t="shared" si="7"/>
        <v>11</v>
      </c>
      <c r="C24" s="28" t="s">
        <v>10</v>
      </c>
      <c r="D24" s="133">
        <v>0.74551759680630814</v>
      </c>
      <c r="E24" s="29"/>
      <c r="F24" s="29"/>
      <c r="G24" s="29"/>
      <c r="H24" s="29">
        <f t="shared" si="0"/>
        <v>0.74551759680630814</v>
      </c>
      <c r="I24" s="30">
        <f t="shared" si="1"/>
        <v>0.74551759680630814</v>
      </c>
      <c r="J24" s="29"/>
      <c r="K24" s="29"/>
      <c r="L24" s="29"/>
      <c r="M24" s="30">
        <f t="shared" si="2"/>
        <v>0.74551759680630814</v>
      </c>
      <c r="N24" s="29">
        <f t="shared" si="3"/>
        <v>0.74551759680630814</v>
      </c>
      <c r="O24" s="29"/>
      <c r="P24" s="29"/>
      <c r="Q24" s="29"/>
      <c r="R24" s="29">
        <f t="shared" si="4"/>
        <v>0.74551759680630814</v>
      </c>
      <c r="S24" s="30">
        <f t="shared" si="5"/>
        <v>0.74551759680630814</v>
      </c>
      <c r="T24" s="29"/>
      <c r="U24" s="30"/>
      <c r="V24" s="29"/>
      <c r="W24" s="30">
        <f t="shared" si="6"/>
        <v>0.74551759680630814</v>
      </c>
    </row>
    <row r="25" spans="2:23" s="32" customFormat="1" x14ac:dyDescent="0.3">
      <c r="B25" s="27">
        <f t="shared" si="7"/>
        <v>12</v>
      </c>
      <c r="C25" s="28" t="s">
        <v>11</v>
      </c>
      <c r="D25" s="133">
        <v>1.3629338033016136</v>
      </c>
      <c r="E25" s="29"/>
      <c r="F25" s="29"/>
      <c r="G25" s="29"/>
      <c r="H25" s="29">
        <f t="shared" si="0"/>
        <v>1.3629338033016136</v>
      </c>
      <c r="I25" s="30">
        <f t="shared" si="1"/>
        <v>1.3629338033016136</v>
      </c>
      <c r="J25" s="29"/>
      <c r="K25" s="29"/>
      <c r="L25" s="29"/>
      <c r="M25" s="30">
        <f t="shared" si="2"/>
        <v>1.3629338033016136</v>
      </c>
      <c r="N25" s="29">
        <f t="shared" si="3"/>
        <v>1.3629338033016136</v>
      </c>
      <c r="O25" s="29"/>
      <c r="P25" s="29"/>
      <c r="Q25" s="29"/>
      <c r="R25" s="29">
        <f t="shared" si="4"/>
        <v>1.3629338033016136</v>
      </c>
      <c r="S25" s="30">
        <f t="shared" si="5"/>
        <v>1.3629338033016136</v>
      </c>
      <c r="T25" s="29"/>
      <c r="U25" s="30"/>
      <c r="V25" s="29"/>
      <c r="W25" s="30">
        <f t="shared" si="6"/>
        <v>1.3629338033016136</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1697.3416862759998</v>
      </c>
      <c r="E31" s="36">
        <f t="shared" ref="E31:W31" si="8">SUM(E14:E30)</f>
        <v>0</v>
      </c>
      <c r="F31" s="36">
        <f t="shared" si="8"/>
        <v>0</v>
      </c>
      <c r="G31" s="36">
        <f t="shared" si="8"/>
        <v>0</v>
      </c>
      <c r="H31" s="36">
        <f t="shared" si="8"/>
        <v>1697.3416862759998</v>
      </c>
      <c r="I31" s="36">
        <f t="shared" si="8"/>
        <v>1697.3416862759998</v>
      </c>
      <c r="J31" s="36">
        <f t="shared" si="8"/>
        <v>0</v>
      </c>
      <c r="K31" s="36">
        <f t="shared" si="8"/>
        <v>0</v>
      </c>
      <c r="L31" s="36">
        <f t="shared" si="8"/>
        <v>0</v>
      </c>
      <c r="M31" s="36">
        <f t="shared" si="8"/>
        <v>1697.3416862759998</v>
      </c>
      <c r="N31" s="36">
        <f t="shared" si="8"/>
        <v>1697.3416862759998</v>
      </c>
      <c r="O31" s="36">
        <f t="shared" si="8"/>
        <v>0</v>
      </c>
      <c r="P31" s="36">
        <f t="shared" si="8"/>
        <v>0</v>
      </c>
      <c r="Q31" s="36">
        <f t="shared" si="8"/>
        <v>0</v>
      </c>
      <c r="R31" s="36">
        <f t="shared" si="8"/>
        <v>1697.3416862759998</v>
      </c>
      <c r="S31" s="36">
        <f t="shared" si="8"/>
        <v>1697.3416862759998</v>
      </c>
      <c r="T31" s="36">
        <f t="shared" si="8"/>
        <v>0</v>
      </c>
      <c r="U31" s="36">
        <f t="shared" si="8"/>
        <v>0</v>
      </c>
      <c r="V31" s="36">
        <f t="shared" si="8"/>
        <v>0</v>
      </c>
      <c r="W31" s="36">
        <f t="shared" si="8"/>
        <v>1697.3416862759998</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55.16</v>
      </c>
      <c r="E40" s="29"/>
      <c r="F40" s="30"/>
      <c r="G40" s="29"/>
      <c r="H40" s="30">
        <f>D40+E40-F40-G40</f>
        <v>55.16</v>
      </c>
      <c r="I40" s="30">
        <f>H40</f>
        <v>55.16</v>
      </c>
      <c r="J40" s="29"/>
      <c r="K40" s="30"/>
      <c r="L40" s="29"/>
      <c r="M40" s="30">
        <f>I40+J40-K40-L40</f>
        <v>55.16</v>
      </c>
      <c r="N40" s="30">
        <f>M40</f>
        <v>55.16</v>
      </c>
      <c r="O40" s="29"/>
      <c r="P40" s="30"/>
      <c r="Q40" s="29"/>
      <c r="R40" s="30">
        <f>N40+O40-P40-Q40</f>
        <v>55.16</v>
      </c>
      <c r="S40" s="30">
        <f>R40</f>
        <v>55.16</v>
      </c>
      <c r="T40" s="29"/>
      <c r="U40" s="30"/>
      <c r="V40" s="29"/>
      <c r="W40" s="30">
        <f>S40+T40-U40-V40</f>
        <v>55.16</v>
      </c>
    </row>
    <row r="41" spans="1:33" s="26" customFormat="1" x14ac:dyDescent="0.3">
      <c r="B41" s="27">
        <f>B40+1</f>
        <v>2</v>
      </c>
      <c r="C41" s="28" t="s">
        <v>1</v>
      </c>
      <c r="D41" s="30">
        <f t="shared" si="9"/>
        <v>72.7991016</v>
      </c>
      <c r="E41" s="29"/>
      <c r="F41" s="30"/>
      <c r="G41" s="29"/>
      <c r="H41" s="30">
        <f t="shared" ref="H41:H56" si="10">D41+E41-F41-G41</f>
        <v>72.7991016</v>
      </c>
      <c r="I41" s="30">
        <f t="shared" ref="I41:I56" si="11">H41</f>
        <v>72.7991016</v>
      </c>
      <c r="J41" s="29"/>
      <c r="K41" s="30"/>
      <c r="L41" s="29"/>
      <c r="M41" s="30">
        <f t="shared" ref="M41:M56" si="12">I41+J41-K41-L41</f>
        <v>72.7991016</v>
      </c>
      <c r="N41" s="30">
        <f t="shared" ref="N41:N56" si="13">M41</f>
        <v>72.7991016</v>
      </c>
      <c r="O41" s="29"/>
      <c r="P41" s="30"/>
      <c r="Q41" s="29"/>
      <c r="R41" s="30">
        <f t="shared" ref="R41:R56" si="14">N41+O41-P41-Q41</f>
        <v>72.7991016</v>
      </c>
      <c r="S41" s="30">
        <f t="shared" ref="S41:S56" si="15">R41</f>
        <v>72.7991016</v>
      </c>
      <c r="T41" s="29"/>
      <c r="U41" s="30"/>
      <c r="V41" s="29"/>
      <c r="W41" s="30">
        <f t="shared" ref="W41:W56" si="16">S41+T41-U41-V41</f>
        <v>72.7991016</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2.1082497000000004</v>
      </c>
      <c r="E43" s="29"/>
      <c r="F43" s="30"/>
      <c r="G43" s="29"/>
      <c r="H43" s="30">
        <f t="shared" si="10"/>
        <v>2.1082497000000004</v>
      </c>
      <c r="I43" s="30">
        <f t="shared" si="11"/>
        <v>2.1082497000000004</v>
      </c>
      <c r="J43" s="29"/>
      <c r="K43" s="30"/>
      <c r="L43" s="29"/>
      <c r="M43" s="30">
        <f t="shared" si="12"/>
        <v>2.1082497000000004</v>
      </c>
      <c r="N43" s="30">
        <f t="shared" si="13"/>
        <v>2.1082497000000004</v>
      </c>
      <c r="O43" s="29"/>
      <c r="P43" s="30"/>
      <c r="Q43" s="29"/>
      <c r="R43" s="30">
        <f t="shared" si="14"/>
        <v>2.1082497000000004</v>
      </c>
      <c r="S43" s="30">
        <f t="shared" si="15"/>
        <v>2.1082497000000004</v>
      </c>
      <c r="T43" s="29"/>
      <c r="U43" s="30"/>
      <c r="V43" s="29"/>
      <c r="W43" s="30">
        <f t="shared" si="16"/>
        <v>2.1082497000000004</v>
      </c>
    </row>
    <row r="44" spans="1:33" s="32" customFormat="1" x14ac:dyDescent="0.3">
      <c r="A44" s="26"/>
      <c r="B44" s="27">
        <f t="shared" si="17"/>
        <v>5</v>
      </c>
      <c r="C44" s="28" t="s">
        <v>4</v>
      </c>
      <c r="D44" s="30">
        <f t="shared" si="9"/>
        <v>21.376966568230308</v>
      </c>
      <c r="E44" s="29"/>
      <c r="F44" s="30"/>
      <c r="G44" s="29"/>
      <c r="H44" s="30">
        <f t="shared" si="10"/>
        <v>21.376966568230308</v>
      </c>
      <c r="I44" s="30">
        <f t="shared" si="11"/>
        <v>21.376966568230308</v>
      </c>
      <c r="J44" s="29"/>
      <c r="K44" s="30"/>
      <c r="L44" s="29"/>
      <c r="M44" s="30">
        <f t="shared" si="12"/>
        <v>21.376966568230308</v>
      </c>
      <c r="N44" s="30">
        <f t="shared" si="13"/>
        <v>21.376966568230308</v>
      </c>
      <c r="O44" s="29"/>
      <c r="P44" s="30"/>
      <c r="Q44" s="29"/>
      <c r="R44" s="30">
        <f t="shared" si="14"/>
        <v>21.376966568230308</v>
      </c>
      <c r="S44" s="30">
        <f t="shared" si="15"/>
        <v>21.376966568230308</v>
      </c>
      <c r="T44" s="29"/>
      <c r="U44" s="30"/>
      <c r="V44" s="29"/>
      <c r="W44" s="30">
        <f t="shared" si="16"/>
        <v>21.376966568230308</v>
      </c>
    </row>
    <row r="45" spans="1:33" s="32" customFormat="1" x14ac:dyDescent="0.3">
      <c r="A45" s="26"/>
      <c r="B45" s="27">
        <f t="shared" si="17"/>
        <v>6</v>
      </c>
      <c r="C45" s="28" t="s">
        <v>5</v>
      </c>
      <c r="D45" s="30">
        <f t="shared" si="9"/>
        <v>1541.9273320573407</v>
      </c>
      <c r="E45" s="29"/>
      <c r="F45" s="30"/>
      <c r="G45" s="29"/>
      <c r="H45" s="30">
        <f t="shared" si="10"/>
        <v>1541.9273320573407</v>
      </c>
      <c r="I45" s="30">
        <f t="shared" si="11"/>
        <v>1541.9273320573407</v>
      </c>
      <c r="J45" s="29"/>
      <c r="K45" s="30"/>
      <c r="L45" s="29"/>
      <c r="M45" s="30">
        <f t="shared" si="12"/>
        <v>1541.9273320573407</v>
      </c>
      <c r="N45" s="30">
        <f t="shared" si="13"/>
        <v>1541.9273320573407</v>
      </c>
      <c r="O45" s="29"/>
      <c r="P45" s="30"/>
      <c r="Q45" s="29"/>
      <c r="R45" s="30">
        <f t="shared" si="14"/>
        <v>1541.9273320573407</v>
      </c>
      <c r="S45" s="30">
        <f t="shared" si="15"/>
        <v>1541.9273320573407</v>
      </c>
      <c r="T45" s="29"/>
      <c r="U45" s="30"/>
      <c r="V45" s="29"/>
      <c r="W45" s="30">
        <f t="shared" si="16"/>
        <v>1541.9273320573407</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0.8</v>
      </c>
      <c r="E48" s="29"/>
      <c r="F48" s="30"/>
      <c r="G48" s="29"/>
      <c r="H48" s="30">
        <f t="shared" si="10"/>
        <v>0.8</v>
      </c>
      <c r="I48" s="30">
        <f t="shared" si="11"/>
        <v>0.8</v>
      </c>
      <c r="J48" s="29"/>
      <c r="K48" s="30"/>
      <c r="L48" s="29"/>
      <c r="M48" s="30">
        <f t="shared" si="12"/>
        <v>0.8</v>
      </c>
      <c r="N48" s="30">
        <f t="shared" si="13"/>
        <v>0.8</v>
      </c>
      <c r="O48" s="29"/>
      <c r="P48" s="30"/>
      <c r="Q48" s="29"/>
      <c r="R48" s="30">
        <f t="shared" si="14"/>
        <v>0.8</v>
      </c>
      <c r="S48" s="30">
        <f t="shared" si="15"/>
        <v>0.8</v>
      </c>
      <c r="T48" s="29"/>
      <c r="U48" s="30"/>
      <c r="V48" s="29"/>
      <c r="W48" s="30">
        <f t="shared" si="16"/>
        <v>0.8</v>
      </c>
    </row>
    <row r="49" spans="1:23" s="32" customFormat="1" x14ac:dyDescent="0.3">
      <c r="A49" s="26"/>
      <c r="B49" s="27">
        <f t="shared" si="17"/>
        <v>10</v>
      </c>
      <c r="C49" s="28" t="s">
        <v>9</v>
      </c>
      <c r="D49" s="30">
        <f t="shared" si="9"/>
        <v>1.0615849503211134</v>
      </c>
      <c r="E49" s="29"/>
      <c r="F49" s="30"/>
      <c r="G49" s="29"/>
      <c r="H49" s="30">
        <f t="shared" si="10"/>
        <v>1.0615849503211134</v>
      </c>
      <c r="I49" s="30">
        <f t="shared" si="11"/>
        <v>1.0615849503211134</v>
      </c>
      <c r="J49" s="29"/>
      <c r="K49" s="30"/>
      <c r="L49" s="29"/>
      <c r="M49" s="30">
        <f t="shared" si="12"/>
        <v>1.0615849503211134</v>
      </c>
      <c r="N49" s="30">
        <f t="shared" si="13"/>
        <v>1.0615849503211134</v>
      </c>
      <c r="O49" s="29"/>
      <c r="P49" s="30"/>
      <c r="Q49" s="29"/>
      <c r="R49" s="30">
        <f t="shared" si="14"/>
        <v>1.0615849503211134</v>
      </c>
      <c r="S49" s="30">
        <f t="shared" si="15"/>
        <v>1.0615849503211134</v>
      </c>
      <c r="T49" s="29"/>
      <c r="U49" s="30"/>
      <c r="V49" s="29"/>
      <c r="W49" s="30">
        <f t="shared" si="16"/>
        <v>1.0615849503211134</v>
      </c>
    </row>
    <row r="50" spans="1:23" s="32" customFormat="1" x14ac:dyDescent="0.3">
      <c r="A50" s="26"/>
      <c r="B50" s="27">
        <f t="shared" si="17"/>
        <v>11</v>
      </c>
      <c r="C50" s="28" t="s">
        <v>10</v>
      </c>
      <c r="D50" s="30">
        <f t="shared" si="9"/>
        <v>0.74551759680630814</v>
      </c>
      <c r="E50" s="29"/>
      <c r="F50" s="30"/>
      <c r="G50" s="29"/>
      <c r="H50" s="30">
        <f t="shared" si="10"/>
        <v>0.74551759680630814</v>
      </c>
      <c r="I50" s="30">
        <f t="shared" si="11"/>
        <v>0.74551759680630814</v>
      </c>
      <c r="J50" s="29"/>
      <c r="K50" s="30"/>
      <c r="L50" s="29"/>
      <c r="M50" s="30">
        <f t="shared" si="12"/>
        <v>0.74551759680630814</v>
      </c>
      <c r="N50" s="30">
        <f t="shared" si="13"/>
        <v>0.74551759680630814</v>
      </c>
      <c r="O50" s="29"/>
      <c r="P50" s="30"/>
      <c r="Q50" s="29"/>
      <c r="R50" s="30">
        <f t="shared" si="14"/>
        <v>0.74551759680630814</v>
      </c>
      <c r="S50" s="30">
        <f t="shared" si="15"/>
        <v>0.74551759680630814</v>
      </c>
      <c r="T50" s="29"/>
      <c r="U50" s="30"/>
      <c r="V50" s="29"/>
      <c r="W50" s="30">
        <f t="shared" si="16"/>
        <v>0.74551759680630814</v>
      </c>
    </row>
    <row r="51" spans="1:23" s="37" customFormat="1" x14ac:dyDescent="0.3">
      <c r="A51" s="26"/>
      <c r="B51" s="27">
        <f t="shared" si="17"/>
        <v>12</v>
      </c>
      <c r="C51" s="28" t="s">
        <v>11</v>
      </c>
      <c r="D51" s="30">
        <f t="shared" si="9"/>
        <v>1.3629338033016136</v>
      </c>
      <c r="E51" s="29"/>
      <c r="F51" s="30"/>
      <c r="G51" s="29"/>
      <c r="H51" s="30">
        <f t="shared" si="10"/>
        <v>1.3629338033016136</v>
      </c>
      <c r="I51" s="30">
        <f t="shared" si="11"/>
        <v>1.3629338033016136</v>
      </c>
      <c r="J51" s="29"/>
      <c r="K51" s="30"/>
      <c r="L51" s="29"/>
      <c r="M51" s="30">
        <f t="shared" si="12"/>
        <v>1.3629338033016136</v>
      </c>
      <c r="N51" s="30">
        <f t="shared" si="13"/>
        <v>1.3629338033016136</v>
      </c>
      <c r="O51" s="29"/>
      <c r="P51" s="30"/>
      <c r="Q51" s="29"/>
      <c r="R51" s="30">
        <f t="shared" si="14"/>
        <v>1.3629338033016136</v>
      </c>
      <c r="S51" s="30">
        <f t="shared" si="15"/>
        <v>1.3629338033016136</v>
      </c>
      <c r="T51" s="29"/>
      <c r="U51" s="30"/>
      <c r="V51" s="29"/>
      <c r="W51" s="30">
        <f t="shared" si="16"/>
        <v>1.3629338033016136</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1697.3416862759998</v>
      </c>
      <c r="E57" s="36">
        <f>SUM(E40:E56)</f>
        <v>0</v>
      </c>
      <c r="F57" s="36">
        <f>SUM(F40:F56)</f>
        <v>0</v>
      </c>
      <c r="G57" s="36">
        <f>SUM(G40:G56)</f>
        <v>0</v>
      </c>
      <c r="H57" s="36">
        <f>SUM(H40:H56)</f>
        <v>1697.3416862759998</v>
      </c>
      <c r="I57" s="36">
        <f t="shared" ref="I57:W57" si="18">SUM(I40:I56)</f>
        <v>1697.3416862759998</v>
      </c>
      <c r="J57" s="36">
        <f t="shared" si="18"/>
        <v>0</v>
      </c>
      <c r="K57" s="36">
        <f t="shared" si="18"/>
        <v>0</v>
      </c>
      <c r="L57" s="36">
        <f t="shared" si="18"/>
        <v>0</v>
      </c>
      <c r="M57" s="36">
        <f t="shared" si="18"/>
        <v>1697.3416862759998</v>
      </c>
      <c r="N57" s="36">
        <f t="shared" si="18"/>
        <v>1697.3416862759998</v>
      </c>
      <c r="O57" s="36">
        <f t="shared" si="18"/>
        <v>0</v>
      </c>
      <c r="P57" s="36">
        <f t="shared" si="18"/>
        <v>0</v>
      </c>
      <c r="Q57" s="36">
        <f t="shared" si="18"/>
        <v>0</v>
      </c>
      <c r="R57" s="36">
        <f t="shared" si="18"/>
        <v>1697.3416862759998</v>
      </c>
      <c r="S57" s="36">
        <f t="shared" si="18"/>
        <v>1697.3416862759998</v>
      </c>
      <c r="T57" s="36">
        <f t="shared" si="18"/>
        <v>0</v>
      </c>
      <c r="U57" s="36">
        <f t="shared" si="18"/>
        <v>0</v>
      </c>
      <c r="V57" s="36">
        <f t="shared" si="18"/>
        <v>0</v>
      </c>
      <c r="W57" s="36">
        <f t="shared" si="18"/>
        <v>1697.3416862759998</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f t="shared" ref="A68:A84" si="19">Y68</f>
        <v>0</v>
      </c>
      <c r="B68" s="41">
        <v>1</v>
      </c>
      <c r="C68" s="42" t="s">
        <v>0</v>
      </c>
      <c r="D68" s="133">
        <v>1.29</v>
      </c>
      <c r="E68" s="43">
        <f t="shared" ref="E68:E84" si="20">IF((IFERROR(D68/((D14+E14)*90%),0))&lt;70%,MIN((MAX((D14+E14)*90%-D68,0)),(D14+E14/2)*$Y68),MAX((E14+D14)*90%-D68,0)/E$86)</f>
        <v>0</v>
      </c>
      <c r="F68" s="43">
        <f>IFERROR(IF(D68=0,0,D68/D14*F14),0)</f>
        <v>0</v>
      </c>
      <c r="G68" s="44"/>
      <c r="H68" s="43">
        <f>D68+E68-F68-G68</f>
        <v>1.29</v>
      </c>
      <c r="I68" s="45">
        <f>H68</f>
        <v>1.29</v>
      </c>
      <c r="J68" s="43">
        <f>IF((IFERROR(I68/((I14+J14)*90%),0))&lt;70%,MIN((MAX((I14+J14)*90%-I68,0)),(I14+J14/2)*$A68),MAX((J14+I14)*90%-I68,0)/J$86)</f>
        <v>0</v>
      </c>
      <c r="K68" s="43">
        <f>IFERROR(IF(I68=0,0,I68/I14*K14),0)</f>
        <v>0</v>
      </c>
      <c r="L68" s="44"/>
      <c r="M68" s="45">
        <f t="shared" ref="M68:M84" si="21">I68+J68-K68-L68</f>
        <v>1.29</v>
      </c>
      <c r="N68" s="43">
        <f>M68</f>
        <v>1.29</v>
      </c>
      <c r="O68" s="43">
        <f t="shared" ref="O68:O84" si="22">IF((IFERROR(N68/((N14+O14)*90%),0))&lt;70%,MIN((MAX((N14+O14)*90%-N68,0)),(N14+O14/2)*$A95),MAX((O14+N14)*90%-N68,0)/O$86)</f>
        <v>0</v>
      </c>
      <c r="P68" s="43">
        <f t="shared" ref="P68:P84" si="23">IFERROR(IF(N68=0,0,N68/N14*P14),0)</f>
        <v>0</v>
      </c>
      <c r="Q68" s="44"/>
      <c r="R68" s="43">
        <f>N68+O68-P68-Q68</f>
        <v>1.29</v>
      </c>
      <c r="S68" s="45">
        <f>R68</f>
        <v>1.29</v>
      </c>
      <c r="T68" s="43">
        <f t="shared" ref="T68:T84" si="24">IF((IFERROR(S68/((S14+T14)*90%),0))&lt;70%,MIN((MAX((S14+T14)*90%-S68,0)),(S14+T14/2)*$A95),MAX((T14+S14)*90%-S68,0)/T$86)</f>
        <v>0</v>
      </c>
      <c r="U68" s="43">
        <f t="shared" ref="U68:U84" si="25">IFERROR(IF(S68=0,0,S68/S14*U14),0)</f>
        <v>0</v>
      </c>
      <c r="V68" s="44"/>
      <c r="W68" s="45">
        <f>S68+T68-U68-V68</f>
        <v>1.29</v>
      </c>
      <c r="Y68" s="46">
        <v>0</v>
      </c>
    </row>
    <row r="69" spans="1:25" x14ac:dyDescent="0.3">
      <c r="A69" s="46">
        <f t="shared" si="19"/>
        <v>3.3399999999999999E-2</v>
      </c>
      <c r="B69" s="41">
        <f>B68+1</f>
        <v>2</v>
      </c>
      <c r="C69" s="42" t="s">
        <v>1</v>
      </c>
      <c r="D69" s="133">
        <v>65.474825853184853</v>
      </c>
      <c r="E69" s="43">
        <f t="shared" si="20"/>
        <v>6.9714167414200497E-3</v>
      </c>
      <c r="F69" s="43">
        <f t="shared" ref="F69:F84" si="26">IFERROR(IF(D69=0,0,D69/D15*F15),0)</f>
        <v>0</v>
      </c>
      <c r="G69" s="44"/>
      <c r="H69" s="48">
        <f>D69+E69-F69-G69</f>
        <v>65.481797269926275</v>
      </c>
      <c r="I69" s="45">
        <f t="shared" ref="I69:I84" si="27">H69</f>
        <v>65.481797269926275</v>
      </c>
      <c r="J69" s="43">
        <f t="shared" ref="J69:J84" si="28">IF((IFERROR(I69/((I15+J15)*90%),0))&lt;70%,MIN((MAX((I15+J15)*90%-I69,0)),(I15+J15/2)*$A69),MAX((J15+I15)*90%-I69,0)/J$86)</f>
        <v>5.3420242962464014E-3</v>
      </c>
      <c r="K69" s="43">
        <f t="shared" ref="K69:K84" si="29">IFERROR(IF(I69=0,0,I69/I15*K15),0)</f>
        <v>0</v>
      </c>
      <c r="L69" s="44"/>
      <c r="M69" s="45">
        <f t="shared" si="21"/>
        <v>65.487139294222516</v>
      </c>
      <c r="N69" s="43">
        <f t="shared" ref="N69:N83" si="30">M69</f>
        <v>65.487139294222516</v>
      </c>
      <c r="O69" s="43">
        <f t="shared" si="22"/>
        <v>5.3420242962474163E-3</v>
      </c>
      <c r="P69" s="43">
        <f t="shared" si="23"/>
        <v>0</v>
      </c>
      <c r="Q69" s="44"/>
      <c r="R69" s="43">
        <f t="shared" ref="R69:R84" si="31">N69+O69-P69-Q69</f>
        <v>65.49248131851877</v>
      </c>
      <c r="S69" s="45">
        <f t="shared" ref="S69:S84" si="32">R69</f>
        <v>65.49248131851877</v>
      </c>
      <c r="T69" s="43">
        <f t="shared" si="24"/>
        <v>5.3420242962459955E-3</v>
      </c>
      <c r="U69" s="43">
        <f t="shared" si="25"/>
        <v>0</v>
      </c>
      <c r="V69" s="44"/>
      <c r="W69" s="45">
        <f t="shared" ref="W69:W84" si="33">S69+T69-U69-V69</f>
        <v>65.497823342815011</v>
      </c>
      <c r="Y69" s="46">
        <v>3.3399999999999999E-2</v>
      </c>
    </row>
    <row r="70" spans="1:25" x14ac:dyDescent="0.3">
      <c r="A70" s="46">
        <f t="shared" si="19"/>
        <v>5.28E-2</v>
      </c>
      <c r="B70" s="41">
        <f t="shared" ref="B70:B84" si="34">B69+1</f>
        <v>3</v>
      </c>
      <c r="C70" s="42" t="s">
        <v>2</v>
      </c>
      <c r="D70" s="133">
        <v>0</v>
      </c>
      <c r="E70" s="43">
        <f t="shared" si="20"/>
        <v>0</v>
      </c>
      <c r="F70" s="43">
        <f t="shared" si="26"/>
        <v>0</v>
      </c>
      <c r="G70" s="44"/>
      <c r="H70" s="43">
        <f t="shared" ref="H70:H84" si="35">D70+E70-F70-G70</f>
        <v>0</v>
      </c>
      <c r="I70" s="45">
        <f t="shared" si="27"/>
        <v>0</v>
      </c>
      <c r="J70" s="43">
        <f t="shared" si="28"/>
        <v>0</v>
      </c>
      <c r="K70" s="43">
        <f t="shared" si="29"/>
        <v>0</v>
      </c>
      <c r="L70" s="44"/>
      <c r="M70" s="45">
        <f t="shared" si="21"/>
        <v>0</v>
      </c>
      <c r="N70" s="43">
        <f t="shared" si="30"/>
        <v>0</v>
      </c>
      <c r="O70" s="43">
        <f t="shared" si="22"/>
        <v>0</v>
      </c>
      <c r="P70" s="43">
        <f t="shared" si="23"/>
        <v>0</v>
      </c>
      <c r="Q70" s="44"/>
      <c r="R70" s="43">
        <f t="shared" si="31"/>
        <v>0</v>
      </c>
      <c r="S70" s="45">
        <f t="shared" si="32"/>
        <v>0</v>
      </c>
      <c r="T70" s="43">
        <f t="shared" si="24"/>
        <v>0</v>
      </c>
      <c r="U70" s="43">
        <f t="shared" si="25"/>
        <v>0</v>
      </c>
      <c r="V70" s="44"/>
      <c r="W70" s="45">
        <f t="shared" si="33"/>
        <v>0</v>
      </c>
      <c r="Y70" s="46">
        <v>5.28E-2</v>
      </c>
    </row>
    <row r="71" spans="1:25" x14ac:dyDescent="0.3">
      <c r="A71" s="46">
        <f t="shared" si="19"/>
        <v>5.28E-2</v>
      </c>
      <c r="B71" s="41">
        <f t="shared" si="34"/>
        <v>4</v>
      </c>
      <c r="C71" s="42" t="s">
        <v>3</v>
      </c>
      <c r="D71" s="133">
        <v>1.8745182198883876</v>
      </c>
      <c r="E71" s="43">
        <f t="shared" si="20"/>
        <v>3.5994300885722951E-3</v>
      </c>
      <c r="F71" s="43">
        <f t="shared" si="26"/>
        <v>0</v>
      </c>
      <c r="G71" s="44"/>
      <c r="H71" s="43">
        <f t="shared" si="35"/>
        <v>1.8781176499769598</v>
      </c>
      <c r="I71" s="45">
        <f t="shared" si="27"/>
        <v>1.8781176499769598</v>
      </c>
      <c r="J71" s="43">
        <f t="shared" si="28"/>
        <v>2.7581542890058003E-3</v>
      </c>
      <c r="K71" s="43">
        <f t="shared" si="29"/>
        <v>0</v>
      </c>
      <c r="L71" s="44"/>
      <c r="M71" s="45">
        <f t="shared" si="21"/>
        <v>1.8808758042659657</v>
      </c>
      <c r="N71" s="43">
        <f t="shared" si="30"/>
        <v>1.8808758042659657</v>
      </c>
      <c r="O71" s="43">
        <f t="shared" si="22"/>
        <v>2.7581542890057951E-3</v>
      </c>
      <c r="P71" s="43">
        <f t="shared" si="23"/>
        <v>0</v>
      </c>
      <c r="Q71" s="44"/>
      <c r="R71" s="43">
        <f t="shared" si="31"/>
        <v>1.8836339585549715</v>
      </c>
      <c r="S71" s="45">
        <f t="shared" si="32"/>
        <v>1.8836339585549715</v>
      </c>
      <c r="T71" s="43">
        <f t="shared" si="24"/>
        <v>2.7581542890057877E-3</v>
      </c>
      <c r="U71" s="43">
        <f t="shared" si="25"/>
        <v>0</v>
      </c>
      <c r="V71" s="44"/>
      <c r="W71" s="45">
        <f t="shared" si="33"/>
        <v>1.8863921128439773</v>
      </c>
      <c r="Y71" s="46">
        <v>5.28E-2</v>
      </c>
    </row>
    <row r="72" spans="1:25" x14ac:dyDescent="0.3">
      <c r="A72" s="46">
        <f t="shared" si="19"/>
        <v>3.3399999999999999E-2</v>
      </c>
      <c r="B72" s="41">
        <f t="shared" si="34"/>
        <v>5</v>
      </c>
      <c r="C72" s="42" t="s">
        <v>4</v>
      </c>
      <c r="D72" s="133">
        <v>6.8500645464536909</v>
      </c>
      <c r="E72" s="43">
        <f t="shared" si="20"/>
        <v>0.71399068337889227</v>
      </c>
      <c r="F72" s="43">
        <f t="shared" si="26"/>
        <v>0</v>
      </c>
      <c r="G72" s="44"/>
      <c r="H72" s="43">
        <f t="shared" si="35"/>
        <v>7.5640552298325829</v>
      </c>
      <c r="I72" s="45">
        <f t="shared" si="27"/>
        <v>7.5640552298325829</v>
      </c>
      <c r="J72" s="43">
        <f t="shared" si="28"/>
        <v>0.71399068337889227</v>
      </c>
      <c r="K72" s="43">
        <f t="shared" si="29"/>
        <v>0</v>
      </c>
      <c r="L72" s="44"/>
      <c r="M72" s="45">
        <f t="shared" si="21"/>
        <v>8.278045913211475</v>
      </c>
      <c r="N72" s="43">
        <f t="shared" si="30"/>
        <v>8.278045913211475</v>
      </c>
      <c r="O72" s="43">
        <f t="shared" si="22"/>
        <v>0.71399068337889227</v>
      </c>
      <c r="P72" s="43">
        <f t="shared" si="23"/>
        <v>0</v>
      </c>
      <c r="Q72" s="44"/>
      <c r="R72" s="43">
        <f t="shared" si="31"/>
        <v>8.992036596590367</v>
      </c>
      <c r="S72" s="45">
        <f t="shared" si="32"/>
        <v>8.992036596590367</v>
      </c>
      <c r="T72" s="43">
        <f t="shared" si="24"/>
        <v>0.71399068337889227</v>
      </c>
      <c r="U72" s="43">
        <f t="shared" si="25"/>
        <v>0</v>
      </c>
      <c r="V72" s="44"/>
      <c r="W72" s="45">
        <f t="shared" si="33"/>
        <v>9.7060272799692591</v>
      </c>
      <c r="Y72" s="46">
        <v>3.3399999999999999E-2</v>
      </c>
    </row>
    <row r="73" spans="1:25" x14ac:dyDescent="0.3">
      <c r="A73" s="46">
        <f t="shared" si="19"/>
        <v>5.28E-2</v>
      </c>
      <c r="B73" s="41">
        <f t="shared" si="34"/>
        <v>6</v>
      </c>
      <c r="C73" s="42" t="s">
        <v>5</v>
      </c>
      <c r="D73" s="133">
        <v>1382.37191992929</v>
      </c>
      <c r="E73" s="43">
        <f t="shared" si="20"/>
        <v>0.84266820979217993</v>
      </c>
      <c r="F73" s="43">
        <f>IFERROR(IF(D73=0,0,D73/D19*F19),0)</f>
        <v>0</v>
      </c>
      <c r="G73" s="44"/>
      <c r="H73" s="43">
        <f t="shared" si="35"/>
        <v>1383.2145881390823</v>
      </c>
      <c r="I73" s="45">
        <f t="shared" si="27"/>
        <v>1383.2145881390823</v>
      </c>
      <c r="J73" s="43">
        <f t="shared" si="28"/>
        <v>0.6457158160749259</v>
      </c>
      <c r="K73" s="43">
        <f t="shared" si="29"/>
        <v>0</v>
      </c>
      <c r="L73" s="44"/>
      <c r="M73" s="45">
        <f t="shared" si="21"/>
        <v>1383.8603039551572</v>
      </c>
      <c r="N73" s="43">
        <f t="shared" si="30"/>
        <v>1383.8603039551572</v>
      </c>
      <c r="O73" s="43">
        <f t="shared" si="22"/>
        <v>0.6457158160749259</v>
      </c>
      <c r="P73" s="43">
        <f t="shared" si="23"/>
        <v>0</v>
      </c>
      <c r="Q73" s="44"/>
      <c r="R73" s="43">
        <f t="shared" si="31"/>
        <v>1384.5060197712321</v>
      </c>
      <c r="S73" s="45">
        <f t="shared" si="32"/>
        <v>1384.5060197712321</v>
      </c>
      <c r="T73" s="43">
        <f t="shared" si="24"/>
        <v>0.6457158160749259</v>
      </c>
      <c r="U73" s="43">
        <f t="shared" si="25"/>
        <v>0</v>
      </c>
      <c r="V73" s="44"/>
      <c r="W73" s="45">
        <f t="shared" si="33"/>
        <v>1385.151735587307</v>
      </c>
      <c r="Y73" s="46">
        <v>5.28E-2</v>
      </c>
    </row>
    <row r="74" spans="1:25" x14ac:dyDescent="0.3">
      <c r="A74" s="46">
        <f t="shared" si="19"/>
        <v>0.18</v>
      </c>
      <c r="B74" s="41">
        <f t="shared" si="34"/>
        <v>7</v>
      </c>
      <c r="C74" s="42" t="s">
        <v>6</v>
      </c>
      <c r="D74" s="133">
        <v>0</v>
      </c>
      <c r="E74" s="43">
        <f t="shared" si="20"/>
        <v>0</v>
      </c>
      <c r="F74" s="43">
        <f t="shared" si="26"/>
        <v>0</v>
      </c>
      <c r="G74" s="44"/>
      <c r="H74" s="43">
        <f t="shared" si="35"/>
        <v>0</v>
      </c>
      <c r="I74" s="45">
        <f t="shared" si="27"/>
        <v>0</v>
      </c>
      <c r="J74" s="43">
        <f t="shared" si="28"/>
        <v>0</v>
      </c>
      <c r="K74" s="43">
        <f t="shared" si="29"/>
        <v>0</v>
      </c>
      <c r="L74" s="44"/>
      <c r="M74" s="45">
        <f t="shared" si="21"/>
        <v>0</v>
      </c>
      <c r="N74" s="43">
        <f t="shared" si="30"/>
        <v>0</v>
      </c>
      <c r="O74" s="43">
        <f t="shared" si="22"/>
        <v>0</v>
      </c>
      <c r="P74" s="43">
        <f t="shared" si="23"/>
        <v>0</v>
      </c>
      <c r="Q74" s="44"/>
      <c r="R74" s="43">
        <f t="shared" si="31"/>
        <v>0</v>
      </c>
      <c r="S74" s="45">
        <f t="shared" si="32"/>
        <v>0</v>
      </c>
      <c r="T74" s="43">
        <f t="shared" si="24"/>
        <v>0</v>
      </c>
      <c r="U74" s="43">
        <f t="shared" si="25"/>
        <v>0</v>
      </c>
      <c r="V74" s="44"/>
      <c r="W74" s="45">
        <f t="shared" si="33"/>
        <v>0</v>
      </c>
      <c r="Y74" s="46">
        <v>0.18</v>
      </c>
    </row>
    <row r="75" spans="1:25" x14ac:dyDescent="0.3">
      <c r="A75" s="46">
        <f t="shared" si="19"/>
        <v>5.28E-2</v>
      </c>
      <c r="B75" s="41">
        <f t="shared" si="34"/>
        <v>8</v>
      </c>
      <c r="C75" s="42" t="s">
        <v>7</v>
      </c>
      <c r="D75" s="133">
        <v>0</v>
      </c>
      <c r="E75" s="43">
        <f t="shared" si="20"/>
        <v>0</v>
      </c>
      <c r="F75" s="43">
        <f t="shared" si="26"/>
        <v>0</v>
      </c>
      <c r="G75" s="44"/>
      <c r="H75" s="43">
        <f t="shared" si="35"/>
        <v>0</v>
      </c>
      <c r="I75" s="45">
        <f t="shared" si="27"/>
        <v>0</v>
      </c>
      <c r="J75" s="43">
        <f t="shared" si="28"/>
        <v>0</v>
      </c>
      <c r="K75" s="43">
        <f t="shared" si="29"/>
        <v>0</v>
      </c>
      <c r="L75" s="44"/>
      <c r="M75" s="45">
        <f t="shared" si="21"/>
        <v>0</v>
      </c>
      <c r="N75" s="43">
        <f t="shared" si="30"/>
        <v>0</v>
      </c>
      <c r="O75" s="43">
        <f t="shared" si="22"/>
        <v>0</v>
      </c>
      <c r="P75" s="43">
        <f t="shared" si="23"/>
        <v>0</v>
      </c>
      <c r="Q75" s="44"/>
      <c r="R75" s="43">
        <f t="shared" si="31"/>
        <v>0</v>
      </c>
      <c r="S75" s="45">
        <f t="shared" si="32"/>
        <v>0</v>
      </c>
      <c r="T75" s="43">
        <f t="shared" si="24"/>
        <v>0</v>
      </c>
      <c r="U75" s="43">
        <f t="shared" si="25"/>
        <v>0</v>
      </c>
      <c r="V75" s="44"/>
      <c r="W75" s="45">
        <f t="shared" si="33"/>
        <v>0</v>
      </c>
      <c r="Y75" s="46">
        <v>5.28E-2</v>
      </c>
    </row>
    <row r="76" spans="1:25" x14ac:dyDescent="0.3">
      <c r="A76" s="46">
        <f t="shared" si="19"/>
        <v>5.28E-2</v>
      </c>
      <c r="B76" s="41">
        <f t="shared" si="34"/>
        <v>9</v>
      </c>
      <c r="C76" s="42" t="s">
        <v>8</v>
      </c>
      <c r="D76" s="133">
        <v>0.72000000000000008</v>
      </c>
      <c r="E76" s="43">
        <f t="shared" si="20"/>
        <v>0</v>
      </c>
      <c r="F76" s="43">
        <f t="shared" si="26"/>
        <v>0</v>
      </c>
      <c r="G76" s="44"/>
      <c r="H76" s="43">
        <f t="shared" si="35"/>
        <v>0.72000000000000008</v>
      </c>
      <c r="I76" s="45">
        <f t="shared" si="27"/>
        <v>0.72000000000000008</v>
      </c>
      <c r="J76" s="43">
        <f t="shared" si="28"/>
        <v>0</v>
      </c>
      <c r="K76" s="43">
        <f t="shared" si="29"/>
        <v>0</v>
      </c>
      <c r="L76" s="44"/>
      <c r="M76" s="45">
        <f t="shared" si="21"/>
        <v>0.72000000000000008</v>
      </c>
      <c r="N76" s="43">
        <f t="shared" si="30"/>
        <v>0.72000000000000008</v>
      </c>
      <c r="O76" s="43">
        <f t="shared" si="22"/>
        <v>0</v>
      </c>
      <c r="P76" s="43">
        <f t="shared" si="23"/>
        <v>0</v>
      </c>
      <c r="Q76" s="44"/>
      <c r="R76" s="43">
        <f t="shared" si="31"/>
        <v>0.72000000000000008</v>
      </c>
      <c r="S76" s="45">
        <f t="shared" si="32"/>
        <v>0.72000000000000008</v>
      </c>
      <c r="T76" s="43">
        <f t="shared" si="24"/>
        <v>0</v>
      </c>
      <c r="U76" s="43">
        <f t="shared" si="25"/>
        <v>0</v>
      </c>
      <c r="V76" s="44"/>
      <c r="W76" s="45">
        <f t="shared" si="33"/>
        <v>0.72000000000000008</v>
      </c>
      <c r="Y76" s="46">
        <v>5.28E-2</v>
      </c>
    </row>
    <row r="77" spans="1:25" x14ac:dyDescent="0.3">
      <c r="A77" s="46">
        <f t="shared" si="19"/>
        <v>9.5000000000000001E-2</v>
      </c>
      <c r="B77" s="41">
        <f t="shared" si="34"/>
        <v>10</v>
      </c>
      <c r="C77" s="42" t="s">
        <v>9</v>
      </c>
      <c r="D77" s="133">
        <v>0.90160240625395116</v>
      </c>
      <c r="E77" s="43">
        <f t="shared" si="20"/>
        <v>8.4576786529928748E-3</v>
      </c>
      <c r="F77" s="43">
        <f t="shared" si="26"/>
        <v>0</v>
      </c>
      <c r="G77" s="44"/>
      <c r="H77" s="43">
        <f t="shared" si="35"/>
        <v>0.91006008490694401</v>
      </c>
      <c r="I77" s="45">
        <f t="shared" si="27"/>
        <v>0.91006008490694401</v>
      </c>
      <c r="J77" s="43">
        <f t="shared" si="28"/>
        <v>6.480910054579736E-3</v>
      </c>
      <c r="K77" s="43">
        <f t="shared" si="29"/>
        <v>0</v>
      </c>
      <c r="L77" s="44"/>
      <c r="M77" s="45">
        <f t="shared" si="21"/>
        <v>0.91654099496152375</v>
      </c>
      <c r="N77" s="43">
        <f t="shared" si="30"/>
        <v>0.91654099496152375</v>
      </c>
      <c r="O77" s="43">
        <f t="shared" si="22"/>
        <v>6.480910054579736E-3</v>
      </c>
      <c r="P77" s="43">
        <f t="shared" si="23"/>
        <v>0</v>
      </c>
      <c r="Q77" s="44"/>
      <c r="R77" s="43">
        <f t="shared" si="31"/>
        <v>0.92302190501610348</v>
      </c>
      <c r="S77" s="45">
        <f t="shared" si="32"/>
        <v>0.92302190501610348</v>
      </c>
      <c r="T77" s="43">
        <f t="shared" si="24"/>
        <v>6.480910054579736E-3</v>
      </c>
      <c r="U77" s="43">
        <f t="shared" si="25"/>
        <v>0</v>
      </c>
      <c r="V77" s="44"/>
      <c r="W77" s="45">
        <f t="shared" si="33"/>
        <v>0.92950281507068322</v>
      </c>
      <c r="Y77" s="46">
        <v>9.5000000000000001E-2</v>
      </c>
    </row>
    <row r="78" spans="1:25" x14ac:dyDescent="0.3">
      <c r="A78" s="46">
        <f t="shared" si="19"/>
        <v>6.3299999999999995E-2</v>
      </c>
      <c r="B78" s="41">
        <f t="shared" si="34"/>
        <v>11</v>
      </c>
      <c r="C78" s="42" t="s">
        <v>10</v>
      </c>
      <c r="D78" s="133">
        <v>0.64975381653912267</v>
      </c>
      <c r="E78" s="43">
        <f t="shared" si="20"/>
        <v>3.3331653214145637E-3</v>
      </c>
      <c r="F78" s="43">
        <f t="shared" si="26"/>
        <v>0</v>
      </c>
      <c r="G78" s="44"/>
      <c r="H78" s="43">
        <f t="shared" si="35"/>
        <v>0.65308698186053726</v>
      </c>
      <c r="I78" s="45">
        <f t="shared" si="27"/>
        <v>0.65308698186053726</v>
      </c>
      <c r="J78" s="43">
        <f t="shared" si="28"/>
        <v>2.5541221807343006E-3</v>
      </c>
      <c r="K78" s="43">
        <f t="shared" si="29"/>
        <v>0</v>
      </c>
      <c r="L78" s="44"/>
      <c r="M78" s="45">
        <f t="shared" si="21"/>
        <v>0.65564110404127152</v>
      </c>
      <c r="N78" s="43">
        <f t="shared" si="30"/>
        <v>0.65564110404127152</v>
      </c>
      <c r="O78" s="43">
        <f t="shared" si="22"/>
        <v>2.5541221807343084E-3</v>
      </c>
      <c r="P78" s="43">
        <f t="shared" si="23"/>
        <v>0</v>
      </c>
      <c r="Q78" s="44"/>
      <c r="R78" s="43">
        <f t="shared" si="31"/>
        <v>0.65819522622200588</v>
      </c>
      <c r="S78" s="45">
        <f t="shared" si="32"/>
        <v>0.65819522622200588</v>
      </c>
      <c r="T78" s="43">
        <f t="shared" si="24"/>
        <v>2.5541221807342971E-3</v>
      </c>
      <c r="U78" s="43">
        <f t="shared" si="25"/>
        <v>0</v>
      </c>
      <c r="V78" s="44"/>
      <c r="W78" s="45">
        <f t="shared" si="33"/>
        <v>0.66074934840274013</v>
      </c>
      <c r="Y78" s="46">
        <v>6.3299999999999995E-2</v>
      </c>
    </row>
    <row r="79" spans="1:25" x14ac:dyDescent="0.3">
      <c r="A79" s="46">
        <f t="shared" si="19"/>
        <v>6.3299999999999995E-2</v>
      </c>
      <c r="B79" s="41">
        <f t="shared" si="34"/>
        <v>12</v>
      </c>
      <c r="C79" s="42" t="s">
        <v>11</v>
      </c>
      <c r="D79" s="133">
        <v>1.110724861807358</v>
      </c>
      <c r="E79" s="43">
        <f t="shared" si="20"/>
        <v>1.8214470757649887E-2</v>
      </c>
      <c r="F79" s="43">
        <f t="shared" si="26"/>
        <v>0</v>
      </c>
      <c r="G79" s="49"/>
      <c r="H79" s="43">
        <f t="shared" si="35"/>
        <v>1.1289393325650079</v>
      </c>
      <c r="I79" s="45">
        <f t="shared" si="27"/>
        <v>1.1289393325650079</v>
      </c>
      <c r="J79" s="43">
        <f t="shared" si="28"/>
        <v>1.3957298629492052E-2</v>
      </c>
      <c r="K79" s="43">
        <f t="shared" si="29"/>
        <v>0</v>
      </c>
      <c r="L79" s="44"/>
      <c r="M79" s="45">
        <f t="shared" si="21"/>
        <v>1.1428966311944999</v>
      </c>
      <c r="N79" s="43">
        <f t="shared" si="30"/>
        <v>1.1428966311944999</v>
      </c>
      <c r="O79" s="43">
        <f t="shared" si="22"/>
        <v>1.3957298629492057E-2</v>
      </c>
      <c r="P79" s="43">
        <f t="shared" si="23"/>
        <v>0</v>
      </c>
      <c r="Q79" s="44"/>
      <c r="R79" s="43">
        <f t="shared" si="31"/>
        <v>1.1568539298239919</v>
      </c>
      <c r="S79" s="45">
        <f t="shared" si="32"/>
        <v>1.1568539298239919</v>
      </c>
      <c r="T79" s="43">
        <f t="shared" si="24"/>
        <v>1.3957298629492066E-2</v>
      </c>
      <c r="U79" s="43">
        <f t="shared" si="25"/>
        <v>0</v>
      </c>
      <c r="V79" s="44"/>
      <c r="W79" s="45">
        <f t="shared" si="33"/>
        <v>1.170811228453484</v>
      </c>
      <c r="Y79" s="46">
        <v>6.3299999999999995E-2</v>
      </c>
    </row>
    <row r="80" spans="1:25" x14ac:dyDescent="0.3">
      <c r="A80" s="46">
        <f t="shared" si="19"/>
        <v>6.3299999999999995E-2</v>
      </c>
      <c r="B80" s="41">
        <f t="shared" si="34"/>
        <v>13</v>
      </c>
      <c r="C80" s="28" t="s">
        <v>12</v>
      </c>
      <c r="D80" s="133">
        <v>0</v>
      </c>
      <c r="E80" s="43">
        <f t="shared" si="20"/>
        <v>0</v>
      </c>
      <c r="F80" s="43">
        <f t="shared" si="26"/>
        <v>0</v>
      </c>
      <c r="G80" s="49"/>
      <c r="H80" s="43">
        <f t="shared" si="35"/>
        <v>0</v>
      </c>
      <c r="I80" s="45">
        <f t="shared" si="27"/>
        <v>0</v>
      </c>
      <c r="J80" s="43">
        <f t="shared" si="28"/>
        <v>0</v>
      </c>
      <c r="K80" s="43">
        <f t="shared" si="29"/>
        <v>0</v>
      </c>
      <c r="L80" s="44"/>
      <c r="M80" s="45">
        <f t="shared" si="21"/>
        <v>0</v>
      </c>
      <c r="N80" s="43">
        <f t="shared" si="30"/>
        <v>0</v>
      </c>
      <c r="O80" s="43">
        <f t="shared" si="22"/>
        <v>0</v>
      </c>
      <c r="P80" s="43">
        <f t="shared" si="23"/>
        <v>0</v>
      </c>
      <c r="Q80" s="44"/>
      <c r="R80" s="43">
        <f t="shared" si="31"/>
        <v>0</v>
      </c>
      <c r="S80" s="45">
        <f t="shared" si="32"/>
        <v>0</v>
      </c>
      <c r="T80" s="43">
        <f t="shared" si="24"/>
        <v>0</v>
      </c>
      <c r="U80" s="43">
        <f t="shared" si="25"/>
        <v>0</v>
      </c>
      <c r="V80" s="44"/>
      <c r="W80" s="45">
        <f t="shared" si="33"/>
        <v>0</v>
      </c>
      <c r="Y80" s="46">
        <v>6.3299999999999995E-2</v>
      </c>
    </row>
    <row r="81" spans="1:33" x14ac:dyDescent="0.3">
      <c r="A81" s="46">
        <f t="shared" si="19"/>
        <v>0.15</v>
      </c>
      <c r="B81" s="41">
        <f t="shared" si="34"/>
        <v>14</v>
      </c>
      <c r="C81" s="28" t="s">
        <v>13</v>
      </c>
      <c r="D81" s="133">
        <v>0</v>
      </c>
      <c r="E81" s="43">
        <f>IF((IFERROR(D81/((D27+E27)*100%),0))&lt;70%,MIN((MAX((D27+E27)*100%-D81,0)),(D27+E27/2)*$Y81),MAX((E27+D27)*100%-D81,0)/E$86)</f>
        <v>0</v>
      </c>
      <c r="F81" s="43">
        <f t="shared" si="26"/>
        <v>0</v>
      </c>
      <c r="G81" s="49"/>
      <c r="H81" s="43">
        <f t="shared" si="35"/>
        <v>0</v>
      </c>
      <c r="I81" s="45">
        <f t="shared" si="27"/>
        <v>0</v>
      </c>
      <c r="J81" s="43">
        <f>IF((IFERROR(I81/((I27+J27)*100%),0))&lt;70%,MIN((MAX((I27+J27)*100%-I81,0)),(I27+J27/2)*$A81),MAX((J27+I27)*100%-I81,0)/J$86)</f>
        <v>0</v>
      </c>
      <c r="K81" s="43">
        <f t="shared" si="29"/>
        <v>0</v>
      </c>
      <c r="L81" s="44"/>
      <c r="M81" s="45">
        <f t="shared" si="21"/>
        <v>0</v>
      </c>
      <c r="N81" s="43">
        <f t="shared" si="30"/>
        <v>0</v>
      </c>
      <c r="O81" s="43">
        <f>IF((IFERROR(N81/((N27+O27)*100%),0))&lt;70%,MIN((MAX((N27+O27)*100%-N81,0)),(N27+O27/2)*$A108),MAX((O27+N27)*100%-N81,0)/O$86)</f>
        <v>0</v>
      </c>
      <c r="P81" s="43">
        <f t="shared" si="23"/>
        <v>0</v>
      </c>
      <c r="Q81" s="44"/>
      <c r="R81" s="43">
        <f t="shared" si="31"/>
        <v>0</v>
      </c>
      <c r="S81" s="45">
        <f t="shared" si="32"/>
        <v>0</v>
      </c>
      <c r="T81" s="43">
        <f>IF((IFERROR(S81/((S27+T27)*100%),0))&lt;70%,MIN((MAX((S27+T27)*100%-S81,0)),(S27+T27/2)*$A108),MAX((T27+S27)*100%-S81,0)/T$86)</f>
        <v>0</v>
      </c>
      <c r="U81" s="43">
        <f t="shared" si="25"/>
        <v>0</v>
      </c>
      <c r="V81" s="44"/>
      <c r="W81" s="45">
        <f t="shared" si="33"/>
        <v>0</v>
      </c>
      <c r="Y81" s="46">
        <v>0.15</v>
      </c>
    </row>
    <row r="82" spans="1:33" x14ac:dyDescent="0.3">
      <c r="A82" s="46">
        <f t="shared" si="19"/>
        <v>0.3</v>
      </c>
      <c r="B82" s="41">
        <f t="shared" si="34"/>
        <v>15</v>
      </c>
      <c r="C82" s="28" t="s">
        <v>14</v>
      </c>
      <c r="D82" s="133">
        <v>0</v>
      </c>
      <c r="E82" s="43">
        <f>IF((IFERROR(D82/((D28+E28)*100%),0))&lt;70%,MIN((MAX((D28+E28)*100%-D82,0)),(D28+E28/2)*$Y82),MAX((E28+D28)*100%-D82,0)/E$86)</f>
        <v>0</v>
      </c>
      <c r="F82" s="43">
        <f t="shared" si="26"/>
        <v>0</v>
      </c>
      <c r="G82" s="49"/>
      <c r="H82" s="43">
        <f t="shared" si="35"/>
        <v>0</v>
      </c>
      <c r="I82" s="45">
        <f t="shared" si="27"/>
        <v>0</v>
      </c>
      <c r="J82" s="43">
        <f>IF((IFERROR(I82/((I28+J28)*100%),0))&lt;70%,MIN((MAX((I28+J28)*100%-I82,0)),(I28+J28/2)*$A82),MAX((J28+I28)*100%-I82,0)/J$86)</f>
        <v>0</v>
      </c>
      <c r="K82" s="43">
        <f t="shared" si="29"/>
        <v>0</v>
      </c>
      <c r="L82" s="44"/>
      <c r="M82" s="45">
        <f t="shared" si="21"/>
        <v>0</v>
      </c>
      <c r="N82" s="43">
        <f t="shared" si="30"/>
        <v>0</v>
      </c>
      <c r="O82" s="43">
        <f>IF((IFERROR(N82/((N28+O28)*100%),0))&lt;70%,MIN((MAX((N28+O28)*100%-N82,0)),(N28+O28/2)*$A109),MAX((O28+N28)*100%-N82,0)/O$86)</f>
        <v>0</v>
      </c>
      <c r="P82" s="43">
        <f t="shared" si="23"/>
        <v>0</v>
      </c>
      <c r="Q82" s="44"/>
      <c r="R82" s="43">
        <f t="shared" si="31"/>
        <v>0</v>
      </c>
      <c r="S82" s="45">
        <f t="shared" si="32"/>
        <v>0</v>
      </c>
      <c r="T82" s="43">
        <f>IF((IFERROR(S82/((S28+T28)*100%),0))&lt;70%,MIN((MAX((S28+T28)*100%-S82,0)),(S28+T28/2)*$A109),MAX((T28+S28)*100%-S82,0)/T$86)</f>
        <v>0</v>
      </c>
      <c r="U82" s="43">
        <f t="shared" si="25"/>
        <v>0</v>
      </c>
      <c r="V82" s="44"/>
      <c r="W82" s="45">
        <f t="shared" si="33"/>
        <v>0</v>
      </c>
      <c r="Y82" s="46">
        <v>0.3</v>
      </c>
    </row>
    <row r="83" spans="1:33" x14ac:dyDescent="0.3">
      <c r="A83" s="46">
        <f t="shared" si="19"/>
        <v>0.3</v>
      </c>
      <c r="B83" s="41">
        <f t="shared" si="34"/>
        <v>16</v>
      </c>
      <c r="C83" s="28" t="s">
        <v>15</v>
      </c>
      <c r="D83" s="133">
        <v>0</v>
      </c>
      <c r="E83" s="43">
        <f t="shared" si="20"/>
        <v>0</v>
      </c>
      <c r="F83" s="43">
        <f t="shared" si="26"/>
        <v>0</v>
      </c>
      <c r="G83" s="44"/>
      <c r="H83" s="43">
        <f t="shared" si="35"/>
        <v>0</v>
      </c>
      <c r="I83" s="45">
        <f t="shared" si="27"/>
        <v>0</v>
      </c>
      <c r="J83" s="43">
        <f t="shared" si="28"/>
        <v>0</v>
      </c>
      <c r="K83" s="43">
        <f t="shared" si="29"/>
        <v>0</v>
      </c>
      <c r="L83" s="44"/>
      <c r="M83" s="45">
        <f t="shared" si="21"/>
        <v>0</v>
      </c>
      <c r="N83" s="43">
        <f t="shared" si="30"/>
        <v>0</v>
      </c>
      <c r="O83" s="43">
        <f t="shared" si="22"/>
        <v>0</v>
      </c>
      <c r="P83" s="43">
        <f t="shared" si="23"/>
        <v>0</v>
      </c>
      <c r="Q83" s="44"/>
      <c r="R83" s="43">
        <f t="shared" si="31"/>
        <v>0</v>
      </c>
      <c r="S83" s="45">
        <f t="shared" si="32"/>
        <v>0</v>
      </c>
      <c r="T83" s="43">
        <f t="shared" si="24"/>
        <v>0</v>
      </c>
      <c r="U83" s="43">
        <f t="shared" si="25"/>
        <v>0</v>
      </c>
      <c r="V83" s="44"/>
      <c r="W83" s="45">
        <f t="shared" si="33"/>
        <v>0</v>
      </c>
      <c r="Y83" s="46">
        <v>0.3</v>
      </c>
    </row>
    <row r="84" spans="1:33" x14ac:dyDescent="0.3">
      <c r="A84" s="46">
        <f t="shared" si="19"/>
        <v>3.3399999999999999E-2</v>
      </c>
      <c r="B84" s="41">
        <f t="shared" si="34"/>
        <v>17</v>
      </c>
      <c r="C84" s="28" t="s">
        <v>16</v>
      </c>
      <c r="D84" s="133">
        <v>0</v>
      </c>
      <c r="E84" s="43">
        <f t="shared" si="20"/>
        <v>0</v>
      </c>
      <c r="F84" s="43">
        <f t="shared" si="26"/>
        <v>0</v>
      </c>
      <c r="G84" s="44"/>
      <c r="H84" s="43">
        <f t="shared" si="35"/>
        <v>0</v>
      </c>
      <c r="I84" s="45">
        <f t="shared" si="27"/>
        <v>0</v>
      </c>
      <c r="J84" s="43">
        <f t="shared" si="28"/>
        <v>0</v>
      </c>
      <c r="K84" s="43">
        <f t="shared" si="29"/>
        <v>0</v>
      </c>
      <c r="L84" s="44"/>
      <c r="M84" s="45">
        <f t="shared" si="21"/>
        <v>0</v>
      </c>
      <c r="N84" s="43">
        <f>M84</f>
        <v>0</v>
      </c>
      <c r="O84" s="43">
        <f t="shared" si="22"/>
        <v>0</v>
      </c>
      <c r="P84" s="43">
        <f t="shared" si="23"/>
        <v>0</v>
      </c>
      <c r="Q84" s="44"/>
      <c r="R84" s="43">
        <f t="shared" si="31"/>
        <v>0</v>
      </c>
      <c r="S84" s="45">
        <f t="shared" si="32"/>
        <v>0</v>
      </c>
      <c r="T84" s="43">
        <f t="shared" si="24"/>
        <v>0</v>
      </c>
      <c r="U84" s="43">
        <f t="shared" si="25"/>
        <v>0</v>
      </c>
      <c r="V84" s="44"/>
      <c r="W84" s="45">
        <f t="shared" si="33"/>
        <v>0</v>
      </c>
      <c r="Y84" s="46">
        <v>3.3399999999999999E-2</v>
      </c>
    </row>
    <row r="85" spans="1:33" ht="16" x14ac:dyDescent="0.3">
      <c r="A85" s="85"/>
      <c r="B85" s="34"/>
      <c r="C85" s="35" t="s">
        <v>17</v>
      </c>
      <c r="D85" s="36">
        <f>SUM(D68:D84)</f>
        <v>1461.2434096334173</v>
      </c>
      <c r="E85" s="36">
        <f>SUM(E68:E84)</f>
        <v>1.597235054733122</v>
      </c>
      <c r="F85" s="36">
        <f t="shared" ref="F85:W85" si="36">SUM(F68:F84)</f>
        <v>0</v>
      </c>
      <c r="G85" s="36">
        <f t="shared" si="36"/>
        <v>0</v>
      </c>
      <c r="H85" s="36">
        <f t="shared" si="36"/>
        <v>1462.8406446881506</v>
      </c>
      <c r="I85" s="36">
        <f t="shared" si="36"/>
        <v>1462.8406446881506</v>
      </c>
      <c r="J85" s="36">
        <f t="shared" si="36"/>
        <v>1.3907990089038766</v>
      </c>
      <c r="K85" s="36">
        <f t="shared" si="36"/>
        <v>0</v>
      </c>
      <c r="L85" s="36">
        <f t="shared" si="36"/>
        <v>0</v>
      </c>
      <c r="M85" s="36">
        <f t="shared" si="36"/>
        <v>1464.2314436970544</v>
      </c>
      <c r="N85" s="36">
        <f t="shared" si="36"/>
        <v>1464.2314436970544</v>
      </c>
      <c r="O85" s="36">
        <f t="shared" si="36"/>
        <v>1.3907990089038775</v>
      </c>
      <c r="P85" s="36">
        <f t="shared" si="36"/>
        <v>0</v>
      </c>
      <c r="Q85" s="36">
        <f t="shared" si="36"/>
        <v>0</v>
      </c>
      <c r="R85" s="36">
        <f t="shared" si="36"/>
        <v>1465.6222427059583</v>
      </c>
      <c r="S85" s="36">
        <f t="shared" si="36"/>
        <v>1465.6222427059583</v>
      </c>
      <c r="T85" s="36">
        <f t="shared" si="36"/>
        <v>1.3907990089038762</v>
      </c>
      <c r="U85" s="36">
        <f t="shared" si="36"/>
        <v>0</v>
      </c>
      <c r="V85" s="36">
        <f t="shared" si="36"/>
        <v>0</v>
      </c>
      <c r="W85" s="36">
        <f t="shared" si="36"/>
        <v>1467.0130417148621</v>
      </c>
    </row>
    <row r="86" spans="1:33" ht="16" x14ac:dyDescent="0.3">
      <c r="A86" s="85"/>
      <c r="B86" s="38"/>
      <c r="C86" s="51" t="s">
        <v>87</v>
      </c>
      <c r="D86" s="52"/>
      <c r="E86" s="53">
        <v>6.3639269406392698</v>
      </c>
      <c r="F86" s="52">
        <f>E85-F85</f>
        <v>1.597235054733122</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42"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1.29</v>
      </c>
      <c r="E95" s="43">
        <f t="shared" ref="E95:E111" si="38">IF((IFERROR(D95/((D40+E40)*90%),0))&lt;70%,MIN((MAX((D40+E40)*90%-D95,0)),(D40+E40/2)*$A95),MAX((E40+D40)*90%-D95,0)/E$113)</f>
        <v>0</v>
      </c>
      <c r="F95" s="43">
        <f t="shared" ref="F95:F111" si="39">IFERROR(IF(D95=0,0,D95/D40*F40),0)</f>
        <v>0</v>
      </c>
      <c r="G95" s="44"/>
      <c r="H95" s="45">
        <f>D95+E95-F95-G95</f>
        <v>1.29</v>
      </c>
      <c r="I95" s="30">
        <f>H95</f>
        <v>1.29</v>
      </c>
      <c r="J95" s="43">
        <f t="shared" ref="J95:J107" si="40">IF((IFERROR(I95/((I40+J40)*90%),0))&lt;70%,MIN((MAX((I40+J40)*90%-I95,0)),(I40+J40/2)*$A95),MAX((J40+I40)*90%-I95,0)/J$113)</f>
        <v>0</v>
      </c>
      <c r="K95" s="43">
        <f t="shared" ref="K95:K111" si="41">IFERROR(IF(I95=0,0,I95/I40*K40),0)</f>
        <v>0</v>
      </c>
      <c r="L95" s="29"/>
      <c r="M95" s="30">
        <f>I95+J95-K95-L95</f>
        <v>1.29</v>
      </c>
      <c r="N95" s="30">
        <f>M95</f>
        <v>1.29</v>
      </c>
      <c r="O95" s="43">
        <f t="shared" ref="O95:O107" si="42">IF((IFERROR(N95/((N40+O40)*90%),0))&lt;70%,MIN((MAX((N40+O40)*90%-N95,0)),(N40+O40/2)*$A95),MAX((O40+N40)*90%-N95,0)/O$113)</f>
        <v>0</v>
      </c>
      <c r="P95" s="43">
        <f t="shared" ref="P95:P111" si="43">IFERROR(IF(N95=0,0,N95/N40*P40),0)</f>
        <v>0</v>
      </c>
      <c r="Q95" s="29"/>
      <c r="R95" s="30">
        <f>N95+O95-P95-Q95</f>
        <v>1.29</v>
      </c>
      <c r="S95" s="30">
        <f>R95</f>
        <v>1.29</v>
      </c>
      <c r="T95" s="43">
        <f t="shared" ref="T95:T107" si="44">IF((IFERROR(S95/((S40+T40)*90%),0))&lt;70%,MIN((MAX((S40+T40)*90%-S95,0)),(S40+T40/2)*$A95),MAX((T40+S40)*90%-S95,0)/T$113)</f>
        <v>0</v>
      </c>
      <c r="U95" s="43">
        <f t="shared" ref="U95:U111" si="45">IFERROR(IF(S95=0,0,S95/S40*U40),0)</f>
        <v>0</v>
      </c>
      <c r="V95" s="29"/>
      <c r="W95" s="30">
        <f>S95+T95-U95-V95</f>
        <v>1.29</v>
      </c>
    </row>
    <row r="96" spans="1:33" x14ac:dyDescent="0.3">
      <c r="A96" s="46">
        <f t="shared" ref="A96:A111" si="46">A69</f>
        <v>3.3399999999999999E-2</v>
      </c>
      <c r="B96" s="41">
        <f>B95+1</f>
        <v>2</v>
      </c>
      <c r="C96" s="42" t="s">
        <v>1</v>
      </c>
      <c r="D96" s="45">
        <f t="shared" si="37"/>
        <v>65.497823342815011</v>
      </c>
      <c r="E96" s="43">
        <f t="shared" si="38"/>
        <v>5.3420242962474163E-3</v>
      </c>
      <c r="F96" s="43">
        <f t="shared" si="39"/>
        <v>0</v>
      </c>
      <c r="G96" s="44"/>
      <c r="H96" s="45">
        <f t="shared" ref="H96:H111" si="47">D96+E96-F96-G96</f>
        <v>65.503165367111251</v>
      </c>
      <c r="I96" s="30">
        <f t="shared" ref="I96:I111" si="48">H96</f>
        <v>65.503165367111251</v>
      </c>
      <c r="J96" s="43">
        <f t="shared" si="40"/>
        <v>5.342024296249785E-3</v>
      </c>
      <c r="K96" s="43">
        <f t="shared" si="41"/>
        <v>0</v>
      </c>
      <c r="L96" s="29"/>
      <c r="M96" s="30">
        <f t="shared" ref="M96:M111" si="49">I96+J96-K96-L96</f>
        <v>65.508507391407505</v>
      </c>
      <c r="N96" s="30">
        <f t="shared" ref="N96:N111" si="50">M96</f>
        <v>65.508507391407505</v>
      </c>
      <c r="O96" s="43">
        <f t="shared" si="42"/>
        <v>5.3420242962474163E-3</v>
      </c>
      <c r="P96" s="43">
        <f t="shared" si="43"/>
        <v>0</v>
      </c>
      <c r="Q96" s="29"/>
      <c r="R96" s="30">
        <f t="shared" ref="R96:R111" si="51">N96+O96-P96-Q96</f>
        <v>65.51384941570376</v>
      </c>
      <c r="S96" s="30">
        <f t="shared" ref="S96:S111" si="52">R96</f>
        <v>65.51384941570376</v>
      </c>
      <c r="T96" s="43">
        <f t="shared" si="44"/>
        <v>5.3420242962403108E-3</v>
      </c>
      <c r="U96" s="43">
        <f t="shared" si="45"/>
        <v>0</v>
      </c>
      <c r="V96" s="29"/>
      <c r="W96" s="30">
        <f t="shared" ref="W96:W111" si="53">S96+T96-U96-V96</f>
        <v>65.51919144</v>
      </c>
    </row>
    <row r="97" spans="1:23" x14ac:dyDescent="0.3">
      <c r="A97" s="46">
        <f t="shared" si="46"/>
        <v>5.28E-2</v>
      </c>
      <c r="B97" s="41">
        <f t="shared" ref="B97:B111" si="54">B96+1</f>
        <v>3</v>
      </c>
      <c r="C97" s="42" t="s">
        <v>2</v>
      </c>
      <c r="D97" s="45">
        <f t="shared" si="37"/>
        <v>0</v>
      </c>
      <c r="E97" s="43">
        <f t="shared" si="38"/>
        <v>0</v>
      </c>
      <c r="F97" s="43">
        <f t="shared" si="39"/>
        <v>0</v>
      </c>
      <c r="G97" s="44"/>
      <c r="H97" s="45">
        <f t="shared" si="47"/>
        <v>0</v>
      </c>
      <c r="I97" s="30">
        <f t="shared" si="48"/>
        <v>0</v>
      </c>
      <c r="J97" s="43">
        <f t="shared" si="40"/>
        <v>0</v>
      </c>
      <c r="K97" s="43">
        <f t="shared" si="41"/>
        <v>0</v>
      </c>
      <c r="L97" s="29"/>
      <c r="M97" s="30">
        <f t="shared" si="49"/>
        <v>0</v>
      </c>
      <c r="N97" s="30">
        <f t="shared" si="50"/>
        <v>0</v>
      </c>
      <c r="O97" s="43">
        <f t="shared" si="42"/>
        <v>0</v>
      </c>
      <c r="P97" s="43">
        <f t="shared" si="43"/>
        <v>0</v>
      </c>
      <c r="Q97" s="29"/>
      <c r="R97" s="30">
        <f t="shared" si="51"/>
        <v>0</v>
      </c>
      <c r="S97" s="30">
        <f t="shared" si="52"/>
        <v>0</v>
      </c>
      <c r="T97" s="43">
        <f t="shared" si="44"/>
        <v>0</v>
      </c>
      <c r="U97" s="43">
        <f t="shared" si="45"/>
        <v>0</v>
      </c>
      <c r="V97" s="29"/>
      <c r="W97" s="30">
        <f t="shared" si="53"/>
        <v>0</v>
      </c>
    </row>
    <row r="98" spans="1:23" x14ac:dyDescent="0.3">
      <c r="A98" s="46">
        <f t="shared" si="46"/>
        <v>5.28E-2</v>
      </c>
      <c r="B98" s="41">
        <f t="shared" si="54"/>
        <v>4</v>
      </c>
      <c r="C98" s="42" t="s">
        <v>3</v>
      </c>
      <c r="D98" s="45">
        <f t="shared" si="37"/>
        <v>1.8863921128439773</v>
      </c>
      <c r="E98" s="43">
        <f t="shared" si="38"/>
        <v>2.7581542890057764E-3</v>
      </c>
      <c r="F98" s="43">
        <f t="shared" si="39"/>
        <v>0</v>
      </c>
      <c r="G98" s="44"/>
      <c r="H98" s="45">
        <f t="shared" si="47"/>
        <v>1.8891502671329832</v>
      </c>
      <c r="I98" s="30">
        <f t="shared" si="48"/>
        <v>1.8891502671329832</v>
      </c>
      <c r="J98" s="43">
        <f t="shared" si="40"/>
        <v>2.7581542890057578E-3</v>
      </c>
      <c r="K98" s="43">
        <f t="shared" si="41"/>
        <v>0</v>
      </c>
      <c r="L98" s="29"/>
      <c r="M98" s="30">
        <f t="shared" si="49"/>
        <v>1.891908421421989</v>
      </c>
      <c r="N98" s="30">
        <f t="shared" si="50"/>
        <v>1.891908421421989</v>
      </c>
      <c r="O98" s="43">
        <f t="shared" si="42"/>
        <v>2.7581542890057209E-3</v>
      </c>
      <c r="P98" s="43">
        <f t="shared" si="43"/>
        <v>0</v>
      </c>
      <c r="Q98" s="29"/>
      <c r="R98" s="30">
        <f t="shared" si="51"/>
        <v>1.8946665757109948</v>
      </c>
      <c r="S98" s="30">
        <f t="shared" si="52"/>
        <v>1.8946665757109948</v>
      </c>
      <c r="T98" s="43">
        <f t="shared" si="44"/>
        <v>2.7581542890056099E-3</v>
      </c>
      <c r="U98" s="43">
        <f t="shared" si="45"/>
        <v>0</v>
      </c>
      <c r="V98" s="29"/>
      <c r="W98" s="30">
        <f t="shared" si="53"/>
        <v>1.8974247300000004</v>
      </c>
    </row>
    <row r="99" spans="1:23" x14ac:dyDescent="0.3">
      <c r="A99" s="46">
        <f t="shared" si="46"/>
        <v>3.3399999999999999E-2</v>
      </c>
      <c r="B99" s="41">
        <f t="shared" si="54"/>
        <v>5</v>
      </c>
      <c r="C99" s="42" t="s">
        <v>4</v>
      </c>
      <c r="D99" s="45">
        <f t="shared" si="37"/>
        <v>9.7060272799692591</v>
      </c>
      <c r="E99" s="43">
        <f t="shared" si="38"/>
        <v>0.71399068337889227</v>
      </c>
      <c r="F99" s="43">
        <f t="shared" si="39"/>
        <v>0</v>
      </c>
      <c r="G99" s="44"/>
      <c r="H99" s="45">
        <f t="shared" si="47"/>
        <v>10.420017963348151</v>
      </c>
      <c r="I99" s="30">
        <f t="shared" si="48"/>
        <v>10.420017963348151</v>
      </c>
      <c r="J99" s="43">
        <f t="shared" si="40"/>
        <v>0.71399068337889227</v>
      </c>
      <c r="K99" s="43">
        <f t="shared" si="41"/>
        <v>0</v>
      </c>
      <c r="L99" s="29"/>
      <c r="M99" s="30">
        <f t="shared" si="49"/>
        <v>11.134008646727043</v>
      </c>
      <c r="N99" s="30">
        <f t="shared" si="50"/>
        <v>11.134008646727043</v>
      </c>
      <c r="O99" s="43">
        <f t="shared" si="42"/>
        <v>0.71399068337889227</v>
      </c>
      <c r="P99" s="43">
        <f t="shared" si="43"/>
        <v>0</v>
      </c>
      <c r="Q99" s="29"/>
      <c r="R99" s="30">
        <f t="shared" si="51"/>
        <v>11.847999330105935</v>
      </c>
      <c r="S99" s="30">
        <f t="shared" si="52"/>
        <v>11.847999330105935</v>
      </c>
      <c r="T99" s="43">
        <f t="shared" si="44"/>
        <v>0.71399068337889227</v>
      </c>
      <c r="U99" s="43">
        <f t="shared" si="45"/>
        <v>0</v>
      </c>
      <c r="V99" s="29"/>
      <c r="W99" s="30">
        <f t="shared" si="53"/>
        <v>12.561990013484827</v>
      </c>
    </row>
    <row r="100" spans="1:23" x14ac:dyDescent="0.3">
      <c r="A100" s="46">
        <f t="shared" si="46"/>
        <v>5.28E-2</v>
      </c>
      <c r="B100" s="41">
        <f t="shared" si="54"/>
        <v>6</v>
      </c>
      <c r="C100" s="42" t="s">
        <v>5</v>
      </c>
      <c r="D100" s="45">
        <f t="shared" si="37"/>
        <v>1385.151735587307</v>
      </c>
      <c r="E100" s="43">
        <f t="shared" si="38"/>
        <v>0.6457158160749259</v>
      </c>
      <c r="F100" s="43">
        <f t="shared" si="39"/>
        <v>0</v>
      </c>
      <c r="G100" s="44"/>
      <c r="H100" s="45">
        <f t="shared" si="47"/>
        <v>1385.797451403382</v>
      </c>
      <c r="I100" s="30">
        <f t="shared" si="48"/>
        <v>1385.797451403382</v>
      </c>
      <c r="J100" s="43">
        <f t="shared" si="40"/>
        <v>0.6457158160749259</v>
      </c>
      <c r="K100" s="43">
        <f t="shared" si="41"/>
        <v>0</v>
      </c>
      <c r="L100" s="29"/>
      <c r="M100" s="30">
        <f t="shared" si="49"/>
        <v>1386.4431672194569</v>
      </c>
      <c r="N100" s="30">
        <f t="shared" si="50"/>
        <v>1386.4431672194569</v>
      </c>
      <c r="O100" s="43">
        <f t="shared" si="42"/>
        <v>0.6457158160749259</v>
      </c>
      <c r="P100" s="43">
        <f t="shared" si="43"/>
        <v>0</v>
      </c>
      <c r="Q100" s="29"/>
      <c r="R100" s="30">
        <f t="shared" si="51"/>
        <v>1387.0888830355318</v>
      </c>
      <c r="S100" s="30">
        <f t="shared" si="52"/>
        <v>1387.0888830355318</v>
      </c>
      <c r="T100" s="43">
        <f t="shared" si="44"/>
        <v>0.6457158160749259</v>
      </c>
      <c r="U100" s="43">
        <f t="shared" si="45"/>
        <v>0</v>
      </c>
      <c r="V100" s="29"/>
      <c r="W100" s="30">
        <f t="shared" si="53"/>
        <v>1387.7345988516067</v>
      </c>
    </row>
    <row r="101" spans="1:23" x14ac:dyDescent="0.3">
      <c r="A101" s="46">
        <f t="shared" si="46"/>
        <v>0.18</v>
      </c>
      <c r="B101" s="41">
        <f t="shared" si="54"/>
        <v>7</v>
      </c>
      <c r="C101" s="42" t="s">
        <v>6</v>
      </c>
      <c r="D101" s="45">
        <f t="shared" si="37"/>
        <v>0</v>
      </c>
      <c r="E101" s="43">
        <f t="shared" si="38"/>
        <v>0</v>
      </c>
      <c r="F101" s="43">
        <f t="shared" si="39"/>
        <v>0</v>
      </c>
      <c r="G101" s="44"/>
      <c r="H101" s="45">
        <f t="shared" si="47"/>
        <v>0</v>
      </c>
      <c r="I101" s="30">
        <f t="shared" si="48"/>
        <v>0</v>
      </c>
      <c r="J101" s="43">
        <f t="shared" si="40"/>
        <v>0</v>
      </c>
      <c r="K101" s="43">
        <f t="shared" si="41"/>
        <v>0</v>
      </c>
      <c r="L101" s="29"/>
      <c r="M101" s="30">
        <f t="shared" si="49"/>
        <v>0</v>
      </c>
      <c r="N101" s="30">
        <f t="shared" si="50"/>
        <v>0</v>
      </c>
      <c r="O101" s="43">
        <f t="shared" si="42"/>
        <v>0</v>
      </c>
      <c r="P101" s="43">
        <f t="shared" si="43"/>
        <v>0</v>
      </c>
      <c r="Q101" s="29"/>
      <c r="R101" s="30">
        <f t="shared" si="51"/>
        <v>0</v>
      </c>
      <c r="S101" s="30">
        <f t="shared" si="52"/>
        <v>0</v>
      </c>
      <c r="T101" s="43">
        <f t="shared" si="44"/>
        <v>0</v>
      </c>
      <c r="U101" s="43">
        <f t="shared" si="45"/>
        <v>0</v>
      </c>
      <c r="V101" s="29"/>
      <c r="W101" s="30">
        <f t="shared" si="53"/>
        <v>0</v>
      </c>
    </row>
    <row r="102" spans="1:23" x14ac:dyDescent="0.3">
      <c r="A102" s="46">
        <f t="shared" si="46"/>
        <v>5.28E-2</v>
      </c>
      <c r="B102" s="41">
        <f t="shared" si="54"/>
        <v>8</v>
      </c>
      <c r="C102" s="42" t="s">
        <v>7</v>
      </c>
      <c r="D102" s="45">
        <f t="shared" si="37"/>
        <v>0</v>
      </c>
      <c r="E102" s="43">
        <f t="shared" si="38"/>
        <v>0</v>
      </c>
      <c r="F102" s="43">
        <f t="shared" si="39"/>
        <v>0</v>
      </c>
      <c r="G102" s="44"/>
      <c r="H102" s="45">
        <f t="shared" si="47"/>
        <v>0</v>
      </c>
      <c r="I102" s="30">
        <f t="shared" si="48"/>
        <v>0</v>
      </c>
      <c r="J102" s="43">
        <f t="shared" si="40"/>
        <v>0</v>
      </c>
      <c r="K102" s="43">
        <f t="shared" si="41"/>
        <v>0</v>
      </c>
      <c r="L102" s="29"/>
      <c r="M102" s="30">
        <f t="shared" si="49"/>
        <v>0</v>
      </c>
      <c r="N102" s="30">
        <f t="shared" si="50"/>
        <v>0</v>
      </c>
      <c r="O102" s="43">
        <f t="shared" si="42"/>
        <v>0</v>
      </c>
      <c r="P102" s="43">
        <f t="shared" si="43"/>
        <v>0</v>
      </c>
      <c r="Q102" s="29"/>
      <c r="R102" s="30">
        <f t="shared" si="51"/>
        <v>0</v>
      </c>
      <c r="S102" s="30">
        <f t="shared" si="52"/>
        <v>0</v>
      </c>
      <c r="T102" s="43">
        <f t="shared" si="44"/>
        <v>0</v>
      </c>
      <c r="U102" s="43">
        <f t="shared" si="45"/>
        <v>0</v>
      </c>
      <c r="V102" s="29"/>
      <c r="W102" s="30">
        <f t="shared" si="53"/>
        <v>0</v>
      </c>
    </row>
    <row r="103" spans="1:23" x14ac:dyDescent="0.3">
      <c r="A103" s="46">
        <f t="shared" si="46"/>
        <v>5.28E-2</v>
      </c>
      <c r="B103" s="41">
        <f t="shared" si="54"/>
        <v>9</v>
      </c>
      <c r="C103" s="42" t="s">
        <v>8</v>
      </c>
      <c r="D103" s="45">
        <f t="shared" si="37"/>
        <v>0.72000000000000008</v>
      </c>
      <c r="E103" s="43">
        <f t="shared" si="38"/>
        <v>0</v>
      </c>
      <c r="F103" s="43">
        <f t="shared" si="39"/>
        <v>0</v>
      </c>
      <c r="G103" s="44"/>
      <c r="H103" s="45">
        <f t="shared" si="47"/>
        <v>0.72000000000000008</v>
      </c>
      <c r="I103" s="30">
        <f t="shared" si="48"/>
        <v>0.72000000000000008</v>
      </c>
      <c r="J103" s="43">
        <f t="shared" si="40"/>
        <v>0</v>
      </c>
      <c r="K103" s="43">
        <f t="shared" si="41"/>
        <v>0</v>
      </c>
      <c r="L103" s="29"/>
      <c r="M103" s="30">
        <f t="shared" si="49"/>
        <v>0.72000000000000008</v>
      </c>
      <c r="N103" s="30">
        <f t="shared" si="50"/>
        <v>0.72000000000000008</v>
      </c>
      <c r="O103" s="43">
        <f t="shared" si="42"/>
        <v>0</v>
      </c>
      <c r="P103" s="43">
        <f t="shared" si="43"/>
        <v>0</v>
      </c>
      <c r="Q103" s="29"/>
      <c r="R103" s="30">
        <f t="shared" si="51"/>
        <v>0.72000000000000008</v>
      </c>
      <c r="S103" s="30">
        <f t="shared" si="52"/>
        <v>0.72000000000000008</v>
      </c>
      <c r="T103" s="43">
        <f t="shared" si="44"/>
        <v>0</v>
      </c>
      <c r="U103" s="43">
        <f t="shared" si="45"/>
        <v>0</v>
      </c>
      <c r="V103" s="29"/>
      <c r="W103" s="30">
        <f t="shared" si="53"/>
        <v>0.72000000000000008</v>
      </c>
    </row>
    <row r="104" spans="1:23" x14ac:dyDescent="0.3">
      <c r="A104" s="46">
        <f t="shared" si="46"/>
        <v>9.5000000000000001E-2</v>
      </c>
      <c r="B104" s="41">
        <f t="shared" si="54"/>
        <v>10</v>
      </c>
      <c r="C104" s="42" t="s">
        <v>9</v>
      </c>
      <c r="D104" s="45">
        <f t="shared" si="37"/>
        <v>0.92950281507068322</v>
      </c>
      <c r="E104" s="43">
        <f t="shared" si="38"/>
        <v>6.480910054579736E-3</v>
      </c>
      <c r="F104" s="43">
        <f t="shared" si="39"/>
        <v>0</v>
      </c>
      <c r="G104" s="44"/>
      <c r="H104" s="45">
        <f t="shared" si="47"/>
        <v>0.93598372512526296</v>
      </c>
      <c r="I104" s="30">
        <f t="shared" si="48"/>
        <v>0.93598372512526296</v>
      </c>
      <c r="J104" s="43">
        <f t="shared" si="40"/>
        <v>6.480910054579736E-3</v>
      </c>
      <c r="K104" s="43">
        <f t="shared" si="41"/>
        <v>0</v>
      </c>
      <c r="L104" s="29"/>
      <c r="M104" s="30">
        <f t="shared" si="49"/>
        <v>0.94246463517984269</v>
      </c>
      <c r="N104" s="30">
        <f t="shared" si="50"/>
        <v>0.94246463517984269</v>
      </c>
      <c r="O104" s="43">
        <f t="shared" si="42"/>
        <v>6.480910054579736E-3</v>
      </c>
      <c r="P104" s="43">
        <f t="shared" si="43"/>
        <v>0</v>
      </c>
      <c r="Q104" s="29"/>
      <c r="R104" s="30">
        <f t="shared" si="51"/>
        <v>0.94894554523442243</v>
      </c>
      <c r="S104" s="30">
        <f t="shared" si="52"/>
        <v>0.94894554523442243</v>
      </c>
      <c r="T104" s="43">
        <f t="shared" si="44"/>
        <v>6.480910054579736E-3</v>
      </c>
      <c r="U104" s="43">
        <f t="shared" si="45"/>
        <v>0</v>
      </c>
      <c r="V104" s="29"/>
      <c r="W104" s="30">
        <f t="shared" si="53"/>
        <v>0.95542645528900216</v>
      </c>
    </row>
    <row r="105" spans="1:23" x14ac:dyDescent="0.3">
      <c r="A105" s="46">
        <f t="shared" si="46"/>
        <v>6.3299999999999995E-2</v>
      </c>
      <c r="B105" s="41">
        <f t="shared" si="54"/>
        <v>11</v>
      </c>
      <c r="C105" s="42" t="s">
        <v>10</v>
      </c>
      <c r="D105" s="45">
        <f t="shared" si="37"/>
        <v>0.66074934840274013</v>
      </c>
      <c r="E105" s="43">
        <f t="shared" si="38"/>
        <v>2.5541221807343084E-3</v>
      </c>
      <c r="F105" s="43">
        <f t="shared" si="39"/>
        <v>0</v>
      </c>
      <c r="G105" s="44"/>
      <c r="H105" s="45">
        <f t="shared" si="47"/>
        <v>0.66330347058347439</v>
      </c>
      <c r="I105" s="30">
        <f t="shared" si="48"/>
        <v>0.66330347058347439</v>
      </c>
      <c r="J105" s="43">
        <f t="shared" si="40"/>
        <v>2.5541221807343271E-3</v>
      </c>
      <c r="K105" s="43">
        <f t="shared" si="41"/>
        <v>0</v>
      </c>
      <c r="L105" s="29"/>
      <c r="M105" s="30">
        <f t="shared" si="49"/>
        <v>0.66585759276420875</v>
      </c>
      <c r="N105" s="30">
        <f t="shared" si="50"/>
        <v>0.66585759276420875</v>
      </c>
      <c r="O105" s="43">
        <f t="shared" si="42"/>
        <v>2.5541221807343084E-3</v>
      </c>
      <c r="P105" s="43">
        <f t="shared" si="43"/>
        <v>0</v>
      </c>
      <c r="Q105" s="29"/>
      <c r="R105" s="30">
        <f t="shared" si="51"/>
        <v>0.66841171494494311</v>
      </c>
      <c r="S105" s="30">
        <f t="shared" si="52"/>
        <v>0.66841171494494311</v>
      </c>
      <c r="T105" s="43">
        <f t="shared" si="44"/>
        <v>2.5541221807342529E-3</v>
      </c>
      <c r="U105" s="43">
        <f t="shared" si="45"/>
        <v>0</v>
      </c>
      <c r="V105" s="29"/>
      <c r="W105" s="30">
        <f t="shared" si="53"/>
        <v>0.67096583712567737</v>
      </c>
    </row>
    <row r="106" spans="1:23" x14ac:dyDescent="0.3">
      <c r="A106" s="46">
        <f t="shared" si="46"/>
        <v>6.3299999999999995E-2</v>
      </c>
      <c r="B106" s="41">
        <f t="shared" si="54"/>
        <v>12</v>
      </c>
      <c r="C106" s="42" t="s">
        <v>11</v>
      </c>
      <c r="D106" s="45">
        <f t="shared" si="37"/>
        <v>1.170811228453484</v>
      </c>
      <c r="E106" s="43">
        <f t="shared" si="38"/>
        <v>1.3957298629492076E-2</v>
      </c>
      <c r="F106" s="43">
        <f t="shared" si="39"/>
        <v>0</v>
      </c>
      <c r="G106" s="44"/>
      <c r="H106" s="45">
        <f t="shared" si="47"/>
        <v>1.184768527082976</v>
      </c>
      <c r="I106" s="30">
        <f t="shared" si="48"/>
        <v>1.184768527082976</v>
      </c>
      <c r="J106" s="43">
        <f t="shared" si="40"/>
        <v>1.3957298629492096E-2</v>
      </c>
      <c r="K106" s="43">
        <f t="shared" si="41"/>
        <v>0</v>
      </c>
      <c r="L106" s="29"/>
      <c r="M106" s="30">
        <f t="shared" si="49"/>
        <v>1.198725825712468</v>
      </c>
      <c r="N106" s="30">
        <f t="shared" si="50"/>
        <v>1.198725825712468</v>
      </c>
      <c r="O106" s="43">
        <f t="shared" si="42"/>
        <v>1.3957298629492132E-2</v>
      </c>
      <c r="P106" s="43">
        <f t="shared" si="43"/>
        <v>0</v>
      </c>
      <c r="Q106" s="29"/>
      <c r="R106" s="30">
        <f t="shared" si="51"/>
        <v>1.21268312434196</v>
      </c>
      <c r="S106" s="30">
        <f t="shared" si="52"/>
        <v>1.21268312434196</v>
      </c>
      <c r="T106" s="43">
        <f t="shared" si="44"/>
        <v>1.3957298629492243E-2</v>
      </c>
      <c r="U106" s="43">
        <f t="shared" si="45"/>
        <v>0</v>
      </c>
      <c r="V106" s="29"/>
      <c r="W106" s="30">
        <f t="shared" si="53"/>
        <v>1.2266404229714523</v>
      </c>
    </row>
    <row r="107" spans="1:23" x14ac:dyDescent="0.3">
      <c r="A107" s="46">
        <f t="shared" si="46"/>
        <v>6.3299999999999995E-2</v>
      </c>
      <c r="B107" s="41">
        <f t="shared" si="54"/>
        <v>13</v>
      </c>
      <c r="C107" s="28" t="s">
        <v>12</v>
      </c>
      <c r="D107" s="45">
        <f t="shared" si="37"/>
        <v>0</v>
      </c>
      <c r="E107" s="43">
        <f t="shared" si="38"/>
        <v>0</v>
      </c>
      <c r="F107" s="43">
        <f t="shared" si="39"/>
        <v>0</v>
      </c>
      <c r="G107" s="44"/>
      <c r="H107" s="45">
        <f t="shared" si="47"/>
        <v>0</v>
      </c>
      <c r="I107" s="30">
        <f t="shared" si="48"/>
        <v>0</v>
      </c>
      <c r="J107" s="43">
        <f t="shared" si="40"/>
        <v>0</v>
      </c>
      <c r="K107" s="43">
        <f t="shared" si="41"/>
        <v>0</v>
      </c>
      <c r="L107" s="29"/>
      <c r="M107" s="30">
        <f t="shared" si="49"/>
        <v>0</v>
      </c>
      <c r="N107" s="30">
        <f t="shared" si="50"/>
        <v>0</v>
      </c>
      <c r="O107" s="43">
        <f t="shared" si="42"/>
        <v>0</v>
      </c>
      <c r="P107" s="43">
        <f t="shared" si="43"/>
        <v>0</v>
      </c>
      <c r="Q107" s="29"/>
      <c r="R107" s="30">
        <f t="shared" si="51"/>
        <v>0</v>
      </c>
      <c r="S107" s="30">
        <f t="shared" si="52"/>
        <v>0</v>
      </c>
      <c r="T107" s="43">
        <f t="shared" si="44"/>
        <v>0</v>
      </c>
      <c r="U107" s="43">
        <f t="shared" si="45"/>
        <v>0</v>
      </c>
      <c r="V107" s="29"/>
      <c r="W107" s="30">
        <f t="shared" si="53"/>
        <v>0</v>
      </c>
    </row>
    <row r="108" spans="1:23" x14ac:dyDescent="0.3">
      <c r="A108" s="46">
        <f t="shared" si="46"/>
        <v>0.15</v>
      </c>
      <c r="B108" s="41">
        <f t="shared" si="54"/>
        <v>14</v>
      </c>
      <c r="C108" s="28" t="s">
        <v>13</v>
      </c>
      <c r="D108" s="45">
        <f t="shared" si="37"/>
        <v>0</v>
      </c>
      <c r="E108" s="43">
        <f>IF((IFERROR(D108/((D53+E53)*100%),0))&lt;70%,MIN((MAX((D53+E53)*100%-D108,0)),(D53+E53/2)*$A108),MAX((E53+D53)*100%-D108,0)/E$113)</f>
        <v>0</v>
      </c>
      <c r="F108" s="43">
        <f t="shared" si="39"/>
        <v>0</v>
      </c>
      <c r="G108" s="44"/>
      <c r="H108" s="45">
        <f t="shared" si="47"/>
        <v>0</v>
      </c>
      <c r="I108" s="30">
        <f t="shared" si="48"/>
        <v>0</v>
      </c>
      <c r="J108" s="43">
        <f>IF((IFERROR(I108/((I53+J53)*100%),0))&lt;70%,MIN((MAX((I53+J53)*100%-I108,0)),(I53+J53/2)*$A108),MAX((J53+I53)*100%-I108,0)/J$113)</f>
        <v>0</v>
      </c>
      <c r="K108" s="43">
        <f t="shared" si="41"/>
        <v>0</v>
      </c>
      <c r="L108" s="29"/>
      <c r="M108" s="30">
        <f t="shared" si="49"/>
        <v>0</v>
      </c>
      <c r="N108" s="30">
        <f t="shared" si="50"/>
        <v>0</v>
      </c>
      <c r="O108" s="43">
        <f>IF((IFERROR(N108/((N53+O53)*100%),0))&lt;70%,MIN((MAX((N53+O53)*100%-N108,0)),(N53+O53/2)*$A108),MAX((O53+N53)*100%-N108,0)/O$113)</f>
        <v>0</v>
      </c>
      <c r="P108" s="43">
        <f t="shared" si="43"/>
        <v>0</v>
      </c>
      <c r="Q108" s="29"/>
      <c r="R108" s="30">
        <f t="shared" si="51"/>
        <v>0</v>
      </c>
      <c r="S108" s="30">
        <f t="shared" si="52"/>
        <v>0</v>
      </c>
      <c r="T108" s="43">
        <f>IF((IFERROR(S108/((S53+T53)*100%),0))&lt;70%,MIN((MAX((S53+T53)*100%-S108,0)),(S53+T53/2)*$A108),MAX((T53+S53)*100%-S108,0)/T$113)</f>
        <v>0</v>
      </c>
      <c r="U108" s="43">
        <f t="shared" si="45"/>
        <v>0</v>
      </c>
      <c r="V108" s="29"/>
      <c r="W108" s="30">
        <f t="shared" si="53"/>
        <v>0</v>
      </c>
    </row>
    <row r="109" spans="1:23" x14ac:dyDescent="0.3">
      <c r="A109" s="46">
        <f t="shared" si="46"/>
        <v>0.3</v>
      </c>
      <c r="B109" s="41">
        <f t="shared" si="54"/>
        <v>15</v>
      </c>
      <c r="C109" s="28" t="s">
        <v>14</v>
      </c>
      <c r="D109" s="45">
        <f t="shared" si="37"/>
        <v>0</v>
      </c>
      <c r="E109" s="43">
        <f>IF((IFERROR(D109/((D54+E54)*100%),0))&lt;70%,MIN((MAX((D54+E54)*100%-D109,0)),(D54+E54/2)*$A109),MAX((E54+D54)*100%-D109,0)/E$113)</f>
        <v>0</v>
      </c>
      <c r="F109" s="43">
        <f t="shared" si="39"/>
        <v>0</v>
      </c>
      <c r="G109" s="44"/>
      <c r="H109" s="45">
        <f t="shared" si="47"/>
        <v>0</v>
      </c>
      <c r="I109" s="30">
        <f t="shared" si="48"/>
        <v>0</v>
      </c>
      <c r="J109" s="43">
        <f>IF((IFERROR(I109/((I54+J54)*100%),0))&lt;70%,MIN((MAX((I54+J54)*100%-I109,0)),(I54+J54/2)*$A109),MAX((J54+I54)*100%-I109,0)/J$113)</f>
        <v>0</v>
      </c>
      <c r="K109" s="43">
        <f t="shared" si="41"/>
        <v>0</v>
      </c>
      <c r="L109" s="29"/>
      <c r="M109" s="30">
        <f t="shared" si="49"/>
        <v>0</v>
      </c>
      <c r="N109" s="30">
        <f t="shared" si="50"/>
        <v>0</v>
      </c>
      <c r="O109" s="43">
        <f>IF((IFERROR(N109/((N54+O54)*100%),0))&lt;70%,MIN((MAX((N54+O54)*100%-N109,0)),(N54+O54/2)*$A109),MAX((O54+N54)*100%-N109,0)/O$113)</f>
        <v>0</v>
      </c>
      <c r="P109" s="43">
        <f t="shared" si="43"/>
        <v>0</v>
      </c>
      <c r="Q109" s="29"/>
      <c r="R109" s="30">
        <f t="shared" si="51"/>
        <v>0</v>
      </c>
      <c r="S109" s="30">
        <f t="shared" si="52"/>
        <v>0</v>
      </c>
      <c r="T109" s="43">
        <f>IF((IFERROR(S109/((S54+T54)*100%),0))&lt;70%,MIN((MAX((S54+T54)*100%-S109,0)),(S54+T54/2)*$A109),MAX((T54+S54)*100%-S109,0)/T$113)</f>
        <v>0</v>
      </c>
      <c r="U109" s="43">
        <f t="shared" si="45"/>
        <v>0</v>
      </c>
      <c r="V109" s="29"/>
      <c r="W109" s="30">
        <f t="shared" si="53"/>
        <v>0</v>
      </c>
    </row>
    <row r="110" spans="1:23" x14ac:dyDescent="0.3">
      <c r="A110" s="46">
        <f t="shared" si="46"/>
        <v>0.3</v>
      </c>
      <c r="B110" s="41">
        <f t="shared" si="54"/>
        <v>16</v>
      </c>
      <c r="C110" s="28" t="s">
        <v>15</v>
      </c>
      <c r="D110" s="45">
        <f t="shared" si="37"/>
        <v>0</v>
      </c>
      <c r="E110" s="43">
        <f>IF((IFERROR(D110/((D55+E55)*100%),0))&lt;70%,MIN((MAX((D55+E55)*100%-D110,0)),(D55+E55/2)*$A110),MAX((E55+D55)*100%-D110,0)/E$113)</f>
        <v>0</v>
      </c>
      <c r="F110" s="43">
        <f t="shared" si="39"/>
        <v>0</v>
      </c>
      <c r="G110" s="44"/>
      <c r="H110" s="45">
        <f t="shared" si="47"/>
        <v>0</v>
      </c>
      <c r="I110" s="30">
        <f t="shared" si="48"/>
        <v>0</v>
      </c>
      <c r="J110" s="43">
        <f>IF((IFERROR(I110/((I55+J55)*100%),0))&lt;70%,MIN((MAX((I55+J55)*100%-I110,0)),(I55+J55/2)*$A110),MAX((J55+I55)*100%-I110,0)/J$113)</f>
        <v>0</v>
      </c>
      <c r="K110" s="43">
        <f t="shared" si="41"/>
        <v>0</v>
      </c>
      <c r="L110" s="29"/>
      <c r="M110" s="30">
        <f t="shared" si="49"/>
        <v>0</v>
      </c>
      <c r="N110" s="30">
        <f t="shared" si="50"/>
        <v>0</v>
      </c>
      <c r="O110" s="43">
        <f>IF((IFERROR(N110/((N55+O55)*100%),0))&lt;70%,MIN((MAX((N55+O55)*100%-N110,0)),(N55+O55/2)*$A110),MAX((O55+N55)*100%-N110,0)/O$113)</f>
        <v>0</v>
      </c>
      <c r="P110" s="43">
        <f t="shared" si="43"/>
        <v>0</v>
      </c>
      <c r="Q110" s="29"/>
      <c r="R110" s="30">
        <f t="shared" si="51"/>
        <v>0</v>
      </c>
      <c r="S110" s="30">
        <f t="shared" si="52"/>
        <v>0</v>
      </c>
      <c r="T110" s="43">
        <f>IF((IFERROR(S110/((S55+T55)*100%),0))&lt;70%,MIN((MAX((S55+T55)*100%-S110,0)),(S55+T55/2)*$A110),MAX((T55+S55)*100%-S110,0)/T$113)</f>
        <v>0</v>
      </c>
      <c r="U110" s="43">
        <f t="shared" si="45"/>
        <v>0</v>
      </c>
      <c r="V110" s="29"/>
      <c r="W110" s="30">
        <f t="shared" si="53"/>
        <v>0</v>
      </c>
    </row>
    <row r="111" spans="1:23" x14ac:dyDescent="0.3">
      <c r="A111" s="46">
        <f t="shared" si="46"/>
        <v>3.3399999999999999E-2</v>
      </c>
      <c r="B111" s="41">
        <f t="shared" si="54"/>
        <v>17</v>
      </c>
      <c r="C111" s="28" t="s">
        <v>16</v>
      </c>
      <c r="D111" s="45">
        <f t="shared" si="37"/>
        <v>0</v>
      </c>
      <c r="E111" s="43">
        <f t="shared" si="38"/>
        <v>0</v>
      </c>
      <c r="F111" s="43">
        <f t="shared" si="39"/>
        <v>0</v>
      </c>
      <c r="G111" s="44"/>
      <c r="H111" s="45">
        <f t="shared" si="47"/>
        <v>0</v>
      </c>
      <c r="I111" s="30">
        <f t="shared" si="48"/>
        <v>0</v>
      </c>
      <c r="J111" s="43">
        <f t="shared" ref="J111" si="55">IF((IFERROR(I111/((I56+J56)*90%),0))&lt;70%,MIN((MAX((I56+J56)*90%-I111,0)),(I56+J56/2)*$A111),MAX((J56+I56)*90%-I111,0)/J$113)</f>
        <v>0</v>
      </c>
      <c r="K111" s="43">
        <f t="shared" si="41"/>
        <v>0</v>
      </c>
      <c r="L111" s="29"/>
      <c r="M111" s="30">
        <f t="shared" si="49"/>
        <v>0</v>
      </c>
      <c r="N111" s="30">
        <f t="shared" si="50"/>
        <v>0</v>
      </c>
      <c r="O111" s="43">
        <f t="shared" ref="O111" si="56">IF((IFERROR(N111/((N56+O56)*90%),0))&lt;70%,MIN((MAX((N56+O56)*90%-N111,0)),(N56+O56/2)*$A111),MAX((O56+N56)*90%-N111,0)/O$113)</f>
        <v>0</v>
      </c>
      <c r="P111" s="43">
        <f t="shared" si="43"/>
        <v>0</v>
      </c>
      <c r="Q111" s="29"/>
      <c r="R111" s="30">
        <f t="shared" si="51"/>
        <v>0</v>
      </c>
      <c r="S111" s="30">
        <f t="shared" si="52"/>
        <v>0</v>
      </c>
      <c r="T111" s="43">
        <f t="shared" ref="T111" si="57">IF((IFERROR(S111/((S56+T56)*90%),0))&lt;70%,MIN((MAX((S56+T56)*90%-S111,0)),(S56+T56/2)*$A111),MAX((T56+S56)*90%-S111,0)/T$113)</f>
        <v>0</v>
      </c>
      <c r="U111" s="43">
        <f t="shared" si="45"/>
        <v>0</v>
      </c>
      <c r="V111" s="29"/>
      <c r="W111" s="30">
        <f t="shared" si="53"/>
        <v>0</v>
      </c>
    </row>
    <row r="112" spans="1:23" ht="16" x14ac:dyDescent="0.3">
      <c r="B112" s="34"/>
      <c r="C112" s="35" t="s">
        <v>17</v>
      </c>
      <c r="D112" s="36">
        <f t="shared" ref="D112:W112" si="58">SUM(D95:D111)</f>
        <v>1467.0130417148621</v>
      </c>
      <c r="E112" s="36">
        <f t="shared" si="58"/>
        <v>1.3907990089038775</v>
      </c>
      <c r="F112" s="36">
        <f t="shared" si="58"/>
        <v>0</v>
      </c>
      <c r="G112" s="36">
        <f t="shared" si="58"/>
        <v>0</v>
      </c>
      <c r="H112" s="36">
        <f t="shared" si="58"/>
        <v>1468.4038407237661</v>
      </c>
      <c r="I112" s="36">
        <f t="shared" si="58"/>
        <v>1468.4038407237661</v>
      </c>
      <c r="J112" s="36">
        <f t="shared" si="58"/>
        <v>1.3907990089038798</v>
      </c>
      <c r="K112" s="36">
        <f t="shared" si="58"/>
        <v>0</v>
      </c>
      <c r="L112" s="36">
        <f t="shared" si="58"/>
        <v>0</v>
      </c>
      <c r="M112" s="36">
        <f t="shared" si="58"/>
        <v>1469.79463973267</v>
      </c>
      <c r="N112" s="36">
        <f t="shared" si="58"/>
        <v>1469.79463973267</v>
      </c>
      <c r="O112" s="36">
        <f t="shared" si="58"/>
        <v>1.3907990089038775</v>
      </c>
      <c r="P112" s="36">
        <f t="shared" si="58"/>
        <v>0</v>
      </c>
      <c r="Q112" s="36">
        <f t="shared" si="58"/>
        <v>0</v>
      </c>
      <c r="R112" s="36">
        <f t="shared" si="58"/>
        <v>1471.185438741574</v>
      </c>
      <c r="S112" s="36">
        <f t="shared" si="58"/>
        <v>1471.185438741574</v>
      </c>
      <c r="T112" s="36">
        <f t="shared" si="58"/>
        <v>1.3907990089038704</v>
      </c>
      <c r="U112" s="36">
        <f t="shared" si="58"/>
        <v>0</v>
      </c>
      <c r="V112" s="36">
        <f t="shared" si="58"/>
        <v>0</v>
      </c>
      <c r="W112" s="36">
        <f t="shared" si="58"/>
        <v>1472.5762377504777</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53.87</v>
      </c>
      <c r="E122" s="43">
        <f t="shared" si="59"/>
        <v>0</v>
      </c>
      <c r="F122" s="43">
        <f t="shared" si="59"/>
        <v>0</v>
      </c>
      <c r="G122" s="43">
        <f t="shared" si="59"/>
        <v>0</v>
      </c>
      <c r="H122" s="43">
        <f>D122+E122-F122-G122</f>
        <v>53.87</v>
      </c>
      <c r="I122" s="43">
        <f t="shared" ref="I122:L137" si="60">I14-I68</f>
        <v>53.87</v>
      </c>
      <c r="J122" s="43">
        <f t="shared" si="60"/>
        <v>0</v>
      </c>
      <c r="K122" s="43">
        <f t="shared" si="60"/>
        <v>0</v>
      </c>
      <c r="L122" s="43">
        <f t="shared" si="60"/>
        <v>0</v>
      </c>
      <c r="M122" s="45">
        <f>I122+J122-K122-L122</f>
        <v>53.87</v>
      </c>
      <c r="N122" s="43">
        <f t="shared" ref="N122:Q137" si="61">N14-N68</f>
        <v>53.87</v>
      </c>
      <c r="O122" s="43">
        <f t="shared" si="61"/>
        <v>0</v>
      </c>
      <c r="P122" s="43">
        <f t="shared" si="61"/>
        <v>0</v>
      </c>
      <c r="Q122" s="43">
        <f t="shared" si="61"/>
        <v>0</v>
      </c>
      <c r="R122" s="43">
        <f>N122+O122-P122-Q122</f>
        <v>53.87</v>
      </c>
      <c r="S122" s="43">
        <f t="shared" ref="S122:V137" si="62">S14-S68</f>
        <v>53.87</v>
      </c>
      <c r="T122" s="43">
        <f t="shared" si="62"/>
        <v>0</v>
      </c>
      <c r="U122" s="43">
        <f t="shared" si="62"/>
        <v>0</v>
      </c>
      <c r="V122" s="43">
        <f t="shared" si="62"/>
        <v>0</v>
      </c>
      <c r="W122" s="45">
        <f>S122+T122-U122-V122</f>
        <v>53.87</v>
      </c>
    </row>
    <row r="123" spans="2:23" x14ac:dyDescent="0.3">
      <c r="B123" s="41">
        <f>B122+1</f>
        <v>2</v>
      </c>
      <c r="C123" s="42" t="s">
        <v>1</v>
      </c>
      <c r="D123" s="43">
        <f t="shared" si="59"/>
        <v>7.3242757468151467</v>
      </c>
      <c r="E123" s="48">
        <f>E15-E69</f>
        <v>-6.9714167414200497E-3</v>
      </c>
      <c r="F123" s="43">
        <f t="shared" si="59"/>
        <v>0</v>
      </c>
      <c r="G123" s="43">
        <f t="shared" si="59"/>
        <v>0</v>
      </c>
      <c r="H123" s="43">
        <f t="shared" ref="H123:H138" si="63">D123+E123-F123-G123</f>
        <v>7.3173043300737266</v>
      </c>
      <c r="I123" s="43">
        <f t="shared" si="60"/>
        <v>7.3173043300737248</v>
      </c>
      <c r="J123" s="43">
        <f t="shared" si="60"/>
        <v>-5.3420242962464014E-3</v>
      </c>
      <c r="K123" s="43">
        <f t="shared" si="60"/>
        <v>0</v>
      </c>
      <c r="L123" s="43">
        <f t="shared" si="60"/>
        <v>0</v>
      </c>
      <c r="M123" s="45">
        <f t="shared" ref="M123:M138" si="64">I123+J123-K123-L123</f>
        <v>7.3119623057774783</v>
      </c>
      <c r="N123" s="43">
        <f t="shared" si="61"/>
        <v>7.3119623057774845</v>
      </c>
      <c r="O123" s="43">
        <f t="shared" si="61"/>
        <v>-5.3420242962474163E-3</v>
      </c>
      <c r="P123" s="43">
        <f t="shared" si="61"/>
        <v>0</v>
      </c>
      <c r="Q123" s="43">
        <f t="shared" si="61"/>
        <v>0</v>
      </c>
      <c r="R123" s="43">
        <f t="shared" ref="R123:R138" si="65">N123+O123-P123-Q123</f>
        <v>7.3066202814812371</v>
      </c>
      <c r="S123" s="43">
        <f t="shared" si="62"/>
        <v>7.30662028148123</v>
      </c>
      <c r="T123" s="43">
        <f t="shared" si="62"/>
        <v>-5.3420242962459955E-3</v>
      </c>
      <c r="U123" s="43">
        <f t="shared" si="62"/>
        <v>0</v>
      </c>
      <c r="V123" s="43">
        <f t="shared" si="62"/>
        <v>0</v>
      </c>
      <c r="W123" s="45">
        <f t="shared" ref="W123:W138" si="66">S123+T123-U123-V123</f>
        <v>7.3012782571849844</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0.23373148011161282</v>
      </c>
      <c r="E125" s="43">
        <f t="shared" si="59"/>
        <v>-3.5994300885722951E-3</v>
      </c>
      <c r="F125" s="43">
        <f t="shared" si="59"/>
        <v>0</v>
      </c>
      <c r="G125" s="43">
        <f t="shared" si="59"/>
        <v>0</v>
      </c>
      <c r="H125" s="43">
        <f t="shared" si="63"/>
        <v>0.23013205002304052</v>
      </c>
      <c r="I125" s="43">
        <f t="shared" si="60"/>
        <v>0.2301320500230406</v>
      </c>
      <c r="J125" s="43">
        <f t="shared" si="60"/>
        <v>-2.7581542890058003E-3</v>
      </c>
      <c r="K125" s="43">
        <f t="shared" si="60"/>
        <v>0</v>
      </c>
      <c r="L125" s="43">
        <f t="shared" si="60"/>
        <v>0</v>
      </c>
      <c r="M125" s="45">
        <f t="shared" si="64"/>
        <v>0.2273738957340348</v>
      </c>
      <c r="N125" s="43">
        <f t="shared" si="61"/>
        <v>0.22737389573403477</v>
      </c>
      <c r="O125" s="43">
        <f t="shared" si="61"/>
        <v>-2.7581542890057951E-3</v>
      </c>
      <c r="P125" s="43">
        <f t="shared" si="61"/>
        <v>0</v>
      </c>
      <c r="Q125" s="43">
        <f t="shared" si="61"/>
        <v>0</v>
      </c>
      <c r="R125" s="43">
        <f t="shared" si="65"/>
        <v>0.22461574144502897</v>
      </c>
      <c r="S125" s="43">
        <f t="shared" si="62"/>
        <v>0.22461574144502894</v>
      </c>
      <c r="T125" s="43">
        <f t="shared" si="62"/>
        <v>-2.7581542890057877E-3</v>
      </c>
      <c r="U125" s="43">
        <f t="shared" si="62"/>
        <v>0</v>
      </c>
      <c r="V125" s="43">
        <f t="shared" si="62"/>
        <v>0</v>
      </c>
      <c r="W125" s="45">
        <f t="shared" si="66"/>
        <v>0.22185758715602316</v>
      </c>
    </row>
    <row r="126" spans="2:23" x14ac:dyDescent="0.3">
      <c r="B126" s="41">
        <f t="shared" si="67"/>
        <v>5</v>
      </c>
      <c r="C126" s="42" t="s">
        <v>4</v>
      </c>
      <c r="D126" s="43">
        <f t="shared" si="59"/>
        <v>14.526902021776618</v>
      </c>
      <c r="E126" s="43">
        <f t="shared" si="59"/>
        <v>-0.71399068337889227</v>
      </c>
      <c r="F126" s="43">
        <f t="shared" si="59"/>
        <v>0</v>
      </c>
      <c r="G126" s="43">
        <f t="shared" si="59"/>
        <v>0</v>
      </c>
      <c r="H126" s="43">
        <f t="shared" si="63"/>
        <v>13.812911338397726</v>
      </c>
      <c r="I126" s="43">
        <f t="shared" si="60"/>
        <v>13.812911338397726</v>
      </c>
      <c r="J126" s="43">
        <f t="shared" si="60"/>
        <v>-0.71399068337889227</v>
      </c>
      <c r="K126" s="43">
        <f t="shared" si="60"/>
        <v>0</v>
      </c>
      <c r="L126" s="43">
        <f t="shared" si="60"/>
        <v>0</v>
      </c>
      <c r="M126" s="45">
        <f t="shared" si="64"/>
        <v>13.098920655018834</v>
      </c>
      <c r="N126" s="43">
        <f t="shared" si="61"/>
        <v>13.098920655018834</v>
      </c>
      <c r="O126" s="43">
        <f t="shared" si="61"/>
        <v>-0.71399068337889227</v>
      </c>
      <c r="P126" s="43">
        <f t="shared" si="61"/>
        <v>0</v>
      </c>
      <c r="Q126" s="43">
        <f t="shared" si="61"/>
        <v>0</v>
      </c>
      <c r="R126" s="43">
        <f t="shared" si="65"/>
        <v>12.384929971639941</v>
      </c>
      <c r="S126" s="43">
        <f t="shared" si="62"/>
        <v>12.384929971639941</v>
      </c>
      <c r="T126" s="43">
        <f t="shared" si="62"/>
        <v>-0.71399068337889227</v>
      </c>
      <c r="U126" s="43">
        <f t="shared" si="62"/>
        <v>0</v>
      </c>
      <c r="V126" s="43">
        <f t="shared" si="62"/>
        <v>0</v>
      </c>
      <c r="W126" s="45">
        <f t="shared" si="66"/>
        <v>11.670939288261049</v>
      </c>
    </row>
    <row r="127" spans="2:23" x14ac:dyDescent="0.3">
      <c r="B127" s="41">
        <f t="shared" si="67"/>
        <v>6</v>
      </c>
      <c r="C127" s="42" t="s">
        <v>5</v>
      </c>
      <c r="D127" s="43">
        <f t="shared" si="59"/>
        <v>159.55541212805065</v>
      </c>
      <c r="E127" s="43">
        <f t="shared" si="59"/>
        <v>-0.84266820979217993</v>
      </c>
      <c r="F127" s="43">
        <f t="shared" si="59"/>
        <v>0</v>
      </c>
      <c r="G127" s="43">
        <f t="shared" si="59"/>
        <v>0</v>
      </c>
      <c r="H127" s="43">
        <f t="shared" si="63"/>
        <v>158.71274391825847</v>
      </c>
      <c r="I127" s="43">
        <f t="shared" si="60"/>
        <v>158.71274391825841</v>
      </c>
      <c r="J127" s="43">
        <f t="shared" si="60"/>
        <v>-0.6457158160749259</v>
      </c>
      <c r="K127" s="43">
        <f t="shared" si="60"/>
        <v>0</v>
      </c>
      <c r="L127" s="43">
        <f t="shared" si="60"/>
        <v>0</v>
      </c>
      <c r="M127" s="45">
        <f t="shared" si="64"/>
        <v>158.06702810218349</v>
      </c>
      <c r="N127" s="43">
        <f t="shared" si="61"/>
        <v>158.06702810218349</v>
      </c>
      <c r="O127" s="43">
        <f t="shared" si="61"/>
        <v>-0.6457158160749259</v>
      </c>
      <c r="P127" s="43">
        <f t="shared" si="61"/>
        <v>0</v>
      </c>
      <c r="Q127" s="43">
        <f t="shared" si="61"/>
        <v>0</v>
      </c>
      <c r="R127" s="43">
        <f t="shared" si="65"/>
        <v>157.42131228610856</v>
      </c>
      <c r="S127" s="43">
        <f t="shared" si="62"/>
        <v>157.42131228610856</v>
      </c>
      <c r="T127" s="43">
        <f t="shared" si="62"/>
        <v>-0.6457158160749259</v>
      </c>
      <c r="U127" s="43">
        <f t="shared" si="62"/>
        <v>0</v>
      </c>
      <c r="V127" s="43">
        <f t="shared" si="62"/>
        <v>0</v>
      </c>
      <c r="W127" s="45">
        <f t="shared" si="66"/>
        <v>156.77559647003363</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7.999999999999996E-2</v>
      </c>
      <c r="E130" s="43">
        <f t="shared" si="59"/>
        <v>0</v>
      </c>
      <c r="F130" s="43">
        <f t="shared" si="59"/>
        <v>0</v>
      </c>
      <c r="G130" s="43">
        <f t="shared" si="59"/>
        <v>0</v>
      </c>
      <c r="H130" s="43">
        <f t="shared" si="63"/>
        <v>7.999999999999996E-2</v>
      </c>
      <c r="I130" s="43">
        <f t="shared" si="60"/>
        <v>7.999999999999996E-2</v>
      </c>
      <c r="J130" s="43">
        <f t="shared" si="60"/>
        <v>0</v>
      </c>
      <c r="K130" s="43">
        <f t="shared" si="60"/>
        <v>0</v>
      </c>
      <c r="L130" s="43">
        <f t="shared" si="60"/>
        <v>0</v>
      </c>
      <c r="M130" s="45">
        <f t="shared" si="64"/>
        <v>7.999999999999996E-2</v>
      </c>
      <c r="N130" s="43">
        <f t="shared" si="61"/>
        <v>7.999999999999996E-2</v>
      </c>
      <c r="O130" s="43">
        <f t="shared" si="61"/>
        <v>0</v>
      </c>
      <c r="P130" s="43">
        <f t="shared" si="61"/>
        <v>0</v>
      </c>
      <c r="Q130" s="43">
        <f t="shared" si="61"/>
        <v>0</v>
      </c>
      <c r="R130" s="43">
        <f t="shared" si="65"/>
        <v>7.999999999999996E-2</v>
      </c>
      <c r="S130" s="43">
        <f t="shared" si="62"/>
        <v>7.999999999999996E-2</v>
      </c>
      <c r="T130" s="43">
        <f t="shared" si="62"/>
        <v>0</v>
      </c>
      <c r="U130" s="43">
        <f t="shared" si="62"/>
        <v>0</v>
      </c>
      <c r="V130" s="43">
        <f t="shared" si="62"/>
        <v>0</v>
      </c>
      <c r="W130" s="45">
        <f t="shared" si="66"/>
        <v>7.999999999999996E-2</v>
      </c>
    </row>
    <row r="131" spans="2:33" x14ac:dyDescent="0.3">
      <c r="B131" s="41">
        <f t="shared" si="67"/>
        <v>10</v>
      </c>
      <c r="C131" s="42" t="s">
        <v>9</v>
      </c>
      <c r="D131" s="43">
        <f t="shared" si="59"/>
        <v>0.15998254406716228</v>
      </c>
      <c r="E131" s="43">
        <f t="shared" si="59"/>
        <v>-8.4576786529928748E-3</v>
      </c>
      <c r="F131" s="43">
        <f t="shared" si="59"/>
        <v>0</v>
      </c>
      <c r="G131" s="43">
        <f t="shared" si="59"/>
        <v>0</v>
      </c>
      <c r="H131" s="43">
        <f t="shared" si="63"/>
        <v>0.1515248654141694</v>
      </c>
      <c r="I131" s="43">
        <f t="shared" si="60"/>
        <v>0.15152486541416943</v>
      </c>
      <c r="J131" s="43">
        <f t="shared" si="60"/>
        <v>-6.480910054579736E-3</v>
      </c>
      <c r="K131" s="43">
        <f t="shared" si="60"/>
        <v>0</v>
      </c>
      <c r="L131" s="43">
        <f t="shared" si="60"/>
        <v>0</v>
      </c>
      <c r="M131" s="45">
        <f t="shared" si="64"/>
        <v>0.14504395535958969</v>
      </c>
      <c r="N131" s="43">
        <f t="shared" si="61"/>
        <v>0.14504395535958969</v>
      </c>
      <c r="O131" s="43">
        <f t="shared" si="61"/>
        <v>-6.480910054579736E-3</v>
      </c>
      <c r="P131" s="43">
        <f t="shared" si="61"/>
        <v>0</v>
      </c>
      <c r="Q131" s="43">
        <f t="shared" si="61"/>
        <v>0</v>
      </c>
      <c r="R131" s="43">
        <f t="shared" si="65"/>
        <v>0.13856304530500996</v>
      </c>
      <c r="S131" s="43">
        <f t="shared" si="62"/>
        <v>0.13856304530500996</v>
      </c>
      <c r="T131" s="43">
        <f t="shared" si="62"/>
        <v>-6.480910054579736E-3</v>
      </c>
      <c r="U131" s="43">
        <f t="shared" si="62"/>
        <v>0</v>
      </c>
      <c r="V131" s="43">
        <f t="shared" si="62"/>
        <v>0</v>
      </c>
      <c r="W131" s="45">
        <f t="shared" si="66"/>
        <v>0.13208213525043022</v>
      </c>
    </row>
    <row r="132" spans="2:33" x14ac:dyDescent="0.3">
      <c r="B132" s="41">
        <f t="shared" si="67"/>
        <v>11</v>
      </c>
      <c r="C132" s="42" t="s">
        <v>10</v>
      </c>
      <c r="D132" s="43">
        <f t="shared" si="59"/>
        <v>9.5763780267185461E-2</v>
      </c>
      <c r="E132" s="43">
        <f t="shared" si="59"/>
        <v>-3.3331653214145637E-3</v>
      </c>
      <c r="F132" s="43">
        <f t="shared" si="59"/>
        <v>0</v>
      </c>
      <c r="G132" s="43">
        <f t="shared" si="59"/>
        <v>0</v>
      </c>
      <c r="H132" s="43">
        <f t="shared" si="63"/>
        <v>9.24306149457709E-2</v>
      </c>
      <c r="I132" s="43">
        <f t="shared" si="60"/>
        <v>9.2430614945770873E-2</v>
      </c>
      <c r="J132" s="43">
        <f t="shared" si="60"/>
        <v>-2.5541221807343006E-3</v>
      </c>
      <c r="K132" s="43">
        <f t="shared" si="60"/>
        <v>0</v>
      </c>
      <c r="L132" s="43">
        <f t="shared" si="60"/>
        <v>0</v>
      </c>
      <c r="M132" s="45">
        <f t="shared" si="64"/>
        <v>8.9876492765036578E-2</v>
      </c>
      <c r="N132" s="43">
        <f t="shared" si="61"/>
        <v>8.987649276503662E-2</v>
      </c>
      <c r="O132" s="43">
        <f t="shared" si="61"/>
        <v>-2.5541221807343084E-3</v>
      </c>
      <c r="P132" s="43">
        <f t="shared" si="61"/>
        <v>0</v>
      </c>
      <c r="Q132" s="43">
        <f t="shared" si="61"/>
        <v>0</v>
      </c>
      <c r="R132" s="43">
        <f t="shared" si="65"/>
        <v>8.7322370584302311E-2</v>
      </c>
      <c r="S132" s="43">
        <f t="shared" si="62"/>
        <v>8.7322370584302256E-2</v>
      </c>
      <c r="T132" s="43">
        <f t="shared" si="62"/>
        <v>-2.5541221807342971E-3</v>
      </c>
      <c r="U132" s="43">
        <f t="shared" si="62"/>
        <v>0</v>
      </c>
      <c r="V132" s="43">
        <f t="shared" si="62"/>
        <v>0</v>
      </c>
      <c r="W132" s="45">
        <f t="shared" si="66"/>
        <v>8.4768248403567961E-2</v>
      </c>
    </row>
    <row r="133" spans="2:33" x14ac:dyDescent="0.3">
      <c r="B133" s="41">
        <f t="shared" si="67"/>
        <v>12</v>
      </c>
      <c r="C133" s="42" t="s">
        <v>11</v>
      </c>
      <c r="D133" s="43">
        <f t="shared" si="59"/>
        <v>0.25220894149425566</v>
      </c>
      <c r="E133" s="43">
        <f t="shared" si="59"/>
        <v>-1.8214470757649887E-2</v>
      </c>
      <c r="F133" s="43">
        <f t="shared" si="59"/>
        <v>0</v>
      </c>
      <c r="G133" s="43">
        <f t="shared" si="59"/>
        <v>0</v>
      </c>
      <c r="H133" s="43">
        <f t="shared" si="63"/>
        <v>0.23399447073660576</v>
      </c>
      <c r="I133" s="43">
        <f t="shared" si="60"/>
        <v>0.23399447073660573</v>
      </c>
      <c r="J133" s="43">
        <f t="shared" si="60"/>
        <v>-1.3957298629492052E-2</v>
      </c>
      <c r="K133" s="43">
        <f t="shared" si="60"/>
        <v>0</v>
      </c>
      <c r="L133" s="43">
        <f t="shared" si="60"/>
        <v>0</v>
      </c>
      <c r="M133" s="45">
        <f t="shared" si="64"/>
        <v>0.22003717210711368</v>
      </c>
      <c r="N133" s="43">
        <f t="shared" si="61"/>
        <v>0.22003717210711371</v>
      </c>
      <c r="O133" s="43">
        <f t="shared" si="61"/>
        <v>-1.3957298629492057E-2</v>
      </c>
      <c r="P133" s="43">
        <f t="shared" si="61"/>
        <v>0</v>
      </c>
      <c r="Q133" s="43">
        <f t="shared" si="61"/>
        <v>0</v>
      </c>
      <c r="R133" s="43">
        <f t="shared" si="65"/>
        <v>0.20607987347762166</v>
      </c>
      <c r="S133" s="43">
        <f t="shared" si="62"/>
        <v>0.20607987347762169</v>
      </c>
      <c r="T133" s="43">
        <f t="shared" si="62"/>
        <v>-1.3957298629492066E-2</v>
      </c>
      <c r="U133" s="43">
        <f t="shared" si="62"/>
        <v>0</v>
      </c>
      <c r="V133" s="43">
        <f t="shared" si="62"/>
        <v>0</v>
      </c>
      <c r="W133" s="45">
        <f t="shared" si="66"/>
        <v>0.19212257484812961</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0</v>
      </c>
      <c r="K135" s="43">
        <f t="shared" si="60"/>
        <v>0</v>
      </c>
      <c r="L135" s="43">
        <f t="shared" si="60"/>
        <v>0</v>
      </c>
      <c r="M135" s="45">
        <f t="shared" si="64"/>
        <v>0</v>
      </c>
      <c r="N135" s="43">
        <f t="shared" si="61"/>
        <v>0</v>
      </c>
      <c r="O135" s="43">
        <f t="shared" si="61"/>
        <v>0</v>
      </c>
      <c r="P135" s="43">
        <f t="shared" si="61"/>
        <v>0</v>
      </c>
      <c r="Q135" s="43">
        <f t="shared" si="61"/>
        <v>0</v>
      </c>
      <c r="R135" s="43">
        <f t="shared" si="65"/>
        <v>0</v>
      </c>
      <c r="S135" s="43">
        <f t="shared" si="62"/>
        <v>0</v>
      </c>
      <c r="T135" s="43">
        <f t="shared" si="62"/>
        <v>0</v>
      </c>
      <c r="U135" s="43">
        <f t="shared" si="62"/>
        <v>0</v>
      </c>
      <c r="V135" s="43">
        <f t="shared" si="62"/>
        <v>0</v>
      </c>
      <c r="W135" s="45">
        <f t="shared" si="66"/>
        <v>0</v>
      </c>
    </row>
    <row r="136" spans="2:33" x14ac:dyDescent="0.3">
      <c r="B136" s="41">
        <f t="shared" si="67"/>
        <v>15</v>
      </c>
      <c r="C136" s="28" t="s">
        <v>14</v>
      </c>
      <c r="D136" s="43">
        <f t="shared" si="59"/>
        <v>0</v>
      </c>
      <c r="E136" s="43">
        <f t="shared" si="59"/>
        <v>0</v>
      </c>
      <c r="F136" s="43">
        <f t="shared" si="59"/>
        <v>0</v>
      </c>
      <c r="G136" s="43">
        <f t="shared" si="59"/>
        <v>0</v>
      </c>
      <c r="H136" s="43">
        <f t="shared" si="63"/>
        <v>0</v>
      </c>
      <c r="I136" s="43">
        <f t="shared" si="60"/>
        <v>0</v>
      </c>
      <c r="J136" s="43">
        <f t="shared" si="60"/>
        <v>0</v>
      </c>
      <c r="K136" s="43">
        <f t="shared" si="60"/>
        <v>0</v>
      </c>
      <c r="L136" s="43">
        <f t="shared" si="60"/>
        <v>0</v>
      </c>
      <c r="M136" s="45">
        <f t="shared" si="64"/>
        <v>0</v>
      </c>
      <c r="N136" s="43">
        <f t="shared" si="61"/>
        <v>0</v>
      </c>
      <c r="O136" s="43">
        <f t="shared" si="61"/>
        <v>0</v>
      </c>
      <c r="P136" s="43">
        <f t="shared" si="61"/>
        <v>0</v>
      </c>
      <c r="Q136" s="43">
        <f t="shared" si="61"/>
        <v>0</v>
      </c>
      <c r="R136" s="43">
        <f t="shared" si="65"/>
        <v>0</v>
      </c>
      <c r="S136" s="43">
        <f t="shared" si="62"/>
        <v>0</v>
      </c>
      <c r="T136" s="43">
        <f t="shared" si="62"/>
        <v>0</v>
      </c>
      <c r="U136" s="43">
        <f t="shared" si="62"/>
        <v>0</v>
      </c>
      <c r="V136" s="43">
        <f t="shared" si="62"/>
        <v>0</v>
      </c>
      <c r="W136" s="45">
        <f t="shared" si="66"/>
        <v>0</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236.09827664258262</v>
      </c>
      <c r="E139" s="36">
        <f t="shared" ref="E139:W139" si="72">SUM(E122:E137)</f>
        <v>-1.597235054733122</v>
      </c>
      <c r="F139" s="36">
        <f t="shared" si="72"/>
        <v>0</v>
      </c>
      <c r="G139" s="36">
        <f t="shared" si="72"/>
        <v>0</v>
      </c>
      <c r="H139" s="36">
        <f t="shared" si="72"/>
        <v>234.50104158784953</v>
      </c>
      <c r="I139" s="36">
        <f t="shared" si="72"/>
        <v>234.50104158784947</v>
      </c>
      <c r="J139" s="36">
        <f t="shared" si="72"/>
        <v>-1.3907990089038766</v>
      </c>
      <c r="K139" s="36">
        <f t="shared" si="72"/>
        <v>0</v>
      </c>
      <c r="L139" s="36">
        <f t="shared" si="72"/>
        <v>0</v>
      </c>
      <c r="M139" s="36">
        <f t="shared" si="72"/>
        <v>233.11024257894559</v>
      </c>
      <c r="N139" s="36">
        <f t="shared" si="72"/>
        <v>233.11024257894559</v>
      </c>
      <c r="O139" s="36">
        <f t="shared" si="72"/>
        <v>-1.3907990089038775</v>
      </c>
      <c r="P139" s="36">
        <f t="shared" si="72"/>
        <v>0</v>
      </c>
      <c r="Q139" s="36">
        <f t="shared" si="72"/>
        <v>0</v>
      </c>
      <c r="R139" s="36">
        <f t="shared" si="72"/>
        <v>231.7194435700417</v>
      </c>
      <c r="S139" s="36">
        <f t="shared" si="72"/>
        <v>231.7194435700417</v>
      </c>
      <c r="T139" s="36">
        <f t="shared" si="72"/>
        <v>-1.3907990089038762</v>
      </c>
      <c r="U139" s="36">
        <f t="shared" si="72"/>
        <v>0</v>
      </c>
      <c r="V139" s="36">
        <f t="shared" si="72"/>
        <v>0</v>
      </c>
      <c r="W139" s="36">
        <f t="shared" si="72"/>
        <v>230.32864456113785</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53.87</v>
      </c>
      <c r="E148" s="43">
        <f t="shared" si="73"/>
        <v>0</v>
      </c>
      <c r="F148" s="43">
        <f t="shared" si="73"/>
        <v>0</v>
      </c>
      <c r="G148" s="43">
        <f t="shared" si="73"/>
        <v>0</v>
      </c>
      <c r="H148" s="45">
        <f>D148+E148-F148-G148</f>
        <v>53.87</v>
      </c>
      <c r="I148" s="30">
        <f>H148</f>
        <v>53.87</v>
      </c>
      <c r="J148" s="29"/>
      <c r="K148" s="30"/>
      <c r="L148" s="29"/>
      <c r="M148" s="30">
        <f>I148+J148-K148-L148</f>
        <v>53.87</v>
      </c>
      <c r="N148" s="30">
        <f>M148</f>
        <v>53.87</v>
      </c>
      <c r="O148" s="29"/>
      <c r="P148" s="30"/>
      <c r="Q148" s="29"/>
      <c r="R148" s="30">
        <f>N148+O148-P148-Q148</f>
        <v>53.87</v>
      </c>
      <c r="S148" s="30">
        <f>R148</f>
        <v>53.87</v>
      </c>
      <c r="T148" s="29"/>
      <c r="U148" s="30"/>
      <c r="V148" s="29"/>
      <c r="W148" s="30">
        <f>S148+T148-U148-V148</f>
        <v>53.87</v>
      </c>
    </row>
    <row r="149" spans="2:23" x14ac:dyDescent="0.3">
      <c r="B149" s="41">
        <f>B148+1</f>
        <v>2</v>
      </c>
      <c r="C149" s="42" t="s">
        <v>1</v>
      </c>
      <c r="D149" s="43">
        <f t="shared" si="73"/>
        <v>7.3012782571849897</v>
      </c>
      <c r="E149" s="43">
        <f t="shared" si="73"/>
        <v>-5.3420242962474163E-3</v>
      </c>
      <c r="F149" s="43">
        <f t="shared" si="73"/>
        <v>0</v>
      </c>
      <c r="G149" s="43">
        <f t="shared" si="73"/>
        <v>0</v>
      </c>
      <c r="H149" s="45">
        <f t="shared" ref="H149:H164" si="74">D149+E149-F149-G149</f>
        <v>7.2959362328887423</v>
      </c>
      <c r="I149" s="30">
        <f t="shared" ref="I149:I164" si="75">H149</f>
        <v>7.2959362328887423</v>
      </c>
      <c r="J149" s="29"/>
      <c r="K149" s="30"/>
      <c r="L149" s="29"/>
      <c r="M149" s="30">
        <f t="shared" ref="M149:M164" si="76">I149+J149-K149-L149</f>
        <v>7.2959362328887423</v>
      </c>
      <c r="N149" s="30">
        <f t="shared" ref="N149:N164" si="77">M149</f>
        <v>7.2959362328887423</v>
      </c>
      <c r="O149" s="29"/>
      <c r="P149" s="30"/>
      <c r="Q149" s="29"/>
      <c r="R149" s="30">
        <f t="shared" ref="R149:R164" si="78">N149+O149-P149-Q149</f>
        <v>7.2959362328887423</v>
      </c>
      <c r="S149" s="30">
        <f t="shared" ref="S149:S164" si="79">R149</f>
        <v>7.2959362328887423</v>
      </c>
      <c r="T149" s="29"/>
      <c r="U149" s="30"/>
      <c r="V149" s="29"/>
      <c r="W149" s="30">
        <f t="shared" ref="W149:W164" si="80">S149+T149-U149-V149</f>
        <v>7.2959362328887423</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0.22185758715602311</v>
      </c>
      <c r="E151" s="43">
        <f t="shared" si="73"/>
        <v>-2.7581542890057764E-3</v>
      </c>
      <c r="F151" s="43">
        <f t="shared" si="73"/>
        <v>0</v>
      </c>
      <c r="G151" s="43">
        <f t="shared" si="73"/>
        <v>0</v>
      </c>
      <c r="H151" s="45">
        <f t="shared" si="74"/>
        <v>0.21909943286701733</v>
      </c>
      <c r="I151" s="30">
        <f t="shared" si="75"/>
        <v>0.21909943286701733</v>
      </c>
      <c r="J151" s="29"/>
      <c r="K151" s="30"/>
      <c r="L151" s="29"/>
      <c r="M151" s="30">
        <f t="shared" si="76"/>
        <v>0.21909943286701733</v>
      </c>
      <c r="N151" s="30">
        <f t="shared" si="77"/>
        <v>0.21909943286701733</v>
      </c>
      <c r="O151" s="29"/>
      <c r="P151" s="30"/>
      <c r="Q151" s="29"/>
      <c r="R151" s="30">
        <f t="shared" si="78"/>
        <v>0.21909943286701733</v>
      </c>
      <c r="S151" s="30">
        <f t="shared" si="79"/>
        <v>0.21909943286701733</v>
      </c>
      <c r="T151" s="29"/>
      <c r="U151" s="30"/>
      <c r="V151" s="29"/>
      <c r="W151" s="30">
        <f t="shared" si="80"/>
        <v>0.21909943286701733</v>
      </c>
    </row>
    <row r="152" spans="2:23" x14ac:dyDescent="0.3">
      <c r="B152" s="41">
        <f t="shared" si="81"/>
        <v>5</v>
      </c>
      <c r="C152" s="42" t="s">
        <v>4</v>
      </c>
      <c r="D152" s="43">
        <f t="shared" si="73"/>
        <v>11.670939288261049</v>
      </c>
      <c r="E152" s="43">
        <f t="shared" si="73"/>
        <v>-0.71399068337889227</v>
      </c>
      <c r="F152" s="43">
        <f t="shared" si="73"/>
        <v>0</v>
      </c>
      <c r="G152" s="43">
        <f t="shared" si="73"/>
        <v>0</v>
      </c>
      <c r="H152" s="45">
        <f t="shared" si="74"/>
        <v>10.956948604882157</v>
      </c>
      <c r="I152" s="30">
        <f t="shared" si="75"/>
        <v>10.956948604882157</v>
      </c>
      <c r="J152" s="29"/>
      <c r="K152" s="30"/>
      <c r="L152" s="29"/>
      <c r="M152" s="30">
        <f t="shared" si="76"/>
        <v>10.956948604882157</v>
      </c>
      <c r="N152" s="30">
        <f t="shared" si="77"/>
        <v>10.956948604882157</v>
      </c>
      <c r="O152" s="29"/>
      <c r="P152" s="30"/>
      <c r="Q152" s="29"/>
      <c r="R152" s="30">
        <f t="shared" si="78"/>
        <v>10.956948604882157</v>
      </c>
      <c r="S152" s="30">
        <f t="shared" si="79"/>
        <v>10.956948604882157</v>
      </c>
      <c r="T152" s="29"/>
      <c r="U152" s="30"/>
      <c r="V152" s="29"/>
      <c r="W152" s="30">
        <f t="shared" si="80"/>
        <v>10.956948604882157</v>
      </c>
    </row>
    <row r="153" spans="2:23" x14ac:dyDescent="0.3">
      <c r="B153" s="41">
        <f t="shared" si="81"/>
        <v>6</v>
      </c>
      <c r="C153" s="42" t="s">
        <v>5</v>
      </c>
      <c r="D153" s="43">
        <f t="shared" si="73"/>
        <v>156.77559647003363</v>
      </c>
      <c r="E153" s="43">
        <f t="shared" si="73"/>
        <v>-0.6457158160749259</v>
      </c>
      <c r="F153" s="43">
        <f t="shared" si="73"/>
        <v>0</v>
      </c>
      <c r="G153" s="43">
        <f t="shared" si="73"/>
        <v>0</v>
      </c>
      <c r="H153" s="45">
        <f t="shared" si="74"/>
        <v>156.12988065395871</v>
      </c>
      <c r="I153" s="30">
        <f t="shared" si="75"/>
        <v>156.12988065395871</v>
      </c>
      <c r="J153" s="29"/>
      <c r="K153" s="30"/>
      <c r="L153" s="29"/>
      <c r="M153" s="30">
        <f t="shared" si="76"/>
        <v>156.12988065395871</v>
      </c>
      <c r="N153" s="30">
        <f t="shared" si="77"/>
        <v>156.12988065395871</v>
      </c>
      <c r="O153" s="29"/>
      <c r="P153" s="30"/>
      <c r="Q153" s="29"/>
      <c r="R153" s="30">
        <f t="shared" si="78"/>
        <v>156.12988065395871</v>
      </c>
      <c r="S153" s="30">
        <f t="shared" si="79"/>
        <v>156.12988065395871</v>
      </c>
      <c r="T153" s="29"/>
      <c r="U153" s="30"/>
      <c r="V153" s="29"/>
      <c r="W153" s="30">
        <f t="shared" si="80"/>
        <v>156.12988065395871</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7.999999999999996E-2</v>
      </c>
      <c r="E156" s="43">
        <f t="shared" si="73"/>
        <v>0</v>
      </c>
      <c r="F156" s="43">
        <f t="shared" si="73"/>
        <v>0</v>
      </c>
      <c r="G156" s="43">
        <f t="shared" si="73"/>
        <v>0</v>
      </c>
      <c r="H156" s="45">
        <f t="shared" si="74"/>
        <v>7.999999999999996E-2</v>
      </c>
      <c r="I156" s="30">
        <f t="shared" si="75"/>
        <v>7.999999999999996E-2</v>
      </c>
      <c r="J156" s="29"/>
      <c r="K156" s="30"/>
      <c r="L156" s="29"/>
      <c r="M156" s="30">
        <f t="shared" si="76"/>
        <v>7.999999999999996E-2</v>
      </c>
      <c r="N156" s="30">
        <f t="shared" si="77"/>
        <v>7.999999999999996E-2</v>
      </c>
      <c r="O156" s="29"/>
      <c r="P156" s="30"/>
      <c r="Q156" s="29"/>
      <c r="R156" s="30">
        <f t="shared" si="78"/>
        <v>7.999999999999996E-2</v>
      </c>
      <c r="S156" s="30">
        <f t="shared" si="79"/>
        <v>7.999999999999996E-2</v>
      </c>
      <c r="T156" s="29"/>
      <c r="U156" s="30"/>
      <c r="V156" s="29"/>
      <c r="W156" s="30">
        <f t="shared" si="80"/>
        <v>7.999999999999996E-2</v>
      </c>
    </row>
    <row r="157" spans="2:23" x14ac:dyDescent="0.3">
      <c r="B157" s="41">
        <f t="shared" si="81"/>
        <v>10</v>
      </c>
      <c r="C157" s="42" t="s">
        <v>9</v>
      </c>
      <c r="D157" s="43">
        <f t="shared" si="73"/>
        <v>0.13208213525043022</v>
      </c>
      <c r="E157" s="43">
        <f t="shared" si="73"/>
        <v>-6.480910054579736E-3</v>
      </c>
      <c r="F157" s="43">
        <f t="shared" si="73"/>
        <v>0</v>
      </c>
      <c r="G157" s="43">
        <f t="shared" si="73"/>
        <v>0</v>
      </c>
      <c r="H157" s="45">
        <f t="shared" si="74"/>
        <v>0.12560122519585049</v>
      </c>
      <c r="I157" s="30">
        <f t="shared" si="75"/>
        <v>0.12560122519585049</v>
      </c>
      <c r="J157" s="29"/>
      <c r="K157" s="30"/>
      <c r="L157" s="29"/>
      <c r="M157" s="30">
        <f t="shared" si="76"/>
        <v>0.12560122519585049</v>
      </c>
      <c r="N157" s="30">
        <f t="shared" si="77"/>
        <v>0.12560122519585049</v>
      </c>
      <c r="O157" s="29"/>
      <c r="P157" s="30"/>
      <c r="Q157" s="29"/>
      <c r="R157" s="30">
        <f t="shared" si="78"/>
        <v>0.12560122519585049</v>
      </c>
      <c r="S157" s="30">
        <f t="shared" si="79"/>
        <v>0.12560122519585049</v>
      </c>
      <c r="T157" s="29"/>
      <c r="U157" s="30"/>
      <c r="V157" s="29"/>
      <c r="W157" s="30">
        <f t="shared" si="80"/>
        <v>0.12560122519585049</v>
      </c>
    </row>
    <row r="158" spans="2:23" x14ac:dyDescent="0.3">
      <c r="B158" s="41">
        <f t="shared" si="81"/>
        <v>11</v>
      </c>
      <c r="C158" s="42" t="s">
        <v>10</v>
      </c>
      <c r="D158" s="43">
        <f t="shared" si="73"/>
        <v>8.4768248403568003E-2</v>
      </c>
      <c r="E158" s="43">
        <f t="shared" si="73"/>
        <v>-2.5541221807343084E-3</v>
      </c>
      <c r="F158" s="43">
        <f t="shared" si="73"/>
        <v>0</v>
      </c>
      <c r="G158" s="43">
        <f t="shared" si="73"/>
        <v>0</v>
      </c>
      <c r="H158" s="45">
        <f t="shared" si="74"/>
        <v>8.2214126222833694E-2</v>
      </c>
      <c r="I158" s="30">
        <f t="shared" si="75"/>
        <v>8.2214126222833694E-2</v>
      </c>
      <c r="J158" s="29"/>
      <c r="K158" s="30"/>
      <c r="L158" s="29"/>
      <c r="M158" s="30">
        <f t="shared" si="76"/>
        <v>8.2214126222833694E-2</v>
      </c>
      <c r="N158" s="30">
        <f t="shared" si="77"/>
        <v>8.2214126222833694E-2</v>
      </c>
      <c r="O158" s="29"/>
      <c r="P158" s="30"/>
      <c r="Q158" s="29"/>
      <c r="R158" s="30">
        <f t="shared" si="78"/>
        <v>8.2214126222833694E-2</v>
      </c>
      <c r="S158" s="30">
        <f t="shared" si="79"/>
        <v>8.2214126222833694E-2</v>
      </c>
      <c r="T158" s="29"/>
      <c r="U158" s="30"/>
      <c r="V158" s="29"/>
      <c r="W158" s="30">
        <f t="shared" si="80"/>
        <v>8.2214126222833694E-2</v>
      </c>
    </row>
    <row r="159" spans="2:23" x14ac:dyDescent="0.3">
      <c r="B159" s="41">
        <f t="shared" si="81"/>
        <v>12</v>
      </c>
      <c r="C159" s="42" t="s">
        <v>11</v>
      </c>
      <c r="D159" s="43">
        <f t="shared" si="73"/>
        <v>0.19212257484812967</v>
      </c>
      <c r="E159" s="43">
        <f t="shared" si="73"/>
        <v>-1.3957298629492076E-2</v>
      </c>
      <c r="F159" s="43">
        <f t="shared" si="73"/>
        <v>0</v>
      </c>
      <c r="G159" s="43">
        <f t="shared" si="73"/>
        <v>0</v>
      </c>
      <c r="H159" s="45">
        <f t="shared" si="74"/>
        <v>0.17816527621863759</v>
      </c>
      <c r="I159" s="30">
        <f t="shared" si="75"/>
        <v>0.17816527621863759</v>
      </c>
      <c r="J159" s="29"/>
      <c r="K159" s="30"/>
      <c r="L159" s="29"/>
      <c r="M159" s="30">
        <f t="shared" si="76"/>
        <v>0.17816527621863759</v>
      </c>
      <c r="N159" s="30">
        <f t="shared" si="77"/>
        <v>0.17816527621863759</v>
      </c>
      <c r="O159" s="29"/>
      <c r="P159" s="30"/>
      <c r="Q159" s="29"/>
      <c r="R159" s="30">
        <f t="shared" si="78"/>
        <v>0.17816527621863759</v>
      </c>
      <c r="S159" s="30">
        <f t="shared" si="79"/>
        <v>0.17816527621863759</v>
      </c>
      <c r="T159" s="29"/>
      <c r="U159" s="30"/>
      <c r="V159" s="29"/>
      <c r="W159" s="30">
        <f t="shared" si="80"/>
        <v>0.17816527621863759</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0</v>
      </c>
      <c r="E161" s="43">
        <f t="shared" si="73"/>
        <v>0</v>
      </c>
      <c r="F161" s="43">
        <f t="shared" si="73"/>
        <v>0</v>
      </c>
      <c r="G161" s="43">
        <f t="shared" si="73"/>
        <v>0</v>
      </c>
      <c r="H161" s="45">
        <f t="shared" si="74"/>
        <v>0</v>
      </c>
      <c r="I161" s="30">
        <f t="shared" si="75"/>
        <v>0</v>
      </c>
      <c r="J161" s="29"/>
      <c r="K161" s="30"/>
      <c r="L161" s="29"/>
      <c r="M161" s="30">
        <f t="shared" si="76"/>
        <v>0</v>
      </c>
      <c r="N161" s="30">
        <f t="shared" si="77"/>
        <v>0</v>
      </c>
      <c r="O161" s="29"/>
      <c r="P161" s="30"/>
      <c r="Q161" s="29"/>
      <c r="R161" s="30">
        <f t="shared" si="78"/>
        <v>0</v>
      </c>
      <c r="S161" s="30">
        <f t="shared" si="79"/>
        <v>0</v>
      </c>
      <c r="T161" s="29"/>
      <c r="U161" s="30"/>
      <c r="V161" s="29"/>
      <c r="W161" s="30">
        <f t="shared" si="80"/>
        <v>0</v>
      </c>
    </row>
    <row r="162" spans="2:23" x14ac:dyDescent="0.3">
      <c r="B162" s="41">
        <f t="shared" si="81"/>
        <v>15</v>
      </c>
      <c r="C162" s="28" t="s">
        <v>14</v>
      </c>
      <c r="D162" s="43">
        <f t="shared" si="73"/>
        <v>0</v>
      </c>
      <c r="E162" s="43">
        <f t="shared" si="73"/>
        <v>0</v>
      </c>
      <c r="F162" s="43">
        <f t="shared" si="73"/>
        <v>0</v>
      </c>
      <c r="G162" s="43">
        <f t="shared" si="73"/>
        <v>0</v>
      </c>
      <c r="H162" s="45">
        <f t="shared" si="74"/>
        <v>0</v>
      </c>
      <c r="I162" s="30">
        <f t="shared" si="75"/>
        <v>0</v>
      </c>
      <c r="J162" s="29"/>
      <c r="K162" s="30"/>
      <c r="L162" s="29"/>
      <c r="M162" s="30">
        <f t="shared" si="76"/>
        <v>0</v>
      </c>
      <c r="N162" s="30">
        <f t="shared" si="77"/>
        <v>0</v>
      </c>
      <c r="O162" s="29"/>
      <c r="P162" s="30"/>
      <c r="Q162" s="29"/>
      <c r="R162" s="30">
        <f t="shared" si="78"/>
        <v>0</v>
      </c>
      <c r="S162" s="30">
        <f t="shared" si="79"/>
        <v>0</v>
      </c>
      <c r="T162" s="29"/>
      <c r="U162" s="30"/>
      <c r="V162" s="29"/>
      <c r="W162" s="30">
        <f t="shared" si="80"/>
        <v>0</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230.32864456113785</v>
      </c>
      <c r="E165" s="36">
        <f>SUM(E148:E163)</f>
        <v>-1.3907990089038775</v>
      </c>
      <c r="F165" s="36">
        <f>SUM(F148:F163)</f>
        <v>0</v>
      </c>
      <c r="G165" s="36">
        <f>SUM(G148:G163)</f>
        <v>0</v>
      </c>
      <c r="H165" s="36">
        <f>SUM(H148:H163)</f>
        <v>228.93784555223394</v>
      </c>
      <c r="I165" s="36">
        <f t="shared" ref="I165:W165" si="83">SUM(I148:I164)</f>
        <v>228.93784555223394</v>
      </c>
      <c r="J165" s="36">
        <f t="shared" si="83"/>
        <v>0</v>
      </c>
      <c r="K165" s="36">
        <f t="shared" si="83"/>
        <v>0</v>
      </c>
      <c r="L165" s="36">
        <f t="shared" si="83"/>
        <v>0</v>
      </c>
      <c r="M165" s="36">
        <f t="shared" si="83"/>
        <v>228.93784555223394</v>
      </c>
      <c r="N165" s="36">
        <f t="shared" si="83"/>
        <v>228.93784555223394</v>
      </c>
      <c r="O165" s="36">
        <f t="shared" si="83"/>
        <v>0</v>
      </c>
      <c r="P165" s="36">
        <f t="shared" si="83"/>
        <v>0</v>
      </c>
      <c r="Q165" s="36">
        <f t="shared" si="83"/>
        <v>0</v>
      </c>
      <c r="R165" s="36">
        <f t="shared" si="83"/>
        <v>228.93784555223394</v>
      </c>
      <c r="S165" s="36">
        <f t="shared" si="83"/>
        <v>228.93784555223394</v>
      </c>
      <c r="T165" s="36">
        <f t="shared" si="83"/>
        <v>0</v>
      </c>
      <c r="U165" s="36">
        <f t="shared" si="83"/>
        <v>0</v>
      </c>
      <c r="V165" s="36">
        <f t="shared" si="83"/>
        <v>0</v>
      </c>
      <c r="W165" s="36">
        <f t="shared" si="83"/>
        <v>228.93784555223394</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AG166"/>
  <sheetViews>
    <sheetView showGridLines="0" view="pageBreakPreview" topLeftCell="B58" zoomScale="68" zoomScaleNormal="68" zoomScaleSheetLayoutView="68" workbookViewId="0">
      <selection activeCell="D73" sqref="D73"/>
    </sheetView>
  </sheetViews>
  <sheetFormatPr defaultColWidth="9.453125" defaultRowHeight="14" x14ac:dyDescent="0.3"/>
  <cols>
    <col min="1" max="1" width="35.36328125" style="3" customWidth="1"/>
    <col min="2" max="2" width="6.453125" style="3" customWidth="1"/>
    <col min="3" max="3" width="49.81640625" style="3" bestFit="1" customWidth="1"/>
    <col min="4" max="4" width="29.81640625" style="3" customWidth="1"/>
    <col min="5" max="5" width="29.36328125" style="3" customWidth="1"/>
    <col min="6" max="6" width="30.81640625" style="3" customWidth="1"/>
    <col min="7"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115</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v>
      </c>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134">
        <v>0</v>
      </c>
      <c r="E15" s="29">
        <v>0</v>
      </c>
      <c r="F15" s="29">
        <v>0.88143787300000009</v>
      </c>
      <c r="G15" s="29"/>
      <c r="H15" s="29">
        <f t="shared" ref="H15:H30" si="0">D15+E15-F15-G15</f>
        <v>-0.88143787300000009</v>
      </c>
      <c r="I15" s="30">
        <f t="shared" ref="I15:I30" si="1">H15</f>
        <v>-0.88143787300000009</v>
      </c>
      <c r="J15" s="29">
        <v>3.884162291</v>
      </c>
      <c r="K15" s="29">
        <v>0</v>
      </c>
      <c r="L15" s="29"/>
      <c r="M15" s="30">
        <f t="shared" ref="M15:M30" si="2">I15+J15-K15-L15</f>
        <v>3.0027244179999997</v>
      </c>
      <c r="N15" s="29">
        <f t="shared" ref="N15:N30" si="3">M15</f>
        <v>3.0027244179999997</v>
      </c>
      <c r="O15" s="29">
        <v>4.6319104290600004</v>
      </c>
      <c r="P15" s="29">
        <v>0</v>
      </c>
      <c r="Q15" s="29"/>
      <c r="R15" s="29">
        <f t="shared" ref="R15:R30" si="4">N15+O15-P15-Q15</f>
        <v>7.6346348470600001</v>
      </c>
      <c r="S15" s="30">
        <f t="shared" ref="S15:S30" si="5">R15</f>
        <v>7.6346348470600001</v>
      </c>
      <c r="T15" s="29">
        <v>0</v>
      </c>
      <c r="U15" s="30">
        <v>0</v>
      </c>
      <c r="V15" s="29"/>
      <c r="W15" s="30">
        <f t="shared" ref="W15:W30" si="6">S15+T15-U15-V15</f>
        <v>7.6346348470600001</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0</v>
      </c>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134">
        <v>0</v>
      </c>
      <c r="E18" s="29">
        <v>0</v>
      </c>
      <c r="F18" s="31">
        <v>0</v>
      </c>
      <c r="G18" s="31"/>
      <c r="H18" s="29">
        <f t="shared" si="0"/>
        <v>0</v>
      </c>
      <c r="I18" s="30">
        <f t="shared" si="1"/>
        <v>0</v>
      </c>
      <c r="J18" s="29">
        <v>1.038279454</v>
      </c>
      <c r="K18" s="31">
        <v>0</v>
      </c>
      <c r="L18" s="31"/>
      <c r="M18" s="30">
        <f t="shared" si="2"/>
        <v>1.038279454</v>
      </c>
      <c r="N18" s="29">
        <f t="shared" si="3"/>
        <v>1.038279454</v>
      </c>
      <c r="O18" s="29">
        <v>0</v>
      </c>
      <c r="P18" s="31">
        <v>0</v>
      </c>
      <c r="Q18" s="29"/>
      <c r="R18" s="29">
        <f t="shared" si="4"/>
        <v>1.038279454</v>
      </c>
      <c r="S18" s="30">
        <f t="shared" si="5"/>
        <v>1.038279454</v>
      </c>
      <c r="T18" s="29">
        <v>0</v>
      </c>
      <c r="U18" s="30">
        <v>0</v>
      </c>
      <c r="V18" s="29"/>
      <c r="W18" s="30">
        <f t="shared" si="6"/>
        <v>1.038279454</v>
      </c>
    </row>
    <row r="19" spans="2:23" s="32" customFormat="1" x14ac:dyDescent="0.3">
      <c r="B19" s="27">
        <f t="shared" si="7"/>
        <v>6</v>
      </c>
      <c r="C19" s="28" t="s">
        <v>5</v>
      </c>
      <c r="D19" s="134">
        <v>7.6977893198095941</v>
      </c>
      <c r="E19" s="29">
        <v>14.832264893000001</v>
      </c>
      <c r="F19" s="29">
        <v>0</v>
      </c>
      <c r="G19" s="29"/>
      <c r="H19" s="29">
        <f t="shared" si="0"/>
        <v>22.530054212809596</v>
      </c>
      <c r="I19" s="30">
        <f t="shared" si="1"/>
        <v>22.530054212809596</v>
      </c>
      <c r="J19" s="29">
        <v>16.813742172000001</v>
      </c>
      <c r="K19" s="29">
        <v>0</v>
      </c>
      <c r="L19" s="29"/>
      <c r="M19" s="30">
        <f t="shared" si="2"/>
        <v>39.343796384809593</v>
      </c>
      <c r="N19" s="29">
        <f t="shared" si="3"/>
        <v>39.343796384809593</v>
      </c>
      <c r="O19" s="29">
        <v>65.289229653999996</v>
      </c>
      <c r="P19" s="29">
        <v>0</v>
      </c>
      <c r="Q19" s="29"/>
      <c r="R19" s="29">
        <f t="shared" si="4"/>
        <v>104.63302603880959</v>
      </c>
      <c r="S19" s="30">
        <f t="shared" si="5"/>
        <v>104.63302603880959</v>
      </c>
      <c r="T19" s="29">
        <v>17.975065133333331</v>
      </c>
      <c r="U19" s="30">
        <v>0</v>
      </c>
      <c r="V19" s="29"/>
      <c r="W19" s="30">
        <f t="shared" si="6"/>
        <v>122.60809117214292</v>
      </c>
    </row>
    <row r="20" spans="2:23" s="32" customFormat="1" x14ac:dyDescent="0.3">
      <c r="B20" s="27">
        <f t="shared" si="7"/>
        <v>7</v>
      </c>
      <c r="C20" s="28" t="s">
        <v>6</v>
      </c>
      <c r="D20" s="134">
        <v>0</v>
      </c>
      <c r="E20" s="29">
        <v>0</v>
      </c>
      <c r="F20" s="29">
        <v>0</v>
      </c>
      <c r="G20" s="29"/>
      <c r="H20" s="29">
        <f t="shared" si="0"/>
        <v>0</v>
      </c>
      <c r="I20" s="30">
        <f t="shared" si="1"/>
        <v>0</v>
      </c>
      <c r="J20" s="29">
        <v>0</v>
      </c>
      <c r="K20" s="29">
        <v>0</v>
      </c>
      <c r="L20" s="29"/>
      <c r="M20" s="30">
        <f t="shared" si="2"/>
        <v>0</v>
      </c>
      <c r="N20" s="29">
        <f t="shared" si="3"/>
        <v>0</v>
      </c>
      <c r="O20" s="29">
        <v>0</v>
      </c>
      <c r="P20" s="29">
        <v>0</v>
      </c>
      <c r="Q20" s="29"/>
      <c r="R20" s="29">
        <f t="shared" si="4"/>
        <v>0</v>
      </c>
      <c r="S20" s="30">
        <f t="shared" si="5"/>
        <v>0</v>
      </c>
      <c r="T20" s="29">
        <v>0</v>
      </c>
      <c r="U20" s="30">
        <v>0</v>
      </c>
      <c r="V20" s="29"/>
      <c r="W20" s="30">
        <f t="shared" si="6"/>
        <v>0</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0.39211961250227551</v>
      </c>
      <c r="E23" s="29">
        <v>2.2272144010000003</v>
      </c>
      <c r="F23" s="29">
        <v>0</v>
      </c>
      <c r="G23" s="29"/>
      <c r="H23" s="29">
        <f t="shared" si="0"/>
        <v>2.619334013502276</v>
      </c>
      <c r="I23" s="30">
        <f t="shared" si="1"/>
        <v>2.619334013502276</v>
      </c>
      <c r="J23" s="29">
        <v>0</v>
      </c>
      <c r="K23" s="29">
        <v>0</v>
      </c>
      <c r="L23" s="29"/>
      <c r="M23" s="30">
        <f t="shared" si="2"/>
        <v>2.619334013502276</v>
      </c>
      <c r="N23" s="29">
        <f t="shared" si="3"/>
        <v>2.619334013502276</v>
      </c>
      <c r="O23" s="29">
        <v>0</v>
      </c>
      <c r="P23" s="29">
        <v>0</v>
      </c>
      <c r="Q23" s="29"/>
      <c r="R23" s="29">
        <f t="shared" si="4"/>
        <v>2.619334013502276</v>
      </c>
      <c r="S23" s="30">
        <f t="shared" si="5"/>
        <v>2.619334013502276</v>
      </c>
      <c r="T23" s="29">
        <v>0</v>
      </c>
      <c r="U23" s="30">
        <v>0</v>
      </c>
      <c r="V23" s="29"/>
      <c r="W23" s="30">
        <f t="shared" si="6"/>
        <v>2.619334013502276</v>
      </c>
    </row>
    <row r="24" spans="2:23" s="32" customFormat="1" x14ac:dyDescent="0.3">
      <c r="B24" s="27">
        <f t="shared" si="7"/>
        <v>11</v>
      </c>
      <c r="C24" s="28" t="s">
        <v>10</v>
      </c>
      <c r="D24" s="134">
        <v>1.7418310616961516E-2</v>
      </c>
      <c r="E24" s="29">
        <v>0</v>
      </c>
      <c r="F24" s="29">
        <v>0</v>
      </c>
      <c r="G24" s="29"/>
      <c r="H24" s="29">
        <f t="shared" si="0"/>
        <v>1.7418310616961516E-2</v>
      </c>
      <c r="I24" s="30">
        <f t="shared" si="1"/>
        <v>1.7418310616961516E-2</v>
      </c>
      <c r="J24" s="29">
        <v>0</v>
      </c>
      <c r="K24" s="29">
        <v>0</v>
      </c>
      <c r="L24" s="29"/>
      <c r="M24" s="30">
        <f t="shared" si="2"/>
        <v>1.7418310616961516E-2</v>
      </c>
      <c r="N24" s="29">
        <f t="shared" si="3"/>
        <v>1.7418310616961516E-2</v>
      </c>
      <c r="O24" s="29">
        <v>0</v>
      </c>
      <c r="P24" s="29">
        <v>0</v>
      </c>
      <c r="Q24" s="29"/>
      <c r="R24" s="29">
        <f t="shared" si="4"/>
        <v>1.7418310616961516E-2</v>
      </c>
      <c r="S24" s="30">
        <f t="shared" si="5"/>
        <v>1.7418310616961516E-2</v>
      </c>
      <c r="T24" s="29">
        <v>0</v>
      </c>
      <c r="U24" s="30">
        <v>0</v>
      </c>
      <c r="V24" s="29"/>
      <c r="W24" s="30">
        <f t="shared" si="6"/>
        <v>1.7418310616961516E-2</v>
      </c>
    </row>
    <row r="25" spans="2:23" s="32" customFormat="1" x14ac:dyDescent="0.3">
      <c r="B25" s="27">
        <f t="shared" si="7"/>
        <v>12</v>
      </c>
      <c r="C25" s="28" t="s">
        <v>11</v>
      </c>
      <c r="D25" s="134">
        <v>0.20084265107116697</v>
      </c>
      <c r="E25" s="29">
        <v>0.34264480400000003</v>
      </c>
      <c r="F25" s="29">
        <v>0.10730898999999999</v>
      </c>
      <c r="G25" s="29"/>
      <c r="H25" s="29">
        <f t="shared" si="0"/>
        <v>0.43617846507116703</v>
      </c>
      <c r="I25" s="30">
        <f t="shared" si="1"/>
        <v>0.43617846507116703</v>
      </c>
      <c r="J25" s="29">
        <v>0.12574891199999999</v>
      </c>
      <c r="K25" s="29">
        <v>0</v>
      </c>
      <c r="L25" s="29"/>
      <c r="M25" s="30">
        <f t="shared" si="2"/>
        <v>0.56192737707116702</v>
      </c>
      <c r="N25" s="29">
        <f t="shared" si="3"/>
        <v>0.56192737707116702</v>
      </c>
      <c r="O25" s="29">
        <v>0</v>
      </c>
      <c r="P25" s="29">
        <v>0</v>
      </c>
      <c r="Q25" s="29"/>
      <c r="R25" s="29">
        <f t="shared" si="4"/>
        <v>0.56192737707116702</v>
      </c>
      <c r="S25" s="30">
        <f t="shared" si="5"/>
        <v>0.56192737707116702</v>
      </c>
      <c r="T25" s="29">
        <v>0</v>
      </c>
      <c r="U25" s="30">
        <v>0</v>
      </c>
      <c r="V25" s="29"/>
      <c r="W25" s="30">
        <f t="shared" si="6"/>
        <v>0.56192737707116702</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v>
      </c>
      <c r="E27" s="29">
        <v>0</v>
      </c>
      <c r="F27" s="29">
        <v>0</v>
      </c>
      <c r="G27" s="29"/>
      <c r="H27" s="29">
        <f t="shared" si="0"/>
        <v>0</v>
      </c>
      <c r="I27" s="30">
        <f t="shared" si="1"/>
        <v>0</v>
      </c>
      <c r="J27" s="29">
        <v>0</v>
      </c>
      <c r="K27" s="29">
        <v>0</v>
      </c>
      <c r="L27" s="29"/>
      <c r="M27" s="30">
        <f t="shared" si="2"/>
        <v>0</v>
      </c>
      <c r="N27" s="29">
        <f t="shared" si="3"/>
        <v>0</v>
      </c>
      <c r="O27" s="29">
        <v>22.4834575</v>
      </c>
      <c r="P27" s="29">
        <v>0</v>
      </c>
      <c r="Q27" s="29"/>
      <c r="R27" s="29">
        <f t="shared" si="4"/>
        <v>22.4834575</v>
      </c>
      <c r="S27" s="30">
        <f t="shared" si="5"/>
        <v>22.4834575</v>
      </c>
      <c r="T27" s="29">
        <v>0</v>
      </c>
      <c r="U27" s="30">
        <v>0</v>
      </c>
      <c r="V27" s="29"/>
      <c r="W27" s="30">
        <f t="shared" si="6"/>
        <v>22.4834575</v>
      </c>
    </row>
    <row r="28" spans="2: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8.3081698939999971</v>
      </c>
      <c r="E31" s="36">
        <f t="shared" ref="E31:W31" si="8">SUM(E14:E30)</f>
        <v>17.402124098000002</v>
      </c>
      <c r="F31" s="36">
        <f t="shared" si="8"/>
        <v>0.98874686300000003</v>
      </c>
      <c r="G31" s="36">
        <f t="shared" si="8"/>
        <v>0</v>
      </c>
      <c r="H31" s="36">
        <f t="shared" si="8"/>
        <v>24.721547128999998</v>
      </c>
      <c r="I31" s="36">
        <f t="shared" si="8"/>
        <v>24.721547128999998</v>
      </c>
      <c r="J31" s="36">
        <f t="shared" si="8"/>
        <v>21.861932829000001</v>
      </c>
      <c r="K31" s="36">
        <f t="shared" si="8"/>
        <v>0</v>
      </c>
      <c r="L31" s="36">
        <f t="shared" si="8"/>
        <v>0</v>
      </c>
      <c r="M31" s="36">
        <f t="shared" si="8"/>
        <v>46.583479957999991</v>
      </c>
      <c r="N31" s="36">
        <f t="shared" si="8"/>
        <v>46.583479957999991</v>
      </c>
      <c r="O31" s="36">
        <f t="shared" si="8"/>
        <v>92.404597583059996</v>
      </c>
      <c r="P31" s="36">
        <f t="shared" si="8"/>
        <v>0</v>
      </c>
      <c r="Q31" s="36">
        <f t="shared" si="8"/>
        <v>0</v>
      </c>
      <c r="R31" s="36">
        <f t="shared" si="8"/>
        <v>138.98807754106002</v>
      </c>
      <c r="S31" s="36">
        <f t="shared" si="8"/>
        <v>138.98807754106002</v>
      </c>
      <c r="T31" s="36">
        <f t="shared" si="8"/>
        <v>17.975065133333331</v>
      </c>
      <c r="U31" s="36">
        <f t="shared" si="8"/>
        <v>0</v>
      </c>
      <c r="V31" s="36">
        <f t="shared" si="8"/>
        <v>0</v>
      </c>
      <c r="W31" s="36">
        <f t="shared" si="8"/>
        <v>156.96314267439334</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7.6346348470600001</v>
      </c>
      <c r="E41" s="29">
        <v>0</v>
      </c>
      <c r="F41" s="30">
        <v>0</v>
      </c>
      <c r="G41" s="29"/>
      <c r="H41" s="30">
        <f t="shared" ref="H41:H56" si="10">D41+E41-F41-G41</f>
        <v>7.6346348470600001</v>
      </c>
      <c r="I41" s="30">
        <f t="shared" ref="I41:I56" si="11">H41</f>
        <v>7.6346348470600001</v>
      </c>
      <c r="J41" s="29">
        <v>0</v>
      </c>
      <c r="K41" s="30">
        <v>0</v>
      </c>
      <c r="L41" s="29"/>
      <c r="M41" s="30">
        <f t="shared" ref="M41:M56" si="12">I41+J41-K41-L41</f>
        <v>7.6346348470600001</v>
      </c>
      <c r="N41" s="30">
        <f t="shared" ref="N41:N56" si="13">M41</f>
        <v>7.6346348470600001</v>
      </c>
      <c r="O41" s="29">
        <v>0</v>
      </c>
      <c r="P41" s="30">
        <v>0</v>
      </c>
      <c r="Q41" s="29"/>
      <c r="R41" s="30">
        <f t="shared" ref="R41:R56" si="14">N41+O41-P41-Q41</f>
        <v>7.6346348470600001</v>
      </c>
      <c r="S41" s="30">
        <f t="shared" ref="S41:S56" si="15">R41</f>
        <v>7.6346348470600001</v>
      </c>
      <c r="T41" s="29">
        <v>0</v>
      </c>
      <c r="U41" s="30">
        <v>0</v>
      </c>
      <c r="V41" s="29"/>
      <c r="W41" s="30">
        <f t="shared" ref="W41:W56" si="16">S41+T41-U41-V41</f>
        <v>7.6346348470600001</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1.038279454</v>
      </c>
      <c r="E44" s="29">
        <v>0</v>
      </c>
      <c r="F44" s="30">
        <v>0</v>
      </c>
      <c r="G44" s="29"/>
      <c r="H44" s="30">
        <f t="shared" si="10"/>
        <v>1.038279454</v>
      </c>
      <c r="I44" s="30">
        <f t="shared" si="11"/>
        <v>1.038279454</v>
      </c>
      <c r="J44" s="29">
        <v>0</v>
      </c>
      <c r="K44" s="30">
        <v>0</v>
      </c>
      <c r="L44" s="29"/>
      <c r="M44" s="30">
        <f t="shared" si="12"/>
        <v>1.038279454</v>
      </c>
      <c r="N44" s="30">
        <f t="shared" si="13"/>
        <v>1.038279454</v>
      </c>
      <c r="O44" s="29">
        <v>0</v>
      </c>
      <c r="P44" s="30">
        <v>0</v>
      </c>
      <c r="Q44" s="29"/>
      <c r="R44" s="30">
        <f t="shared" si="14"/>
        <v>1.038279454</v>
      </c>
      <c r="S44" s="30">
        <f t="shared" si="15"/>
        <v>1.038279454</v>
      </c>
      <c r="T44" s="29">
        <v>0</v>
      </c>
      <c r="U44" s="30">
        <v>0</v>
      </c>
      <c r="V44" s="29"/>
      <c r="W44" s="30">
        <f t="shared" si="16"/>
        <v>1.038279454</v>
      </c>
    </row>
    <row r="45" spans="1:33" s="32" customFormat="1" x14ac:dyDescent="0.3">
      <c r="A45" s="26"/>
      <c r="B45" s="27">
        <f t="shared" si="17"/>
        <v>6</v>
      </c>
      <c r="C45" s="28" t="s">
        <v>5</v>
      </c>
      <c r="D45" s="30">
        <f t="shared" si="9"/>
        <v>122.60809117214292</v>
      </c>
      <c r="E45" s="29">
        <v>7.2110820750000002</v>
      </c>
      <c r="F45" s="30">
        <v>0</v>
      </c>
      <c r="G45" s="29"/>
      <c r="H45" s="30">
        <f t="shared" si="10"/>
        <v>129.81917324714291</v>
      </c>
      <c r="I45" s="30">
        <f t="shared" si="11"/>
        <v>129.81917324714291</v>
      </c>
      <c r="J45" s="29">
        <v>0</v>
      </c>
      <c r="K45" s="30">
        <v>0</v>
      </c>
      <c r="L45" s="29"/>
      <c r="M45" s="30">
        <f t="shared" si="12"/>
        <v>129.81917324714291</v>
      </c>
      <c r="N45" s="30">
        <f t="shared" si="13"/>
        <v>129.81917324714291</v>
      </c>
      <c r="O45" s="29">
        <v>0</v>
      </c>
      <c r="P45" s="30">
        <v>0</v>
      </c>
      <c r="Q45" s="29"/>
      <c r="R45" s="30">
        <f t="shared" si="14"/>
        <v>129.81917324714291</v>
      </c>
      <c r="S45" s="30">
        <f t="shared" si="15"/>
        <v>129.81917324714291</v>
      </c>
      <c r="T45" s="29">
        <v>0</v>
      </c>
      <c r="U45" s="30">
        <v>0</v>
      </c>
      <c r="V45" s="29"/>
      <c r="W45" s="30">
        <f t="shared" si="16"/>
        <v>129.81917324714291</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2.619334013502276</v>
      </c>
      <c r="E49" s="29">
        <v>0</v>
      </c>
      <c r="F49" s="30">
        <v>0</v>
      </c>
      <c r="G49" s="29"/>
      <c r="H49" s="30">
        <f t="shared" si="10"/>
        <v>2.619334013502276</v>
      </c>
      <c r="I49" s="30">
        <f t="shared" si="11"/>
        <v>2.619334013502276</v>
      </c>
      <c r="J49" s="29">
        <v>0</v>
      </c>
      <c r="K49" s="30">
        <v>0</v>
      </c>
      <c r="L49" s="29"/>
      <c r="M49" s="30">
        <f t="shared" si="12"/>
        <v>2.619334013502276</v>
      </c>
      <c r="N49" s="30">
        <f t="shared" si="13"/>
        <v>2.619334013502276</v>
      </c>
      <c r="O49" s="29">
        <v>0</v>
      </c>
      <c r="P49" s="30">
        <v>0</v>
      </c>
      <c r="Q49" s="29"/>
      <c r="R49" s="30">
        <f t="shared" si="14"/>
        <v>2.619334013502276</v>
      </c>
      <c r="S49" s="30">
        <f t="shared" si="15"/>
        <v>2.619334013502276</v>
      </c>
      <c r="T49" s="29">
        <v>0</v>
      </c>
      <c r="U49" s="30">
        <v>0</v>
      </c>
      <c r="V49" s="29"/>
      <c r="W49" s="30">
        <f t="shared" si="16"/>
        <v>2.619334013502276</v>
      </c>
    </row>
    <row r="50" spans="1:23" s="32" customFormat="1" x14ac:dyDescent="0.3">
      <c r="A50" s="26"/>
      <c r="B50" s="27">
        <f t="shared" si="17"/>
        <v>11</v>
      </c>
      <c r="C50" s="28" t="s">
        <v>10</v>
      </c>
      <c r="D50" s="30">
        <f t="shared" si="9"/>
        <v>1.7418310616961516E-2</v>
      </c>
      <c r="E50" s="29">
        <v>0</v>
      </c>
      <c r="F50" s="30">
        <v>0</v>
      </c>
      <c r="G50" s="29"/>
      <c r="H50" s="30">
        <f t="shared" si="10"/>
        <v>1.7418310616961516E-2</v>
      </c>
      <c r="I50" s="30">
        <f t="shared" si="11"/>
        <v>1.7418310616961516E-2</v>
      </c>
      <c r="J50" s="29">
        <v>0</v>
      </c>
      <c r="K50" s="30">
        <v>0</v>
      </c>
      <c r="L50" s="29"/>
      <c r="M50" s="30">
        <f t="shared" si="12"/>
        <v>1.7418310616961516E-2</v>
      </c>
      <c r="N50" s="30">
        <f t="shared" si="13"/>
        <v>1.7418310616961516E-2</v>
      </c>
      <c r="O50" s="29">
        <v>0</v>
      </c>
      <c r="P50" s="30">
        <v>0</v>
      </c>
      <c r="Q50" s="29"/>
      <c r="R50" s="30">
        <f t="shared" si="14"/>
        <v>1.7418310616961516E-2</v>
      </c>
      <c r="S50" s="30">
        <f t="shared" si="15"/>
        <v>1.7418310616961516E-2</v>
      </c>
      <c r="T50" s="29">
        <v>0</v>
      </c>
      <c r="U50" s="30">
        <v>0</v>
      </c>
      <c r="V50" s="29"/>
      <c r="W50" s="30">
        <f t="shared" si="16"/>
        <v>1.7418310616961516E-2</v>
      </c>
    </row>
    <row r="51" spans="1:23" s="37" customFormat="1" x14ac:dyDescent="0.3">
      <c r="A51" s="26"/>
      <c r="B51" s="27">
        <f t="shared" si="17"/>
        <v>12</v>
      </c>
      <c r="C51" s="28" t="s">
        <v>11</v>
      </c>
      <c r="D51" s="30">
        <f t="shared" si="9"/>
        <v>0.56192737707116702</v>
      </c>
      <c r="E51" s="29">
        <v>0</v>
      </c>
      <c r="F51" s="30">
        <v>0</v>
      </c>
      <c r="G51" s="29"/>
      <c r="H51" s="30">
        <f t="shared" si="10"/>
        <v>0.56192737707116702</v>
      </c>
      <c r="I51" s="30">
        <f t="shared" si="11"/>
        <v>0.56192737707116702</v>
      </c>
      <c r="J51" s="29">
        <v>0</v>
      </c>
      <c r="K51" s="30">
        <v>0</v>
      </c>
      <c r="L51" s="29"/>
      <c r="M51" s="30">
        <f t="shared" si="12"/>
        <v>0.56192737707116702</v>
      </c>
      <c r="N51" s="30">
        <f t="shared" si="13"/>
        <v>0.56192737707116702</v>
      </c>
      <c r="O51" s="29">
        <v>0</v>
      </c>
      <c r="P51" s="30">
        <v>0</v>
      </c>
      <c r="Q51" s="29"/>
      <c r="R51" s="30">
        <f t="shared" si="14"/>
        <v>0.56192737707116702</v>
      </c>
      <c r="S51" s="30">
        <f t="shared" si="15"/>
        <v>0.56192737707116702</v>
      </c>
      <c r="T51" s="29">
        <v>0</v>
      </c>
      <c r="U51" s="30">
        <v>0</v>
      </c>
      <c r="V51" s="29"/>
      <c r="W51" s="30">
        <f t="shared" si="16"/>
        <v>0.56192737707116702</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22.4834575</v>
      </c>
      <c r="E53" s="29">
        <v>0</v>
      </c>
      <c r="F53" s="30">
        <v>0</v>
      </c>
      <c r="G53" s="29"/>
      <c r="H53" s="30">
        <f t="shared" si="10"/>
        <v>22.4834575</v>
      </c>
      <c r="I53" s="30">
        <f t="shared" si="11"/>
        <v>22.4834575</v>
      </c>
      <c r="J53" s="29">
        <v>0</v>
      </c>
      <c r="K53" s="30">
        <v>0</v>
      </c>
      <c r="L53" s="29"/>
      <c r="M53" s="30">
        <f t="shared" si="12"/>
        <v>22.4834575</v>
      </c>
      <c r="N53" s="30">
        <f t="shared" si="13"/>
        <v>22.4834575</v>
      </c>
      <c r="O53" s="29">
        <v>0</v>
      </c>
      <c r="P53" s="30">
        <v>0</v>
      </c>
      <c r="Q53" s="29"/>
      <c r="R53" s="30">
        <f t="shared" si="14"/>
        <v>22.4834575</v>
      </c>
      <c r="S53" s="30">
        <f t="shared" si="15"/>
        <v>22.4834575</v>
      </c>
      <c r="T53" s="29">
        <v>0</v>
      </c>
      <c r="U53" s="30">
        <v>0</v>
      </c>
      <c r="V53" s="29"/>
      <c r="W53" s="30">
        <f t="shared" si="16"/>
        <v>22.4834575</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156.96314267439334</v>
      </c>
      <c r="E57" s="36">
        <f>SUM(E40:E56)</f>
        <v>7.2110820750000002</v>
      </c>
      <c r="F57" s="36">
        <f>SUM(F40:F56)</f>
        <v>0</v>
      </c>
      <c r="G57" s="36">
        <f>SUM(G40:G56)</f>
        <v>0</v>
      </c>
      <c r="H57" s="36">
        <f>SUM(H40:H56)</f>
        <v>164.17422474939332</v>
      </c>
      <c r="I57" s="36">
        <f t="shared" ref="I57:W57" si="18">SUM(I40:I56)</f>
        <v>164.17422474939332</v>
      </c>
      <c r="J57" s="36">
        <f t="shared" si="18"/>
        <v>0</v>
      </c>
      <c r="K57" s="36">
        <f t="shared" si="18"/>
        <v>0</v>
      </c>
      <c r="L57" s="36">
        <f t="shared" si="18"/>
        <v>0</v>
      </c>
      <c r="M57" s="36">
        <f t="shared" si="18"/>
        <v>164.17422474939332</v>
      </c>
      <c r="N57" s="36">
        <f t="shared" si="18"/>
        <v>164.17422474939332</v>
      </c>
      <c r="O57" s="36">
        <f t="shared" si="18"/>
        <v>0</v>
      </c>
      <c r="P57" s="36">
        <f t="shared" si="18"/>
        <v>0</v>
      </c>
      <c r="Q57" s="36">
        <f t="shared" si="18"/>
        <v>0</v>
      </c>
      <c r="R57" s="36">
        <f t="shared" si="18"/>
        <v>164.17422474939332</v>
      </c>
      <c r="S57" s="36">
        <f t="shared" si="18"/>
        <v>164.17422474939332</v>
      </c>
      <c r="T57" s="36">
        <f t="shared" si="18"/>
        <v>0</v>
      </c>
      <c r="U57" s="36">
        <f t="shared" si="18"/>
        <v>0</v>
      </c>
      <c r="V57" s="36">
        <f t="shared" si="18"/>
        <v>0</v>
      </c>
      <c r="W57" s="36">
        <f t="shared" si="18"/>
        <v>164.17422474939332</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f t="shared" ref="A68:A84" si="19">Y68</f>
        <v>0</v>
      </c>
      <c r="B68" s="41">
        <v>1</v>
      </c>
      <c r="C68" s="42" t="s">
        <v>0</v>
      </c>
      <c r="D68" s="134">
        <v>0</v>
      </c>
      <c r="E68" s="43">
        <f t="shared" ref="E68:E84" si="20">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1">I68+J68-K68-L68</f>
        <v>0</v>
      </c>
      <c r="N68" s="43">
        <f>M68</f>
        <v>0</v>
      </c>
      <c r="O68" s="43">
        <f t="shared" ref="O68:O84" si="22">IF((IFERROR(N68/((N14+O14)*90%),0))&lt;70%,MIN((MAX((N14+O14)*90%-N68,0)),(N14+O14/2)*$A95),MAX((O14+N14)*90%-N68,0)/O$86)</f>
        <v>0</v>
      </c>
      <c r="P68" s="43">
        <f t="shared" ref="P68:P84" si="23">IFERROR(IF(N68=0,0,N68/N14*P14),0)</f>
        <v>0</v>
      </c>
      <c r="Q68" s="44"/>
      <c r="R68" s="43">
        <f>N68+O68-P68-Q68</f>
        <v>0</v>
      </c>
      <c r="S68" s="45">
        <f>R68</f>
        <v>0</v>
      </c>
      <c r="T68" s="43">
        <f t="shared" ref="T68:T84" si="24">IF((IFERROR(S68/((S14+T14)*90%),0))&lt;70%,MIN((MAX((S14+T14)*90%-S68,0)),(S14+T14/2)*$A95),MAX((T14+S14)*90%-S68,0)/T$86)</f>
        <v>0</v>
      </c>
      <c r="U68" s="43">
        <f t="shared" ref="U68:U84" si="25">IFERROR(IF(S68=0,0,S68/S14*U14),0)</f>
        <v>0</v>
      </c>
      <c r="V68" s="44"/>
      <c r="W68" s="45">
        <f>S68+T68-U68-V68</f>
        <v>0</v>
      </c>
      <c r="Y68" s="46">
        <v>0</v>
      </c>
    </row>
    <row r="69" spans="1:25" x14ac:dyDescent="0.3">
      <c r="A69" s="46">
        <f t="shared" si="19"/>
        <v>3.3399999999999999E-2</v>
      </c>
      <c r="B69" s="41">
        <f>B68+1</f>
        <v>2</v>
      </c>
      <c r="C69" s="42" t="s">
        <v>1</v>
      </c>
      <c r="D69" s="134">
        <v>0</v>
      </c>
      <c r="E69" s="43">
        <f t="shared" si="20"/>
        <v>0</v>
      </c>
      <c r="F69" s="43">
        <f t="shared" ref="F69:F84" si="26">IFERROR(IF(D69=0,0,D69/D15*F15),0)</f>
        <v>0</v>
      </c>
      <c r="G69" s="44"/>
      <c r="H69" s="48">
        <f>D69+E69-F69-G69</f>
        <v>0</v>
      </c>
      <c r="I69" s="45">
        <f t="shared" ref="I69:I84" si="27">H69</f>
        <v>0</v>
      </c>
      <c r="J69" s="43">
        <f t="shared" ref="J69:J84" si="28">IF((IFERROR(I69/((I15+J15)*90%),0))&lt;70%,MIN((MAX((I15+J15)*90%-I69,0)),(I15+J15/2)*$A69),MAX((J15+I15)*90%-I69,0)/J$86)</f>
        <v>3.5425485301499998E-2</v>
      </c>
      <c r="K69" s="43">
        <f t="shared" ref="K69:K84" si="29">IFERROR(IF(I69=0,0,I69/I15*K15),0)</f>
        <v>0</v>
      </c>
      <c r="L69" s="44"/>
      <c r="M69" s="45">
        <f t="shared" si="21"/>
        <v>3.5425485301499998E-2</v>
      </c>
      <c r="N69" s="43">
        <f t="shared" ref="N69:N83" si="30">M69</f>
        <v>3.5425485301499998E-2</v>
      </c>
      <c r="O69" s="43">
        <f t="shared" si="22"/>
        <v>0.17764389972650196</v>
      </c>
      <c r="P69" s="43">
        <f t="shared" si="23"/>
        <v>0</v>
      </c>
      <c r="Q69" s="44"/>
      <c r="R69" s="43">
        <f t="shared" ref="R69:R84" si="31">N69+O69-P69-Q69</f>
        <v>0.21306938502800196</v>
      </c>
      <c r="S69" s="45">
        <f t="shared" ref="S69:S84" si="32">R69</f>
        <v>0.21306938502800196</v>
      </c>
      <c r="T69" s="43">
        <f t="shared" si="24"/>
        <v>0.25499680389180401</v>
      </c>
      <c r="U69" s="43">
        <f t="shared" si="25"/>
        <v>0</v>
      </c>
      <c r="V69" s="44"/>
      <c r="W69" s="45">
        <f t="shared" ref="W69:W84" si="33">S69+T69-U69-V69</f>
        <v>0.468066188919806</v>
      </c>
      <c r="Y69" s="46">
        <v>3.3399999999999999E-2</v>
      </c>
    </row>
    <row r="70" spans="1:25" x14ac:dyDescent="0.3">
      <c r="A70" s="46">
        <f t="shared" si="19"/>
        <v>5.28E-2</v>
      </c>
      <c r="B70" s="41">
        <f t="shared" ref="B70:B84" si="34">B69+1</f>
        <v>3</v>
      </c>
      <c r="C70" s="42" t="s">
        <v>2</v>
      </c>
      <c r="D70" s="134">
        <v>0</v>
      </c>
      <c r="E70" s="43">
        <f t="shared" si="20"/>
        <v>0</v>
      </c>
      <c r="F70" s="43">
        <f t="shared" si="26"/>
        <v>0</v>
      </c>
      <c r="G70" s="44"/>
      <c r="H70" s="43">
        <f t="shared" ref="H70:H84" si="35">D70+E70-F70-G70</f>
        <v>0</v>
      </c>
      <c r="I70" s="45">
        <f t="shared" si="27"/>
        <v>0</v>
      </c>
      <c r="J70" s="43">
        <f t="shared" si="28"/>
        <v>0</v>
      </c>
      <c r="K70" s="43">
        <f t="shared" si="29"/>
        <v>0</v>
      </c>
      <c r="L70" s="44"/>
      <c r="M70" s="45">
        <f t="shared" si="21"/>
        <v>0</v>
      </c>
      <c r="N70" s="43">
        <f t="shared" si="30"/>
        <v>0</v>
      </c>
      <c r="O70" s="43">
        <f t="shared" si="22"/>
        <v>0</v>
      </c>
      <c r="P70" s="43">
        <f t="shared" si="23"/>
        <v>0</v>
      </c>
      <c r="Q70" s="44"/>
      <c r="R70" s="43">
        <f t="shared" si="31"/>
        <v>0</v>
      </c>
      <c r="S70" s="45">
        <f t="shared" si="32"/>
        <v>0</v>
      </c>
      <c r="T70" s="43">
        <f t="shared" si="24"/>
        <v>0</v>
      </c>
      <c r="U70" s="43">
        <f t="shared" si="25"/>
        <v>0</v>
      </c>
      <c r="V70" s="44"/>
      <c r="W70" s="45">
        <f t="shared" si="33"/>
        <v>0</v>
      </c>
      <c r="Y70" s="46">
        <v>5.28E-2</v>
      </c>
    </row>
    <row r="71" spans="1:25" x14ac:dyDescent="0.3">
      <c r="A71" s="46">
        <f t="shared" si="19"/>
        <v>5.28E-2</v>
      </c>
      <c r="B71" s="41">
        <f t="shared" si="34"/>
        <v>4</v>
      </c>
      <c r="C71" s="42" t="s">
        <v>3</v>
      </c>
      <c r="D71" s="134">
        <v>0</v>
      </c>
      <c r="E71" s="43">
        <f t="shared" si="20"/>
        <v>0</v>
      </c>
      <c r="F71" s="43">
        <f t="shared" si="26"/>
        <v>0</v>
      </c>
      <c r="G71" s="44"/>
      <c r="H71" s="43">
        <f t="shared" si="35"/>
        <v>0</v>
      </c>
      <c r="I71" s="45">
        <f t="shared" si="27"/>
        <v>0</v>
      </c>
      <c r="J71" s="43">
        <f t="shared" si="28"/>
        <v>0</v>
      </c>
      <c r="K71" s="43">
        <f t="shared" si="29"/>
        <v>0</v>
      </c>
      <c r="L71" s="44"/>
      <c r="M71" s="45">
        <f t="shared" si="21"/>
        <v>0</v>
      </c>
      <c r="N71" s="43">
        <f t="shared" si="30"/>
        <v>0</v>
      </c>
      <c r="O71" s="43">
        <f t="shared" si="22"/>
        <v>0</v>
      </c>
      <c r="P71" s="43">
        <f t="shared" si="23"/>
        <v>0</v>
      </c>
      <c r="Q71" s="44"/>
      <c r="R71" s="43">
        <f t="shared" si="31"/>
        <v>0</v>
      </c>
      <c r="S71" s="45">
        <f t="shared" si="32"/>
        <v>0</v>
      </c>
      <c r="T71" s="43">
        <f t="shared" si="24"/>
        <v>0</v>
      </c>
      <c r="U71" s="43">
        <f t="shared" si="25"/>
        <v>0</v>
      </c>
      <c r="V71" s="44"/>
      <c r="W71" s="45">
        <f t="shared" si="33"/>
        <v>0</v>
      </c>
      <c r="Y71" s="46">
        <v>5.28E-2</v>
      </c>
    </row>
    <row r="72" spans="1:25" x14ac:dyDescent="0.3">
      <c r="A72" s="46">
        <f t="shared" si="19"/>
        <v>3.3399999999999999E-2</v>
      </c>
      <c r="B72" s="41">
        <f t="shared" si="34"/>
        <v>5</v>
      </c>
      <c r="C72" s="42" t="s">
        <v>4</v>
      </c>
      <c r="D72" s="134">
        <v>0</v>
      </c>
      <c r="E72" s="43">
        <f t="shared" si="20"/>
        <v>0</v>
      </c>
      <c r="F72" s="43">
        <f t="shared" si="26"/>
        <v>0</v>
      </c>
      <c r="G72" s="44"/>
      <c r="H72" s="43">
        <f t="shared" si="35"/>
        <v>0</v>
      </c>
      <c r="I72" s="45">
        <f t="shared" si="27"/>
        <v>0</v>
      </c>
      <c r="J72" s="43">
        <f t="shared" si="28"/>
        <v>1.73392668818E-2</v>
      </c>
      <c r="K72" s="43">
        <f t="shared" si="29"/>
        <v>0</v>
      </c>
      <c r="L72" s="44"/>
      <c r="M72" s="45">
        <f t="shared" si="21"/>
        <v>1.73392668818E-2</v>
      </c>
      <c r="N72" s="43">
        <f t="shared" si="30"/>
        <v>1.73392668818E-2</v>
      </c>
      <c r="O72" s="43">
        <f t="shared" si="22"/>
        <v>3.46785337636E-2</v>
      </c>
      <c r="P72" s="43">
        <f t="shared" si="23"/>
        <v>0</v>
      </c>
      <c r="Q72" s="44"/>
      <c r="R72" s="43">
        <f t="shared" si="31"/>
        <v>5.20178006454E-2</v>
      </c>
      <c r="S72" s="45">
        <f t="shared" si="32"/>
        <v>5.20178006454E-2</v>
      </c>
      <c r="T72" s="43">
        <f t="shared" si="24"/>
        <v>3.46785337636E-2</v>
      </c>
      <c r="U72" s="43">
        <f t="shared" si="25"/>
        <v>0</v>
      </c>
      <c r="V72" s="44"/>
      <c r="W72" s="45">
        <f t="shared" si="33"/>
        <v>8.6696334409E-2</v>
      </c>
      <c r="Y72" s="46">
        <v>3.3399999999999999E-2</v>
      </c>
    </row>
    <row r="73" spans="1:25" x14ac:dyDescent="0.3">
      <c r="A73" s="46">
        <f t="shared" si="19"/>
        <v>5.28E-2</v>
      </c>
      <c r="B73" s="41">
        <f t="shared" si="34"/>
        <v>6</v>
      </c>
      <c r="C73" s="42" t="s">
        <v>5</v>
      </c>
      <c r="D73" s="134">
        <v>0.60966491412891988</v>
      </c>
      <c r="E73" s="43">
        <f t="shared" si="20"/>
        <v>0.79801506926114663</v>
      </c>
      <c r="F73" s="43">
        <f>IFERROR(IF(D73=0,0,D73/D19*F19),0)</f>
        <v>0</v>
      </c>
      <c r="G73" s="44"/>
      <c r="H73" s="43">
        <f t="shared" si="35"/>
        <v>1.4076799833900666</v>
      </c>
      <c r="I73" s="45">
        <f t="shared" si="27"/>
        <v>1.4076799833900666</v>
      </c>
      <c r="J73" s="43">
        <f t="shared" si="28"/>
        <v>1.6334696557771469</v>
      </c>
      <c r="K73" s="43">
        <f t="shared" si="29"/>
        <v>0</v>
      </c>
      <c r="L73" s="44"/>
      <c r="M73" s="45">
        <f t="shared" si="21"/>
        <v>3.0411496391672133</v>
      </c>
      <c r="N73" s="43">
        <f t="shared" si="30"/>
        <v>3.0411496391672133</v>
      </c>
      <c r="O73" s="43">
        <f t="shared" si="22"/>
        <v>3.8009881119835462</v>
      </c>
      <c r="P73" s="43">
        <f t="shared" si="23"/>
        <v>0</v>
      </c>
      <c r="Q73" s="44"/>
      <c r="R73" s="43">
        <f t="shared" si="31"/>
        <v>6.8421377511507595</v>
      </c>
      <c r="S73" s="45">
        <f t="shared" si="32"/>
        <v>6.8421377511507595</v>
      </c>
      <c r="T73" s="43">
        <f t="shared" si="24"/>
        <v>5.9991654943691461</v>
      </c>
      <c r="U73" s="43">
        <f t="shared" si="25"/>
        <v>0</v>
      </c>
      <c r="V73" s="44"/>
      <c r="W73" s="45">
        <f t="shared" si="33"/>
        <v>12.841303245519907</v>
      </c>
      <c r="Y73" s="46">
        <v>5.28E-2</v>
      </c>
    </row>
    <row r="74" spans="1:25" x14ac:dyDescent="0.3">
      <c r="A74" s="46">
        <f t="shared" si="19"/>
        <v>0.18</v>
      </c>
      <c r="B74" s="41">
        <f t="shared" si="34"/>
        <v>7</v>
      </c>
      <c r="C74" s="42" t="s">
        <v>6</v>
      </c>
      <c r="D74" s="134">
        <v>0</v>
      </c>
      <c r="E74" s="43">
        <f t="shared" si="20"/>
        <v>0</v>
      </c>
      <c r="F74" s="43">
        <f t="shared" si="26"/>
        <v>0</v>
      </c>
      <c r="G74" s="44"/>
      <c r="H74" s="43">
        <f t="shared" si="35"/>
        <v>0</v>
      </c>
      <c r="I74" s="45">
        <f t="shared" si="27"/>
        <v>0</v>
      </c>
      <c r="J74" s="43">
        <f t="shared" si="28"/>
        <v>0</v>
      </c>
      <c r="K74" s="43">
        <f t="shared" si="29"/>
        <v>0</v>
      </c>
      <c r="L74" s="44"/>
      <c r="M74" s="45">
        <f t="shared" si="21"/>
        <v>0</v>
      </c>
      <c r="N74" s="43">
        <f t="shared" si="30"/>
        <v>0</v>
      </c>
      <c r="O74" s="43">
        <f t="shared" si="22"/>
        <v>0</v>
      </c>
      <c r="P74" s="43">
        <f t="shared" si="23"/>
        <v>0</v>
      </c>
      <c r="Q74" s="44"/>
      <c r="R74" s="43">
        <f t="shared" si="31"/>
        <v>0</v>
      </c>
      <c r="S74" s="45">
        <f t="shared" si="32"/>
        <v>0</v>
      </c>
      <c r="T74" s="43">
        <f t="shared" si="24"/>
        <v>0</v>
      </c>
      <c r="U74" s="43">
        <f t="shared" si="25"/>
        <v>0</v>
      </c>
      <c r="V74" s="44"/>
      <c r="W74" s="45">
        <f t="shared" si="33"/>
        <v>0</v>
      </c>
      <c r="Y74" s="46">
        <v>0.18</v>
      </c>
    </row>
    <row r="75" spans="1:25" x14ac:dyDescent="0.3">
      <c r="A75" s="46">
        <f t="shared" si="19"/>
        <v>5.28E-2</v>
      </c>
      <c r="B75" s="41">
        <f t="shared" si="34"/>
        <v>8</v>
      </c>
      <c r="C75" s="42" t="s">
        <v>7</v>
      </c>
      <c r="D75" s="134">
        <v>0</v>
      </c>
      <c r="E75" s="43">
        <f t="shared" si="20"/>
        <v>0</v>
      </c>
      <c r="F75" s="43">
        <f t="shared" si="26"/>
        <v>0</v>
      </c>
      <c r="G75" s="44"/>
      <c r="H75" s="43">
        <f t="shared" si="35"/>
        <v>0</v>
      </c>
      <c r="I75" s="45">
        <f t="shared" si="27"/>
        <v>0</v>
      </c>
      <c r="J75" s="43">
        <f t="shared" si="28"/>
        <v>0</v>
      </c>
      <c r="K75" s="43">
        <f t="shared" si="29"/>
        <v>0</v>
      </c>
      <c r="L75" s="44"/>
      <c r="M75" s="45">
        <f t="shared" si="21"/>
        <v>0</v>
      </c>
      <c r="N75" s="43">
        <f t="shared" si="30"/>
        <v>0</v>
      </c>
      <c r="O75" s="43">
        <f t="shared" si="22"/>
        <v>0</v>
      </c>
      <c r="P75" s="43">
        <f t="shared" si="23"/>
        <v>0</v>
      </c>
      <c r="Q75" s="44"/>
      <c r="R75" s="43">
        <f t="shared" si="31"/>
        <v>0</v>
      </c>
      <c r="S75" s="45">
        <f t="shared" si="32"/>
        <v>0</v>
      </c>
      <c r="T75" s="43">
        <f t="shared" si="24"/>
        <v>0</v>
      </c>
      <c r="U75" s="43">
        <f t="shared" si="25"/>
        <v>0</v>
      </c>
      <c r="V75" s="44"/>
      <c r="W75" s="45">
        <f t="shared" si="33"/>
        <v>0</v>
      </c>
      <c r="Y75" s="46">
        <v>5.28E-2</v>
      </c>
    </row>
    <row r="76" spans="1:25" x14ac:dyDescent="0.3">
      <c r="A76" s="46">
        <f t="shared" si="19"/>
        <v>5.28E-2</v>
      </c>
      <c r="B76" s="41">
        <f t="shared" si="34"/>
        <v>9</v>
      </c>
      <c r="C76" s="42" t="s">
        <v>8</v>
      </c>
      <c r="D76" s="134">
        <v>0</v>
      </c>
      <c r="E76" s="43">
        <f t="shared" si="20"/>
        <v>0</v>
      </c>
      <c r="F76" s="43">
        <f t="shared" si="26"/>
        <v>0</v>
      </c>
      <c r="G76" s="44"/>
      <c r="H76" s="43">
        <f t="shared" si="35"/>
        <v>0</v>
      </c>
      <c r="I76" s="45">
        <f t="shared" si="27"/>
        <v>0</v>
      </c>
      <c r="J76" s="43">
        <f t="shared" si="28"/>
        <v>0</v>
      </c>
      <c r="K76" s="43">
        <f t="shared" si="29"/>
        <v>0</v>
      </c>
      <c r="L76" s="44"/>
      <c r="M76" s="45">
        <f t="shared" si="21"/>
        <v>0</v>
      </c>
      <c r="N76" s="43">
        <f t="shared" si="30"/>
        <v>0</v>
      </c>
      <c r="O76" s="43">
        <f t="shared" si="22"/>
        <v>0</v>
      </c>
      <c r="P76" s="43">
        <f t="shared" si="23"/>
        <v>0</v>
      </c>
      <c r="Q76" s="44"/>
      <c r="R76" s="43">
        <f t="shared" si="31"/>
        <v>0</v>
      </c>
      <c r="S76" s="45">
        <f t="shared" si="32"/>
        <v>0</v>
      </c>
      <c r="T76" s="43">
        <f t="shared" si="24"/>
        <v>0</v>
      </c>
      <c r="U76" s="43">
        <f t="shared" si="25"/>
        <v>0</v>
      </c>
      <c r="V76" s="44"/>
      <c r="W76" s="45">
        <f t="shared" si="33"/>
        <v>0</v>
      </c>
      <c r="Y76" s="46">
        <v>5.28E-2</v>
      </c>
    </row>
    <row r="77" spans="1:25" x14ac:dyDescent="0.3">
      <c r="A77" s="46">
        <f t="shared" si="19"/>
        <v>9.5000000000000001E-2</v>
      </c>
      <c r="B77" s="41">
        <f t="shared" si="34"/>
        <v>10</v>
      </c>
      <c r="C77" s="42" t="s">
        <v>9</v>
      </c>
      <c r="D77" s="134">
        <v>5.5877044781574257E-2</v>
      </c>
      <c r="E77" s="43">
        <f t="shared" si="20"/>
        <v>0.14304404723521619</v>
      </c>
      <c r="F77" s="43">
        <f t="shared" si="26"/>
        <v>0</v>
      </c>
      <c r="G77" s="44"/>
      <c r="H77" s="43">
        <f t="shared" si="35"/>
        <v>0.19892109201679045</v>
      </c>
      <c r="I77" s="45">
        <f t="shared" si="27"/>
        <v>0.19892109201679045</v>
      </c>
      <c r="J77" s="43">
        <f t="shared" si="28"/>
        <v>0.24883673128271622</v>
      </c>
      <c r="K77" s="43">
        <f t="shared" si="29"/>
        <v>0</v>
      </c>
      <c r="L77" s="44"/>
      <c r="M77" s="45">
        <f t="shared" si="21"/>
        <v>0.44775782329950664</v>
      </c>
      <c r="N77" s="43">
        <f t="shared" si="30"/>
        <v>0.44775782329950664</v>
      </c>
      <c r="O77" s="43">
        <f t="shared" si="22"/>
        <v>0.24883673128271622</v>
      </c>
      <c r="P77" s="43">
        <f t="shared" si="23"/>
        <v>0</v>
      </c>
      <c r="Q77" s="44"/>
      <c r="R77" s="43">
        <f t="shared" si="31"/>
        <v>0.69659455458222286</v>
      </c>
      <c r="S77" s="45">
        <f t="shared" si="32"/>
        <v>0.69659455458222286</v>
      </c>
      <c r="T77" s="43">
        <f t="shared" si="24"/>
        <v>0.24883673128271622</v>
      </c>
      <c r="U77" s="43">
        <f t="shared" si="25"/>
        <v>0</v>
      </c>
      <c r="V77" s="44"/>
      <c r="W77" s="45">
        <f t="shared" si="33"/>
        <v>0.94543128586493907</v>
      </c>
      <c r="Y77" s="46">
        <v>9.5000000000000001E-2</v>
      </c>
    </row>
    <row r="78" spans="1:25" x14ac:dyDescent="0.3">
      <c r="A78" s="46">
        <f t="shared" si="19"/>
        <v>6.3299999999999995E-2</v>
      </c>
      <c r="B78" s="41">
        <f t="shared" si="34"/>
        <v>11</v>
      </c>
      <c r="C78" s="42" t="s">
        <v>10</v>
      </c>
      <c r="D78" s="134">
        <v>5.5128953102683194E-4</v>
      </c>
      <c r="E78" s="43">
        <f t="shared" si="20"/>
        <v>1.1025790620536639E-3</v>
      </c>
      <c r="F78" s="43">
        <f t="shared" si="26"/>
        <v>0</v>
      </c>
      <c r="G78" s="44"/>
      <c r="H78" s="43">
        <f t="shared" si="35"/>
        <v>1.6538685930804959E-3</v>
      </c>
      <c r="I78" s="45">
        <f t="shared" si="27"/>
        <v>1.6538685930804959E-3</v>
      </c>
      <c r="J78" s="43">
        <f t="shared" si="28"/>
        <v>1.1025790620536639E-3</v>
      </c>
      <c r="K78" s="43">
        <f t="shared" si="29"/>
        <v>0</v>
      </c>
      <c r="L78" s="44"/>
      <c r="M78" s="45">
        <f t="shared" si="21"/>
        <v>2.75644765513416E-3</v>
      </c>
      <c r="N78" s="43">
        <f t="shared" si="30"/>
        <v>2.75644765513416E-3</v>
      </c>
      <c r="O78" s="43">
        <f t="shared" si="22"/>
        <v>1.1025790620536639E-3</v>
      </c>
      <c r="P78" s="43">
        <f t="shared" si="23"/>
        <v>0</v>
      </c>
      <c r="Q78" s="44"/>
      <c r="R78" s="43">
        <f t="shared" si="31"/>
        <v>3.8590267171878237E-3</v>
      </c>
      <c r="S78" s="45">
        <f t="shared" si="32"/>
        <v>3.8590267171878237E-3</v>
      </c>
      <c r="T78" s="43">
        <f t="shared" si="24"/>
        <v>1.1025790620536639E-3</v>
      </c>
      <c r="U78" s="43">
        <f t="shared" si="25"/>
        <v>0</v>
      </c>
      <c r="V78" s="44"/>
      <c r="W78" s="45">
        <f t="shared" si="33"/>
        <v>4.9616057792414873E-3</v>
      </c>
      <c r="Y78" s="46">
        <v>6.3299999999999995E-2</v>
      </c>
    </row>
    <row r="79" spans="1:25" x14ac:dyDescent="0.3">
      <c r="A79" s="46">
        <f t="shared" si="19"/>
        <v>6.3299999999999995E-2</v>
      </c>
      <c r="B79" s="41">
        <f t="shared" si="34"/>
        <v>12</v>
      </c>
      <c r="C79" s="42" t="s">
        <v>11</v>
      </c>
      <c r="D79" s="134">
        <v>1.1329231011060965E-2</v>
      </c>
      <c r="E79" s="43">
        <f t="shared" si="20"/>
        <v>2.3558047859404869E-2</v>
      </c>
      <c r="F79" s="43">
        <f t="shared" si="26"/>
        <v>6.0531382691361079E-3</v>
      </c>
      <c r="G79" s="49"/>
      <c r="H79" s="43">
        <f t="shared" si="35"/>
        <v>2.8834140601329723E-2</v>
      </c>
      <c r="I79" s="45">
        <f t="shared" si="27"/>
        <v>2.8834140601329723E-2</v>
      </c>
      <c r="J79" s="43">
        <f t="shared" si="28"/>
        <v>3.1590049903804873E-2</v>
      </c>
      <c r="K79" s="43">
        <f t="shared" si="29"/>
        <v>0</v>
      </c>
      <c r="L79" s="44"/>
      <c r="M79" s="45">
        <f t="shared" si="21"/>
        <v>6.0424190505134596E-2</v>
      </c>
      <c r="N79" s="43">
        <f t="shared" si="30"/>
        <v>6.0424190505134596E-2</v>
      </c>
      <c r="O79" s="43">
        <f t="shared" si="22"/>
        <v>3.5570002968604873E-2</v>
      </c>
      <c r="P79" s="43">
        <f t="shared" si="23"/>
        <v>0</v>
      </c>
      <c r="Q79" s="44"/>
      <c r="R79" s="43">
        <f t="shared" si="31"/>
        <v>9.599419347373947E-2</v>
      </c>
      <c r="S79" s="45">
        <f t="shared" si="32"/>
        <v>9.599419347373947E-2</v>
      </c>
      <c r="T79" s="43">
        <f t="shared" si="24"/>
        <v>3.5570002968604873E-2</v>
      </c>
      <c r="U79" s="43">
        <f t="shared" si="25"/>
        <v>0</v>
      </c>
      <c r="V79" s="44"/>
      <c r="W79" s="45">
        <f t="shared" si="33"/>
        <v>0.13156419644234435</v>
      </c>
      <c r="Y79" s="46">
        <v>6.3299999999999995E-2</v>
      </c>
    </row>
    <row r="80" spans="1:25" x14ac:dyDescent="0.3">
      <c r="A80" s="46">
        <f t="shared" si="19"/>
        <v>6.3299999999999995E-2</v>
      </c>
      <c r="B80" s="41">
        <f t="shared" si="34"/>
        <v>13</v>
      </c>
      <c r="C80" s="28" t="s">
        <v>12</v>
      </c>
      <c r="D80" s="134">
        <v>0</v>
      </c>
      <c r="E80" s="43">
        <f t="shared" si="20"/>
        <v>0</v>
      </c>
      <c r="F80" s="43">
        <f t="shared" si="26"/>
        <v>0</v>
      </c>
      <c r="G80" s="49"/>
      <c r="H80" s="43">
        <f t="shared" si="35"/>
        <v>0</v>
      </c>
      <c r="I80" s="45">
        <f t="shared" si="27"/>
        <v>0</v>
      </c>
      <c r="J80" s="43">
        <f t="shared" si="28"/>
        <v>0</v>
      </c>
      <c r="K80" s="43">
        <f t="shared" si="29"/>
        <v>0</v>
      </c>
      <c r="L80" s="44"/>
      <c r="M80" s="45">
        <f t="shared" si="21"/>
        <v>0</v>
      </c>
      <c r="N80" s="43">
        <f t="shared" si="30"/>
        <v>0</v>
      </c>
      <c r="O80" s="43">
        <f t="shared" si="22"/>
        <v>0</v>
      </c>
      <c r="P80" s="43">
        <f t="shared" si="23"/>
        <v>0</v>
      </c>
      <c r="Q80" s="44"/>
      <c r="R80" s="43">
        <f t="shared" si="31"/>
        <v>0</v>
      </c>
      <c r="S80" s="45">
        <f t="shared" si="32"/>
        <v>0</v>
      </c>
      <c r="T80" s="43">
        <f t="shared" si="24"/>
        <v>0</v>
      </c>
      <c r="U80" s="43">
        <f t="shared" si="25"/>
        <v>0</v>
      </c>
      <c r="V80" s="44"/>
      <c r="W80" s="45">
        <f t="shared" si="33"/>
        <v>0</v>
      </c>
      <c r="Y80" s="46">
        <v>6.3299999999999995E-2</v>
      </c>
    </row>
    <row r="81" spans="1:33" x14ac:dyDescent="0.3">
      <c r="A81" s="46">
        <f t="shared" si="19"/>
        <v>0.15</v>
      </c>
      <c r="B81" s="41">
        <f t="shared" si="34"/>
        <v>14</v>
      </c>
      <c r="C81" s="28" t="s">
        <v>13</v>
      </c>
      <c r="D81" s="134">
        <v>0</v>
      </c>
      <c r="E81" s="43">
        <f>IF((IFERROR(D81/((D27+E27)*100%),0))&lt;70%,MIN((MAX((D27+E27)*100%-D81,0)),(D27+E27/2)*$Y81),MAX((E27+D27)*100%-D81,0)/E$86)</f>
        <v>0</v>
      </c>
      <c r="F81" s="43">
        <f t="shared" si="26"/>
        <v>0</v>
      </c>
      <c r="G81" s="49"/>
      <c r="H81" s="43">
        <f t="shared" si="35"/>
        <v>0</v>
      </c>
      <c r="I81" s="45">
        <f t="shared" si="27"/>
        <v>0</v>
      </c>
      <c r="J81" s="43">
        <f>IF((IFERROR(I81/((I27+J27)*100%),0))&lt;70%,MIN((MAX((I27+J27)*100%-I81,0)),(I27+J27/2)*$A81),MAX((J27+I27)*100%-I81,0)/J$86)</f>
        <v>0</v>
      </c>
      <c r="K81" s="43">
        <f t="shared" si="29"/>
        <v>0</v>
      </c>
      <c r="L81" s="44"/>
      <c r="M81" s="45">
        <f t="shared" si="21"/>
        <v>0</v>
      </c>
      <c r="N81" s="43">
        <f t="shared" si="30"/>
        <v>0</v>
      </c>
      <c r="O81" s="43">
        <f>IF((IFERROR(N81/((N27+O27)*100%),0))&lt;70%,MIN((MAX((N27+O27)*100%-N81,0)),(N27+O27/2)*$A108),MAX((O27+N27)*100%-N81,0)/O$86)</f>
        <v>1.6862593125000001</v>
      </c>
      <c r="P81" s="43">
        <f t="shared" si="23"/>
        <v>0</v>
      </c>
      <c r="Q81" s="44"/>
      <c r="R81" s="43">
        <f t="shared" si="31"/>
        <v>1.6862593125000001</v>
      </c>
      <c r="S81" s="45">
        <f t="shared" si="32"/>
        <v>1.6862593125000001</v>
      </c>
      <c r="T81" s="43">
        <f>IF((IFERROR(S81/((S27+T27)*100%),0))&lt;70%,MIN((MAX((S27+T27)*100%-S81,0)),(S27+T27/2)*$A108),MAX((T27+S27)*100%-S81,0)/T$86)</f>
        <v>3.3725186250000001</v>
      </c>
      <c r="U81" s="43">
        <f t="shared" si="25"/>
        <v>0</v>
      </c>
      <c r="V81" s="44"/>
      <c r="W81" s="45">
        <f t="shared" si="33"/>
        <v>5.0587779375000004</v>
      </c>
      <c r="Y81" s="46">
        <v>0.15</v>
      </c>
    </row>
    <row r="82" spans="1:33" x14ac:dyDescent="0.3">
      <c r="A82" s="46">
        <f t="shared" si="19"/>
        <v>0.3</v>
      </c>
      <c r="B82" s="41">
        <f t="shared" si="34"/>
        <v>15</v>
      </c>
      <c r="C82" s="28" t="s">
        <v>14</v>
      </c>
      <c r="D82" s="134">
        <v>0</v>
      </c>
      <c r="E82" s="43">
        <f>IF((IFERROR(D82/((D28+E28)*100%),0))&lt;70%,MIN((MAX((D28+E28)*100%-D82,0)),(D28+E28/2)*$Y82),MAX((E28+D28)*100%-D82,0)/E$86)</f>
        <v>0</v>
      </c>
      <c r="F82" s="43">
        <f t="shared" si="26"/>
        <v>0</v>
      </c>
      <c r="G82" s="49"/>
      <c r="H82" s="43">
        <f t="shared" si="35"/>
        <v>0</v>
      </c>
      <c r="I82" s="45">
        <f t="shared" si="27"/>
        <v>0</v>
      </c>
      <c r="J82" s="43">
        <f>IF((IFERROR(I82/((I28+J28)*100%),0))&lt;70%,MIN((MAX((I28+J28)*100%-I82,0)),(I28+J28/2)*$A82),MAX((J28+I28)*100%-I82,0)/J$86)</f>
        <v>0</v>
      </c>
      <c r="K82" s="43">
        <f t="shared" si="29"/>
        <v>0</v>
      </c>
      <c r="L82" s="44"/>
      <c r="M82" s="45">
        <f t="shared" si="21"/>
        <v>0</v>
      </c>
      <c r="N82" s="43">
        <f t="shared" si="30"/>
        <v>0</v>
      </c>
      <c r="O82" s="43">
        <f>IF((IFERROR(N82/((N28+O28)*100%),0))&lt;70%,MIN((MAX((N28+O28)*100%-N82,0)),(N28+O28/2)*$A109),MAX((O28+N28)*100%-N82,0)/O$86)</f>
        <v>0</v>
      </c>
      <c r="P82" s="43">
        <f t="shared" si="23"/>
        <v>0</v>
      </c>
      <c r="Q82" s="44"/>
      <c r="R82" s="43">
        <f t="shared" si="31"/>
        <v>0</v>
      </c>
      <c r="S82" s="45">
        <f t="shared" si="32"/>
        <v>0</v>
      </c>
      <c r="T82" s="43">
        <f>IF((IFERROR(S82/((S28+T28)*100%),0))&lt;70%,MIN((MAX((S28+T28)*100%-S82,0)),(S28+T28/2)*$A109),MAX((T28+S28)*100%-S82,0)/T$86)</f>
        <v>0</v>
      </c>
      <c r="U82" s="43">
        <f t="shared" si="25"/>
        <v>0</v>
      </c>
      <c r="V82" s="44"/>
      <c r="W82" s="45">
        <f t="shared" si="33"/>
        <v>0</v>
      </c>
      <c r="Y82" s="46">
        <v>0.3</v>
      </c>
    </row>
    <row r="83" spans="1:33" x14ac:dyDescent="0.3">
      <c r="A83" s="46">
        <f t="shared" si="19"/>
        <v>0.3</v>
      </c>
      <c r="B83" s="41">
        <f t="shared" si="34"/>
        <v>16</v>
      </c>
      <c r="C83" s="28" t="s">
        <v>15</v>
      </c>
      <c r="D83" s="134">
        <v>0</v>
      </c>
      <c r="E83" s="43">
        <f t="shared" si="20"/>
        <v>0</v>
      </c>
      <c r="F83" s="43">
        <f t="shared" si="26"/>
        <v>0</v>
      </c>
      <c r="G83" s="44"/>
      <c r="H83" s="43">
        <f t="shared" si="35"/>
        <v>0</v>
      </c>
      <c r="I83" s="45">
        <f t="shared" si="27"/>
        <v>0</v>
      </c>
      <c r="J83" s="43">
        <f t="shared" si="28"/>
        <v>0</v>
      </c>
      <c r="K83" s="43">
        <f t="shared" si="29"/>
        <v>0</v>
      </c>
      <c r="L83" s="44"/>
      <c r="M83" s="45">
        <f t="shared" si="21"/>
        <v>0</v>
      </c>
      <c r="N83" s="43">
        <f t="shared" si="30"/>
        <v>0</v>
      </c>
      <c r="O83" s="43">
        <f t="shared" si="22"/>
        <v>0</v>
      </c>
      <c r="P83" s="43">
        <f t="shared" si="23"/>
        <v>0</v>
      </c>
      <c r="Q83" s="44"/>
      <c r="R83" s="43">
        <f t="shared" si="31"/>
        <v>0</v>
      </c>
      <c r="S83" s="45">
        <f t="shared" si="32"/>
        <v>0</v>
      </c>
      <c r="T83" s="43">
        <f t="shared" si="24"/>
        <v>0</v>
      </c>
      <c r="U83" s="43">
        <f t="shared" si="25"/>
        <v>0</v>
      </c>
      <c r="V83" s="44"/>
      <c r="W83" s="45">
        <f t="shared" si="33"/>
        <v>0</v>
      </c>
      <c r="Y83" s="46">
        <v>0.3</v>
      </c>
    </row>
    <row r="84" spans="1:33" x14ac:dyDescent="0.3">
      <c r="A84" s="46">
        <f t="shared" si="19"/>
        <v>3.3399999999999999E-2</v>
      </c>
      <c r="B84" s="41">
        <f t="shared" si="34"/>
        <v>17</v>
      </c>
      <c r="C84" s="28" t="s">
        <v>16</v>
      </c>
      <c r="D84" s="134">
        <v>0</v>
      </c>
      <c r="E84" s="43">
        <f t="shared" si="20"/>
        <v>0</v>
      </c>
      <c r="F84" s="43">
        <f t="shared" si="26"/>
        <v>0</v>
      </c>
      <c r="G84" s="44"/>
      <c r="H84" s="43">
        <f t="shared" si="35"/>
        <v>0</v>
      </c>
      <c r="I84" s="45">
        <f t="shared" si="27"/>
        <v>0</v>
      </c>
      <c r="J84" s="43">
        <f t="shared" si="28"/>
        <v>0</v>
      </c>
      <c r="K84" s="43">
        <f t="shared" si="29"/>
        <v>0</v>
      </c>
      <c r="L84" s="44"/>
      <c r="M84" s="45">
        <f t="shared" si="21"/>
        <v>0</v>
      </c>
      <c r="N84" s="43">
        <f>M84</f>
        <v>0</v>
      </c>
      <c r="O84" s="43">
        <f t="shared" si="22"/>
        <v>0</v>
      </c>
      <c r="P84" s="43">
        <f t="shared" si="23"/>
        <v>0</v>
      </c>
      <c r="Q84" s="44"/>
      <c r="R84" s="43">
        <f t="shared" si="31"/>
        <v>0</v>
      </c>
      <c r="S84" s="45">
        <f t="shared" si="32"/>
        <v>0</v>
      </c>
      <c r="T84" s="43">
        <f t="shared" si="24"/>
        <v>0</v>
      </c>
      <c r="U84" s="43">
        <f t="shared" si="25"/>
        <v>0</v>
      </c>
      <c r="V84" s="44"/>
      <c r="W84" s="45">
        <f t="shared" si="33"/>
        <v>0</v>
      </c>
      <c r="Y84" s="46">
        <v>3.3399999999999999E-2</v>
      </c>
    </row>
    <row r="85" spans="1:33" ht="16" x14ac:dyDescent="0.3">
      <c r="A85" s="85"/>
      <c r="B85" s="34"/>
      <c r="C85" s="35" t="s">
        <v>17</v>
      </c>
      <c r="D85" s="36">
        <f>SUM(D68:D84)</f>
        <v>0.67742247945258194</v>
      </c>
      <c r="E85" s="36">
        <f>SUM(E68:E84)</f>
        <v>0.96571974341782141</v>
      </c>
      <c r="F85" s="36">
        <f t="shared" ref="F85:W85" si="36">SUM(F68:F84)</f>
        <v>6.0531382691361079E-3</v>
      </c>
      <c r="G85" s="36">
        <f t="shared" si="36"/>
        <v>0</v>
      </c>
      <c r="H85" s="36">
        <f t="shared" si="36"/>
        <v>1.6370890846012673</v>
      </c>
      <c r="I85" s="36">
        <f t="shared" si="36"/>
        <v>1.6370890846012673</v>
      </c>
      <c r="J85" s="36">
        <f t="shared" si="36"/>
        <v>1.9677637682090214</v>
      </c>
      <c r="K85" s="36">
        <f t="shared" si="36"/>
        <v>0</v>
      </c>
      <c r="L85" s="36">
        <f t="shared" si="36"/>
        <v>0</v>
      </c>
      <c r="M85" s="36">
        <f t="shared" si="36"/>
        <v>3.6048528528102883</v>
      </c>
      <c r="N85" s="36">
        <f t="shared" si="36"/>
        <v>3.6048528528102883</v>
      </c>
      <c r="O85" s="36">
        <f t="shared" si="36"/>
        <v>5.9850791712870226</v>
      </c>
      <c r="P85" s="36">
        <f t="shared" si="36"/>
        <v>0</v>
      </c>
      <c r="Q85" s="36">
        <f t="shared" si="36"/>
        <v>0</v>
      </c>
      <c r="R85" s="36">
        <f t="shared" si="36"/>
        <v>9.5899320240973118</v>
      </c>
      <c r="S85" s="36">
        <f t="shared" si="36"/>
        <v>9.5899320240973118</v>
      </c>
      <c r="T85" s="36">
        <f t="shared" si="36"/>
        <v>9.9468687703379253</v>
      </c>
      <c r="U85" s="36">
        <f t="shared" si="36"/>
        <v>0</v>
      </c>
      <c r="V85" s="36">
        <f t="shared" si="36"/>
        <v>0</v>
      </c>
      <c r="W85" s="36">
        <f t="shared" si="36"/>
        <v>19.536800794435237</v>
      </c>
    </row>
    <row r="86" spans="1:33" ht="16" x14ac:dyDescent="0.3">
      <c r="A86" s="85"/>
      <c r="B86" s="38"/>
      <c r="C86" s="51" t="s">
        <v>87</v>
      </c>
      <c r="D86" s="52"/>
      <c r="E86" s="53">
        <v>6.3639269406392698</v>
      </c>
      <c r="F86" s="52">
        <f>E85-F85</f>
        <v>0.95966660514868529</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42"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 t="shared" ref="O95:O107" si="42">IF((IFERROR(N95/((N40+O40)*90%),0))&lt;70%,MIN((MAX((N40+O40)*90%-N95,0)),(N40+O40/2)*$A95),MAX((O40+N40)*90%-N95,0)/O$113)</f>
        <v>0</v>
      </c>
      <c r="P95" s="43">
        <f t="shared" ref="P95:P111" si="43">IFERROR(IF(N95=0,0,N95/N40*P40),0)</f>
        <v>0</v>
      </c>
      <c r="Q95" s="29"/>
      <c r="R95" s="30">
        <f>N95+O95-P95-Q95</f>
        <v>0</v>
      </c>
      <c r="S95" s="30">
        <f>R95</f>
        <v>0</v>
      </c>
      <c r="T95" s="43">
        <f t="shared" ref="T95:T107" si="44">IF((IFERROR(S95/((S40+T40)*90%),0))&lt;70%,MIN((MAX((S40+T40)*90%-S95,0)),(S40+T40/2)*$A95),MAX((T40+S40)*90%-S95,0)/T$113)</f>
        <v>0</v>
      </c>
      <c r="U95" s="43">
        <f t="shared" ref="U95:U111" si="45">IFERROR(IF(S95=0,0,S95/S40*U40),0)</f>
        <v>0</v>
      </c>
      <c r="V95" s="29"/>
      <c r="W95" s="30">
        <f>S95+T95-U95-V95</f>
        <v>0</v>
      </c>
    </row>
    <row r="96" spans="1:33" x14ac:dyDescent="0.3">
      <c r="A96" s="46">
        <f t="shared" ref="A96:A111" si="46">A69</f>
        <v>3.3399999999999999E-2</v>
      </c>
      <c r="B96" s="41">
        <f>B95+1</f>
        <v>2</v>
      </c>
      <c r="C96" s="42" t="s">
        <v>1</v>
      </c>
      <c r="D96" s="45">
        <f t="shared" si="37"/>
        <v>0.468066188919806</v>
      </c>
      <c r="E96" s="43">
        <f t="shared" si="38"/>
        <v>0.25499680389180401</v>
      </c>
      <c r="F96" s="43">
        <f t="shared" si="39"/>
        <v>0</v>
      </c>
      <c r="G96" s="44"/>
      <c r="H96" s="45">
        <f t="shared" ref="H96:H111" si="47">D96+E96-F96-G96</f>
        <v>0.72306299281161002</v>
      </c>
      <c r="I96" s="30">
        <f t="shared" ref="I96:I111" si="48">H96</f>
        <v>0.72306299281161002</v>
      </c>
      <c r="J96" s="43">
        <f t="shared" si="40"/>
        <v>0.25499680389180401</v>
      </c>
      <c r="K96" s="43">
        <f t="shared" si="41"/>
        <v>0</v>
      </c>
      <c r="L96" s="29"/>
      <c r="M96" s="30">
        <f t="shared" ref="M96:M111" si="49">I96+J96-K96-L96</f>
        <v>0.97805979670341403</v>
      </c>
      <c r="N96" s="30">
        <f t="shared" ref="N96:N111" si="50">M96</f>
        <v>0.97805979670341403</v>
      </c>
      <c r="O96" s="43">
        <f t="shared" si="42"/>
        <v>0.25499680389180401</v>
      </c>
      <c r="P96" s="43">
        <f t="shared" si="43"/>
        <v>0</v>
      </c>
      <c r="Q96" s="29"/>
      <c r="R96" s="30">
        <f t="shared" ref="R96:R111" si="51">N96+O96-P96-Q96</f>
        <v>1.2330566005952179</v>
      </c>
      <c r="S96" s="30">
        <f t="shared" ref="S96:S111" si="52">R96</f>
        <v>1.2330566005952179</v>
      </c>
      <c r="T96" s="43">
        <f t="shared" si="44"/>
        <v>0.25499680389180401</v>
      </c>
      <c r="U96" s="43">
        <f t="shared" si="45"/>
        <v>0</v>
      </c>
      <c r="V96" s="29"/>
      <c r="W96" s="30">
        <f t="shared" ref="W96:W111" si="53">S96+T96-U96-V96</f>
        <v>1.4880534044870219</v>
      </c>
    </row>
    <row r="97" spans="1:23" x14ac:dyDescent="0.3">
      <c r="A97" s="46">
        <f t="shared" si="46"/>
        <v>5.28E-2</v>
      </c>
      <c r="B97" s="41">
        <f t="shared" ref="B97:B111" si="54">B96+1</f>
        <v>3</v>
      </c>
      <c r="C97" s="42" t="s">
        <v>2</v>
      </c>
      <c r="D97" s="45">
        <f t="shared" si="37"/>
        <v>0</v>
      </c>
      <c r="E97" s="43">
        <f t="shared" si="38"/>
        <v>0</v>
      </c>
      <c r="F97" s="43">
        <f t="shared" si="39"/>
        <v>0</v>
      </c>
      <c r="G97" s="44"/>
      <c r="H97" s="45">
        <f t="shared" si="47"/>
        <v>0</v>
      </c>
      <c r="I97" s="30">
        <f t="shared" si="48"/>
        <v>0</v>
      </c>
      <c r="J97" s="43">
        <f t="shared" si="40"/>
        <v>0</v>
      </c>
      <c r="K97" s="43">
        <f t="shared" si="41"/>
        <v>0</v>
      </c>
      <c r="L97" s="29"/>
      <c r="M97" s="30">
        <f t="shared" si="49"/>
        <v>0</v>
      </c>
      <c r="N97" s="30">
        <f t="shared" si="50"/>
        <v>0</v>
      </c>
      <c r="O97" s="43">
        <f t="shared" si="42"/>
        <v>0</v>
      </c>
      <c r="P97" s="43">
        <f t="shared" si="43"/>
        <v>0</v>
      </c>
      <c r="Q97" s="29"/>
      <c r="R97" s="30">
        <f t="shared" si="51"/>
        <v>0</v>
      </c>
      <c r="S97" s="30">
        <f t="shared" si="52"/>
        <v>0</v>
      </c>
      <c r="T97" s="43">
        <f t="shared" si="44"/>
        <v>0</v>
      </c>
      <c r="U97" s="43">
        <f t="shared" si="45"/>
        <v>0</v>
      </c>
      <c r="V97" s="29"/>
      <c r="W97" s="30">
        <f t="shared" si="53"/>
        <v>0</v>
      </c>
    </row>
    <row r="98" spans="1:23" x14ac:dyDescent="0.3">
      <c r="A98" s="46">
        <f t="shared" si="46"/>
        <v>5.28E-2</v>
      </c>
      <c r="B98" s="41">
        <f t="shared" si="54"/>
        <v>4</v>
      </c>
      <c r="C98" s="42" t="s">
        <v>3</v>
      </c>
      <c r="D98" s="45">
        <f t="shared" si="37"/>
        <v>0</v>
      </c>
      <c r="E98" s="43">
        <f t="shared" si="38"/>
        <v>0</v>
      </c>
      <c r="F98" s="43">
        <f t="shared" si="39"/>
        <v>0</v>
      </c>
      <c r="G98" s="44"/>
      <c r="H98" s="45">
        <f t="shared" si="47"/>
        <v>0</v>
      </c>
      <c r="I98" s="30">
        <f t="shared" si="48"/>
        <v>0</v>
      </c>
      <c r="J98" s="43">
        <f t="shared" si="40"/>
        <v>0</v>
      </c>
      <c r="K98" s="43">
        <f t="shared" si="41"/>
        <v>0</v>
      </c>
      <c r="L98" s="29"/>
      <c r="M98" s="30">
        <f t="shared" si="49"/>
        <v>0</v>
      </c>
      <c r="N98" s="30">
        <f t="shared" si="50"/>
        <v>0</v>
      </c>
      <c r="O98" s="43">
        <f t="shared" si="42"/>
        <v>0</v>
      </c>
      <c r="P98" s="43">
        <f t="shared" si="43"/>
        <v>0</v>
      </c>
      <c r="Q98" s="29"/>
      <c r="R98" s="30">
        <f t="shared" si="51"/>
        <v>0</v>
      </c>
      <c r="S98" s="30">
        <f t="shared" si="52"/>
        <v>0</v>
      </c>
      <c r="T98" s="43">
        <f t="shared" si="44"/>
        <v>0</v>
      </c>
      <c r="U98" s="43">
        <f t="shared" si="45"/>
        <v>0</v>
      </c>
      <c r="V98" s="29"/>
      <c r="W98" s="30">
        <f t="shared" si="53"/>
        <v>0</v>
      </c>
    </row>
    <row r="99" spans="1:23" x14ac:dyDescent="0.3">
      <c r="A99" s="46">
        <f t="shared" si="46"/>
        <v>3.3399999999999999E-2</v>
      </c>
      <c r="B99" s="41">
        <f t="shared" si="54"/>
        <v>5</v>
      </c>
      <c r="C99" s="42" t="s">
        <v>4</v>
      </c>
      <c r="D99" s="45">
        <f t="shared" si="37"/>
        <v>8.6696334409E-2</v>
      </c>
      <c r="E99" s="43">
        <f t="shared" si="38"/>
        <v>3.46785337636E-2</v>
      </c>
      <c r="F99" s="43">
        <f t="shared" si="39"/>
        <v>0</v>
      </c>
      <c r="G99" s="44"/>
      <c r="H99" s="45">
        <f t="shared" si="47"/>
        <v>0.1213748681726</v>
      </c>
      <c r="I99" s="30">
        <f t="shared" si="48"/>
        <v>0.1213748681726</v>
      </c>
      <c r="J99" s="43">
        <f t="shared" si="40"/>
        <v>3.46785337636E-2</v>
      </c>
      <c r="K99" s="43">
        <f t="shared" si="41"/>
        <v>0</v>
      </c>
      <c r="L99" s="29"/>
      <c r="M99" s="30">
        <f t="shared" si="49"/>
        <v>0.15605340193619999</v>
      </c>
      <c r="N99" s="30">
        <f t="shared" si="50"/>
        <v>0.15605340193619999</v>
      </c>
      <c r="O99" s="43">
        <f t="shared" si="42"/>
        <v>3.46785337636E-2</v>
      </c>
      <c r="P99" s="43">
        <f t="shared" si="43"/>
        <v>0</v>
      </c>
      <c r="Q99" s="29"/>
      <c r="R99" s="30">
        <f t="shared" si="51"/>
        <v>0.19073193569979999</v>
      </c>
      <c r="S99" s="30">
        <f t="shared" si="52"/>
        <v>0.19073193569979999</v>
      </c>
      <c r="T99" s="43">
        <f t="shared" si="44"/>
        <v>3.46785337636E-2</v>
      </c>
      <c r="U99" s="43">
        <f t="shared" si="45"/>
        <v>0</v>
      </c>
      <c r="V99" s="29"/>
      <c r="W99" s="30">
        <f t="shared" si="53"/>
        <v>0.22541046946339999</v>
      </c>
    </row>
    <row r="100" spans="1:23" x14ac:dyDescent="0.3">
      <c r="A100" s="46">
        <f t="shared" si="46"/>
        <v>5.28E-2</v>
      </c>
      <c r="B100" s="41">
        <f t="shared" si="54"/>
        <v>6</v>
      </c>
      <c r="C100" s="42" t="s">
        <v>5</v>
      </c>
      <c r="D100" s="45">
        <f t="shared" si="37"/>
        <v>12.841303245519907</v>
      </c>
      <c r="E100" s="43">
        <f t="shared" si="38"/>
        <v>6.6640797806691463</v>
      </c>
      <c r="F100" s="43">
        <f t="shared" si="39"/>
        <v>0</v>
      </c>
      <c r="G100" s="44"/>
      <c r="H100" s="45">
        <f t="shared" si="47"/>
        <v>19.505383026189051</v>
      </c>
      <c r="I100" s="30">
        <f t="shared" si="48"/>
        <v>19.505383026189051</v>
      </c>
      <c r="J100" s="43">
        <f t="shared" si="40"/>
        <v>6.8544523474491461</v>
      </c>
      <c r="K100" s="43">
        <f t="shared" si="41"/>
        <v>0</v>
      </c>
      <c r="L100" s="29"/>
      <c r="M100" s="30">
        <f t="shared" si="49"/>
        <v>26.359835373638198</v>
      </c>
      <c r="N100" s="30">
        <f t="shared" si="50"/>
        <v>26.359835373638198</v>
      </c>
      <c r="O100" s="43">
        <f t="shared" si="42"/>
        <v>6.8544523474491461</v>
      </c>
      <c r="P100" s="43">
        <f t="shared" si="43"/>
        <v>0</v>
      </c>
      <c r="Q100" s="29"/>
      <c r="R100" s="30">
        <f t="shared" si="51"/>
        <v>33.214287721087345</v>
      </c>
      <c r="S100" s="30">
        <f t="shared" si="52"/>
        <v>33.214287721087345</v>
      </c>
      <c r="T100" s="43">
        <f t="shared" si="44"/>
        <v>6.8544523474491461</v>
      </c>
      <c r="U100" s="43">
        <f t="shared" si="45"/>
        <v>0</v>
      </c>
      <c r="V100" s="29"/>
      <c r="W100" s="30">
        <f t="shared" si="53"/>
        <v>40.068740068536492</v>
      </c>
    </row>
    <row r="101" spans="1:23" x14ac:dyDescent="0.3">
      <c r="A101" s="46">
        <f t="shared" si="46"/>
        <v>0.18</v>
      </c>
      <c r="B101" s="41">
        <f t="shared" si="54"/>
        <v>7</v>
      </c>
      <c r="C101" s="42" t="s">
        <v>6</v>
      </c>
      <c r="D101" s="45">
        <f t="shared" si="37"/>
        <v>0</v>
      </c>
      <c r="E101" s="43">
        <f t="shared" si="38"/>
        <v>0</v>
      </c>
      <c r="F101" s="43">
        <f t="shared" si="39"/>
        <v>0</v>
      </c>
      <c r="G101" s="44"/>
      <c r="H101" s="45">
        <f t="shared" si="47"/>
        <v>0</v>
      </c>
      <c r="I101" s="30">
        <f t="shared" si="48"/>
        <v>0</v>
      </c>
      <c r="J101" s="43">
        <f t="shared" si="40"/>
        <v>0</v>
      </c>
      <c r="K101" s="43">
        <f t="shared" si="41"/>
        <v>0</v>
      </c>
      <c r="L101" s="29"/>
      <c r="M101" s="30">
        <f t="shared" si="49"/>
        <v>0</v>
      </c>
      <c r="N101" s="30">
        <f t="shared" si="50"/>
        <v>0</v>
      </c>
      <c r="O101" s="43">
        <f t="shared" si="42"/>
        <v>0</v>
      </c>
      <c r="P101" s="43">
        <f t="shared" si="43"/>
        <v>0</v>
      </c>
      <c r="Q101" s="29"/>
      <c r="R101" s="30">
        <f t="shared" si="51"/>
        <v>0</v>
      </c>
      <c r="S101" s="30">
        <f t="shared" si="52"/>
        <v>0</v>
      </c>
      <c r="T101" s="43">
        <f t="shared" si="44"/>
        <v>0</v>
      </c>
      <c r="U101" s="43">
        <f t="shared" si="45"/>
        <v>0</v>
      </c>
      <c r="V101" s="29"/>
      <c r="W101" s="30">
        <f t="shared" si="53"/>
        <v>0</v>
      </c>
    </row>
    <row r="102" spans="1:23" x14ac:dyDescent="0.3">
      <c r="A102" s="46">
        <f t="shared" si="46"/>
        <v>5.28E-2</v>
      </c>
      <c r="B102" s="41">
        <f t="shared" si="54"/>
        <v>8</v>
      </c>
      <c r="C102" s="42" t="s">
        <v>7</v>
      </c>
      <c r="D102" s="45">
        <f t="shared" si="37"/>
        <v>0</v>
      </c>
      <c r="E102" s="43">
        <f t="shared" si="38"/>
        <v>0</v>
      </c>
      <c r="F102" s="43">
        <f t="shared" si="39"/>
        <v>0</v>
      </c>
      <c r="G102" s="44"/>
      <c r="H102" s="45">
        <f t="shared" si="47"/>
        <v>0</v>
      </c>
      <c r="I102" s="30">
        <f t="shared" si="48"/>
        <v>0</v>
      </c>
      <c r="J102" s="43">
        <f t="shared" si="40"/>
        <v>0</v>
      </c>
      <c r="K102" s="43">
        <f t="shared" si="41"/>
        <v>0</v>
      </c>
      <c r="L102" s="29"/>
      <c r="M102" s="30">
        <f t="shared" si="49"/>
        <v>0</v>
      </c>
      <c r="N102" s="30">
        <f t="shared" si="50"/>
        <v>0</v>
      </c>
      <c r="O102" s="43">
        <f t="shared" si="42"/>
        <v>0</v>
      </c>
      <c r="P102" s="43">
        <f t="shared" si="43"/>
        <v>0</v>
      </c>
      <c r="Q102" s="29"/>
      <c r="R102" s="30">
        <f t="shared" si="51"/>
        <v>0</v>
      </c>
      <c r="S102" s="30">
        <f t="shared" si="52"/>
        <v>0</v>
      </c>
      <c r="T102" s="43">
        <f t="shared" si="44"/>
        <v>0</v>
      </c>
      <c r="U102" s="43">
        <f t="shared" si="45"/>
        <v>0</v>
      </c>
      <c r="V102" s="29"/>
      <c r="W102" s="30">
        <f t="shared" si="53"/>
        <v>0</v>
      </c>
    </row>
    <row r="103" spans="1:23" x14ac:dyDescent="0.3">
      <c r="A103" s="46">
        <f t="shared" si="46"/>
        <v>5.28E-2</v>
      </c>
      <c r="B103" s="41">
        <f t="shared" si="54"/>
        <v>9</v>
      </c>
      <c r="C103" s="42" t="s">
        <v>8</v>
      </c>
      <c r="D103" s="45">
        <f t="shared" si="37"/>
        <v>0</v>
      </c>
      <c r="E103" s="43">
        <f t="shared" si="38"/>
        <v>0</v>
      </c>
      <c r="F103" s="43">
        <f t="shared" si="39"/>
        <v>0</v>
      </c>
      <c r="G103" s="44"/>
      <c r="H103" s="45">
        <f t="shared" si="47"/>
        <v>0</v>
      </c>
      <c r="I103" s="30">
        <f t="shared" si="48"/>
        <v>0</v>
      </c>
      <c r="J103" s="43">
        <f t="shared" si="40"/>
        <v>0</v>
      </c>
      <c r="K103" s="43">
        <f t="shared" si="41"/>
        <v>0</v>
      </c>
      <c r="L103" s="29"/>
      <c r="M103" s="30">
        <f t="shared" si="49"/>
        <v>0</v>
      </c>
      <c r="N103" s="30">
        <f t="shared" si="50"/>
        <v>0</v>
      </c>
      <c r="O103" s="43">
        <f t="shared" si="42"/>
        <v>0</v>
      </c>
      <c r="P103" s="43">
        <f t="shared" si="43"/>
        <v>0</v>
      </c>
      <c r="Q103" s="29"/>
      <c r="R103" s="30">
        <f t="shared" si="51"/>
        <v>0</v>
      </c>
      <c r="S103" s="30">
        <f t="shared" si="52"/>
        <v>0</v>
      </c>
      <c r="T103" s="43">
        <f t="shared" si="44"/>
        <v>0</v>
      </c>
      <c r="U103" s="43">
        <f t="shared" si="45"/>
        <v>0</v>
      </c>
      <c r="V103" s="29"/>
      <c r="W103" s="30">
        <f t="shared" si="53"/>
        <v>0</v>
      </c>
    </row>
    <row r="104" spans="1:23" x14ac:dyDescent="0.3">
      <c r="A104" s="46">
        <f t="shared" si="46"/>
        <v>9.5000000000000001E-2</v>
      </c>
      <c r="B104" s="41">
        <f t="shared" si="54"/>
        <v>10</v>
      </c>
      <c r="C104" s="42" t="s">
        <v>9</v>
      </c>
      <c r="D104" s="45">
        <f t="shared" si="37"/>
        <v>0.94543128586493907</v>
      </c>
      <c r="E104" s="43">
        <f t="shared" si="38"/>
        <v>0.24883673128271622</v>
      </c>
      <c r="F104" s="43">
        <f t="shared" si="39"/>
        <v>0</v>
      </c>
      <c r="G104" s="44"/>
      <c r="H104" s="45">
        <f t="shared" si="47"/>
        <v>1.1942680171476554</v>
      </c>
      <c r="I104" s="30">
        <f t="shared" si="48"/>
        <v>1.1942680171476554</v>
      </c>
      <c r="J104" s="43">
        <f t="shared" si="40"/>
        <v>0.24883673128271622</v>
      </c>
      <c r="K104" s="43">
        <f t="shared" si="41"/>
        <v>0</v>
      </c>
      <c r="L104" s="29"/>
      <c r="M104" s="30">
        <f t="shared" si="49"/>
        <v>1.4431047484303716</v>
      </c>
      <c r="N104" s="30">
        <f t="shared" si="50"/>
        <v>1.4431047484303716</v>
      </c>
      <c r="O104" s="43">
        <f t="shared" si="42"/>
        <v>0.24883673128271622</v>
      </c>
      <c r="P104" s="43">
        <f t="shared" si="43"/>
        <v>0</v>
      </c>
      <c r="Q104" s="29"/>
      <c r="R104" s="30">
        <f t="shared" si="51"/>
        <v>1.6919414797130878</v>
      </c>
      <c r="S104" s="30">
        <f t="shared" si="52"/>
        <v>1.6919414797130878</v>
      </c>
      <c r="T104" s="43">
        <f t="shared" si="44"/>
        <v>0.66545913243896049</v>
      </c>
      <c r="U104" s="43">
        <f t="shared" si="45"/>
        <v>0</v>
      </c>
      <c r="V104" s="29"/>
      <c r="W104" s="30">
        <f t="shared" si="53"/>
        <v>2.3574006121520483</v>
      </c>
    </row>
    <row r="105" spans="1:23" x14ac:dyDescent="0.3">
      <c r="A105" s="46">
        <f t="shared" si="46"/>
        <v>6.3299999999999995E-2</v>
      </c>
      <c r="B105" s="41">
        <f t="shared" si="54"/>
        <v>11</v>
      </c>
      <c r="C105" s="42" t="s">
        <v>10</v>
      </c>
      <c r="D105" s="45">
        <f t="shared" si="37"/>
        <v>4.9616057792414873E-3</v>
      </c>
      <c r="E105" s="43">
        <f t="shared" si="38"/>
        <v>1.1025790620536639E-3</v>
      </c>
      <c r="F105" s="43">
        <f t="shared" si="39"/>
        <v>0</v>
      </c>
      <c r="G105" s="44"/>
      <c r="H105" s="45">
        <f t="shared" si="47"/>
        <v>6.064184841295151E-3</v>
      </c>
      <c r="I105" s="30">
        <f t="shared" si="48"/>
        <v>6.064184841295151E-3</v>
      </c>
      <c r="J105" s="43">
        <f t="shared" si="40"/>
        <v>1.1025790620536639E-3</v>
      </c>
      <c r="K105" s="43">
        <f t="shared" si="41"/>
        <v>0</v>
      </c>
      <c r="L105" s="29"/>
      <c r="M105" s="30">
        <f t="shared" si="49"/>
        <v>7.1667639033488146E-3</v>
      </c>
      <c r="N105" s="30">
        <f t="shared" si="50"/>
        <v>7.1667639033488146E-3</v>
      </c>
      <c r="O105" s="43">
        <f t="shared" si="42"/>
        <v>1.1025790620536639E-3</v>
      </c>
      <c r="P105" s="43">
        <f t="shared" si="43"/>
        <v>0</v>
      </c>
      <c r="Q105" s="29"/>
      <c r="R105" s="30">
        <f t="shared" si="51"/>
        <v>8.2693429654024792E-3</v>
      </c>
      <c r="S105" s="30">
        <f t="shared" si="52"/>
        <v>8.2693429654024792E-3</v>
      </c>
      <c r="T105" s="43">
        <f t="shared" si="44"/>
        <v>1.1025790620536639E-3</v>
      </c>
      <c r="U105" s="43">
        <f t="shared" si="45"/>
        <v>0</v>
      </c>
      <c r="V105" s="29"/>
      <c r="W105" s="30">
        <f t="shared" si="53"/>
        <v>9.3719220274561428E-3</v>
      </c>
    </row>
    <row r="106" spans="1:23" x14ac:dyDescent="0.3">
      <c r="A106" s="46">
        <f t="shared" si="46"/>
        <v>6.3299999999999995E-2</v>
      </c>
      <c r="B106" s="41">
        <f t="shared" si="54"/>
        <v>12</v>
      </c>
      <c r="C106" s="42" t="s">
        <v>11</v>
      </c>
      <c r="D106" s="45">
        <f t="shared" si="37"/>
        <v>0.13156419644234435</v>
      </c>
      <c r="E106" s="43">
        <f t="shared" si="38"/>
        <v>3.5570002968604873E-2</v>
      </c>
      <c r="F106" s="43">
        <f t="shared" si="39"/>
        <v>0</v>
      </c>
      <c r="G106" s="44"/>
      <c r="H106" s="45">
        <f t="shared" si="47"/>
        <v>0.16713419941094923</v>
      </c>
      <c r="I106" s="30">
        <f t="shared" si="48"/>
        <v>0.16713419941094923</v>
      </c>
      <c r="J106" s="43">
        <f t="shared" si="40"/>
        <v>3.5570002968604873E-2</v>
      </c>
      <c r="K106" s="43">
        <f t="shared" si="41"/>
        <v>0</v>
      </c>
      <c r="L106" s="29"/>
      <c r="M106" s="30">
        <f t="shared" si="49"/>
        <v>0.20270420237955411</v>
      </c>
      <c r="N106" s="30">
        <f t="shared" si="50"/>
        <v>0.20270420237955411</v>
      </c>
      <c r="O106" s="43">
        <f t="shared" si="42"/>
        <v>3.5570002968604873E-2</v>
      </c>
      <c r="P106" s="43">
        <f t="shared" si="43"/>
        <v>0</v>
      </c>
      <c r="Q106" s="29"/>
      <c r="R106" s="30">
        <f t="shared" si="51"/>
        <v>0.23827420534815899</v>
      </c>
      <c r="S106" s="30">
        <f t="shared" si="52"/>
        <v>0.23827420534815899</v>
      </c>
      <c r="T106" s="43">
        <f t="shared" si="44"/>
        <v>3.5570002968604873E-2</v>
      </c>
      <c r="U106" s="43">
        <f t="shared" si="45"/>
        <v>0</v>
      </c>
      <c r="V106" s="29"/>
      <c r="W106" s="30">
        <f t="shared" si="53"/>
        <v>0.27384420831676387</v>
      </c>
    </row>
    <row r="107" spans="1:23" x14ac:dyDescent="0.3">
      <c r="A107" s="46">
        <f t="shared" si="46"/>
        <v>6.3299999999999995E-2</v>
      </c>
      <c r="B107" s="41">
        <f t="shared" si="54"/>
        <v>13</v>
      </c>
      <c r="C107" s="28" t="s">
        <v>12</v>
      </c>
      <c r="D107" s="45">
        <f t="shared" si="37"/>
        <v>0</v>
      </c>
      <c r="E107" s="43">
        <f t="shared" si="38"/>
        <v>0</v>
      </c>
      <c r="F107" s="43">
        <f t="shared" si="39"/>
        <v>0</v>
      </c>
      <c r="G107" s="44"/>
      <c r="H107" s="45">
        <f t="shared" si="47"/>
        <v>0</v>
      </c>
      <c r="I107" s="30">
        <f t="shared" si="48"/>
        <v>0</v>
      </c>
      <c r="J107" s="43">
        <f t="shared" si="40"/>
        <v>0</v>
      </c>
      <c r="K107" s="43">
        <f t="shared" si="41"/>
        <v>0</v>
      </c>
      <c r="L107" s="29"/>
      <c r="M107" s="30">
        <f t="shared" si="49"/>
        <v>0</v>
      </c>
      <c r="N107" s="30">
        <f t="shared" si="50"/>
        <v>0</v>
      </c>
      <c r="O107" s="43">
        <f t="shared" si="42"/>
        <v>0</v>
      </c>
      <c r="P107" s="43">
        <f t="shared" si="43"/>
        <v>0</v>
      </c>
      <c r="Q107" s="29"/>
      <c r="R107" s="30">
        <f t="shared" si="51"/>
        <v>0</v>
      </c>
      <c r="S107" s="30">
        <f t="shared" si="52"/>
        <v>0</v>
      </c>
      <c r="T107" s="43">
        <f t="shared" si="44"/>
        <v>0</v>
      </c>
      <c r="U107" s="43">
        <f t="shared" si="45"/>
        <v>0</v>
      </c>
      <c r="V107" s="29"/>
      <c r="W107" s="30">
        <f t="shared" si="53"/>
        <v>0</v>
      </c>
    </row>
    <row r="108" spans="1:23" x14ac:dyDescent="0.3">
      <c r="A108" s="46">
        <f t="shared" si="46"/>
        <v>0.15</v>
      </c>
      <c r="B108" s="41">
        <f t="shared" si="54"/>
        <v>14</v>
      </c>
      <c r="C108" s="28" t="s">
        <v>13</v>
      </c>
      <c r="D108" s="45">
        <f t="shared" si="37"/>
        <v>5.0587779375000004</v>
      </c>
      <c r="E108" s="43">
        <f>IF((IFERROR(D108/((D53+E53)*100%),0))&lt;70%,MIN((MAX((D53+E53)*100%-D108,0)),(D53+E53/2)*$A108),MAX((E53+D53)*100%-D108,0)/E$113)</f>
        <v>3.3725186250000001</v>
      </c>
      <c r="F108" s="43">
        <f t="shared" si="39"/>
        <v>0</v>
      </c>
      <c r="G108" s="44"/>
      <c r="H108" s="45">
        <f t="shared" si="47"/>
        <v>8.4312965625</v>
      </c>
      <c r="I108" s="30">
        <f t="shared" si="48"/>
        <v>8.4312965625</v>
      </c>
      <c r="J108" s="43">
        <f>IF((IFERROR(I108/((I53+J53)*100%),0))&lt;70%,MIN((MAX((I53+J53)*100%-I108,0)),(I53+J53/2)*$A108),MAX((J53+I53)*100%-I108,0)/J$113)</f>
        <v>3.3725186250000001</v>
      </c>
      <c r="K108" s="43">
        <f t="shared" si="41"/>
        <v>0</v>
      </c>
      <c r="L108" s="29"/>
      <c r="M108" s="30">
        <f t="shared" si="49"/>
        <v>11.8038151875</v>
      </c>
      <c r="N108" s="30">
        <f t="shared" si="50"/>
        <v>11.8038151875</v>
      </c>
      <c r="O108" s="43">
        <f>IF((IFERROR(N108/((N53+O53)*100%),0))&lt;70%,MIN((MAX((N53+O53)*100%-N108,0)),(N53+O53/2)*$A108),MAX((O53+N53)*100%-N108,0)/O$113)</f>
        <v>3.3725186250000001</v>
      </c>
      <c r="P108" s="43">
        <f t="shared" si="43"/>
        <v>0</v>
      </c>
      <c r="Q108" s="29"/>
      <c r="R108" s="30">
        <f t="shared" si="51"/>
        <v>15.176333812499999</v>
      </c>
      <c r="S108" s="30">
        <f t="shared" si="52"/>
        <v>15.176333812499999</v>
      </c>
      <c r="T108" s="43">
        <f>IF((IFERROR(S108/((S53+T53)*100%),0))&lt;70%,MIN((MAX((S53+T53)*100%-S108,0)),(S53+T53/2)*$A108),MAX((T53+S53)*100%-S108,0)/T$113)</f>
        <v>3.3725186250000001</v>
      </c>
      <c r="U108" s="43">
        <f t="shared" si="45"/>
        <v>0</v>
      </c>
      <c r="V108" s="29"/>
      <c r="W108" s="30">
        <f t="shared" si="53"/>
        <v>18.548852437499999</v>
      </c>
    </row>
    <row r="109" spans="1:23" x14ac:dyDescent="0.3">
      <c r="A109" s="46">
        <f t="shared" si="46"/>
        <v>0.3</v>
      </c>
      <c r="B109" s="41">
        <f t="shared" si="54"/>
        <v>15</v>
      </c>
      <c r="C109" s="28" t="s">
        <v>14</v>
      </c>
      <c r="D109" s="45">
        <f t="shared" si="37"/>
        <v>0</v>
      </c>
      <c r="E109" s="43">
        <f>IF((IFERROR(D109/((D54+E54)*100%),0))&lt;70%,MIN((MAX((D54+E54)*100%-D109,0)),(D54+E54/2)*$A109),MAX((E54+D54)*100%-D109,0)/E$113)</f>
        <v>0</v>
      </c>
      <c r="F109" s="43">
        <f t="shared" si="39"/>
        <v>0</v>
      </c>
      <c r="G109" s="44"/>
      <c r="H109" s="45">
        <f t="shared" si="47"/>
        <v>0</v>
      </c>
      <c r="I109" s="30">
        <f t="shared" si="48"/>
        <v>0</v>
      </c>
      <c r="J109" s="43">
        <f>IF((IFERROR(I109/((I54+J54)*100%),0))&lt;70%,MIN((MAX((I54+J54)*100%-I109,0)),(I54+J54/2)*$A109),MAX((J54+I54)*100%-I109,0)/J$113)</f>
        <v>0</v>
      </c>
      <c r="K109" s="43">
        <f t="shared" si="41"/>
        <v>0</v>
      </c>
      <c r="L109" s="29"/>
      <c r="M109" s="30">
        <f t="shared" si="49"/>
        <v>0</v>
      </c>
      <c r="N109" s="30">
        <f t="shared" si="50"/>
        <v>0</v>
      </c>
      <c r="O109" s="43">
        <f>IF((IFERROR(N109/((N54+O54)*100%),0))&lt;70%,MIN((MAX((N54+O54)*100%-N109,0)),(N54+O54/2)*$A109),MAX((O54+N54)*100%-N109,0)/O$113)</f>
        <v>0</v>
      </c>
      <c r="P109" s="43">
        <f t="shared" si="43"/>
        <v>0</v>
      </c>
      <c r="Q109" s="29"/>
      <c r="R109" s="30">
        <f t="shared" si="51"/>
        <v>0</v>
      </c>
      <c r="S109" s="30">
        <f t="shared" si="52"/>
        <v>0</v>
      </c>
      <c r="T109" s="43">
        <f>IF((IFERROR(S109/((S54+T54)*100%),0))&lt;70%,MIN((MAX((S54+T54)*100%-S109,0)),(S54+T54/2)*$A109),MAX((T54+S54)*100%-S109,0)/T$113)</f>
        <v>0</v>
      </c>
      <c r="U109" s="43">
        <f t="shared" si="45"/>
        <v>0</v>
      </c>
      <c r="V109" s="29"/>
      <c r="W109" s="30">
        <f t="shared" si="53"/>
        <v>0</v>
      </c>
    </row>
    <row r="110" spans="1:23" x14ac:dyDescent="0.3">
      <c r="A110" s="46">
        <f t="shared" si="46"/>
        <v>0.3</v>
      </c>
      <c r="B110" s="41">
        <f t="shared" si="54"/>
        <v>16</v>
      </c>
      <c r="C110" s="28" t="s">
        <v>15</v>
      </c>
      <c r="D110" s="45">
        <f t="shared" si="37"/>
        <v>0</v>
      </c>
      <c r="E110" s="43">
        <f>IF((IFERROR(D110/((D55+E55)*100%),0))&lt;70%,MIN((MAX((D55+E55)*100%-D110,0)),(D55+E55/2)*$A110),MAX((E55+D55)*100%-D110,0)/E$113)</f>
        <v>0</v>
      </c>
      <c r="F110" s="43">
        <f t="shared" si="39"/>
        <v>0</v>
      </c>
      <c r="G110" s="44"/>
      <c r="H110" s="45">
        <f t="shared" si="47"/>
        <v>0</v>
      </c>
      <c r="I110" s="30">
        <f t="shared" si="48"/>
        <v>0</v>
      </c>
      <c r="J110" s="43">
        <f>IF((IFERROR(I110/((I55+J55)*100%),0))&lt;70%,MIN((MAX((I55+J55)*100%-I110,0)),(I55+J55/2)*$A110),MAX((J55+I55)*100%-I110,0)/J$113)</f>
        <v>0</v>
      </c>
      <c r="K110" s="43">
        <f t="shared" si="41"/>
        <v>0</v>
      </c>
      <c r="L110" s="29"/>
      <c r="M110" s="30">
        <f t="shared" si="49"/>
        <v>0</v>
      </c>
      <c r="N110" s="30">
        <f t="shared" si="50"/>
        <v>0</v>
      </c>
      <c r="O110" s="43">
        <f>IF((IFERROR(N110/((N55+O55)*100%),0))&lt;70%,MIN((MAX((N55+O55)*100%-N110,0)),(N55+O55/2)*$A110),MAX((O55+N55)*100%-N110,0)/O$113)</f>
        <v>0</v>
      </c>
      <c r="P110" s="43">
        <f t="shared" si="43"/>
        <v>0</v>
      </c>
      <c r="Q110" s="29"/>
      <c r="R110" s="30">
        <f t="shared" si="51"/>
        <v>0</v>
      </c>
      <c r="S110" s="30">
        <f t="shared" si="52"/>
        <v>0</v>
      </c>
      <c r="T110" s="43">
        <f>IF((IFERROR(S110/((S55+T55)*100%),0))&lt;70%,MIN((MAX((S55+T55)*100%-S110,0)),(S55+T55/2)*$A110),MAX((T55+S55)*100%-S110,0)/T$113)</f>
        <v>0</v>
      </c>
      <c r="U110" s="43">
        <f t="shared" si="45"/>
        <v>0</v>
      </c>
      <c r="V110" s="29"/>
      <c r="W110" s="30">
        <f t="shared" si="53"/>
        <v>0</v>
      </c>
    </row>
    <row r="111" spans="1:23" x14ac:dyDescent="0.3">
      <c r="A111" s="46">
        <f t="shared" si="46"/>
        <v>3.3399999999999999E-2</v>
      </c>
      <c r="B111" s="41">
        <f t="shared" si="54"/>
        <v>17</v>
      </c>
      <c r="C111" s="28" t="s">
        <v>16</v>
      </c>
      <c r="D111" s="45">
        <f t="shared" si="37"/>
        <v>0</v>
      </c>
      <c r="E111" s="43">
        <f t="shared" si="38"/>
        <v>0</v>
      </c>
      <c r="F111" s="43">
        <f t="shared" si="39"/>
        <v>0</v>
      </c>
      <c r="G111" s="44"/>
      <c r="H111" s="45">
        <f t="shared" si="47"/>
        <v>0</v>
      </c>
      <c r="I111" s="30">
        <f t="shared" si="48"/>
        <v>0</v>
      </c>
      <c r="J111" s="43">
        <f t="shared" ref="J111" si="55">IF((IFERROR(I111/((I56+J56)*90%),0))&lt;70%,MIN((MAX((I56+J56)*90%-I111,0)),(I56+J56/2)*$A111),MAX((J56+I56)*90%-I111,0)/J$113)</f>
        <v>0</v>
      </c>
      <c r="K111" s="43">
        <f t="shared" si="41"/>
        <v>0</v>
      </c>
      <c r="L111" s="29"/>
      <c r="M111" s="30">
        <f t="shared" si="49"/>
        <v>0</v>
      </c>
      <c r="N111" s="30">
        <f t="shared" si="50"/>
        <v>0</v>
      </c>
      <c r="O111" s="43">
        <f t="shared" ref="O111" si="56">IF((IFERROR(N111/((N56+O56)*90%),0))&lt;70%,MIN((MAX((N56+O56)*90%-N111,0)),(N56+O56/2)*$A111),MAX((O56+N56)*90%-N111,0)/O$113)</f>
        <v>0</v>
      </c>
      <c r="P111" s="43">
        <f t="shared" si="43"/>
        <v>0</v>
      </c>
      <c r="Q111" s="29"/>
      <c r="R111" s="30">
        <f t="shared" si="51"/>
        <v>0</v>
      </c>
      <c r="S111" s="30">
        <f t="shared" si="52"/>
        <v>0</v>
      </c>
      <c r="T111" s="43">
        <f t="shared" ref="T111" si="57">IF((IFERROR(S111/((S56+T56)*90%),0))&lt;70%,MIN((MAX((S56+T56)*90%-S111,0)),(S56+T56/2)*$A111),MAX((T56+S56)*90%-S111,0)/T$113)</f>
        <v>0</v>
      </c>
      <c r="U111" s="43">
        <f t="shared" si="45"/>
        <v>0</v>
      </c>
      <c r="V111" s="29"/>
      <c r="W111" s="30">
        <f t="shared" si="53"/>
        <v>0</v>
      </c>
    </row>
    <row r="112" spans="1:23" ht="16" x14ac:dyDescent="0.3">
      <c r="B112" s="34"/>
      <c r="C112" s="35" t="s">
        <v>17</v>
      </c>
      <c r="D112" s="36">
        <f t="shared" ref="D112:W112" si="58">SUM(D95:D111)</f>
        <v>19.536800794435237</v>
      </c>
      <c r="E112" s="36">
        <f t="shared" si="58"/>
        <v>10.611783056637925</v>
      </c>
      <c r="F112" s="36">
        <f t="shared" si="58"/>
        <v>0</v>
      </c>
      <c r="G112" s="36">
        <f t="shared" si="58"/>
        <v>0</v>
      </c>
      <c r="H112" s="36">
        <f t="shared" si="58"/>
        <v>30.148583851073163</v>
      </c>
      <c r="I112" s="36">
        <f t="shared" si="58"/>
        <v>30.148583851073163</v>
      </c>
      <c r="J112" s="36">
        <f t="shared" si="58"/>
        <v>10.802155623417924</v>
      </c>
      <c r="K112" s="36">
        <f t="shared" si="58"/>
        <v>0</v>
      </c>
      <c r="L112" s="36">
        <f t="shared" si="58"/>
        <v>0</v>
      </c>
      <c r="M112" s="36">
        <f t="shared" si="58"/>
        <v>40.950739474491087</v>
      </c>
      <c r="N112" s="36">
        <f t="shared" si="58"/>
        <v>40.950739474491087</v>
      </c>
      <c r="O112" s="36">
        <f t="shared" si="58"/>
        <v>10.802155623417924</v>
      </c>
      <c r="P112" s="36">
        <f t="shared" si="58"/>
        <v>0</v>
      </c>
      <c r="Q112" s="36">
        <f t="shared" si="58"/>
        <v>0</v>
      </c>
      <c r="R112" s="36">
        <f t="shared" si="58"/>
        <v>51.752895097909018</v>
      </c>
      <c r="S112" s="36">
        <f t="shared" si="58"/>
        <v>51.752895097909018</v>
      </c>
      <c r="T112" s="36">
        <f t="shared" si="58"/>
        <v>11.218778024574169</v>
      </c>
      <c r="U112" s="36">
        <f t="shared" si="58"/>
        <v>0</v>
      </c>
      <c r="V112" s="36">
        <f t="shared" si="58"/>
        <v>0</v>
      </c>
      <c r="W112" s="36">
        <f t="shared" si="58"/>
        <v>62.971673122483182</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0</v>
      </c>
      <c r="E122" s="43">
        <f t="shared" si="59"/>
        <v>0</v>
      </c>
      <c r="F122" s="43">
        <f t="shared" si="59"/>
        <v>0</v>
      </c>
      <c r="G122" s="43">
        <f t="shared" si="59"/>
        <v>0</v>
      </c>
      <c r="H122" s="43">
        <f>D122+E122-F122-G122</f>
        <v>0</v>
      </c>
      <c r="I122" s="43">
        <f t="shared" ref="I122:L137" si="60">I14-I68</f>
        <v>0</v>
      </c>
      <c r="J122" s="43">
        <f t="shared" si="60"/>
        <v>0</v>
      </c>
      <c r="K122" s="43">
        <f t="shared" si="60"/>
        <v>0</v>
      </c>
      <c r="L122" s="43">
        <f t="shared" si="60"/>
        <v>0</v>
      </c>
      <c r="M122" s="45">
        <f>I122+J122-K122-L122</f>
        <v>0</v>
      </c>
      <c r="N122" s="43">
        <f t="shared" ref="N122:Q137" si="61">N14-N68</f>
        <v>0</v>
      </c>
      <c r="O122" s="43">
        <f t="shared" si="61"/>
        <v>0</v>
      </c>
      <c r="P122" s="43">
        <f t="shared" si="61"/>
        <v>0</v>
      </c>
      <c r="Q122" s="43">
        <f t="shared" si="61"/>
        <v>0</v>
      </c>
      <c r="R122" s="43">
        <f>N122+O122-P122-Q122</f>
        <v>0</v>
      </c>
      <c r="S122" s="43">
        <f t="shared" ref="S122:V137" si="62">S14-S68</f>
        <v>0</v>
      </c>
      <c r="T122" s="43">
        <f t="shared" si="62"/>
        <v>0</v>
      </c>
      <c r="U122" s="43">
        <f t="shared" si="62"/>
        <v>0</v>
      </c>
      <c r="V122" s="43">
        <f t="shared" si="62"/>
        <v>0</v>
      </c>
      <c r="W122" s="45">
        <f>S122+T122-U122-V122</f>
        <v>0</v>
      </c>
    </row>
    <row r="123" spans="2:23" x14ac:dyDescent="0.3">
      <c r="B123" s="41">
        <f>B122+1</f>
        <v>2</v>
      </c>
      <c r="C123" s="42" t="s">
        <v>1</v>
      </c>
      <c r="D123" s="43">
        <f t="shared" si="59"/>
        <v>0</v>
      </c>
      <c r="E123" s="48">
        <f>E15-E69</f>
        <v>0</v>
      </c>
      <c r="F123" s="43">
        <f t="shared" si="59"/>
        <v>0.88143787300000009</v>
      </c>
      <c r="G123" s="43">
        <f t="shared" si="59"/>
        <v>0</v>
      </c>
      <c r="H123" s="43">
        <f t="shared" ref="H123:H138" si="63">D123+E123-F123-G123</f>
        <v>-0.88143787300000009</v>
      </c>
      <c r="I123" s="43">
        <f t="shared" si="60"/>
        <v>-0.88143787300000009</v>
      </c>
      <c r="J123" s="43">
        <f t="shared" si="60"/>
        <v>3.8487368056985001</v>
      </c>
      <c r="K123" s="43">
        <f t="shared" si="60"/>
        <v>0</v>
      </c>
      <c r="L123" s="43">
        <f t="shared" si="60"/>
        <v>0</v>
      </c>
      <c r="M123" s="45">
        <f t="shared" ref="M123:M138" si="64">I123+J123-K123-L123</f>
        <v>2.9672989326985002</v>
      </c>
      <c r="N123" s="43">
        <f t="shared" si="61"/>
        <v>2.9672989326984998</v>
      </c>
      <c r="O123" s="43">
        <f t="shared" si="61"/>
        <v>4.4542665293334984</v>
      </c>
      <c r="P123" s="43">
        <f t="shared" si="61"/>
        <v>0</v>
      </c>
      <c r="Q123" s="43">
        <f t="shared" si="61"/>
        <v>0</v>
      </c>
      <c r="R123" s="43">
        <f t="shared" ref="R123:R138" si="65">N123+O123-P123-Q123</f>
        <v>7.4215654620319977</v>
      </c>
      <c r="S123" s="43">
        <f t="shared" si="62"/>
        <v>7.4215654620319977</v>
      </c>
      <c r="T123" s="43">
        <f t="shared" si="62"/>
        <v>-0.25499680389180401</v>
      </c>
      <c r="U123" s="43">
        <f t="shared" si="62"/>
        <v>0</v>
      </c>
      <c r="V123" s="43">
        <f t="shared" si="62"/>
        <v>0</v>
      </c>
      <c r="W123" s="45">
        <f t="shared" ref="W123:W138" si="66">S123+T123-U123-V123</f>
        <v>7.1665686581401937</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0</v>
      </c>
      <c r="E125" s="43">
        <f t="shared" si="59"/>
        <v>0</v>
      </c>
      <c r="F125" s="43">
        <f t="shared" si="59"/>
        <v>0</v>
      </c>
      <c r="G125" s="43">
        <f t="shared" si="59"/>
        <v>0</v>
      </c>
      <c r="H125" s="43">
        <f t="shared" si="63"/>
        <v>0</v>
      </c>
      <c r="I125" s="43">
        <f t="shared" si="60"/>
        <v>0</v>
      </c>
      <c r="J125" s="43">
        <f t="shared" si="60"/>
        <v>0</v>
      </c>
      <c r="K125" s="43">
        <f t="shared" si="60"/>
        <v>0</v>
      </c>
      <c r="L125" s="43">
        <f t="shared" si="60"/>
        <v>0</v>
      </c>
      <c r="M125" s="45">
        <f t="shared" si="64"/>
        <v>0</v>
      </c>
      <c r="N125" s="43">
        <f t="shared" si="61"/>
        <v>0</v>
      </c>
      <c r="O125" s="43">
        <f t="shared" si="61"/>
        <v>0</v>
      </c>
      <c r="P125" s="43">
        <f t="shared" si="61"/>
        <v>0</v>
      </c>
      <c r="Q125" s="43">
        <f t="shared" si="61"/>
        <v>0</v>
      </c>
      <c r="R125" s="43">
        <f t="shared" si="65"/>
        <v>0</v>
      </c>
      <c r="S125" s="43">
        <f t="shared" si="62"/>
        <v>0</v>
      </c>
      <c r="T125" s="43">
        <f t="shared" si="62"/>
        <v>0</v>
      </c>
      <c r="U125" s="43">
        <f t="shared" si="62"/>
        <v>0</v>
      </c>
      <c r="V125" s="43">
        <f t="shared" si="62"/>
        <v>0</v>
      </c>
      <c r="W125" s="45">
        <f t="shared" si="66"/>
        <v>0</v>
      </c>
    </row>
    <row r="126" spans="2:23" x14ac:dyDescent="0.3">
      <c r="B126" s="41">
        <f t="shared" si="67"/>
        <v>5</v>
      </c>
      <c r="C126" s="42" t="s">
        <v>4</v>
      </c>
      <c r="D126" s="43">
        <f t="shared" si="59"/>
        <v>0</v>
      </c>
      <c r="E126" s="43">
        <f t="shared" si="59"/>
        <v>0</v>
      </c>
      <c r="F126" s="43">
        <f t="shared" si="59"/>
        <v>0</v>
      </c>
      <c r="G126" s="43">
        <f t="shared" si="59"/>
        <v>0</v>
      </c>
      <c r="H126" s="43">
        <f t="shared" si="63"/>
        <v>0</v>
      </c>
      <c r="I126" s="43">
        <f t="shared" si="60"/>
        <v>0</v>
      </c>
      <c r="J126" s="43">
        <f t="shared" si="60"/>
        <v>1.0209401871182</v>
      </c>
      <c r="K126" s="43">
        <f t="shared" si="60"/>
        <v>0</v>
      </c>
      <c r="L126" s="43">
        <f t="shared" si="60"/>
        <v>0</v>
      </c>
      <c r="M126" s="45">
        <f t="shared" si="64"/>
        <v>1.0209401871182</v>
      </c>
      <c r="N126" s="43">
        <f t="shared" si="61"/>
        <v>1.0209401871182</v>
      </c>
      <c r="O126" s="43">
        <f t="shared" si="61"/>
        <v>-3.46785337636E-2</v>
      </c>
      <c r="P126" s="43">
        <f t="shared" si="61"/>
        <v>0</v>
      </c>
      <c r="Q126" s="43">
        <f t="shared" si="61"/>
        <v>0</v>
      </c>
      <c r="R126" s="43">
        <f t="shared" si="65"/>
        <v>0.98626165335460003</v>
      </c>
      <c r="S126" s="43">
        <f t="shared" si="62"/>
        <v>0.98626165335460003</v>
      </c>
      <c r="T126" s="43">
        <f t="shared" si="62"/>
        <v>-3.46785337636E-2</v>
      </c>
      <c r="U126" s="43">
        <f t="shared" si="62"/>
        <v>0</v>
      </c>
      <c r="V126" s="43">
        <f t="shared" si="62"/>
        <v>0</v>
      </c>
      <c r="W126" s="45">
        <f t="shared" si="66"/>
        <v>0.95158311959100006</v>
      </c>
    </row>
    <row r="127" spans="2:23" x14ac:dyDescent="0.3">
      <c r="B127" s="41">
        <f t="shared" si="67"/>
        <v>6</v>
      </c>
      <c r="C127" s="42" t="s">
        <v>5</v>
      </c>
      <c r="D127" s="43">
        <f t="shared" si="59"/>
        <v>7.0881244056806745</v>
      </c>
      <c r="E127" s="43">
        <f t="shared" si="59"/>
        <v>14.034249823738854</v>
      </c>
      <c r="F127" s="43">
        <f t="shared" si="59"/>
        <v>0</v>
      </c>
      <c r="G127" s="43">
        <f t="shared" si="59"/>
        <v>0</v>
      </c>
      <c r="H127" s="43">
        <f t="shared" si="63"/>
        <v>21.122374229419528</v>
      </c>
      <c r="I127" s="43">
        <f t="shared" si="60"/>
        <v>21.122374229419528</v>
      </c>
      <c r="J127" s="43">
        <f t="shared" si="60"/>
        <v>15.180272516222855</v>
      </c>
      <c r="K127" s="43">
        <f t="shared" si="60"/>
        <v>0</v>
      </c>
      <c r="L127" s="43">
        <f t="shared" si="60"/>
        <v>0</v>
      </c>
      <c r="M127" s="45">
        <f t="shared" si="64"/>
        <v>36.302646745642384</v>
      </c>
      <c r="N127" s="43">
        <f t="shared" si="61"/>
        <v>36.302646745642377</v>
      </c>
      <c r="O127" s="43">
        <f t="shared" si="61"/>
        <v>61.488241542016453</v>
      </c>
      <c r="P127" s="43">
        <f t="shared" si="61"/>
        <v>0</v>
      </c>
      <c r="Q127" s="43">
        <f t="shared" si="61"/>
        <v>0</v>
      </c>
      <c r="R127" s="43">
        <f t="shared" si="65"/>
        <v>97.790888287658831</v>
      </c>
      <c r="S127" s="43">
        <f t="shared" si="62"/>
        <v>97.790888287658831</v>
      </c>
      <c r="T127" s="43">
        <f t="shared" si="62"/>
        <v>11.975899638964185</v>
      </c>
      <c r="U127" s="43">
        <f t="shared" si="62"/>
        <v>0</v>
      </c>
      <c r="V127" s="43">
        <f t="shared" si="62"/>
        <v>0</v>
      </c>
      <c r="W127" s="45">
        <f t="shared" si="66"/>
        <v>109.76678792662301</v>
      </c>
    </row>
    <row r="128" spans="2:23" x14ac:dyDescent="0.3">
      <c r="B128" s="41">
        <f t="shared" si="67"/>
        <v>7</v>
      </c>
      <c r="C128" s="42" t="s">
        <v>6</v>
      </c>
      <c r="D128" s="43">
        <f t="shared" si="59"/>
        <v>0</v>
      </c>
      <c r="E128" s="43">
        <f t="shared" si="59"/>
        <v>0</v>
      </c>
      <c r="F128" s="43">
        <f t="shared" si="59"/>
        <v>0</v>
      </c>
      <c r="G128" s="43">
        <f t="shared" si="59"/>
        <v>0</v>
      </c>
      <c r="H128" s="43">
        <f t="shared" si="63"/>
        <v>0</v>
      </c>
      <c r="I128" s="43">
        <f t="shared" si="60"/>
        <v>0</v>
      </c>
      <c r="J128" s="43">
        <f t="shared" si="60"/>
        <v>0</v>
      </c>
      <c r="K128" s="43">
        <f t="shared" si="60"/>
        <v>0</v>
      </c>
      <c r="L128" s="43">
        <f t="shared" si="60"/>
        <v>0</v>
      </c>
      <c r="M128" s="45">
        <f t="shared" si="64"/>
        <v>0</v>
      </c>
      <c r="N128" s="43">
        <f t="shared" si="61"/>
        <v>0</v>
      </c>
      <c r="O128" s="43">
        <f t="shared" si="61"/>
        <v>0</v>
      </c>
      <c r="P128" s="43">
        <f t="shared" si="61"/>
        <v>0</v>
      </c>
      <c r="Q128" s="43">
        <f t="shared" si="61"/>
        <v>0</v>
      </c>
      <c r="R128" s="43">
        <f t="shared" si="65"/>
        <v>0</v>
      </c>
      <c r="S128" s="43">
        <f t="shared" si="62"/>
        <v>0</v>
      </c>
      <c r="T128" s="43">
        <f t="shared" si="62"/>
        <v>0</v>
      </c>
      <c r="U128" s="43">
        <f t="shared" si="62"/>
        <v>0</v>
      </c>
      <c r="V128" s="43">
        <f t="shared" si="62"/>
        <v>0</v>
      </c>
      <c r="W128" s="45">
        <f t="shared" si="66"/>
        <v>0</v>
      </c>
    </row>
    <row r="129" spans="2:33" x14ac:dyDescent="0.3">
      <c r="B129" s="41">
        <f t="shared" si="67"/>
        <v>8</v>
      </c>
      <c r="C129" s="42" t="s">
        <v>7</v>
      </c>
      <c r="D129" s="43">
        <f t="shared" si="59"/>
        <v>0</v>
      </c>
      <c r="E129" s="43">
        <f t="shared" si="59"/>
        <v>0</v>
      </c>
      <c r="F129" s="43">
        <f t="shared" si="59"/>
        <v>0</v>
      </c>
      <c r="G129" s="43">
        <f t="shared" si="59"/>
        <v>0</v>
      </c>
      <c r="H129" s="43">
        <f t="shared" si="63"/>
        <v>0</v>
      </c>
      <c r="I129" s="43">
        <f t="shared" si="60"/>
        <v>0</v>
      </c>
      <c r="J129" s="43">
        <f t="shared" si="60"/>
        <v>0</v>
      </c>
      <c r="K129" s="43">
        <f t="shared" si="60"/>
        <v>0</v>
      </c>
      <c r="L129" s="43">
        <f t="shared" si="60"/>
        <v>0</v>
      </c>
      <c r="M129" s="45">
        <f t="shared" si="64"/>
        <v>0</v>
      </c>
      <c r="N129" s="43">
        <f t="shared" si="61"/>
        <v>0</v>
      </c>
      <c r="O129" s="43">
        <f t="shared" si="61"/>
        <v>0</v>
      </c>
      <c r="P129" s="43">
        <f t="shared" si="61"/>
        <v>0</v>
      </c>
      <c r="Q129" s="43">
        <f t="shared" si="61"/>
        <v>0</v>
      </c>
      <c r="R129" s="43">
        <f t="shared" si="65"/>
        <v>0</v>
      </c>
      <c r="S129" s="43">
        <f t="shared" si="62"/>
        <v>0</v>
      </c>
      <c r="T129" s="43">
        <f t="shared" si="62"/>
        <v>0</v>
      </c>
      <c r="U129" s="43">
        <f t="shared" si="62"/>
        <v>0</v>
      </c>
      <c r="V129" s="43">
        <f t="shared" si="62"/>
        <v>0</v>
      </c>
      <c r="W129" s="45">
        <f t="shared" si="66"/>
        <v>0</v>
      </c>
    </row>
    <row r="130" spans="2:33" x14ac:dyDescent="0.3">
      <c r="B130" s="41">
        <f t="shared" si="67"/>
        <v>9</v>
      </c>
      <c r="C130" s="42" t="s">
        <v>8</v>
      </c>
      <c r="D130" s="43">
        <f t="shared" si="59"/>
        <v>0</v>
      </c>
      <c r="E130" s="43">
        <f t="shared" si="59"/>
        <v>0</v>
      </c>
      <c r="F130" s="43">
        <f t="shared" si="59"/>
        <v>0</v>
      </c>
      <c r="G130" s="43">
        <f t="shared" si="59"/>
        <v>0</v>
      </c>
      <c r="H130" s="43">
        <f t="shared" si="63"/>
        <v>0</v>
      </c>
      <c r="I130" s="43">
        <f t="shared" si="60"/>
        <v>0</v>
      </c>
      <c r="J130" s="43">
        <f t="shared" si="60"/>
        <v>0</v>
      </c>
      <c r="K130" s="43">
        <f t="shared" si="60"/>
        <v>0</v>
      </c>
      <c r="L130" s="43">
        <f t="shared" si="60"/>
        <v>0</v>
      </c>
      <c r="M130" s="45">
        <f t="shared" si="64"/>
        <v>0</v>
      </c>
      <c r="N130" s="43">
        <f t="shared" si="61"/>
        <v>0</v>
      </c>
      <c r="O130" s="43">
        <f t="shared" si="61"/>
        <v>0</v>
      </c>
      <c r="P130" s="43">
        <f t="shared" si="61"/>
        <v>0</v>
      </c>
      <c r="Q130" s="43">
        <f t="shared" si="61"/>
        <v>0</v>
      </c>
      <c r="R130" s="43">
        <f t="shared" si="65"/>
        <v>0</v>
      </c>
      <c r="S130" s="43">
        <f t="shared" si="62"/>
        <v>0</v>
      </c>
      <c r="T130" s="43">
        <f t="shared" si="62"/>
        <v>0</v>
      </c>
      <c r="U130" s="43">
        <f t="shared" si="62"/>
        <v>0</v>
      </c>
      <c r="V130" s="43">
        <f t="shared" si="62"/>
        <v>0</v>
      </c>
      <c r="W130" s="45">
        <f t="shared" si="66"/>
        <v>0</v>
      </c>
    </row>
    <row r="131" spans="2:33" x14ac:dyDescent="0.3">
      <c r="B131" s="41">
        <f t="shared" si="67"/>
        <v>10</v>
      </c>
      <c r="C131" s="42" t="s">
        <v>9</v>
      </c>
      <c r="D131" s="43">
        <f t="shared" si="59"/>
        <v>0.33624256772070127</v>
      </c>
      <c r="E131" s="43">
        <f t="shared" si="59"/>
        <v>2.084170353764784</v>
      </c>
      <c r="F131" s="43">
        <f t="shared" si="59"/>
        <v>0</v>
      </c>
      <c r="G131" s="43">
        <f t="shared" si="59"/>
        <v>0</v>
      </c>
      <c r="H131" s="43">
        <f t="shared" si="63"/>
        <v>2.420412921485485</v>
      </c>
      <c r="I131" s="43">
        <f t="shared" si="60"/>
        <v>2.4204129214854855</v>
      </c>
      <c r="J131" s="43">
        <f t="shared" si="60"/>
        <v>-0.24883673128271622</v>
      </c>
      <c r="K131" s="43">
        <f t="shared" si="60"/>
        <v>0</v>
      </c>
      <c r="L131" s="43">
        <f t="shared" si="60"/>
        <v>0</v>
      </c>
      <c r="M131" s="45">
        <f t="shared" si="64"/>
        <v>2.171576190202769</v>
      </c>
      <c r="N131" s="43">
        <f t="shared" si="61"/>
        <v>2.1715761902027695</v>
      </c>
      <c r="O131" s="43">
        <f t="shared" si="61"/>
        <v>-0.24883673128271622</v>
      </c>
      <c r="P131" s="43">
        <f t="shared" si="61"/>
        <v>0</v>
      </c>
      <c r="Q131" s="43">
        <f t="shared" si="61"/>
        <v>0</v>
      </c>
      <c r="R131" s="43">
        <f t="shared" si="65"/>
        <v>1.9227394589200533</v>
      </c>
      <c r="S131" s="43">
        <f t="shared" si="62"/>
        <v>1.922739458920053</v>
      </c>
      <c r="T131" s="43">
        <f t="shared" si="62"/>
        <v>-0.24883673128271622</v>
      </c>
      <c r="U131" s="43">
        <f t="shared" si="62"/>
        <v>0</v>
      </c>
      <c r="V131" s="43">
        <f t="shared" si="62"/>
        <v>0</v>
      </c>
      <c r="W131" s="45">
        <f t="shared" si="66"/>
        <v>1.6739027276373368</v>
      </c>
    </row>
    <row r="132" spans="2:33" x14ac:dyDescent="0.3">
      <c r="B132" s="41">
        <f t="shared" si="67"/>
        <v>11</v>
      </c>
      <c r="C132" s="42" t="s">
        <v>10</v>
      </c>
      <c r="D132" s="43">
        <f t="shared" si="59"/>
        <v>1.6867021085934682E-2</v>
      </c>
      <c r="E132" s="43">
        <f t="shared" si="59"/>
        <v>-1.1025790620536639E-3</v>
      </c>
      <c r="F132" s="43">
        <f t="shared" si="59"/>
        <v>0</v>
      </c>
      <c r="G132" s="43">
        <f t="shared" si="59"/>
        <v>0</v>
      </c>
      <c r="H132" s="43">
        <f t="shared" si="63"/>
        <v>1.5764442023881019E-2</v>
      </c>
      <c r="I132" s="43">
        <f t="shared" si="60"/>
        <v>1.5764442023881019E-2</v>
      </c>
      <c r="J132" s="43">
        <f t="shared" si="60"/>
        <v>-1.1025790620536639E-3</v>
      </c>
      <c r="K132" s="43">
        <f t="shared" si="60"/>
        <v>0</v>
      </c>
      <c r="L132" s="43">
        <f t="shared" si="60"/>
        <v>0</v>
      </c>
      <c r="M132" s="45">
        <f t="shared" si="64"/>
        <v>1.4661862961827355E-2</v>
      </c>
      <c r="N132" s="43">
        <f t="shared" si="61"/>
        <v>1.4661862961827355E-2</v>
      </c>
      <c r="O132" s="43">
        <f t="shared" si="61"/>
        <v>-1.1025790620536639E-3</v>
      </c>
      <c r="P132" s="43">
        <f t="shared" si="61"/>
        <v>0</v>
      </c>
      <c r="Q132" s="43">
        <f t="shared" si="61"/>
        <v>0</v>
      </c>
      <c r="R132" s="43">
        <f t="shared" si="65"/>
        <v>1.3559283899773691E-2</v>
      </c>
      <c r="S132" s="43">
        <f t="shared" si="62"/>
        <v>1.3559283899773691E-2</v>
      </c>
      <c r="T132" s="43">
        <f t="shared" si="62"/>
        <v>-1.1025790620536639E-3</v>
      </c>
      <c r="U132" s="43">
        <f t="shared" si="62"/>
        <v>0</v>
      </c>
      <c r="V132" s="43">
        <f t="shared" si="62"/>
        <v>0</v>
      </c>
      <c r="W132" s="45">
        <f t="shared" si="66"/>
        <v>1.2456704837720028E-2</v>
      </c>
    </row>
    <row r="133" spans="2:33" x14ac:dyDescent="0.3">
      <c r="B133" s="41">
        <f t="shared" si="67"/>
        <v>12</v>
      </c>
      <c r="C133" s="42" t="s">
        <v>11</v>
      </c>
      <c r="D133" s="43">
        <f t="shared" si="59"/>
        <v>0.18951342006010602</v>
      </c>
      <c r="E133" s="43">
        <f t="shared" si="59"/>
        <v>0.31908675614059517</v>
      </c>
      <c r="F133" s="43">
        <f t="shared" si="59"/>
        <v>0.10125585173086389</v>
      </c>
      <c r="G133" s="43">
        <f t="shared" si="59"/>
        <v>0</v>
      </c>
      <c r="H133" s="43">
        <f t="shared" si="63"/>
        <v>0.40734432446983732</v>
      </c>
      <c r="I133" s="43">
        <f t="shared" si="60"/>
        <v>0.40734432446983732</v>
      </c>
      <c r="J133" s="43">
        <f t="shared" si="60"/>
        <v>9.4158862096195117E-2</v>
      </c>
      <c r="K133" s="43">
        <f t="shared" si="60"/>
        <v>0</v>
      </c>
      <c r="L133" s="43">
        <f t="shared" si="60"/>
        <v>0</v>
      </c>
      <c r="M133" s="45">
        <f t="shared" si="64"/>
        <v>0.50150318656603243</v>
      </c>
      <c r="N133" s="43">
        <f t="shared" si="61"/>
        <v>0.50150318656603243</v>
      </c>
      <c r="O133" s="43">
        <f t="shared" si="61"/>
        <v>-3.5570002968604873E-2</v>
      </c>
      <c r="P133" s="43">
        <f t="shared" si="61"/>
        <v>0</v>
      </c>
      <c r="Q133" s="43">
        <f t="shared" si="61"/>
        <v>0</v>
      </c>
      <c r="R133" s="43">
        <f t="shared" si="65"/>
        <v>0.46593318359742758</v>
      </c>
      <c r="S133" s="43">
        <f t="shared" si="62"/>
        <v>0.46593318359742752</v>
      </c>
      <c r="T133" s="43">
        <f t="shared" si="62"/>
        <v>-3.5570002968604873E-2</v>
      </c>
      <c r="U133" s="43">
        <f t="shared" si="62"/>
        <v>0</v>
      </c>
      <c r="V133" s="43">
        <f t="shared" si="62"/>
        <v>0</v>
      </c>
      <c r="W133" s="45">
        <f t="shared" si="66"/>
        <v>0.43036318062882267</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v>
      </c>
      <c r="E135" s="43">
        <f t="shared" si="59"/>
        <v>0</v>
      </c>
      <c r="F135" s="43">
        <f t="shared" si="59"/>
        <v>0</v>
      </c>
      <c r="G135" s="43">
        <f t="shared" si="59"/>
        <v>0</v>
      </c>
      <c r="H135" s="43">
        <f t="shared" si="63"/>
        <v>0</v>
      </c>
      <c r="I135" s="43">
        <f t="shared" si="60"/>
        <v>0</v>
      </c>
      <c r="J135" s="43">
        <f t="shared" si="60"/>
        <v>0</v>
      </c>
      <c r="K135" s="43">
        <f t="shared" si="60"/>
        <v>0</v>
      </c>
      <c r="L135" s="43">
        <f t="shared" si="60"/>
        <v>0</v>
      </c>
      <c r="M135" s="45">
        <f t="shared" si="64"/>
        <v>0</v>
      </c>
      <c r="N135" s="43">
        <f t="shared" si="61"/>
        <v>0</v>
      </c>
      <c r="O135" s="43">
        <f t="shared" si="61"/>
        <v>20.797198187500001</v>
      </c>
      <c r="P135" s="43">
        <f t="shared" si="61"/>
        <v>0</v>
      </c>
      <c r="Q135" s="43">
        <f t="shared" si="61"/>
        <v>0</v>
      </c>
      <c r="R135" s="43">
        <f t="shared" si="65"/>
        <v>20.797198187500001</v>
      </c>
      <c r="S135" s="43">
        <f t="shared" si="62"/>
        <v>20.797198187500001</v>
      </c>
      <c r="T135" s="43">
        <f t="shared" si="62"/>
        <v>-3.3725186250000001</v>
      </c>
      <c r="U135" s="43">
        <f t="shared" si="62"/>
        <v>0</v>
      </c>
      <c r="V135" s="43">
        <f t="shared" si="62"/>
        <v>0</v>
      </c>
      <c r="W135" s="45">
        <f t="shared" si="66"/>
        <v>17.4246795625</v>
      </c>
    </row>
    <row r="136" spans="2:33" x14ac:dyDescent="0.3">
      <c r="B136" s="41">
        <f t="shared" si="67"/>
        <v>15</v>
      </c>
      <c r="C136" s="28" t="s">
        <v>14</v>
      </c>
      <c r="D136" s="43">
        <f t="shared" si="59"/>
        <v>0</v>
      </c>
      <c r="E136" s="43">
        <f t="shared" si="59"/>
        <v>0</v>
      </c>
      <c r="F136" s="43">
        <f t="shared" si="59"/>
        <v>0</v>
      </c>
      <c r="G136" s="43">
        <f t="shared" si="59"/>
        <v>0</v>
      </c>
      <c r="H136" s="43">
        <f t="shared" si="63"/>
        <v>0</v>
      </c>
      <c r="I136" s="43">
        <f t="shared" si="60"/>
        <v>0</v>
      </c>
      <c r="J136" s="43">
        <f t="shared" si="60"/>
        <v>0</v>
      </c>
      <c r="K136" s="43">
        <f t="shared" si="60"/>
        <v>0</v>
      </c>
      <c r="L136" s="43">
        <f t="shared" si="60"/>
        <v>0</v>
      </c>
      <c r="M136" s="45">
        <f t="shared" si="64"/>
        <v>0</v>
      </c>
      <c r="N136" s="43">
        <f t="shared" si="61"/>
        <v>0</v>
      </c>
      <c r="O136" s="43">
        <f t="shared" si="61"/>
        <v>0</v>
      </c>
      <c r="P136" s="43">
        <f t="shared" si="61"/>
        <v>0</v>
      </c>
      <c r="Q136" s="43">
        <f t="shared" si="61"/>
        <v>0</v>
      </c>
      <c r="R136" s="43">
        <f t="shared" si="65"/>
        <v>0</v>
      </c>
      <c r="S136" s="43">
        <f t="shared" si="62"/>
        <v>0</v>
      </c>
      <c r="T136" s="43">
        <f t="shared" si="62"/>
        <v>0</v>
      </c>
      <c r="U136" s="43">
        <f t="shared" si="62"/>
        <v>0</v>
      </c>
      <c r="V136" s="43">
        <f t="shared" si="62"/>
        <v>0</v>
      </c>
      <c r="W136" s="45">
        <f t="shared" si="66"/>
        <v>0</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7.6307474145474155</v>
      </c>
      <c r="E139" s="36">
        <f t="shared" ref="E139:W139" si="72">SUM(E122:E137)</f>
        <v>16.43640435458218</v>
      </c>
      <c r="F139" s="36">
        <f t="shared" si="72"/>
        <v>0.98269372473086403</v>
      </c>
      <c r="G139" s="36">
        <f t="shared" si="72"/>
        <v>0</v>
      </c>
      <c r="H139" s="36">
        <f t="shared" si="72"/>
        <v>23.08445804439873</v>
      </c>
      <c r="I139" s="36">
        <f t="shared" si="72"/>
        <v>23.08445804439873</v>
      </c>
      <c r="J139" s="36">
        <f t="shared" si="72"/>
        <v>19.894169060790983</v>
      </c>
      <c r="K139" s="36">
        <f t="shared" si="72"/>
        <v>0</v>
      </c>
      <c r="L139" s="36">
        <f t="shared" si="72"/>
        <v>0</v>
      </c>
      <c r="M139" s="36">
        <f t="shared" si="72"/>
        <v>42.978627105189716</v>
      </c>
      <c r="N139" s="36">
        <f t="shared" si="72"/>
        <v>42.978627105189709</v>
      </c>
      <c r="O139" s="36">
        <f t="shared" si="72"/>
        <v>86.41951841177297</v>
      </c>
      <c r="P139" s="36">
        <f t="shared" si="72"/>
        <v>0</v>
      </c>
      <c r="Q139" s="36">
        <f t="shared" si="72"/>
        <v>0</v>
      </c>
      <c r="R139" s="36">
        <f t="shared" si="72"/>
        <v>129.39814551696267</v>
      </c>
      <c r="S139" s="36">
        <f t="shared" si="72"/>
        <v>129.39814551696267</v>
      </c>
      <c r="T139" s="36">
        <f t="shared" si="72"/>
        <v>8.0281963629954056</v>
      </c>
      <c r="U139" s="36">
        <f t="shared" si="72"/>
        <v>0</v>
      </c>
      <c r="V139" s="36">
        <f t="shared" si="72"/>
        <v>0</v>
      </c>
      <c r="W139" s="36">
        <f t="shared" si="72"/>
        <v>137.42634187995807</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0</v>
      </c>
      <c r="E148" s="43">
        <f t="shared" si="73"/>
        <v>0</v>
      </c>
      <c r="F148" s="43">
        <f t="shared" si="73"/>
        <v>0</v>
      </c>
      <c r="G148" s="43">
        <f t="shared" si="73"/>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3"/>
        <v>7.1665686581401937</v>
      </c>
      <c r="E149" s="43">
        <f t="shared" si="73"/>
        <v>-0.25499680389180401</v>
      </c>
      <c r="F149" s="43">
        <f t="shared" si="73"/>
        <v>0</v>
      </c>
      <c r="G149" s="43">
        <f t="shared" si="73"/>
        <v>0</v>
      </c>
      <c r="H149" s="45">
        <f t="shared" ref="H149:H164" si="74">D149+E149-F149-G149</f>
        <v>6.9115718542483897</v>
      </c>
      <c r="I149" s="30">
        <f t="shared" ref="I149:I164" si="75">H149</f>
        <v>6.9115718542483897</v>
      </c>
      <c r="J149" s="29"/>
      <c r="K149" s="30"/>
      <c r="L149" s="29"/>
      <c r="M149" s="30">
        <f t="shared" ref="M149:M164" si="76">I149+J149-K149-L149</f>
        <v>6.9115718542483897</v>
      </c>
      <c r="N149" s="30">
        <f t="shared" ref="N149:N164" si="77">M149</f>
        <v>6.9115718542483897</v>
      </c>
      <c r="O149" s="29"/>
      <c r="P149" s="30"/>
      <c r="Q149" s="29"/>
      <c r="R149" s="30">
        <f t="shared" ref="R149:R164" si="78">N149+O149-P149-Q149</f>
        <v>6.9115718542483897</v>
      </c>
      <c r="S149" s="30">
        <f t="shared" ref="S149:S164" si="79">R149</f>
        <v>6.9115718542483897</v>
      </c>
      <c r="T149" s="29"/>
      <c r="U149" s="30"/>
      <c r="V149" s="29"/>
      <c r="W149" s="30">
        <f t="shared" ref="W149:W164" si="80">S149+T149-U149-V149</f>
        <v>6.9115718542483897</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0</v>
      </c>
      <c r="E151" s="43">
        <f t="shared" si="73"/>
        <v>0</v>
      </c>
      <c r="F151" s="43">
        <f t="shared" si="73"/>
        <v>0</v>
      </c>
      <c r="G151" s="43">
        <f t="shared" si="73"/>
        <v>0</v>
      </c>
      <c r="H151" s="45">
        <f t="shared" si="74"/>
        <v>0</v>
      </c>
      <c r="I151" s="30">
        <f t="shared" si="75"/>
        <v>0</v>
      </c>
      <c r="J151" s="29"/>
      <c r="K151" s="30"/>
      <c r="L151" s="29"/>
      <c r="M151" s="30">
        <f t="shared" si="76"/>
        <v>0</v>
      </c>
      <c r="N151" s="30">
        <f t="shared" si="77"/>
        <v>0</v>
      </c>
      <c r="O151" s="29"/>
      <c r="P151" s="30"/>
      <c r="Q151" s="29"/>
      <c r="R151" s="30">
        <f t="shared" si="78"/>
        <v>0</v>
      </c>
      <c r="S151" s="30">
        <f t="shared" si="79"/>
        <v>0</v>
      </c>
      <c r="T151" s="29"/>
      <c r="U151" s="30"/>
      <c r="V151" s="29"/>
      <c r="W151" s="30">
        <f t="shared" si="80"/>
        <v>0</v>
      </c>
    </row>
    <row r="152" spans="2:23" x14ac:dyDescent="0.3">
      <c r="B152" s="41">
        <f t="shared" si="81"/>
        <v>5</v>
      </c>
      <c r="C152" s="42" t="s">
        <v>4</v>
      </c>
      <c r="D152" s="43">
        <f t="shared" si="73"/>
        <v>0.95158311959099995</v>
      </c>
      <c r="E152" s="43">
        <f t="shared" si="73"/>
        <v>-3.46785337636E-2</v>
      </c>
      <c r="F152" s="43">
        <f t="shared" si="73"/>
        <v>0</v>
      </c>
      <c r="G152" s="43">
        <f t="shared" si="73"/>
        <v>0</v>
      </c>
      <c r="H152" s="45">
        <f t="shared" si="74"/>
        <v>0.91690458582739998</v>
      </c>
      <c r="I152" s="30">
        <f t="shared" si="75"/>
        <v>0.91690458582739998</v>
      </c>
      <c r="J152" s="29"/>
      <c r="K152" s="30"/>
      <c r="L152" s="29"/>
      <c r="M152" s="30">
        <f t="shared" si="76"/>
        <v>0.91690458582739998</v>
      </c>
      <c r="N152" s="30">
        <f t="shared" si="77"/>
        <v>0.91690458582739998</v>
      </c>
      <c r="O152" s="29"/>
      <c r="P152" s="30"/>
      <c r="Q152" s="29"/>
      <c r="R152" s="30">
        <f t="shared" si="78"/>
        <v>0.91690458582739998</v>
      </c>
      <c r="S152" s="30">
        <f t="shared" si="79"/>
        <v>0.91690458582739998</v>
      </c>
      <c r="T152" s="29"/>
      <c r="U152" s="30"/>
      <c r="V152" s="29"/>
      <c r="W152" s="30">
        <f t="shared" si="80"/>
        <v>0.91690458582739998</v>
      </c>
    </row>
    <row r="153" spans="2:23" x14ac:dyDescent="0.3">
      <c r="B153" s="41">
        <f t="shared" si="81"/>
        <v>6</v>
      </c>
      <c r="C153" s="42" t="s">
        <v>5</v>
      </c>
      <c r="D153" s="43">
        <f t="shared" si="73"/>
        <v>109.76678792662301</v>
      </c>
      <c r="E153" s="43">
        <f t="shared" si="73"/>
        <v>0.5470022943308539</v>
      </c>
      <c r="F153" s="43">
        <f t="shared" si="73"/>
        <v>0</v>
      </c>
      <c r="G153" s="43">
        <f t="shared" si="73"/>
        <v>0</v>
      </c>
      <c r="H153" s="45">
        <f t="shared" si="74"/>
        <v>110.31379022095386</v>
      </c>
      <c r="I153" s="30">
        <f t="shared" si="75"/>
        <v>110.31379022095386</v>
      </c>
      <c r="J153" s="29"/>
      <c r="K153" s="30"/>
      <c r="L153" s="29"/>
      <c r="M153" s="30">
        <f t="shared" si="76"/>
        <v>110.31379022095386</v>
      </c>
      <c r="N153" s="30">
        <f t="shared" si="77"/>
        <v>110.31379022095386</v>
      </c>
      <c r="O153" s="29"/>
      <c r="P153" s="30"/>
      <c r="Q153" s="29"/>
      <c r="R153" s="30">
        <f t="shared" si="78"/>
        <v>110.31379022095386</v>
      </c>
      <c r="S153" s="30">
        <f t="shared" si="79"/>
        <v>110.31379022095386</v>
      </c>
      <c r="T153" s="29"/>
      <c r="U153" s="30"/>
      <c r="V153" s="29"/>
      <c r="W153" s="30">
        <f t="shared" si="80"/>
        <v>110.31379022095386</v>
      </c>
    </row>
    <row r="154" spans="2:23" x14ac:dyDescent="0.3">
      <c r="B154" s="41">
        <f t="shared" si="81"/>
        <v>7</v>
      </c>
      <c r="C154" s="42" t="s">
        <v>6</v>
      </c>
      <c r="D154" s="43">
        <f t="shared" si="73"/>
        <v>0</v>
      </c>
      <c r="E154" s="43">
        <f t="shared" si="73"/>
        <v>0</v>
      </c>
      <c r="F154" s="43">
        <f t="shared" si="73"/>
        <v>0</v>
      </c>
      <c r="G154" s="43">
        <f t="shared" si="73"/>
        <v>0</v>
      </c>
      <c r="H154" s="45">
        <f t="shared" si="74"/>
        <v>0</v>
      </c>
      <c r="I154" s="30">
        <f t="shared" si="75"/>
        <v>0</v>
      </c>
      <c r="J154" s="29"/>
      <c r="K154" s="30"/>
      <c r="L154" s="29"/>
      <c r="M154" s="30">
        <f t="shared" si="76"/>
        <v>0</v>
      </c>
      <c r="N154" s="30">
        <f t="shared" si="77"/>
        <v>0</v>
      </c>
      <c r="O154" s="29"/>
      <c r="P154" s="30"/>
      <c r="Q154" s="29"/>
      <c r="R154" s="30">
        <f t="shared" si="78"/>
        <v>0</v>
      </c>
      <c r="S154" s="30">
        <f t="shared" si="79"/>
        <v>0</v>
      </c>
      <c r="T154" s="29"/>
      <c r="U154" s="30"/>
      <c r="V154" s="29"/>
      <c r="W154" s="30">
        <f t="shared" si="80"/>
        <v>0</v>
      </c>
    </row>
    <row r="155" spans="2:23" x14ac:dyDescent="0.3">
      <c r="B155" s="41">
        <f t="shared" si="81"/>
        <v>8</v>
      </c>
      <c r="C155" s="42" t="s">
        <v>7</v>
      </c>
      <c r="D155" s="43">
        <f t="shared" si="73"/>
        <v>0</v>
      </c>
      <c r="E155" s="43">
        <f t="shared" si="73"/>
        <v>0</v>
      </c>
      <c r="F155" s="43">
        <f t="shared" si="73"/>
        <v>0</v>
      </c>
      <c r="G155" s="43">
        <f t="shared" si="73"/>
        <v>0</v>
      </c>
      <c r="H155" s="45">
        <f t="shared" si="74"/>
        <v>0</v>
      </c>
      <c r="I155" s="30">
        <f t="shared" si="75"/>
        <v>0</v>
      </c>
      <c r="J155" s="29"/>
      <c r="K155" s="30"/>
      <c r="L155" s="29"/>
      <c r="M155" s="30">
        <f t="shared" si="76"/>
        <v>0</v>
      </c>
      <c r="N155" s="30">
        <f t="shared" si="77"/>
        <v>0</v>
      </c>
      <c r="O155" s="29"/>
      <c r="P155" s="30"/>
      <c r="Q155" s="29"/>
      <c r="R155" s="30">
        <f t="shared" si="78"/>
        <v>0</v>
      </c>
      <c r="S155" s="30">
        <f t="shared" si="79"/>
        <v>0</v>
      </c>
      <c r="T155" s="29"/>
      <c r="U155" s="30"/>
      <c r="V155" s="29"/>
      <c r="W155" s="30">
        <f t="shared" si="80"/>
        <v>0</v>
      </c>
    </row>
    <row r="156" spans="2:23" x14ac:dyDescent="0.3">
      <c r="B156" s="41">
        <f t="shared" si="81"/>
        <v>9</v>
      </c>
      <c r="C156" s="42" t="s">
        <v>8</v>
      </c>
      <c r="D156" s="43">
        <f t="shared" si="73"/>
        <v>0</v>
      </c>
      <c r="E156" s="43">
        <f t="shared" si="73"/>
        <v>0</v>
      </c>
      <c r="F156" s="43">
        <f t="shared" si="73"/>
        <v>0</v>
      </c>
      <c r="G156" s="43">
        <f t="shared" si="73"/>
        <v>0</v>
      </c>
      <c r="H156" s="45">
        <f t="shared" si="74"/>
        <v>0</v>
      </c>
      <c r="I156" s="30">
        <f t="shared" si="75"/>
        <v>0</v>
      </c>
      <c r="J156" s="29"/>
      <c r="K156" s="30"/>
      <c r="L156" s="29"/>
      <c r="M156" s="30">
        <f t="shared" si="76"/>
        <v>0</v>
      </c>
      <c r="N156" s="30">
        <f t="shared" si="77"/>
        <v>0</v>
      </c>
      <c r="O156" s="29"/>
      <c r="P156" s="30"/>
      <c r="Q156" s="29"/>
      <c r="R156" s="30">
        <f t="shared" si="78"/>
        <v>0</v>
      </c>
      <c r="S156" s="30">
        <f t="shared" si="79"/>
        <v>0</v>
      </c>
      <c r="T156" s="29"/>
      <c r="U156" s="30"/>
      <c r="V156" s="29"/>
      <c r="W156" s="30">
        <f t="shared" si="80"/>
        <v>0</v>
      </c>
    </row>
    <row r="157" spans="2:23" x14ac:dyDescent="0.3">
      <c r="B157" s="41">
        <f t="shared" si="81"/>
        <v>10</v>
      </c>
      <c r="C157" s="42" t="s">
        <v>9</v>
      </c>
      <c r="D157" s="43">
        <f t="shared" si="73"/>
        <v>1.6739027276373371</v>
      </c>
      <c r="E157" s="43">
        <f t="shared" si="73"/>
        <v>-0.24883673128271622</v>
      </c>
      <c r="F157" s="43">
        <f t="shared" si="73"/>
        <v>0</v>
      </c>
      <c r="G157" s="43">
        <f t="shared" si="73"/>
        <v>0</v>
      </c>
      <c r="H157" s="45">
        <f t="shared" si="74"/>
        <v>1.4250659963546208</v>
      </c>
      <c r="I157" s="30">
        <f t="shared" si="75"/>
        <v>1.4250659963546208</v>
      </c>
      <c r="J157" s="29"/>
      <c r="K157" s="30"/>
      <c r="L157" s="29"/>
      <c r="M157" s="30">
        <f t="shared" si="76"/>
        <v>1.4250659963546208</v>
      </c>
      <c r="N157" s="30">
        <f t="shared" si="77"/>
        <v>1.4250659963546208</v>
      </c>
      <c r="O157" s="29"/>
      <c r="P157" s="30"/>
      <c r="Q157" s="29"/>
      <c r="R157" s="30">
        <f t="shared" si="78"/>
        <v>1.4250659963546208</v>
      </c>
      <c r="S157" s="30">
        <f t="shared" si="79"/>
        <v>1.4250659963546208</v>
      </c>
      <c r="T157" s="29"/>
      <c r="U157" s="30"/>
      <c r="V157" s="29"/>
      <c r="W157" s="30">
        <f t="shared" si="80"/>
        <v>1.4250659963546208</v>
      </c>
    </row>
    <row r="158" spans="2:23" x14ac:dyDescent="0.3">
      <c r="B158" s="41">
        <f t="shared" si="81"/>
        <v>11</v>
      </c>
      <c r="C158" s="42" t="s">
        <v>10</v>
      </c>
      <c r="D158" s="43">
        <f t="shared" si="73"/>
        <v>1.2456704837720028E-2</v>
      </c>
      <c r="E158" s="43">
        <f t="shared" si="73"/>
        <v>-1.1025790620536639E-3</v>
      </c>
      <c r="F158" s="43">
        <f t="shared" si="73"/>
        <v>0</v>
      </c>
      <c r="G158" s="43">
        <f t="shared" si="73"/>
        <v>0</v>
      </c>
      <c r="H158" s="45">
        <f t="shared" si="74"/>
        <v>1.1354125775666364E-2</v>
      </c>
      <c r="I158" s="30">
        <f t="shared" si="75"/>
        <v>1.1354125775666364E-2</v>
      </c>
      <c r="J158" s="29"/>
      <c r="K158" s="30"/>
      <c r="L158" s="29"/>
      <c r="M158" s="30">
        <f t="shared" si="76"/>
        <v>1.1354125775666364E-2</v>
      </c>
      <c r="N158" s="30">
        <f t="shared" si="77"/>
        <v>1.1354125775666364E-2</v>
      </c>
      <c r="O158" s="29"/>
      <c r="P158" s="30"/>
      <c r="Q158" s="29"/>
      <c r="R158" s="30">
        <f t="shared" si="78"/>
        <v>1.1354125775666364E-2</v>
      </c>
      <c r="S158" s="30">
        <f t="shared" si="79"/>
        <v>1.1354125775666364E-2</v>
      </c>
      <c r="T158" s="29"/>
      <c r="U158" s="30"/>
      <c r="V158" s="29"/>
      <c r="W158" s="30">
        <f t="shared" si="80"/>
        <v>1.1354125775666364E-2</v>
      </c>
    </row>
    <row r="159" spans="2:23" x14ac:dyDescent="0.3">
      <c r="B159" s="41">
        <f t="shared" si="81"/>
        <v>12</v>
      </c>
      <c r="C159" s="42" t="s">
        <v>11</v>
      </c>
      <c r="D159" s="43">
        <f t="shared" si="73"/>
        <v>0.43036318062882267</v>
      </c>
      <c r="E159" s="43">
        <f t="shared" si="73"/>
        <v>-3.5570002968604873E-2</v>
      </c>
      <c r="F159" s="43">
        <f t="shared" si="73"/>
        <v>0</v>
      </c>
      <c r="G159" s="43">
        <f t="shared" si="73"/>
        <v>0</v>
      </c>
      <c r="H159" s="45">
        <f t="shared" si="74"/>
        <v>0.39479317766021782</v>
      </c>
      <c r="I159" s="30">
        <f t="shared" si="75"/>
        <v>0.39479317766021782</v>
      </c>
      <c r="J159" s="29"/>
      <c r="K159" s="30"/>
      <c r="L159" s="29"/>
      <c r="M159" s="30">
        <f t="shared" si="76"/>
        <v>0.39479317766021782</v>
      </c>
      <c r="N159" s="30">
        <f t="shared" si="77"/>
        <v>0.39479317766021782</v>
      </c>
      <c r="O159" s="29"/>
      <c r="P159" s="30"/>
      <c r="Q159" s="29"/>
      <c r="R159" s="30">
        <f t="shared" si="78"/>
        <v>0.39479317766021782</v>
      </c>
      <c r="S159" s="30">
        <f t="shared" si="79"/>
        <v>0.39479317766021782</v>
      </c>
      <c r="T159" s="29"/>
      <c r="U159" s="30"/>
      <c r="V159" s="29"/>
      <c r="W159" s="30">
        <f t="shared" si="80"/>
        <v>0.39479317766021782</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17.4246795625</v>
      </c>
      <c r="E161" s="43">
        <f t="shared" si="73"/>
        <v>-3.3725186250000001</v>
      </c>
      <c r="F161" s="43">
        <f t="shared" si="73"/>
        <v>0</v>
      </c>
      <c r="G161" s="43">
        <f t="shared" si="73"/>
        <v>0</v>
      </c>
      <c r="H161" s="45">
        <f t="shared" si="74"/>
        <v>14.0521609375</v>
      </c>
      <c r="I161" s="30">
        <f t="shared" si="75"/>
        <v>14.0521609375</v>
      </c>
      <c r="J161" s="29"/>
      <c r="K161" s="30"/>
      <c r="L161" s="29"/>
      <c r="M161" s="30">
        <f t="shared" si="76"/>
        <v>14.0521609375</v>
      </c>
      <c r="N161" s="30">
        <f t="shared" si="77"/>
        <v>14.0521609375</v>
      </c>
      <c r="O161" s="29"/>
      <c r="P161" s="30"/>
      <c r="Q161" s="29"/>
      <c r="R161" s="30">
        <f t="shared" si="78"/>
        <v>14.0521609375</v>
      </c>
      <c r="S161" s="30">
        <f t="shared" si="79"/>
        <v>14.0521609375</v>
      </c>
      <c r="T161" s="29"/>
      <c r="U161" s="30"/>
      <c r="V161" s="29"/>
      <c r="W161" s="30">
        <f t="shared" si="80"/>
        <v>14.0521609375</v>
      </c>
    </row>
    <row r="162" spans="2:23" x14ac:dyDescent="0.3">
      <c r="B162" s="41">
        <f t="shared" si="81"/>
        <v>15</v>
      </c>
      <c r="C162" s="28" t="s">
        <v>14</v>
      </c>
      <c r="D162" s="43">
        <f t="shared" si="73"/>
        <v>0</v>
      </c>
      <c r="E162" s="43">
        <f t="shared" si="73"/>
        <v>0</v>
      </c>
      <c r="F162" s="43">
        <f t="shared" si="73"/>
        <v>0</v>
      </c>
      <c r="G162" s="43">
        <f t="shared" si="73"/>
        <v>0</v>
      </c>
      <c r="H162" s="45">
        <f t="shared" si="74"/>
        <v>0</v>
      </c>
      <c r="I162" s="30">
        <f t="shared" si="75"/>
        <v>0</v>
      </c>
      <c r="J162" s="29"/>
      <c r="K162" s="30"/>
      <c r="L162" s="29"/>
      <c r="M162" s="30">
        <f t="shared" si="76"/>
        <v>0</v>
      </c>
      <c r="N162" s="30">
        <f t="shared" si="77"/>
        <v>0</v>
      </c>
      <c r="O162" s="29"/>
      <c r="P162" s="30"/>
      <c r="Q162" s="29"/>
      <c r="R162" s="30">
        <f t="shared" si="78"/>
        <v>0</v>
      </c>
      <c r="S162" s="30">
        <f t="shared" si="79"/>
        <v>0</v>
      </c>
      <c r="T162" s="29"/>
      <c r="U162" s="30"/>
      <c r="V162" s="29"/>
      <c r="W162" s="30">
        <f t="shared" si="80"/>
        <v>0</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137.42634187995807</v>
      </c>
      <c r="E165" s="36">
        <f>SUM(E148:E163)</f>
        <v>-3.4007009816379248</v>
      </c>
      <c r="F165" s="36">
        <f>SUM(F148:F163)</f>
        <v>0</v>
      </c>
      <c r="G165" s="36">
        <f>SUM(G148:G163)</f>
        <v>0</v>
      </c>
      <c r="H165" s="36">
        <f>SUM(H148:H163)</f>
        <v>134.02564089832015</v>
      </c>
      <c r="I165" s="36">
        <f t="shared" ref="I165:W165" si="83">SUM(I148:I164)</f>
        <v>134.02564089832015</v>
      </c>
      <c r="J165" s="36">
        <f t="shared" si="83"/>
        <v>0</v>
      </c>
      <c r="K165" s="36">
        <f t="shared" si="83"/>
        <v>0</v>
      </c>
      <c r="L165" s="36">
        <f t="shared" si="83"/>
        <v>0</v>
      </c>
      <c r="M165" s="36">
        <f t="shared" si="83"/>
        <v>134.02564089832015</v>
      </c>
      <c r="N165" s="36">
        <f t="shared" si="83"/>
        <v>134.02564089832015</v>
      </c>
      <c r="O165" s="36">
        <f t="shared" si="83"/>
        <v>0</v>
      </c>
      <c r="P165" s="36">
        <f t="shared" si="83"/>
        <v>0</v>
      </c>
      <c r="Q165" s="36">
        <f t="shared" si="83"/>
        <v>0</v>
      </c>
      <c r="R165" s="36">
        <f t="shared" si="83"/>
        <v>134.02564089832015</v>
      </c>
      <c r="S165" s="36">
        <f t="shared" si="83"/>
        <v>134.02564089832015</v>
      </c>
      <c r="T165" s="36">
        <f t="shared" si="83"/>
        <v>0</v>
      </c>
      <c r="U165" s="36">
        <f t="shared" si="83"/>
        <v>0</v>
      </c>
      <c r="V165" s="36">
        <f t="shared" si="83"/>
        <v>0</v>
      </c>
      <c r="W165" s="36">
        <f t="shared" si="83"/>
        <v>134.02564089832015</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88"/>
  <sheetViews>
    <sheetView showGridLines="0" view="pageBreakPreview" zoomScale="70" zoomScaleNormal="68" zoomScaleSheetLayoutView="70" workbookViewId="0">
      <selection activeCell="T84" sqref="T84"/>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115</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68.608483533333327</v>
      </c>
      <c r="F21" s="66">
        <v>0</v>
      </c>
      <c r="G21" s="67"/>
      <c r="H21" s="29">
        <f t="shared" si="0"/>
        <v>68.608483533333327</v>
      </c>
      <c r="I21" s="30">
        <f t="shared" si="1"/>
        <v>68.608483533333327</v>
      </c>
      <c r="J21" s="66">
        <v>76.850000006800002</v>
      </c>
      <c r="K21" s="66">
        <v>0</v>
      </c>
      <c r="L21" s="67"/>
      <c r="M21" s="30">
        <f t="shared" si="2"/>
        <v>145.45848354013333</v>
      </c>
      <c r="N21" s="68">
        <f t="shared" si="3"/>
        <v>145.45848354013333</v>
      </c>
      <c r="O21" s="66">
        <v>133.55000000000001</v>
      </c>
      <c r="P21" s="66">
        <v>0</v>
      </c>
      <c r="Q21" s="67"/>
      <c r="R21" s="69">
        <f t="shared" si="4"/>
        <v>279.00848354013334</v>
      </c>
      <c r="S21" s="69">
        <f t="shared" si="5"/>
        <v>279.00848354013334</v>
      </c>
      <c r="T21" s="66">
        <v>89.113333333333316</v>
      </c>
      <c r="U21" s="66">
        <v>0</v>
      </c>
      <c r="V21" s="67"/>
      <c r="W21" s="69">
        <f t="shared" si="6"/>
        <v>368.12181687346663</v>
      </c>
      <c r="X21" s="69">
        <f t="shared" si="7"/>
        <v>368.12181687346663</v>
      </c>
      <c r="Y21" s="70">
        <v>131.80000000000001</v>
      </c>
      <c r="Z21" s="70">
        <v>0</v>
      </c>
      <c r="AA21" s="67"/>
      <c r="AB21" s="69">
        <f t="shared" si="8"/>
        <v>499.92181687346664</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68.608483533333327</v>
      </c>
      <c r="I33" s="75">
        <f t="shared" ref="I33:AB33" si="10">SUM(I16:I32)</f>
        <v>68.608483533333327</v>
      </c>
      <c r="J33" s="75">
        <f t="shared" si="10"/>
        <v>76.850000006800002</v>
      </c>
      <c r="K33" s="75">
        <f t="shared" si="10"/>
        <v>0</v>
      </c>
      <c r="L33" s="75">
        <f t="shared" si="10"/>
        <v>0</v>
      </c>
      <c r="M33" s="75">
        <f t="shared" si="10"/>
        <v>145.45848354013333</v>
      </c>
      <c r="N33" s="75">
        <f t="shared" si="10"/>
        <v>145.45848354013333</v>
      </c>
      <c r="O33" s="75">
        <f t="shared" si="10"/>
        <v>133.55000000000001</v>
      </c>
      <c r="P33" s="75">
        <f t="shared" si="10"/>
        <v>0</v>
      </c>
      <c r="Q33" s="75">
        <f t="shared" si="10"/>
        <v>0</v>
      </c>
      <c r="R33" s="75">
        <f t="shared" si="10"/>
        <v>279.00848354013334</v>
      </c>
      <c r="S33" s="75">
        <f t="shared" si="10"/>
        <v>279.00848354013334</v>
      </c>
      <c r="T33" s="75">
        <f t="shared" si="10"/>
        <v>89.113333333333316</v>
      </c>
      <c r="U33" s="75">
        <f t="shared" si="10"/>
        <v>0</v>
      </c>
      <c r="V33" s="75">
        <f t="shared" si="10"/>
        <v>0</v>
      </c>
      <c r="W33" s="75">
        <f t="shared" si="10"/>
        <v>368.12181687346663</v>
      </c>
      <c r="X33" s="75">
        <f t="shared" si="10"/>
        <v>368.12181687346663</v>
      </c>
      <c r="Y33" s="75">
        <f t="shared" si="10"/>
        <v>131.80000000000001</v>
      </c>
      <c r="Z33" s="75">
        <f t="shared" si="10"/>
        <v>0</v>
      </c>
      <c r="AA33" s="75">
        <f t="shared" si="10"/>
        <v>0</v>
      </c>
      <c r="AB33" s="75">
        <f t="shared" si="10"/>
        <v>499.92181687346664</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0</v>
      </c>
      <c r="K48" s="43">
        <f t="shared" si="16"/>
        <v>0</v>
      </c>
      <c r="L48" s="44"/>
      <c r="M48" s="45">
        <f t="shared" si="11"/>
        <v>0</v>
      </c>
      <c r="N48" s="68">
        <f t="shared" si="17"/>
        <v>0</v>
      </c>
      <c r="O48" s="43">
        <f t="shared" si="18"/>
        <v>0</v>
      </c>
      <c r="P48" s="43">
        <f t="shared" si="19"/>
        <v>0</v>
      </c>
      <c r="Q48" s="44"/>
      <c r="R48" s="43">
        <f t="shared" si="20"/>
        <v>0</v>
      </c>
      <c r="S48" s="45">
        <f t="shared" si="21"/>
        <v>0</v>
      </c>
      <c r="T48" s="43">
        <f t="shared" si="22"/>
        <v>0</v>
      </c>
      <c r="U48" s="43">
        <f t="shared" si="23"/>
        <v>0</v>
      </c>
      <c r="V48" s="44"/>
      <c r="W48" s="45">
        <f t="shared" si="24"/>
        <v>0</v>
      </c>
      <c r="X48" s="68">
        <f t="shared" si="25"/>
        <v>0</v>
      </c>
      <c r="Y48" s="43">
        <f t="shared" si="26"/>
        <v>0</v>
      </c>
      <c r="Z48" s="43">
        <f t="shared" si="27"/>
        <v>0</v>
      </c>
      <c r="AA48" s="67"/>
      <c r="AB48" s="1"/>
      <c r="AC48" s="99">
        <v>3.3399999999999999E-2</v>
      </c>
    </row>
    <row r="49" spans="2:29" x14ac:dyDescent="0.3">
      <c r="B49" s="27">
        <f t="shared" si="28"/>
        <v>6</v>
      </c>
      <c r="C49" s="28" t="s">
        <v>5</v>
      </c>
      <c r="D49" s="66">
        <v>0</v>
      </c>
      <c r="E49" s="43">
        <f t="shared" si="12"/>
        <v>1.4476390025533332</v>
      </c>
      <c r="F49" s="43">
        <f t="shared" si="13"/>
        <v>0</v>
      </c>
      <c r="G49" s="44"/>
      <c r="H49" s="43">
        <f t="shared" si="29"/>
        <v>1.4476390025533332</v>
      </c>
      <c r="I49" s="45">
        <f t="shared" si="14"/>
        <v>1.4476390025533332</v>
      </c>
      <c r="J49" s="43">
        <f t="shared" si="15"/>
        <v>4.516813005250147</v>
      </c>
      <c r="K49" s="43">
        <f t="shared" si="16"/>
        <v>0</v>
      </c>
      <c r="L49" s="44"/>
      <c r="M49" s="45">
        <f t="shared" si="11"/>
        <v>5.9644520078034802</v>
      </c>
      <c r="N49" s="68">
        <f t="shared" si="17"/>
        <v>5.9644520078034802</v>
      </c>
      <c r="O49" s="43">
        <f t="shared" si="18"/>
        <v>8.9562530053936271</v>
      </c>
      <c r="P49" s="43">
        <f t="shared" si="19"/>
        <v>0</v>
      </c>
      <c r="Q49" s="44"/>
      <c r="R49" s="43">
        <f t="shared" si="20"/>
        <v>14.920705013197107</v>
      </c>
      <c r="S49" s="45">
        <f t="shared" si="21"/>
        <v>14.920705013197107</v>
      </c>
      <c r="T49" s="43">
        <f t="shared" si="22"/>
        <v>13.654449338726961</v>
      </c>
      <c r="U49" s="43">
        <f t="shared" si="23"/>
        <v>0</v>
      </c>
      <c r="V49" s="44"/>
      <c r="W49" s="45">
        <f t="shared" si="24"/>
        <v>28.57515435192407</v>
      </c>
      <c r="X49" s="68">
        <f t="shared" si="25"/>
        <v>28.57515435192407</v>
      </c>
      <c r="Y49" s="43">
        <f t="shared" si="26"/>
        <v>18.315720672060291</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 t="shared" si="12"/>
        <v>0</v>
      </c>
      <c r="F57" s="43">
        <f t="shared" si="13"/>
        <v>0</v>
      </c>
      <c r="G57" s="49"/>
      <c r="H57" s="43">
        <f t="shared" si="29"/>
        <v>0</v>
      </c>
      <c r="I57" s="45">
        <f t="shared" si="14"/>
        <v>0</v>
      </c>
      <c r="J57" s="43">
        <f t="shared" si="15"/>
        <v>0</v>
      </c>
      <c r="K57" s="43">
        <f t="shared" si="16"/>
        <v>0</v>
      </c>
      <c r="L57" s="44"/>
      <c r="M57" s="45">
        <f t="shared" si="11"/>
        <v>0</v>
      </c>
      <c r="N57" s="68">
        <f t="shared" si="17"/>
        <v>0</v>
      </c>
      <c r="O57" s="43">
        <f t="shared" si="18"/>
        <v>0</v>
      </c>
      <c r="P57" s="43">
        <f t="shared" si="19"/>
        <v>0</v>
      </c>
      <c r="Q57" s="44"/>
      <c r="R57" s="43">
        <f t="shared" si="20"/>
        <v>0</v>
      </c>
      <c r="S57" s="45">
        <f t="shared" si="21"/>
        <v>0</v>
      </c>
      <c r="T57" s="43">
        <f t="shared" si="22"/>
        <v>0</v>
      </c>
      <c r="U57" s="43">
        <f t="shared" si="23"/>
        <v>0</v>
      </c>
      <c r="V57" s="44"/>
      <c r="W57" s="45">
        <f t="shared" si="24"/>
        <v>0</v>
      </c>
      <c r="X57" s="68">
        <f t="shared" si="25"/>
        <v>0</v>
      </c>
      <c r="Y57" s="43">
        <f t="shared" si="26"/>
        <v>0</v>
      </c>
      <c r="Z57" s="43">
        <f t="shared" si="27"/>
        <v>0</v>
      </c>
      <c r="AA57" s="67"/>
      <c r="AB57" s="1"/>
      <c r="AC57" s="99">
        <v>0.15</v>
      </c>
    </row>
    <row r="58" spans="2:29" x14ac:dyDescent="0.3">
      <c r="B58" s="27">
        <f t="shared" si="28"/>
        <v>15</v>
      </c>
      <c r="C58" s="28" t="s">
        <v>14</v>
      </c>
      <c r="D58" s="66">
        <v>0</v>
      </c>
      <c r="E58" s="43">
        <f t="shared" si="12"/>
        <v>0</v>
      </c>
      <c r="F58" s="43">
        <f t="shared" si="13"/>
        <v>0</v>
      </c>
      <c r="G58" s="49"/>
      <c r="H58" s="43">
        <f t="shared" si="29"/>
        <v>0</v>
      </c>
      <c r="I58" s="45">
        <f t="shared" si="14"/>
        <v>0</v>
      </c>
      <c r="J58" s="43">
        <f t="shared" si="15"/>
        <v>0</v>
      </c>
      <c r="K58" s="43">
        <f t="shared" si="16"/>
        <v>0</v>
      </c>
      <c r="L58" s="44"/>
      <c r="M58" s="45">
        <f t="shared" si="11"/>
        <v>0</v>
      </c>
      <c r="N58" s="68">
        <f t="shared" si="17"/>
        <v>0</v>
      </c>
      <c r="O58" s="43">
        <f t="shared" si="18"/>
        <v>0</v>
      </c>
      <c r="P58" s="43">
        <f t="shared" si="19"/>
        <v>0</v>
      </c>
      <c r="Q58" s="44"/>
      <c r="R58" s="43">
        <f t="shared" si="20"/>
        <v>0</v>
      </c>
      <c r="S58" s="45">
        <f t="shared" si="21"/>
        <v>0</v>
      </c>
      <c r="T58" s="43">
        <f t="shared" si="22"/>
        <v>0</v>
      </c>
      <c r="U58" s="43">
        <f t="shared" si="23"/>
        <v>0</v>
      </c>
      <c r="V58" s="44"/>
      <c r="W58" s="45">
        <f t="shared" si="24"/>
        <v>0</v>
      </c>
      <c r="X58" s="68">
        <f t="shared" si="25"/>
        <v>0</v>
      </c>
      <c r="Y58" s="43">
        <f t="shared" si="26"/>
        <v>0</v>
      </c>
      <c r="Z58" s="43">
        <f t="shared" si="27"/>
        <v>0</v>
      </c>
      <c r="AA58" s="67"/>
      <c r="AB58" s="1"/>
      <c r="AC58" s="99">
        <v>0.15</v>
      </c>
    </row>
    <row r="59" spans="2:29" x14ac:dyDescent="0.3">
      <c r="B59" s="27">
        <f t="shared" si="28"/>
        <v>16</v>
      </c>
      <c r="C59" s="28" t="s">
        <v>15</v>
      </c>
      <c r="D59" s="66">
        <v>0</v>
      </c>
      <c r="E59" s="43">
        <f t="shared" si="12"/>
        <v>0</v>
      </c>
      <c r="F59" s="43">
        <f t="shared" si="13"/>
        <v>0</v>
      </c>
      <c r="G59" s="44"/>
      <c r="H59" s="43">
        <f t="shared" si="29"/>
        <v>0</v>
      </c>
      <c r="I59" s="45">
        <f t="shared" si="14"/>
        <v>0</v>
      </c>
      <c r="J59" s="43">
        <f t="shared" si="15"/>
        <v>0</v>
      </c>
      <c r="K59" s="43">
        <f t="shared" si="16"/>
        <v>0</v>
      </c>
      <c r="L59" s="44"/>
      <c r="M59" s="45">
        <f t="shared" si="11"/>
        <v>0</v>
      </c>
      <c r="N59" s="68">
        <f t="shared" si="17"/>
        <v>0</v>
      </c>
      <c r="O59" s="43">
        <f t="shared" si="18"/>
        <v>0</v>
      </c>
      <c r="P59" s="43">
        <f t="shared" si="19"/>
        <v>0</v>
      </c>
      <c r="Q59" s="44"/>
      <c r="R59" s="43">
        <f t="shared" si="20"/>
        <v>0</v>
      </c>
      <c r="S59" s="45">
        <f t="shared" si="21"/>
        <v>0</v>
      </c>
      <c r="T59" s="43">
        <f t="shared" si="22"/>
        <v>0</v>
      </c>
      <c r="U59" s="43">
        <f t="shared" si="23"/>
        <v>0</v>
      </c>
      <c r="V59" s="44"/>
      <c r="W59" s="45">
        <f t="shared" si="24"/>
        <v>0</v>
      </c>
      <c r="X59" s="68">
        <f t="shared" si="25"/>
        <v>0</v>
      </c>
      <c r="Y59" s="43">
        <f t="shared" si="26"/>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1.4476390025533332</v>
      </c>
      <c r="F61" s="36">
        <f t="shared" ref="F61:X61" si="30">SUM(F44:F60)</f>
        <v>0</v>
      </c>
      <c r="G61" s="36">
        <f t="shared" si="30"/>
        <v>0</v>
      </c>
      <c r="H61" s="36">
        <f t="shared" si="30"/>
        <v>1.4476390025533332</v>
      </c>
      <c r="I61" s="36">
        <f t="shared" si="30"/>
        <v>1.4476390025533332</v>
      </c>
      <c r="J61" s="36">
        <f>SUM(J44:J60)</f>
        <v>4.516813005250147</v>
      </c>
      <c r="K61" s="36">
        <f t="shared" si="30"/>
        <v>0</v>
      </c>
      <c r="L61" s="36">
        <f t="shared" si="30"/>
        <v>0</v>
      </c>
      <c r="M61" s="36">
        <f t="shared" si="30"/>
        <v>5.9644520078034802</v>
      </c>
      <c r="N61" s="36">
        <f t="shared" si="30"/>
        <v>5.9644520078034802</v>
      </c>
      <c r="O61" s="36">
        <f>SUM(O44:O60)</f>
        <v>8.9562530053936271</v>
      </c>
      <c r="P61" s="36">
        <f t="shared" ref="P61" si="31">SUM(P44:P60)</f>
        <v>0</v>
      </c>
      <c r="Q61" s="36">
        <f t="shared" si="30"/>
        <v>0</v>
      </c>
      <c r="R61" s="36">
        <f t="shared" si="30"/>
        <v>14.920705013197107</v>
      </c>
      <c r="S61" s="36">
        <f t="shared" si="30"/>
        <v>14.920705013197107</v>
      </c>
      <c r="T61" s="36">
        <f>SUM(T44:T60)</f>
        <v>13.654449338726961</v>
      </c>
      <c r="U61" s="36">
        <f t="shared" ref="U61" si="32">SUM(U44:U60)</f>
        <v>0</v>
      </c>
      <c r="V61" s="36">
        <f t="shared" si="30"/>
        <v>0</v>
      </c>
      <c r="W61" s="36">
        <f t="shared" si="30"/>
        <v>28.57515435192407</v>
      </c>
      <c r="X61" s="36">
        <f t="shared" si="30"/>
        <v>28.57515435192407</v>
      </c>
      <c r="Y61" s="34"/>
      <c r="Z61" s="34"/>
      <c r="AA61" s="74"/>
      <c r="AB61" s="34"/>
    </row>
    <row r="62" spans="2:29" ht="16" x14ac:dyDescent="0.3">
      <c r="B62" s="38"/>
      <c r="C62" s="51"/>
      <c r="D62" s="51"/>
      <c r="E62" s="102">
        <f>'Uran(E) UptoFY20'!T86</f>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0</v>
      </c>
      <c r="K74" s="82">
        <f t="shared" si="44"/>
        <v>0</v>
      </c>
      <c r="L74" s="82"/>
      <c r="M74" s="43">
        <f t="shared" si="36"/>
        <v>0</v>
      </c>
      <c r="N74" s="82">
        <f t="shared" si="45"/>
        <v>0</v>
      </c>
      <c r="O74" s="82">
        <f t="shared" si="45"/>
        <v>0</v>
      </c>
      <c r="P74" s="82">
        <f t="shared" si="45"/>
        <v>0</v>
      </c>
      <c r="Q74" s="82"/>
      <c r="R74" s="43">
        <f t="shared" si="38"/>
        <v>0</v>
      </c>
      <c r="S74" s="82">
        <f t="shared" si="46"/>
        <v>0</v>
      </c>
      <c r="T74" s="82">
        <f t="shared" si="46"/>
        <v>0</v>
      </c>
      <c r="U74" s="82">
        <f t="shared" si="46"/>
        <v>0</v>
      </c>
      <c r="V74" s="82"/>
      <c r="W74" s="43">
        <f t="shared" si="40"/>
        <v>0</v>
      </c>
      <c r="X74" s="82">
        <f t="shared" si="47"/>
        <v>0</v>
      </c>
      <c r="Y74" s="82">
        <f t="shared" si="47"/>
        <v>0</v>
      </c>
      <c r="Z74" s="82">
        <f t="shared" si="47"/>
        <v>0</v>
      </c>
      <c r="AA74" s="82"/>
      <c r="AB74" s="43">
        <f t="shared" si="42"/>
        <v>0</v>
      </c>
    </row>
    <row r="75" spans="2:28" x14ac:dyDescent="0.3">
      <c r="B75" s="27">
        <f t="shared" si="48"/>
        <v>6</v>
      </c>
      <c r="C75" s="28" t="s">
        <v>5</v>
      </c>
      <c r="D75" s="82">
        <f t="shared" si="43"/>
        <v>0</v>
      </c>
      <c r="E75" s="82">
        <f t="shared" si="43"/>
        <v>67.160844530779997</v>
      </c>
      <c r="F75" s="82">
        <f t="shared" si="43"/>
        <v>0</v>
      </c>
      <c r="G75" s="82"/>
      <c r="H75" s="43">
        <f t="shared" si="34"/>
        <v>67.160844530779997</v>
      </c>
      <c r="I75" s="82">
        <f t="shared" si="44"/>
        <v>67.160844530779997</v>
      </c>
      <c r="J75" s="82">
        <f t="shared" si="44"/>
        <v>72.333187001549859</v>
      </c>
      <c r="K75" s="82">
        <f t="shared" si="44"/>
        <v>0</v>
      </c>
      <c r="L75" s="82"/>
      <c r="M75" s="43">
        <f t="shared" si="36"/>
        <v>139.49403153232987</v>
      </c>
      <c r="N75" s="82">
        <f t="shared" si="45"/>
        <v>139.49403153232984</v>
      </c>
      <c r="O75" s="82">
        <f t="shared" si="45"/>
        <v>124.59374699460639</v>
      </c>
      <c r="P75" s="82">
        <f t="shared" si="45"/>
        <v>0</v>
      </c>
      <c r="Q75" s="82"/>
      <c r="R75" s="43">
        <f t="shared" si="38"/>
        <v>264.08777852693623</v>
      </c>
      <c r="S75" s="82">
        <f t="shared" si="46"/>
        <v>264.08777852693623</v>
      </c>
      <c r="T75" s="82">
        <f t="shared" si="46"/>
        <v>75.458883994606353</v>
      </c>
      <c r="U75" s="82">
        <f t="shared" si="46"/>
        <v>0</v>
      </c>
      <c r="V75" s="82"/>
      <c r="W75" s="43">
        <f t="shared" si="40"/>
        <v>339.5466625215426</v>
      </c>
      <c r="X75" s="82">
        <f t="shared" si="47"/>
        <v>339.54666252154254</v>
      </c>
      <c r="Y75" s="82">
        <f t="shared" si="47"/>
        <v>113.48427932793972</v>
      </c>
      <c r="Z75" s="82">
        <f t="shared" si="47"/>
        <v>0</v>
      </c>
      <c r="AA75" s="82"/>
      <c r="AB75" s="43">
        <f t="shared" si="42"/>
        <v>453.03094184948225</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67.160844530779997</v>
      </c>
      <c r="F87" s="35">
        <f t="shared" si="49"/>
        <v>0</v>
      </c>
      <c r="G87" s="35">
        <f t="shared" si="49"/>
        <v>0</v>
      </c>
      <c r="H87" s="35">
        <f t="shared" si="49"/>
        <v>67.160844530779997</v>
      </c>
      <c r="I87" s="35">
        <f t="shared" si="49"/>
        <v>67.160844530779997</v>
      </c>
      <c r="J87" s="35">
        <f t="shared" si="49"/>
        <v>72.333187001549859</v>
      </c>
      <c r="K87" s="35">
        <f t="shared" si="49"/>
        <v>0</v>
      </c>
      <c r="L87" s="35">
        <f t="shared" si="49"/>
        <v>0</v>
      </c>
      <c r="M87" s="35">
        <f t="shared" si="49"/>
        <v>139.49403153232987</v>
      </c>
      <c r="N87" s="35">
        <f t="shared" si="49"/>
        <v>139.49403153232984</v>
      </c>
      <c r="O87" s="35">
        <f t="shared" si="49"/>
        <v>124.59374699460639</v>
      </c>
      <c r="P87" s="35">
        <f t="shared" si="49"/>
        <v>0</v>
      </c>
      <c r="Q87" s="35">
        <f t="shared" si="49"/>
        <v>0</v>
      </c>
      <c r="R87" s="35">
        <f t="shared" si="49"/>
        <v>264.08777852693623</v>
      </c>
      <c r="S87" s="35">
        <f t="shared" si="49"/>
        <v>264.08777852693623</v>
      </c>
      <c r="T87" s="35">
        <f t="shared" si="49"/>
        <v>75.458883994606353</v>
      </c>
      <c r="U87" s="35">
        <f t="shared" si="49"/>
        <v>0</v>
      </c>
      <c r="V87" s="35">
        <f t="shared" si="49"/>
        <v>0</v>
      </c>
      <c r="W87" s="35">
        <f t="shared" si="49"/>
        <v>339.5466625215426</v>
      </c>
      <c r="X87" s="35">
        <f t="shared" si="49"/>
        <v>339.54666252154254</v>
      </c>
      <c r="Y87" s="35">
        <f t="shared" si="49"/>
        <v>113.48427932793972</v>
      </c>
      <c r="Z87" s="35">
        <f t="shared" si="49"/>
        <v>0</v>
      </c>
      <c r="AA87" s="35">
        <f t="shared" si="49"/>
        <v>0</v>
      </c>
      <c r="AB87" s="35">
        <f t="shared" si="49"/>
        <v>453.03094184948225</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G166"/>
  <sheetViews>
    <sheetView showGridLines="0" view="pageBreakPreview" zoomScale="56" zoomScaleNormal="68" zoomScaleSheetLayoutView="70" workbookViewId="0">
      <selection activeCell="D18" sqref="D18"/>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105</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N9" s="16"/>
      <c r="O9" s="15"/>
      <c r="P9" s="15"/>
      <c r="Q9" s="15"/>
      <c r="W9" s="20" t="s">
        <v>22</v>
      </c>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46</v>
      </c>
      <c r="O13" s="25" t="s">
        <v>47</v>
      </c>
      <c r="P13" s="25" t="s">
        <v>48</v>
      </c>
      <c r="Q13" s="25" t="s">
        <v>49</v>
      </c>
      <c r="R13" s="25" t="s">
        <v>50</v>
      </c>
      <c r="S13" s="25" t="s">
        <v>51</v>
      </c>
      <c r="T13" s="25" t="s">
        <v>52</v>
      </c>
      <c r="U13" s="25" t="s">
        <v>53</v>
      </c>
      <c r="V13" s="25" t="s">
        <v>54</v>
      </c>
      <c r="W13" s="25" t="s">
        <v>55</v>
      </c>
    </row>
    <row r="14" spans="1:23" s="26" customFormat="1" x14ac:dyDescent="0.3">
      <c r="B14" s="27">
        <v>1</v>
      </c>
      <c r="C14" s="28" t="s">
        <v>0</v>
      </c>
      <c r="D14" s="133">
        <v>3.4063698999999996</v>
      </c>
      <c r="E14" s="29"/>
      <c r="F14" s="29"/>
      <c r="G14" s="29"/>
      <c r="H14" s="29">
        <f>D14+E14-F14-G14</f>
        <v>3.4063698999999996</v>
      </c>
      <c r="I14" s="30">
        <f>H14</f>
        <v>3.4063698999999996</v>
      </c>
      <c r="J14" s="29"/>
      <c r="K14" s="29"/>
      <c r="L14" s="29"/>
      <c r="M14" s="30">
        <f>I14+J14-K14-L14</f>
        <v>3.4063698999999996</v>
      </c>
      <c r="N14" s="29">
        <f t="shared" ref="N14:N30" si="0">M14</f>
        <v>3.4063698999999996</v>
      </c>
      <c r="O14" s="29"/>
      <c r="P14" s="29"/>
      <c r="Q14" s="29"/>
      <c r="R14" s="29">
        <f>N14+O14-P14-Q14</f>
        <v>3.4063698999999996</v>
      </c>
      <c r="S14" s="30">
        <f>R14</f>
        <v>3.4063698999999996</v>
      </c>
      <c r="T14" s="29"/>
      <c r="U14" s="30"/>
      <c r="V14" s="29"/>
      <c r="W14" s="30">
        <f>S14+T14-U14-V14</f>
        <v>3.4063698999999996</v>
      </c>
    </row>
    <row r="15" spans="1:23" s="26" customFormat="1" x14ac:dyDescent="0.3">
      <c r="B15" s="27">
        <f>B14+1</f>
        <v>2</v>
      </c>
      <c r="C15" s="28" t="s">
        <v>1</v>
      </c>
      <c r="D15" s="133">
        <v>18.696834195890411</v>
      </c>
      <c r="E15" s="29"/>
      <c r="F15" s="29"/>
      <c r="G15" s="29"/>
      <c r="H15" s="29">
        <f t="shared" ref="H15:H30" si="1">D15+E15-F15-G15</f>
        <v>18.696834195890411</v>
      </c>
      <c r="I15" s="30">
        <f t="shared" ref="I15:I30" si="2">H15</f>
        <v>18.696834195890411</v>
      </c>
      <c r="J15" s="29"/>
      <c r="K15" s="29"/>
      <c r="L15" s="29"/>
      <c r="M15" s="30">
        <f t="shared" ref="M15:M30" si="3">I15+J15-K15-L15</f>
        <v>18.696834195890411</v>
      </c>
      <c r="N15" s="29">
        <f t="shared" si="0"/>
        <v>18.696834195890411</v>
      </c>
      <c r="O15" s="29"/>
      <c r="P15" s="29"/>
      <c r="Q15" s="29"/>
      <c r="R15" s="29">
        <f t="shared" ref="R15:R30" si="4">N15+O15-P15-Q15</f>
        <v>18.696834195890411</v>
      </c>
      <c r="S15" s="30">
        <f t="shared" ref="S15:S30" si="5">R15</f>
        <v>18.696834195890411</v>
      </c>
      <c r="T15" s="29"/>
      <c r="U15" s="30"/>
      <c r="V15" s="29"/>
      <c r="W15" s="30">
        <f t="shared" ref="W15:W30" si="6">S15+T15-U15-V15</f>
        <v>18.696834195890411</v>
      </c>
    </row>
    <row r="16" spans="1:23" s="26" customFormat="1" x14ac:dyDescent="0.3">
      <c r="B16" s="27">
        <f t="shared" ref="B16:B30" si="7">B15+1</f>
        <v>3</v>
      </c>
      <c r="C16" s="28" t="s">
        <v>2</v>
      </c>
      <c r="D16" s="133">
        <v>0</v>
      </c>
      <c r="E16" s="29"/>
      <c r="F16" s="31"/>
      <c r="G16" s="31"/>
      <c r="H16" s="29">
        <f t="shared" si="1"/>
        <v>0</v>
      </c>
      <c r="I16" s="30">
        <f t="shared" si="2"/>
        <v>0</v>
      </c>
      <c r="J16" s="29"/>
      <c r="K16" s="31"/>
      <c r="L16" s="31"/>
      <c r="M16" s="30">
        <f t="shared" si="3"/>
        <v>0</v>
      </c>
      <c r="N16" s="29">
        <f t="shared" si="0"/>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68.092653000000013</v>
      </c>
      <c r="E17" s="29"/>
      <c r="F17" s="31"/>
      <c r="G17" s="31"/>
      <c r="H17" s="29">
        <f t="shared" si="1"/>
        <v>68.092653000000013</v>
      </c>
      <c r="I17" s="30">
        <f t="shared" si="2"/>
        <v>68.092653000000013</v>
      </c>
      <c r="J17" s="29"/>
      <c r="K17" s="31"/>
      <c r="L17" s="31"/>
      <c r="M17" s="30">
        <f t="shared" si="3"/>
        <v>68.092653000000013</v>
      </c>
      <c r="N17" s="29">
        <f t="shared" si="0"/>
        <v>68.092653000000013</v>
      </c>
      <c r="O17" s="29"/>
      <c r="P17" s="31"/>
      <c r="Q17" s="29"/>
      <c r="R17" s="29">
        <f t="shared" si="4"/>
        <v>68.092653000000013</v>
      </c>
      <c r="S17" s="30">
        <f t="shared" si="5"/>
        <v>68.092653000000013</v>
      </c>
      <c r="T17" s="29"/>
      <c r="U17" s="30"/>
      <c r="V17" s="29"/>
      <c r="W17" s="30">
        <f t="shared" si="6"/>
        <v>68.092653000000013</v>
      </c>
    </row>
    <row r="18" spans="2:23" s="26" customFormat="1" x14ac:dyDescent="0.3">
      <c r="B18" s="27">
        <f t="shared" si="7"/>
        <v>5</v>
      </c>
      <c r="C18" s="28" t="s">
        <v>4</v>
      </c>
      <c r="D18" s="133">
        <v>84.548094000000006</v>
      </c>
      <c r="E18" s="29"/>
      <c r="F18" s="31"/>
      <c r="G18" s="31"/>
      <c r="H18" s="29">
        <f t="shared" si="1"/>
        <v>84.548094000000006</v>
      </c>
      <c r="I18" s="30">
        <f t="shared" si="2"/>
        <v>84.548094000000006</v>
      </c>
      <c r="J18" s="29"/>
      <c r="K18" s="31"/>
      <c r="L18" s="31"/>
      <c r="M18" s="30">
        <f t="shared" si="3"/>
        <v>84.548094000000006</v>
      </c>
      <c r="N18" s="29">
        <f t="shared" si="0"/>
        <v>84.548094000000006</v>
      </c>
      <c r="O18" s="29"/>
      <c r="P18" s="31"/>
      <c r="Q18" s="29"/>
      <c r="R18" s="29">
        <f t="shared" si="4"/>
        <v>84.548094000000006</v>
      </c>
      <c r="S18" s="30">
        <f t="shared" si="5"/>
        <v>84.548094000000006</v>
      </c>
      <c r="T18" s="29"/>
      <c r="U18" s="30"/>
      <c r="V18" s="29"/>
      <c r="W18" s="30">
        <f t="shared" si="6"/>
        <v>84.548094000000006</v>
      </c>
    </row>
    <row r="19" spans="2:23" s="32" customFormat="1" x14ac:dyDescent="0.3">
      <c r="B19" s="27">
        <f t="shared" si="7"/>
        <v>6</v>
      </c>
      <c r="C19" s="28" t="s">
        <v>5</v>
      </c>
      <c r="D19" s="133">
        <v>278.30180795216836</v>
      </c>
      <c r="E19" s="29"/>
      <c r="F19" s="29"/>
      <c r="G19" s="29"/>
      <c r="H19" s="29">
        <f t="shared" si="1"/>
        <v>278.30180795216836</v>
      </c>
      <c r="I19" s="30">
        <f t="shared" si="2"/>
        <v>278.30180795216836</v>
      </c>
      <c r="J19" s="29"/>
      <c r="K19" s="29"/>
      <c r="L19" s="29"/>
      <c r="M19" s="30">
        <f t="shared" si="3"/>
        <v>278.30180795216836</v>
      </c>
      <c r="N19" s="29">
        <f t="shared" si="0"/>
        <v>278.30180795216836</v>
      </c>
      <c r="O19" s="29"/>
      <c r="P19" s="29"/>
      <c r="Q19" s="29"/>
      <c r="R19" s="29">
        <f t="shared" si="4"/>
        <v>278.30180795216836</v>
      </c>
      <c r="S19" s="30">
        <f t="shared" si="5"/>
        <v>278.30180795216836</v>
      </c>
      <c r="T19" s="29"/>
      <c r="U19" s="30"/>
      <c r="V19" s="29"/>
      <c r="W19" s="30">
        <f t="shared" si="6"/>
        <v>278.30180795216836</v>
      </c>
    </row>
    <row r="20" spans="2:23" s="32" customFormat="1" x14ac:dyDescent="0.3">
      <c r="B20" s="27">
        <f t="shared" si="7"/>
        <v>7</v>
      </c>
      <c r="C20" s="28" t="s">
        <v>6</v>
      </c>
      <c r="D20" s="133">
        <v>0.78466334246575353</v>
      </c>
      <c r="E20" s="29"/>
      <c r="F20" s="33"/>
      <c r="G20" s="29"/>
      <c r="H20" s="29">
        <f t="shared" si="1"/>
        <v>0.78466334246575353</v>
      </c>
      <c r="I20" s="30">
        <f t="shared" si="2"/>
        <v>0.78466334246575353</v>
      </c>
      <c r="J20" s="29"/>
      <c r="K20" s="33"/>
      <c r="L20" s="29"/>
      <c r="M20" s="30">
        <f t="shared" si="3"/>
        <v>0.78466334246575353</v>
      </c>
      <c r="N20" s="29">
        <f t="shared" si="0"/>
        <v>0.78466334246575353</v>
      </c>
      <c r="O20" s="29"/>
      <c r="P20" s="33"/>
      <c r="Q20" s="29"/>
      <c r="R20" s="29">
        <f t="shared" si="4"/>
        <v>0.78466334246575353</v>
      </c>
      <c r="S20" s="30">
        <f t="shared" si="5"/>
        <v>0.78466334246575353</v>
      </c>
      <c r="T20" s="29"/>
      <c r="U20" s="30"/>
      <c r="V20" s="29"/>
      <c r="W20" s="30">
        <f t="shared" si="6"/>
        <v>0.78466334246575353</v>
      </c>
    </row>
    <row r="21" spans="2:23" s="32" customFormat="1" x14ac:dyDescent="0.3">
      <c r="B21" s="27">
        <f t="shared" si="7"/>
        <v>8</v>
      </c>
      <c r="C21" s="28" t="s">
        <v>7</v>
      </c>
      <c r="D21" s="133">
        <v>0</v>
      </c>
      <c r="E21" s="29"/>
      <c r="F21" s="29"/>
      <c r="G21" s="29"/>
      <c r="H21" s="29">
        <f t="shared" si="1"/>
        <v>0</v>
      </c>
      <c r="I21" s="30">
        <f t="shared" si="2"/>
        <v>0</v>
      </c>
      <c r="J21" s="29"/>
      <c r="K21" s="29"/>
      <c r="L21" s="29"/>
      <c r="M21" s="30">
        <f t="shared" si="3"/>
        <v>0</v>
      </c>
      <c r="N21" s="29">
        <f t="shared" si="0"/>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0</v>
      </c>
      <c r="E22" s="29"/>
      <c r="F22" s="29"/>
      <c r="G22" s="29"/>
      <c r="H22" s="29">
        <f t="shared" si="1"/>
        <v>0</v>
      </c>
      <c r="I22" s="30">
        <f t="shared" si="2"/>
        <v>0</v>
      </c>
      <c r="J22" s="29"/>
      <c r="K22" s="29"/>
      <c r="L22" s="29"/>
      <c r="M22" s="30">
        <f t="shared" si="3"/>
        <v>0</v>
      </c>
      <c r="N22" s="29">
        <f t="shared" si="0"/>
        <v>0</v>
      </c>
      <c r="O22" s="29"/>
      <c r="P22" s="29"/>
      <c r="Q22" s="29"/>
      <c r="R22" s="29">
        <f t="shared" si="4"/>
        <v>0</v>
      </c>
      <c r="S22" s="30">
        <f t="shared" si="5"/>
        <v>0</v>
      </c>
      <c r="T22" s="29"/>
      <c r="U22" s="30"/>
      <c r="V22" s="29"/>
      <c r="W22" s="30">
        <f t="shared" si="6"/>
        <v>0</v>
      </c>
    </row>
    <row r="23" spans="2:23" s="32" customFormat="1" x14ac:dyDescent="0.3">
      <c r="B23" s="27">
        <f t="shared" si="7"/>
        <v>10</v>
      </c>
      <c r="C23" s="28" t="s">
        <v>9</v>
      </c>
      <c r="D23" s="133">
        <v>1.3493630999999997</v>
      </c>
      <c r="E23" s="29"/>
      <c r="F23" s="29"/>
      <c r="G23" s="29"/>
      <c r="H23" s="29">
        <f t="shared" si="1"/>
        <v>1.3493630999999997</v>
      </c>
      <c r="I23" s="30">
        <f t="shared" si="2"/>
        <v>1.3493630999999997</v>
      </c>
      <c r="J23" s="29"/>
      <c r="K23" s="29"/>
      <c r="L23" s="29"/>
      <c r="M23" s="30">
        <f t="shared" si="3"/>
        <v>1.3493630999999997</v>
      </c>
      <c r="N23" s="29">
        <f t="shared" si="0"/>
        <v>1.3493630999999997</v>
      </c>
      <c r="O23" s="29"/>
      <c r="P23" s="29"/>
      <c r="Q23" s="29"/>
      <c r="R23" s="29">
        <f t="shared" si="4"/>
        <v>1.3493630999999997</v>
      </c>
      <c r="S23" s="30">
        <f t="shared" si="5"/>
        <v>1.3493630999999997</v>
      </c>
      <c r="T23" s="29"/>
      <c r="U23" s="30"/>
      <c r="V23" s="29"/>
      <c r="W23" s="30">
        <f t="shared" si="6"/>
        <v>1.3493630999999997</v>
      </c>
    </row>
    <row r="24" spans="2:23" s="32" customFormat="1" x14ac:dyDescent="0.3">
      <c r="B24" s="27">
        <f t="shared" si="7"/>
        <v>11</v>
      </c>
      <c r="C24" s="28" t="s">
        <v>10</v>
      </c>
      <c r="D24" s="133">
        <v>0.68764251023976741</v>
      </c>
      <c r="E24" s="29"/>
      <c r="F24" s="29"/>
      <c r="G24" s="29"/>
      <c r="H24" s="29">
        <f t="shared" si="1"/>
        <v>0.68764251023976741</v>
      </c>
      <c r="I24" s="30">
        <f t="shared" si="2"/>
        <v>0.68764251023976741</v>
      </c>
      <c r="J24" s="29"/>
      <c r="K24" s="29"/>
      <c r="L24" s="29"/>
      <c r="M24" s="30">
        <f t="shared" si="3"/>
        <v>0.68764251023976741</v>
      </c>
      <c r="N24" s="29">
        <f t="shared" si="0"/>
        <v>0.68764251023976741</v>
      </c>
      <c r="O24" s="29"/>
      <c r="P24" s="29"/>
      <c r="Q24" s="29"/>
      <c r="R24" s="29">
        <f t="shared" si="4"/>
        <v>0.68764251023976741</v>
      </c>
      <c r="S24" s="30">
        <f t="shared" si="5"/>
        <v>0.68764251023976741</v>
      </c>
      <c r="T24" s="29"/>
      <c r="U24" s="30"/>
      <c r="V24" s="29"/>
      <c r="W24" s="30">
        <f t="shared" si="6"/>
        <v>0.68764251023976741</v>
      </c>
    </row>
    <row r="25" spans="2:23" s="32" customFormat="1" x14ac:dyDescent="0.3">
      <c r="B25" s="27">
        <f t="shared" si="7"/>
        <v>12</v>
      </c>
      <c r="C25" s="28" t="s">
        <v>11</v>
      </c>
      <c r="D25" s="133">
        <v>2.1657364117563449</v>
      </c>
      <c r="E25" s="29"/>
      <c r="F25" s="29"/>
      <c r="G25" s="29"/>
      <c r="H25" s="29">
        <f t="shared" si="1"/>
        <v>2.1657364117563449</v>
      </c>
      <c r="I25" s="30">
        <f t="shared" si="2"/>
        <v>2.1657364117563449</v>
      </c>
      <c r="J25" s="29"/>
      <c r="K25" s="29"/>
      <c r="L25" s="29"/>
      <c r="M25" s="30">
        <f t="shared" si="3"/>
        <v>2.1657364117563449</v>
      </c>
      <c r="N25" s="29">
        <f t="shared" si="0"/>
        <v>2.1657364117563449</v>
      </c>
      <c r="O25" s="29"/>
      <c r="P25" s="29"/>
      <c r="Q25" s="29"/>
      <c r="R25" s="29">
        <f t="shared" si="4"/>
        <v>2.1657364117563449</v>
      </c>
      <c r="S25" s="30">
        <f t="shared" si="5"/>
        <v>2.1657364117563449</v>
      </c>
      <c r="T25" s="29"/>
      <c r="U25" s="30"/>
      <c r="V25" s="29"/>
      <c r="W25" s="30">
        <f t="shared" si="6"/>
        <v>2.1657364117563449</v>
      </c>
    </row>
    <row r="26" spans="2:23" s="32" customFormat="1" x14ac:dyDescent="0.3">
      <c r="B26" s="27">
        <f t="shared" si="7"/>
        <v>13</v>
      </c>
      <c r="C26" s="28" t="s">
        <v>12</v>
      </c>
      <c r="D26" s="133">
        <v>0</v>
      </c>
      <c r="E26" s="29"/>
      <c r="F26" s="29"/>
      <c r="G26" s="29"/>
      <c r="H26" s="29">
        <f t="shared" si="1"/>
        <v>0</v>
      </c>
      <c r="I26" s="30">
        <f t="shared" si="2"/>
        <v>0</v>
      </c>
      <c r="J26" s="29"/>
      <c r="K26" s="29"/>
      <c r="L26" s="29"/>
      <c r="M26" s="30">
        <f t="shared" si="3"/>
        <v>0</v>
      </c>
      <c r="N26" s="29">
        <f t="shared" si="0"/>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1"/>
        <v>0</v>
      </c>
      <c r="I27" s="30">
        <f t="shared" si="2"/>
        <v>0</v>
      </c>
      <c r="J27" s="29"/>
      <c r="K27" s="29"/>
      <c r="L27" s="29"/>
      <c r="M27" s="30">
        <f t="shared" si="3"/>
        <v>0</v>
      </c>
      <c r="N27" s="29">
        <f t="shared" si="0"/>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0</v>
      </c>
      <c r="E28" s="29"/>
      <c r="F28" s="29"/>
      <c r="G28" s="29"/>
      <c r="H28" s="29">
        <f t="shared" si="1"/>
        <v>0</v>
      </c>
      <c r="I28" s="30">
        <f t="shared" si="2"/>
        <v>0</v>
      </c>
      <c r="J28" s="29"/>
      <c r="K28" s="29"/>
      <c r="L28" s="29"/>
      <c r="M28" s="30">
        <f t="shared" si="3"/>
        <v>0</v>
      </c>
      <c r="N28" s="29">
        <f t="shared" si="0"/>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1"/>
        <v>0</v>
      </c>
      <c r="I29" s="30">
        <f t="shared" si="2"/>
        <v>0</v>
      </c>
      <c r="J29" s="29"/>
      <c r="K29" s="29"/>
      <c r="L29" s="29"/>
      <c r="M29" s="30">
        <f t="shared" si="3"/>
        <v>0</v>
      </c>
      <c r="N29" s="29">
        <f t="shared" si="0"/>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1"/>
        <v>0</v>
      </c>
      <c r="I30" s="30">
        <f t="shared" si="2"/>
        <v>0</v>
      </c>
      <c r="J30" s="29"/>
      <c r="K30" s="29"/>
      <c r="L30" s="29"/>
      <c r="M30" s="30">
        <f t="shared" si="3"/>
        <v>0</v>
      </c>
      <c r="N30" s="29">
        <f t="shared" si="0"/>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458.0331644125207</v>
      </c>
      <c r="E31" s="36">
        <f>SUM(E14:E30)</f>
        <v>0</v>
      </c>
      <c r="F31" s="36">
        <f t="shared" ref="F31:W31" si="8">SUM(F14:F30)</f>
        <v>0</v>
      </c>
      <c r="G31" s="36">
        <f t="shared" si="8"/>
        <v>0</v>
      </c>
      <c r="H31" s="36">
        <f t="shared" si="8"/>
        <v>458.0331644125207</v>
      </c>
      <c r="I31" s="36">
        <f t="shared" si="8"/>
        <v>458.0331644125207</v>
      </c>
      <c r="J31" s="36">
        <f t="shared" si="8"/>
        <v>0</v>
      </c>
      <c r="K31" s="36">
        <f t="shared" si="8"/>
        <v>0</v>
      </c>
      <c r="L31" s="36">
        <f t="shared" si="8"/>
        <v>0</v>
      </c>
      <c r="M31" s="36">
        <f t="shared" si="8"/>
        <v>458.0331644125207</v>
      </c>
      <c r="N31" s="36">
        <f t="shared" si="8"/>
        <v>458.0331644125207</v>
      </c>
      <c r="O31" s="36">
        <f t="shared" si="8"/>
        <v>0</v>
      </c>
      <c r="P31" s="36">
        <f t="shared" si="8"/>
        <v>0</v>
      </c>
      <c r="Q31" s="36">
        <f t="shared" si="8"/>
        <v>0</v>
      </c>
      <c r="R31" s="36">
        <f t="shared" si="8"/>
        <v>458.0331644125207</v>
      </c>
      <c r="S31" s="36">
        <f t="shared" si="8"/>
        <v>458.0331644125207</v>
      </c>
      <c r="T31" s="36">
        <f t="shared" si="8"/>
        <v>0</v>
      </c>
      <c r="U31" s="36">
        <f t="shared" si="8"/>
        <v>0</v>
      </c>
      <c r="V31" s="36">
        <f t="shared" si="8"/>
        <v>0</v>
      </c>
      <c r="W31" s="36">
        <f t="shared" si="8"/>
        <v>458.0331644125207</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61</v>
      </c>
      <c r="E39" s="25" t="s">
        <v>62</v>
      </c>
      <c r="F39" s="25" t="s">
        <v>63</v>
      </c>
      <c r="G39" s="25" t="s">
        <v>64</v>
      </c>
      <c r="H39" s="25" t="s">
        <v>65</v>
      </c>
      <c r="I39" s="25" t="s">
        <v>66</v>
      </c>
      <c r="J39" s="25" t="s">
        <v>67</v>
      </c>
      <c r="K39" s="25" t="s">
        <v>68</v>
      </c>
      <c r="L39" s="25" t="s">
        <v>69</v>
      </c>
      <c r="M39" s="25" t="s">
        <v>70</v>
      </c>
      <c r="N39" s="25" t="s">
        <v>71</v>
      </c>
      <c r="O39" s="25" t="s">
        <v>72</v>
      </c>
      <c r="P39" s="25" t="s">
        <v>73</v>
      </c>
      <c r="Q39" s="25" t="s">
        <v>74</v>
      </c>
      <c r="R39" s="25" t="s">
        <v>75</v>
      </c>
      <c r="S39" s="25" t="s">
        <v>76</v>
      </c>
      <c r="T39" s="25" t="s">
        <v>77</v>
      </c>
      <c r="U39" s="25" t="s">
        <v>78</v>
      </c>
      <c r="V39" s="25" t="s">
        <v>79</v>
      </c>
      <c r="W39" s="25" t="s">
        <v>80</v>
      </c>
    </row>
    <row r="40" spans="1:33" s="26" customFormat="1" x14ac:dyDescent="0.3">
      <c r="B40" s="27">
        <v>1</v>
      </c>
      <c r="C40" s="28" t="s">
        <v>0</v>
      </c>
      <c r="D40" s="30">
        <f t="shared" ref="D40:D56" si="9">W14</f>
        <v>3.4063698999999996</v>
      </c>
      <c r="E40" s="29"/>
      <c r="F40" s="30"/>
      <c r="G40" s="29"/>
      <c r="H40" s="30">
        <f>D40+E40-F40-G40</f>
        <v>3.4063698999999996</v>
      </c>
      <c r="I40" s="30">
        <f>H40</f>
        <v>3.4063698999999996</v>
      </c>
      <c r="J40" s="29"/>
      <c r="K40" s="30"/>
      <c r="L40" s="29"/>
      <c r="M40" s="30">
        <f>I40+J40-K40-L40</f>
        <v>3.4063698999999996</v>
      </c>
      <c r="N40" s="30">
        <f>M40</f>
        <v>3.4063698999999996</v>
      </c>
      <c r="O40" s="29"/>
      <c r="P40" s="30"/>
      <c r="Q40" s="29"/>
      <c r="R40" s="30">
        <f>N40+O40-P40-Q40</f>
        <v>3.4063698999999996</v>
      </c>
      <c r="S40" s="30">
        <f>R40</f>
        <v>3.4063698999999996</v>
      </c>
      <c r="T40" s="29"/>
      <c r="U40" s="30"/>
      <c r="V40" s="29"/>
      <c r="W40" s="30">
        <f>S40+T40-U40-V40</f>
        <v>3.4063698999999996</v>
      </c>
    </row>
    <row r="41" spans="1:33" s="26" customFormat="1" x14ac:dyDescent="0.3">
      <c r="B41" s="27">
        <f>B40+1</f>
        <v>2</v>
      </c>
      <c r="C41" s="28" t="s">
        <v>1</v>
      </c>
      <c r="D41" s="30">
        <f t="shared" si="9"/>
        <v>18.696834195890411</v>
      </c>
      <c r="E41" s="29"/>
      <c r="F41" s="30"/>
      <c r="G41" s="29"/>
      <c r="H41" s="30">
        <f t="shared" ref="H41:H56" si="10">D41+E41-F41-G41</f>
        <v>18.696834195890411</v>
      </c>
      <c r="I41" s="30">
        <f t="shared" ref="I41:I56" si="11">H41</f>
        <v>18.696834195890411</v>
      </c>
      <c r="J41" s="29"/>
      <c r="K41" s="30"/>
      <c r="L41" s="29"/>
      <c r="M41" s="30">
        <f t="shared" ref="M41:M56" si="12">I41+J41-K41-L41</f>
        <v>18.696834195890411</v>
      </c>
      <c r="N41" s="30">
        <f t="shared" ref="N41:N56" si="13">M41</f>
        <v>18.696834195890411</v>
      </c>
      <c r="O41" s="29"/>
      <c r="P41" s="30"/>
      <c r="Q41" s="29"/>
      <c r="R41" s="30">
        <f t="shared" ref="R41:R56" si="14">N41+O41-P41-Q41</f>
        <v>18.696834195890411</v>
      </c>
      <c r="S41" s="30">
        <f t="shared" ref="S41:S56" si="15">R41</f>
        <v>18.696834195890411</v>
      </c>
      <c r="T41" s="29"/>
      <c r="U41" s="30"/>
      <c r="V41" s="29"/>
      <c r="W41" s="30">
        <f t="shared" ref="W41:W56" si="16">S41+T41-U41-V41</f>
        <v>18.696834195890411</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68.092653000000013</v>
      </c>
      <c r="E43" s="29"/>
      <c r="F43" s="30"/>
      <c r="G43" s="29"/>
      <c r="H43" s="30">
        <f t="shared" si="10"/>
        <v>68.092653000000013</v>
      </c>
      <c r="I43" s="30">
        <f t="shared" si="11"/>
        <v>68.092653000000013</v>
      </c>
      <c r="J43" s="29"/>
      <c r="K43" s="30"/>
      <c r="L43" s="29"/>
      <c r="M43" s="30">
        <f t="shared" si="12"/>
        <v>68.092653000000013</v>
      </c>
      <c r="N43" s="30">
        <f t="shared" si="13"/>
        <v>68.092653000000013</v>
      </c>
      <c r="O43" s="29"/>
      <c r="P43" s="30"/>
      <c r="Q43" s="29"/>
      <c r="R43" s="30">
        <f t="shared" si="14"/>
        <v>68.092653000000013</v>
      </c>
      <c r="S43" s="30">
        <f t="shared" si="15"/>
        <v>68.092653000000013</v>
      </c>
      <c r="T43" s="29"/>
      <c r="U43" s="30"/>
      <c r="V43" s="29"/>
      <c r="W43" s="30">
        <f t="shared" si="16"/>
        <v>68.092653000000013</v>
      </c>
    </row>
    <row r="44" spans="1:33" s="32" customFormat="1" x14ac:dyDescent="0.3">
      <c r="A44" s="26"/>
      <c r="B44" s="27">
        <f t="shared" si="17"/>
        <v>5</v>
      </c>
      <c r="C44" s="28" t="s">
        <v>4</v>
      </c>
      <c r="D44" s="30">
        <f t="shared" si="9"/>
        <v>84.548094000000006</v>
      </c>
      <c r="E44" s="29"/>
      <c r="F44" s="30"/>
      <c r="G44" s="29"/>
      <c r="H44" s="30">
        <f t="shared" si="10"/>
        <v>84.548094000000006</v>
      </c>
      <c r="I44" s="30">
        <f t="shared" si="11"/>
        <v>84.548094000000006</v>
      </c>
      <c r="J44" s="29"/>
      <c r="K44" s="30"/>
      <c r="L44" s="29"/>
      <c r="M44" s="30">
        <f t="shared" si="12"/>
        <v>84.548094000000006</v>
      </c>
      <c r="N44" s="30">
        <f t="shared" si="13"/>
        <v>84.548094000000006</v>
      </c>
      <c r="O44" s="29"/>
      <c r="P44" s="30"/>
      <c r="Q44" s="29"/>
      <c r="R44" s="30">
        <f t="shared" si="14"/>
        <v>84.548094000000006</v>
      </c>
      <c r="S44" s="30">
        <f t="shared" si="15"/>
        <v>84.548094000000006</v>
      </c>
      <c r="T44" s="29"/>
      <c r="U44" s="30"/>
      <c r="V44" s="29"/>
      <c r="W44" s="30">
        <f t="shared" si="16"/>
        <v>84.548094000000006</v>
      </c>
    </row>
    <row r="45" spans="1:33" s="32" customFormat="1" x14ac:dyDescent="0.3">
      <c r="A45" s="26"/>
      <c r="B45" s="27">
        <f t="shared" si="17"/>
        <v>6</v>
      </c>
      <c r="C45" s="28" t="s">
        <v>5</v>
      </c>
      <c r="D45" s="30">
        <f t="shared" si="9"/>
        <v>278.30180795216836</v>
      </c>
      <c r="E45" s="29"/>
      <c r="F45" s="30"/>
      <c r="G45" s="29"/>
      <c r="H45" s="30">
        <f t="shared" si="10"/>
        <v>278.30180795216836</v>
      </c>
      <c r="I45" s="30">
        <f t="shared" si="11"/>
        <v>278.30180795216836</v>
      </c>
      <c r="J45" s="29"/>
      <c r="K45" s="30"/>
      <c r="L45" s="29"/>
      <c r="M45" s="30">
        <f t="shared" si="12"/>
        <v>278.30180795216836</v>
      </c>
      <c r="N45" s="30">
        <f t="shared" si="13"/>
        <v>278.30180795216836</v>
      </c>
      <c r="O45" s="29"/>
      <c r="P45" s="30"/>
      <c r="Q45" s="29"/>
      <c r="R45" s="30">
        <f t="shared" si="14"/>
        <v>278.30180795216836</v>
      </c>
      <c r="S45" s="30">
        <f t="shared" si="15"/>
        <v>278.30180795216836</v>
      </c>
      <c r="T45" s="29"/>
      <c r="U45" s="30"/>
      <c r="V45" s="29"/>
      <c r="W45" s="30">
        <f t="shared" si="16"/>
        <v>278.30180795216836</v>
      </c>
    </row>
    <row r="46" spans="1:33" s="32" customFormat="1" x14ac:dyDescent="0.3">
      <c r="A46" s="26"/>
      <c r="B46" s="27">
        <f t="shared" si="17"/>
        <v>7</v>
      </c>
      <c r="C46" s="28" t="s">
        <v>6</v>
      </c>
      <c r="D46" s="30">
        <f t="shared" si="9"/>
        <v>0.78466334246575353</v>
      </c>
      <c r="E46" s="29"/>
      <c r="F46" s="30"/>
      <c r="G46" s="29"/>
      <c r="H46" s="30">
        <f t="shared" si="10"/>
        <v>0.78466334246575353</v>
      </c>
      <c r="I46" s="30">
        <f t="shared" si="11"/>
        <v>0.78466334246575353</v>
      </c>
      <c r="J46" s="29"/>
      <c r="K46" s="30"/>
      <c r="L46" s="29"/>
      <c r="M46" s="30">
        <f t="shared" si="12"/>
        <v>0.78466334246575353</v>
      </c>
      <c r="N46" s="30">
        <f t="shared" si="13"/>
        <v>0.78466334246575353</v>
      </c>
      <c r="O46" s="29"/>
      <c r="P46" s="30"/>
      <c r="Q46" s="29"/>
      <c r="R46" s="30">
        <f t="shared" si="14"/>
        <v>0.78466334246575353</v>
      </c>
      <c r="S46" s="30">
        <f t="shared" si="15"/>
        <v>0.78466334246575353</v>
      </c>
      <c r="T46" s="29"/>
      <c r="U46" s="30"/>
      <c r="V46" s="29"/>
      <c r="W46" s="30">
        <f t="shared" si="16"/>
        <v>0.78466334246575353</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0</v>
      </c>
      <c r="E48" s="29"/>
      <c r="F48" s="30"/>
      <c r="G48" s="29"/>
      <c r="H48" s="30">
        <f t="shared" si="10"/>
        <v>0</v>
      </c>
      <c r="I48" s="30">
        <f t="shared" si="11"/>
        <v>0</v>
      </c>
      <c r="J48" s="29"/>
      <c r="K48" s="30"/>
      <c r="L48" s="29"/>
      <c r="M48" s="30">
        <f t="shared" si="12"/>
        <v>0</v>
      </c>
      <c r="N48" s="30">
        <f t="shared" si="13"/>
        <v>0</v>
      </c>
      <c r="O48" s="29"/>
      <c r="P48" s="30"/>
      <c r="Q48" s="29"/>
      <c r="R48" s="30">
        <f t="shared" si="14"/>
        <v>0</v>
      </c>
      <c r="S48" s="30">
        <f t="shared" si="15"/>
        <v>0</v>
      </c>
      <c r="T48" s="29"/>
      <c r="U48" s="30"/>
      <c r="V48" s="29"/>
      <c r="W48" s="30">
        <f t="shared" si="16"/>
        <v>0</v>
      </c>
    </row>
    <row r="49" spans="1:23" s="32" customFormat="1" x14ac:dyDescent="0.3">
      <c r="A49" s="26"/>
      <c r="B49" s="27">
        <f t="shared" si="17"/>
        <v>10</v>
      </c>
      <c r="C49" s="28" t="s">
        <v>9</v>
      </c>
      <c r="D49" s="30">
        <f t="shared" si="9"/>
        <v>1.3493630999999997</v>
      </c>
      <c r="E49" s="29"/>
      <c r="F49" s="30"/>
      <c r="G49" s="29"/>
      <c r="H49" s="30">
        <f t="shared" si="10"/>
        <v>1.3493630999999997</v>
      </c>
      <c r="I49" s="30">
        <f t="shared" si="11"/>
        <v>1.3493630999999997</v>
      </c>
      <c r="J49" s="29"/>
      <c r="K49" s="30"/>
      <c r="L49" s="29"/>
      <c r="M49" s="30">
        <f t="shared" si="12"/>
        <v>1.3493630999999997</v>
      </c>
      <c r="N49" s="30">
        <f t="shared" si="13"/>
        <v>1.3493630999999997</v>
      </c>
      <c r="O49" s="29"/>
      <c r="P49" s="30"/>
      <c r="Q49" s="29"/>
      <c r="R49" s="30">
        <f t="shared" si="14"/>
        <v>1.3493630999999997</v>
      </c>
      <c r="S49" s="30">
        <f t="shared" si="15"/>
        <v>1.3493630999999997</v>
      </c>
      <c r="T49" s="29"/>
      <c r="U49" s="30"/>
      <c r="V49" s="29"/>
      <c r="W49" s="30">
        <f t="shared" si="16"/>
        <v>1.3493630999999997</v>
      </c>
    </row>
    <row r="50" spans="1:23" s="32" customFormat="1" x14ac:dyDescent="0.3">
      <c r="A50" s="26"/>
      <c r="B50" s="27">
        <f t="shared" si="17"/>
        <v>11</v>
      </c>
      <c r="C50" s="28" t="s">
        <v>10</v>
      </c>
      <c r="D50" s="30">
        <f t="shared" si="9"/>
        <v>0.68764251023976741</v>
      </c>
      <c r="E50" s="29"/>
      <c r="F50" s="30"/>
      <c r="G50" s="29"/>
      <c r="H50" s="30">
        <f t="shared" si="10"/>
        <v>0.68764251023976741</v>
      </c>
      <c r="I50" s="30">
        <f t="shared" si="11"/>
        <v>0.68764251023976741</v>
      </c>
      <c r="J50" s="29"/>
      <c r="K50" s="30"/>
      <c r="L50" s="29"/>
      <c r="M50" s="30">
        <f t="shared" si="12"/>
        <v>0.68764251023976741</v>
      </c>
      <c r="N50" s="30">
        <f t="shared" si="13"/>
        <v>0.68764251023976741</v>
      </c>
      <c r="O50" s="29"/>
      <c r="P50" s="30"/>
      <c r="Q50" s="29"/>
      <c r="R50" s="30">
        <f t="shared" si="14"/>
        <v>0.68764251023976741</v>
      </c>
      <c r="S50" s="30">
        <f t="shared" si="15"/>
        <v>0.68764251023976741</v>
      </c>
      <c r="T50" s="29"/>
      <c r="U50" s="30"/>
      <c r="V50" s="29"/>
      <c r="W50" s="30">
        <f t="shared" si="16"/>
        <v>0.68764251023976741</v>
      </c>
    </row>
    <row r="51" spans="1:23" s="37" customFormat="1" x14ac:dyDescent="0.3">
      <c r="A51" s="26"/>
      <c r="B51" s="27">
        <f t="shared" si="17"/>
        <v>12</v>
      </c>
      <c r="C51" s="28" t="s">
        <v>11</v>
      </c>
      <c r="D51" s="30">
        <f t="shared" si="9"/>
        <v>2.1657364117563449</v>
      </c>
      <c r="E51" s="29"/>
      <c r="F51" s="30"/>
      <c r="G51" s="29"/>
      <c r="H51" s="30">
        <f t="shared" si="10"/>
        <v>2.1657364117563449</v>
      </c>
      <c r="I51" s="30">
        <f t="shared" si="11"/>
        <v>2.1657364117563449</v>
      </c>
      <c r="J51" s="29"/>
      <c r="K51" s="30"/>
      <c r="L51" s="29"/>
      <c r="M51" s="30">
        <f t="shared" si="12"/>
        <v>2.1657364117563449</v>
      </c>
      <c r="N51" s="30">
        <f t="shared" si="13"/>
        <v>2.1657364117563449</v>
      </c>
      <c r="O51" s="29"/>
      <c r="P51" s="30"/>
      <c r="Q51" s="29"/>
      <c r="R51" s="30">
        <f t="shared" si="14"/>
        <v>2.1657364117563449</v>
      </c>
      <c r="S51" s="30">
        <f t="shared" si="15"/>
        <v>2.1657364117563449</v>
      </c>
      <c r="T51" s="29"/>
      <c r="U51" s="30"/>
      <c r="V51" s="29"/>
      <c r="W51" s="30">
        <f t="shared" si="16"/>
        <v>2.1657364117563449</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458.0331644125207</v>
      </c>
      <c r="E57" s="36">
        <f>SUM(E40:E56)</f>
        <v>0</v>
      </c>
      <c r="F57" s="36">
        <f>SUM(F40:F56)</f>
        <v>0</v>
      </c>
      <c r="G57" s="36">
        <f>SUM(G40:G56)</f>
        <v>0</v>
      </c>
      <c r="H57" s="36">
        <f>SUM(H40:H56)</f>
        <v>458.0331644125207</v>
      </c>
      <c r="I57" s="36">
        <f t="shared" ref="I57:W57" si="18">SUM(I40:I56)</f>
        <v>458.0331644125207</v>
      </c>
      <c r="J57" s="36">
        <f t="shared" si="18"/>
        <v>0</v>
      </c>
      <c r="K57" s="36">
        <f t="shared" si="18"/>
        <v>0</v>
      </c>
      <c r="L57" s="36">
        <f t="shared" si="18"/>
        <v>0</v>
      </c>
      <c r="M57" s="36">
        <f t="shared" si="18"/>
        <v>458.0331644125207</v>
      </c>
      <c r="N57" s="36">
        <f t="shared" si="18"/>
        <v>458.0331644125207</v>
      </c>
      <c r="O57" s="36">
        <f t="shared" si="18"/>
        <v>0</v>
      </c>
      <c r="P57" s="36">
        <f t="shared" si="18"/>
        <v>0</v>
      </c>
      <c r="Q57" s="36">
        <f t="shared" si="18"/>
        <v>0</v>
      </c>
      <c r="R57" s="36">
        <f t="shared" si="18"/>
        <v>458.0331644125207</v>
      </c>
      <c r="S57" s="36">
        <f t="shared" si="18"/>
        <v>458.0331644125207</v>
      </c>
      <c r="T57" s="36">
        <f t="shared" si="18"/>
        <v>0</v>
      </c>
      <c r="U57" s="36">
        <f t="shared" si="18"/>
        <v>0</v>
      </c>
      <c r="V57" s="36">
        <f t="shared" si="18"/>
        <v>0</v>
      </c>
      <c r="W57" s="36">
        <f t="shared" si="18"/>
        <v>458.0331644125207</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N63" s="16"/>
      <c r="O63" s="15"/>
      <c r="P63" s="15"/>
      <c r="Q63" s="15"/>
      <c r="W63" s="20" t="s">
        <v>22</v>
      </c>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7"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7"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7" ht="28" x14ac:dyDescent="0.3">
      <c r="B67" s="25"/>
      <c r="C67" s="25"/>
      <c r="D67" s="25" t="s">
        <v>36</v>
      </c>
      <c r="E67" s="25" t="s">
        <v>37</v>
      </c>
      <c r="F67" s="25" t="s">
        <v>38</v>
      </c>
      <c r="G67" s="25" t="s">
        <v>39</v>
      </c>
      <c r="H67" s="25" t="s">
        <v>40</v>
      </c>
      <c r="I67" s="25" t="s">
        <v>41</v>
      </c>
      <c r="J67" s="25" t="s">
        <v>42</v>
      </c>
      <c r="K67" s="25" t="s">
        <v>43</v>
      </c>
      <c r="L67" s="25" t="s">
        <v>44</v>
      </c>
      <c r="M67" s="25" t="s">
        <v>45</v>
      </c>
      <c r="N67" s="25" t="s">
        <v>46</v>
      </c>
      <c r="O67" s="25" t="s">
        <v>47</v>
      </c>
      <c r="P67" s="25" t="s">
        <v>48</v>
      </c>
      <c r="Q67" s="25" t="s">
        <v>49</v>
      </c>
      <c r="R67" s="25" t="s">
        <v>50</v>
      </c>
      <c r="S67" s="25" t="s">
        <v>51</v>
      </c>
      <c r="T67" s="25" t="s">
        <v>52</v>
      </c>
      <c r="U67" s="25" t="s">
        <v>53</v>
      </c>
      <c r="V67" s="25" t="s">
        <v>54</v>
      </c>
      <c r="W67" s="25" t="s">
        <v>55</v>
      </c>
      <c r="Y67" s="3" t="s">
        <v>86</v>
      </c>
    </row>
    <row r="68" spans="1:27" x14ac:dyDescent="0.3">
      <c r="A68" s="40">
        <v>0</v>
      </c>
      <c r="B68" s="41">
        <v>1</v>
      </c>
      <c r="C68" s="42" t="s">
        <v>0</v>
      </c>
      <c r="D68" s="13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 t="shared" ref="R68:R84" si="23">N68+O68-P68-Q68</f>
        <v>0</v>
      </c>
      <c r="S68" s="45">
        <f t="shared" ref="S68:S84" si="24">R68</f>
        <v>0</v>
      </c>
      <c r="T68" s="43">
        <f>IF((IFERROR(S68/((S14+T14)*90%),0))&lt;70%,MIN((MAX((S14+T14)*90%-S68,0)),(S14+T14/2)*$A95),MAX((T14+S14)*90%-S68,0)/T$86)</f>
        <v>0</v>
      </c>
      <c r="U68" s="43">
        <f t="shared" ref="U68:U84" si="25">IFERROR(IF(S68=0,0,S68/S14*U14),0)</f>
        <v>0</v>
      </c>
      <c r="V68" s="44"/>
      <c r="W68" s="45">
        <f t="shared" ref="W68:W84" si="26">S68+T68-U68-V68</f>
        <v>0</v>
      </c>
      <c r="Y68" s="46">
        <v>0</v>
      </c>
      <c r="AA68" s="47"/>
    </row>
    <row r="69" spans="1:27" x14ac:dyDescent="0.3">
      <c r="A69" s="40">
        <v>3.3399999999999999E-2</v>
      </c>
      <c r="B69" s="41">
        <f>B68+1</f>
        <v>2</v>
      </c>
      <c r="C69" s="42" t="s">
        <v>1</v>
      </c>
      <c r="D69" s="133">
        <v>16.593804864015169</v>
      </c>
      <c r="E69" s="43">
        <f t="shared" si="19"/>
        <v>7.7781970762066763E-2</v>
      </c>
      <c r="F69" s="43">
        <f t="shared" ref="F69:F84" si="27">IFERROR(IF(D69=0,0,D69/D15*F15),0)</f>
        <v>0</v>
      </c>
      <c r="G69" s="44"/>
      <c r="H69" s="43">
        <f>D69+E69-F69-G69</f>
        <v>16.671586834777237</v>
      </c>
      <c r="I69" s="45">
        <f t="shared" ref="I69:I84" si="28">H69</f>
        <v>16.671586834777237</v>
      </c>
      <c r="J69" s="43">
        <f t="shared" ref="J69:J84" si="29">IF((IFERROR(I69/((I15+J15)*90%),0))&lt;70%,MIN((MAX((I15+J15)*90%-I69,0)),(I15+J15/2)*$A69),MAX((J15+I15)*90%-I69,0)/J$86)</f>
        <v>2.222342021773319E-2</v>
      </c>
      <c r="K69" s="43">
        <f t="shared" ref="K69:K84" si="30">IFERROR(IF(I69=0,0,I69/I15*K15),0)</f>
        <v>0</v>
      </c>
      <c r="L69" s="44"/>
      <c r="M69" s="45">
        <f t="shared" si="20"/>
        <v>16.693810254994972</v>
      </c>
      <c r="N69" s="43">
        <f t="shared" ref="N69:N84" si="31">M69</f>
        <v>16.693810254994972</v>
      </c>
      <c r="O69" s="43">
        <f>IF((IFERROR(N69/((N15+O15)*90%),0))&lt;70%,MIN((MAX((N15+O15)*90%-N69,0)),(N15+O15/2)*$A96),MAX((O15+N15)*90%-N69,0)/O$86)</f>
        <v>2.2223420217732937E-2</v>
      </c>
      <c r="P69" s="43">
        <f t="shared" si="22"/>
        <v>0</v>
      </c>
      <c r="Q69" s="44"/>
      <c r="R69" s="43">
        <f t="shared" si="23"/>
        <v>16.716033675212707</v>
      </c>
      <c r="S69" s="45">
        <f t="shared" si="24"/>
        <v>16.716033675212707</v>
      </c>
      <c r="T69" s="43">
        <f>IF((IFERROR(S69/((S15+T15)*90%),0))&lt;70%,MIN((MAX((S15+T15)*90%-S69,0)),(S15+T15/2)*$A96),MAX((T15+S15)*90%-S69,0)/T$86)</f>
        <v>2.2223420217732583E-2</v>
      </c>
      <c r="U69" s="43">
        <f t="shared" si="25"/>
        <v>0</v>
      </c>
      <c r="V69" s="44"/>
      <c r="W69" s="45">
        <f t="shared" si="26"/>
        <v>16.738257095430438</v>
      </c>
      <c r="Y69" s="46">
        <v>3.3399999999999999E-2</v>
      </c>
      <c r="AA69" s="47"/>
    </row>
    <row r="70" spans="1:27" x14ac:dyDescent="0.3">
      <c r="A70" s="40">
        <v>5.28E-2</v>
      </c>
      <c r="B70" s="41">
        <f t="shared" ref="B70:B84" si="32">B69+1</f>
        <v>3</v>
      </c>
      <c r="C70" s="42" t="s">
        <v>2</v>
      </c>
      <c r="D70" s="133">
        <v>0</v>
      </c>
      <c r="E70" s="43">
        <f t="shared" si="19"/>
        <v>0</v>
      </c>
      <c r="F70" s="43">
        <f t="shared" si="27"/>
        <v>0</v>
      </c>
      <c r="G70" s="44"/>
      <c r="H70" s="43">
        <f t="shared" ref="H70:H84" si="33">D70+E70-F70-G70</f>
        <v>0</v>
      </c>
      <c r="I70" s="45">
        <f t="shared" si="28"/>
        <v>0</v>
      </c>
      <c r="J70" s="43">
        <f t="shared" si="29"/>
        <v>0</v>
      </c>
      <c r="K70" s="43">
        <f t="shared" si="30"/>
        <v>0</v>
      </c>
      <c r="L70" s="44"/>
      <c r="M70" s="45">
        <f t="shared" si="20"/>
        <v>0</v>
      </c>
      <c r="N70" s="43">
        <f t="shared" si="31"/>
        <v>0</v>
      </c>
      <c r="O70" s="43">
        <f t="shared" si="21"/>
        <v>0</v>
      </c>
      <c r="P70" s="43">
        <f t="shared" si="22"/>
        <v>0</v>
      </c>
      <c r="Q70" s="44"/>
      <c r="R70" s="43">
        <f t="shared" si="23"/>
        <v>0</v>
      </c>
      <c r="S70" s="45">
        <f t="shared" si="24"/>
        <v>0</v>
      </c>
      <c r="T70" s="43">
        <f t="shared" ref="T70:T84" si="34">IF((IFERROR(S70/((S16+T16)*90%),0))&lt;70%,MIN((MAX((S16+T16)*90%-S70,0)),(S16+T16/2)*$A97),MAX((T16+S16)*90%-S70,0)/T$86)</f>
        <v>0</v>
      </c>
      <c r="U70" s="43">
        <f t="shared" si="25"/>
        <v>0</v>
      </c>
      <c r="V70" s="44"/>
      <c r="W70" s="45">
        <f t="shared" si="26"/>
        <v>0</v>
      </c>
      <c r="Y70" s="46">
        <v>5.28E-2</v>
      </c>
      <c r="AA70" s="47"/>
    </row>
    <row r="71" spans="1:27" x14ac:dyDescent="0.3">
      <c r="A71" s="40">
        <v>5.28E-2</v>
      </c>
      <c r="B71" s="41">
        <f t="shared" si="32"/>
        <v>4</v>
      </c>
      <c r="C71" s="42" t="s">
        <v>3</v>
      </c>
      <c r="D71" s="133">
        <v>59.665912315387345</v>
      </c>
      <c r="E71" s="43">
        <f t="shared" si="19"/>
        <v>0.53915846153755587</v>
      </c>
      <c r="F71" s="43">
        <f t="shared" si="27"/>
        <v>0</v>
      </c>
      <c r="G71" s="44"/>
      <c r="H71" s="43">
        <f t="shared" si="33"/>
        <v>60.205070776924899</v>
      </c>
      <c r="I71" s="45">
        <f t="shared" si="28"/>
        <v>60.205070776924899</v>
      </c>
      <c r="J71" s="43">
        <f t="shared" si="29"/>
        <v>0.15404527472501631</v>
      </c>
      <c r="K71" s="43">
        <f t="shared" si="30"/>
        <v>0</v>
      </c>
      <c r="L71" s="44"/>
      <c r="M71" s="45">
        <f t="shared" si="20"/>
        <v>60.359116051649913</v>
      </c>
      <c r="N71" s="43">
        <f t="shared" si="31"/>
        <v>60.359116051649913</v>
      </c>
      <c r="O71" s="43">
        <f t="shared" si="21"/>
        <v>0.15404527472501664</v>
      </c>
      <c r="P71" s="43">
        <f t="shared" si="22"/>
        <v>0</v>
      </c>
      <c r="Q71" s="44"/>
      <c r="R71" s="43">
        <f t="shared" si="23"/>
        <v>60.513161326374927</v>
      </c>
      <c r="S71" s="45">
        <f t="shared" si="24"/>
        <v>60.513161326374927</v>
      </c>
      <c r="T71" s="43">
        <f t="shared" si="34"/>
        <v>0.15404527472501711</v>
      </c>
      <c r="U71" s="43">
        <f t="shared" si="25"/>
        <v>0</v>
      </c>
      <c r="V71" s="44"/>
      <c r="W71" s="45">
        <f t="shared" si="26"/>
        <v>60.667206601099942</v>
      </c>
      <c r="Y71" s="46">
        <v>5.28E-2</v>
      </c>
      <c r="AA71" s="47"/>
    </row>
    <row r="72" spans="1:27" x14ac:dyDescent="0.3">
      <c r="A72" s="40">
        <v>3.3399999999999999E-2</v>
      </c>
      <c r="B72" s="41">
        <f t="shared" si="32"/>
        <v>5</v>
      </c>
      <c r="C72" s="42" t="s">
        <v>4</v>
      </c>
      <c r="D72" s="133">
        <v>51.594960559776432</v>
      </c>
      <c r="E72" s="43">
        <f t="shared" si="19"/>
        <v>2.8239063396000001</v>
      </c>
      <c r="F72" s="43">
        <f t="shared" si="27"/>
        <v>0</v>
      </c>
      <c r="G72" s="44"/>
      <c r="H72" s="43">
        <f t="shared" si="33"/>
        <v>54.418866899376432</v>
      </c>
      <c r="I72" s="45">
        <f t="shared" si="28"/>
        <v>54.418866899376432</v>
      </c>
      <c r="J72" s="43">
        <f t="shared" si="29"/>
        <v>3.0963453858033674</v>
      </c>
      <c r="K72" s="43">
        <f t="shared" si="30"/>
        <v>0</v>
      </c>
      <c r="L72" s="44"/>
      <c r="M72" s="45">
        <f t="shared" si="20"/>
        <v>57.5152122851798</v>
      </c>
      <c r="N72" s="43">
        <f t="shared" si="31"/>
        <v>57.5152122851798</v>
      </c>
      <c r="O72" s="43">
        <f t="shared" si="21"/>
        <v>3.0963453858033674</v>
      </c>
      <c r="P72" s="43">
        <f t="shared" si="22"/>
        <v>0</v>
      </c>
      <c r="Q72" s="44"/>
      <c r="R72" s="43">
        <f t="shared" si="23"/>
        <v>60.611557670983167</v>
      </c>
      <c r="S72" s="45">
        <f t="shared" si="24"/>
        <v>60.611557670983167</v>
      </c>
      <c r="T72" s="43">
        <f>IF((IFERROR(S72/((S18+T18)*90%),0))&lt;70%,MIN((MAX((S18+T18)*90%-S72,0)),(S18+T18/2)*$A99),MAX((T18+S18)*90%-S72,0)/T$86)</f>
        <v>3.0963453858033674</v>
      </c>
      <c r="U72" s="43">
        <f t="shared" si="25"/>
        <v>0</v>
      </c>
      <c r="V72" s="44"/>
      <c r="W72" s="45">
        <f t="shared" si="26"/>
        <v>63.707903056786535</v>
      </c>
      <c r="Y72" s="46">
        <v>3.3399999999999999E-2</v>
      </c>
      <c r="AA72" s="47"/>
    </row>
    <row r="73" spans="1:27" x14ac:dyDescent="0.3">
      <c r="A73" s="40">
        <v>5.28E-2</v>
      </c>
      <c r="B73" s="41">
        <f t="shared" si="32"/>
        <v>6</v>
      </c>
      <c r="C73" s="42" t="s">
        <v>5</v>
      </c>
      <c r="D73" s="133">
        <v>238.58984226227963</v>
      </c>
      <c r="E73" s="43">
        <f t="shared" si="19"/>
        <v>3.9605949648906367</v>
      </c>
      <c r="F73" s="43">
        <f>IFERROR(IF(D73=0,0,D73/D19*F19),0)</f>
        <v>0</v>
      </c>
      <c r="G73" s="44"/>
      <c r="H73" s="43">
        <f t="shared" si="33"/>
        <v>242.55043722717028</v>
      </c>
      <c r="I73" s="45">
        <f t="shared" si="28"/>
        <v>242.55043722717028</v>
      </c>
      <c r="J73" s="43">
        <f t="shared" si="29"/>
        <v>1.1315985613973234</v>
      </c>
      <c r="K73" s="43">
        <f t="shared" si="30"/>
        <v>0</v>
      </c>
      <c r="L73" s="44"/>
      <c r="M73" s="45">
        <f t="shared" si="20"/>
        <v>243.68203578856759</v>
      </c>
      <c r="N73" s="43">
        <f t="shared" si="31"/>
        <v>243.68203578856759</v>
      </c>
      <c r="O73" s="43">
        <f t="shared" si="21"/>
        <v>1.1315985613973254</v>
      </c>
      <c r="P73" s="43">
        <f t="shared" si="22"/>
        <v>0</v>
      </c>
      <c r="Q73" s="44"/>
      <c r="R73" s="43">
        <f t="shared" si="23"/>
        <v>244.8136343499649</v>
      </c>
      <c r="S73" s="45">
        <f t="shared" si="24"/>
        <v>244.8136343499649</v>
      </c>
      <c r="T73" s="43">
        <f t="shared" si="34"/>
        <v>1.1315985613973283</v>
      </c>
      <c r="U73" s="43">
        <f t="shared" si="25"/>
        <v>0</v>
      </c>
      <c r="V73" s="44"/>
      <c r="W73" s="45">
        <f t="shared" si="26"/>
        <v>245.94523291136224</v>
      </c>
      <c r="Y73" s="46">
        <v>5.28E-2</v>
      </c>
      <c r="AA73" s="47"/>
    </row>
    <row r="74" spans="1:27" x14ac:dyDescent="0.3">
      <c r="A74" s="40">
        <v>0.18</v>
      </c>
      <c r="B74" s="41">
        <f t="shared" si="32"/>
        <v>7</v>
      </c>
      <c r="C74" s="42" t="s">
        <v>6</v>
      </c>
      <c r="D74" s="133">
        <v>0.42371820493150691</v>
      </c>
      <c r="E74" s="43">
        <f t="shared" si="19"/>
        <v>0.14123940164383564</v>
      </c>
      <c r="F74" s="43">
        <f t="shared" si="27"/>
        <v>0</v>
      </c>
      <c r="G74" s="44"/>
      <c r="H74" s="43">
        <f t="shared" si="33"/>
        <v>0.56495760657534255</v>
      </c>
      <c r="I74" s="45">
        <f t="shared" si="28"/>
        <v>0.56495760657534255</v>
      </c>
      <c r="J74" s="43">
        <f t="shared" si="29"/>
        <v>2.0177057377690804E-2</v>
      </c>
      <c r="K74" s="43">
        <f t="shared" si="30"/>
        <v>0</v>
      </c>
      <c r="L74" s="44"/>
      <c r="M74" s="45">
        <f t="shared" si="20"/>
        <v>0.58513466395303337</v>
      </c>
      <c r="N74" s="43">
        <f t="shared" si="31"/>
        <v>0.58513466395303337</v>
      </c>
      <c r="O74" s="43">
        <f t="shared" si="21"/>
        <v>2.0177057377690804E-2</v>
      </c>
      <c r="P74" s="43">
        <f t="shared" si="22"/>
        <v>0</v>
      </c>
      <c r="Q74" s="44"/>
      <c r="R74" s="43">
        <f t="shared" si="23"/>
        <v>0.6053117213307242</v>
      </c>
      <c r="S74" s="45">
        <f t="shared" si="24"/>
        <v>0.6053117213307242</v>
      </c>
      <c r="T74" s="43">
        <f t="shared" si="34"/>
        <v>2.01770573776908E-2</v>
      </c>
      <c r="U74" s="43">
        <f t="shared" si="25"/>
        <v>0</v>
      </c>
      <c r="V74" s="44"/>
      <c r="W74" s="45">
        <f t="shared" si="26"/>
        <v>0.62548877870841502</v>
      </c>
      <c r="Y74" s="46">
        <v>0.18</v>
      </c>
      <c r="AA74" s="47"/>
    </row>
    <row r="75" spans="1:27" x14ac:dyDescent="0.3">
      <c r="A75" s="40">
        <v>5.28E-2</v>
      </c>
      <c r="B75" s="41">
        <f t="shared" si="32"/>
        <v>8</v>
      </c>
      <c r="C75" s="42" t="s">
        <v>7</v>
      </c>
      <c r="D75" s="133">
        <v>0</v>
      </c>
      <c r="E75" s="43">
        <f t="shared" si="19"/>
        <v>0</v>
      </c>
      <c r="F75" s="43">
        <f t="shared" si="27"/>
        <v>0</v>
      </c>
      <c r="G75" s="44"/>
      <c r="H75" s="43">
        <f t="shared" si="33"/>
        <v>0</v>
      </c>
      <c r="I75" s="45">
        <f t="shared" si="28"/>
        <v>0</v>
      </c>
      <c r="J75" s="43">
        <f t="shared" si="29"/>
        <v>0</v>
      </c>
      <c r="K75" s="43">
        <f t="shared" si="30"/>
        <v>0</v>
      </c>
      <c r="L75" s="44"/>
      <c r="M75" s="45">
        <f t="shared" si="20"/>
        <v>0</v>
      </c>
      <c r="N75" s="43">
        <f t="shared" si="31"/>
        <v>0</v>
      </c>
      <c r="O75" s="43">
        <f t="shared" si="21"/>
        <v>0</v>
      </c>
      <c r="P75" s="43">
        <f t="shared" si="22"/>
        <v>0</v>
      </c>
      <c r="Q75" s="44"/>
      <c r="R75" s="43">
        <f t="shared" si="23"/>
        <v>0</v>
      </c>
      <c r="S75" s="45">
        <f t="shared" si="24"/>
        <v>0</v>
      </c>
      <c r="T75" s="43">
        <f t="shared" si="34"/>
        <v>0</v>
      </c>
      <c r="U75" s="43">
        <f t="shared" si="25"/>
        <v>0</v>
      </c>
      <c r="V75" s="44"/>
      <c r="W75" s="45">
        <f t="shared" si="26"/>
        <v>0</v>
      </c>
      <c r="Y75" s="46">
        <v>5.28E-2</v>
      </c>
      <c r="AA75" s="47"/>
    </row>
    <row r="76" spans="1:27" x14ac:dyDescent="0.3">
      <c r="A76" s="40">
        <v>5.28E-2</v>
      </c>
      <c r="B76" s="41">
        <f t="shared" si="32"/>
        <v>9</v>
      </c>
      <c r="C76" s="42" t="s">
        <v>8</v>
      </c>
      <c r="D76" s="133">
        <v>0.3910440176002814</v>
      </c>
      <c r="E76" s="43">
        <f t="shared" si="19"/>
        <v>0</v>
      </c>
      <c r="F76" s="43">
        <f t="shared" si="27"/>
        <v>0</v>
      </c>
      <c r="G76" s="44"/>
      <c r="H76" s="43">
        <f t="shared" si="33"/>
        <v>0.3910440176002814</v>
      </c>
      <c r="I76" s="45">
        <f t="shared" si="28"/>
        <v>0.3910440176002814</v>
      </c>
      <c r="J76" s="43">
        <f t="shared" si="29"/>
        <v>0</v>
      </c>
      <c r="K76" s="43">
        <f t="shared" si="30"/>
        <v>0</v>
      </c>
      <c r="L76" s="44"/>
      <c r="M76" s="45">
        <f t="shared" si="20"/>
        <v>0.3910440176002814</v>
      </c>
      <c r="N76" s="43">
        <f t="shared" si="31"/>
        <v>0.3910440176002814</v>
      </c>
      <c r="O76" s="43">
        <f t="shared" si="21"/>
        <v>0</v>
      </c>
      <c r="P76" s="43">
        <f t="shared" si="22"/>
        <v>0</v>
      </c>
      <c r="Q76" s="44"/>
      <c r="R76" s="43">
        <f t="shared" si="23"/>
        <v>0.3910440176002814</v>
      </c>
      <c r="S76" s="45">
        <f t="shared" si="24"/>
        <v>0.3910440176002814</v>
      </c>
      <c r="T76" s="43">
        <f t="shared" si="34"/>
        <v>0</v>
      </c>
      <c r="U76" s="43">
        <f t="shared" si="25"/>
        <v>0</v>
      </c>
      <c r="V76" s="44"/>
      <c r="W76" s="45">
        <f t="shared" si="26"/>
        <v>0.3910440176002814</v>
      </c>
      <c r="Y76" s="46">
        <v>5.28E-2</v>
      </c>
      <c r="AA76" s="47"/>
    </row>
    <row r="77" spans="1:27" x14ac:dyDescent="0.3">
      <c r="A77" s="40">
        <v>9.5000000000000001E-2</v>
      </c>
      <c r="B77" s="41">
        <f t="shared" si="32"/>
        <v>10</v>
      </c>
      <c r="C77" s="42" t="s">
        <v>9</v>
      </c>
      <c r="D77" s="133">
        <v>1.3056993899999998</v>
      </c>
      <c r="E77" s="43">
        <f t="shared" si="19"/>
        <v>0</v>
      </c>
      <c r="F77" s="43">
        <f t="shared" si="27"/>
        <v>0</v>
      </c>
      <c r="G77" s="44"/>
      <c r="H77" s="43">
        <f t="shared" si="33"/>
        <v>1.3056993899999998</v>
      </c>
      <c r="I77" s="45">
        <f t="shared" si="28"/>
        <v>1.3056993899999998</v>
      </c>
      <c r="J77" s="43">
        <f t="shared" si="29"/>
        <v>0</v>
      </c>
      <c r="K77" s="43">
        <f t="shared" si="30"/>
        <v>0</v>
      </c>
      <c r="L77" s="44"/>
      <c r="M77" s="45">
        <f t="shared" si="20"/>
        <v>1.3056993899999998</v>
      </c>
      <c r="N77" s="43">
        <f t="shared" si="31"/>
        <v>1.3056993899999998</v>
      </c>
      <c r="O77" s="43">
        <f>IF((IFERROR(N77/((N23+O23)*90%),0))&lt;70%,MIN((MAX((N23+O23)*90%-N77,0)),(N23+O23/2)*$A104),MAX((O23+N23)*90%-N77,0)/O$86)</f>
        <v>0</v>
      </c>
      <c r="P77" s="43">
        <f t="shared" si="22"/>
        <v>0</v>
      </c>
      <c r="Q77" s="44"/>
      <c r="R77" s="43">
        <f t="shared" si="23"/>
        <v>1.3056993899999998</v>
      </c>
      <c r="S77" s="45">
        <f t="shared" si="24"/>
        <v>1.3056993899999998</v>
      </c>
      <c r="T77" s="43">
        <f t="shared" si="34"/>
        <v>0</v>
      </c>
      <c r="U77" s="43">
        <f t="shared" si="25"/>
        <v>0</v>
      </c>
      <c r="V77" s="44"/>
      <c r="W77" s="45">
        <f t="shared" si="26"/>
        <v>1.3056993899999998</v>
      </c>
      <c r="Y77" s="46">
        <v>9.5000000000000001E-2</v>
      </c>
      <c r="AA77" s="47"/>
    </row>
    <row r="78" spans="1:27" x14ac:dyDescent="0.3">
      <c r="A78" s="40">
        <v>6.3299999999999995E-2</v>
      </c>
      <c r="B78" s="41">
        <f t="shared" si="32"/>
        <v>11</v>
      </c>
      <c r="C78" s="42" t="s">
        <v>10</v>
      </c>
      <c r="D78" s="133">
        <v>0.6107223023055095</v>
      </c>
      <c r="E78" s="43">
        <f t="shared" si="19"/>
        <v>2.7186523034270493E-3</v>
      </c>
      <c r="F78" s="43">
        <f t="shared" si="27"/>
        <v>0</v>
      </c>
      <c r="G78" s="44"/>
      <c r="H78" s="43">
        <f t="shared" si="33"/>
        <v>0.61344095460893655</v>
      </c>
      <c r="I78" s="45">
        <f t="shared" si="28"/>
        <v>0.61344095460893655</v>
      </c>
      <c r="J78" s="43">
        <f t="shared" si="29"/>
        <v>7.7675780097915691E-4</v>
      </c>
      <c r="K78" s="43">
        <f t="shared" si="30"/>
        <v>0</v>
      </c>
      <c r="L78" s="44"/>
      <c r="M78" s="45">
        <f t="shared" si="20"/>
        <v>0.61421771240991574</v>
      </c>
      <c r="N78" s="43">
        <f t="shared" si="31"/>
        <v>0.61421771240991574</v>
      </c>
      <c r="O78" s="43">
        <f>IF((IFERROR(N78/((N24+O24)*90%),0))&lt;70%,MIN((MAX((N24+O24)*90%-N78,0)),(N24+O24/2)*$A105),MAX((O24+N24)*90%-N78,0)/O$86)</f>
        <v>7.767578009791517E-4</v>
      </c>
      <c r="P78" s="43">
        <f t="shared" si="22"/>
        <v>0</v>
      </c>
      <c r="Q78" s="44"/>
      <c r="R78" s="43">
        <f t="shared" si="23"/>
        <v>0.61499447021089493</v>
      </c>
      <c r="S78" s="45">
        <f t="shared" si="24"/>
        <v>0.61499447021089493</v>
      </c>
      <c r="T78" s="43">
        <f t="shared" si="34"/>
        <v>7.7675780097914422E-4</v>
      </c>
      <c r="U78" s="43">
        <f t="shared" si="25"/>
        <v>0</v>
      </c>
      <c r="V78" s="44"/>
      <c r="W78" s="45">
        <f t="shared" si="26"/>
        <v>0.61577122801187412</v>
      </c>
      <c r="Y78" s="46">
        <v>6.3299999999999995E-2</v>
      </c>
      <c r="AA78" s="47"/>
    </row>
    <row r="79" spans="1:27" x14ac:dyDescent="0.3">
      <c r="A79" s="40">
        <v>6.3299999999999995E-2</v>
      </c>
      <c r="B79" s="41">
        <f t="shared" si="32"/>
        <v>12</v>
      </c>
      <c r="C79" s="42" t="s">
        <v>11</v>
      </c>
      <c r="D79" s="133">
        <v>1.3378737806866332</v>
      </c>
      <c r="E79" s="43">
        <f t="shared" si="19"/>
        <v>0.13709111486417663</v>
      </c>
      <c r="F79" s="43">
        <f t="shared" si="27"/>
        <v>0</v>
      </c>
      <c r="G79" s="49"/>
      <c r="H79" s="43">
        <f t="shared" si="33"/>
        <v>1.4749648955508099</v>
      </c>
      <c r="I79" s="45">
        <f t="shared" si="28"/>
        <v>1.4749648955508099</v>
      </c>
      <c r="J79" s="43">
        <f t="shared" si="29"/>
        <v>6.7742553575700068E-2</v>
      </c>
      <c r="K79" s="43">
        <f t="shared" si="30"/>
        <v>0</v>
      </c>
      <c r="L79" s="44"/>
      <c r="M79" s="45">
        <f t="shared" si="20"/>
        <v>1.54270744912651</v>
      </c>
      <c r="N79" s="43">
        <f t="shared" si="31"/>
        <v>1.54270744912651</v>
      </c>
      <c r="O79" s="43">
        <f>IF((IFERROR(N79/((N25+O25)*90%),0))&lt;70%,MIN((MAX((N25+O25)*90%-N79,0)),(N25+O25/2)*$A106),MAX((O25+N25)*90%-N79,0)/O$86)</f>
        <v>6.7742553575700068E-2</v>
      </c>
      <c r="P79" s="43">
        <f t="shared" si="22"/>
        <v>0</v>
      </c>
      <c r="Q79" s="44"/>
      <c r="R79" s="43">
        <f t="shared" si="23"/>
        <v>1.6104500027022102</v>
      </c>
      <c r="S79" s="45">
        <f t="shared" si="24"/>
        <v>1.6104500027022102</v>
      </c>
      <c r="T79" s="43">
        <f t="shared" si="34"/>
        <v>6.7742553575700054E-2</v>
      </c>
      <c r="U79" s="43">
        <f t="shared" si="25"/>
        <v>0</v>
      </c>
      <c r="V79" s="44"/>
      <c r="W79" s="45">
        <f t="shared" si="26"/>
        <v>1.6781925562779103</v>
      </c>
      <c r="Y79" s="46">
        <v>6.3299999999999995E-2</v>
      </c>
      <c r="AA79" s="47"/>
    </row>
    <row r="80" spans="1:27" x14ac:dyDescent="0.3">
      <c r="A80" s="40">
        <v>6.3299999999999995E-2</v>
      </c>
      <c r="B80" s="41">
        <f t="shared" si="32"/>
        <v>13</v>
      </c>
      <c r="C80" s="28" t="s">
        <v>12</v>
      </c>
      <c r="D80" s="133">
        <v>0</v>
      </c>
      <c r="E80" s="43">
        <f t="shared" si="19"/>
        <v>0</v>
      </c>
      <c r="F80" s="43">
        <f t="shared" si="27"/>
        <v>0</v>
      </c>
      <c r="G80" s="49"/>
      <c r="H80" s="43">
        <f t="shared" si="33"/>
        <v>0</v>
      </c>
      <c r="I80" s="45">
        <f t="shared" si="28"/>
        <v>0</v>
      </c>
      <c r="J80" s="43">
        <f t="shared" si="29"/>
        <v>0</v>
      </c>
      <c r="K80" s="43">
        <f t="shared" si="30"/>
        <v>0</v>
      </c>
      <c r="L80" s="44"/>
      <c r="M80" s="45">
        <f t="shared" si="20"/>
        <v>0</v>
      </c>
      <c r="N80" s="43">
        <f>M80</f>
        <v>0</v>
      </c>
      <c r="O80" s="43">
        <f>IF((IFERROR(N80/((N26+O26)*90%),0))&lt;70%,MIN((MAX((N26+O26)*90%-N80,0)),(N26+O26/2)*$A107),MAX((O26+N26)*90%-N80,0)/O$86)</f>
        <v>0</v>
      </c>
      <c r="P80" s="43">
        <f t="shared" si="22"/>
        <v>0</v>
      </c>
      <c r="Q80" s="44"/>
      <c r="R80" s="43">
        <f t="shared" si="23"/>
        <v>0</v>
      </c>
      <c r="S80" s="45">
        <f t="shared" si="24"/>
        <v>0</v>
      </c>
      <c r="T80" s="43">
        <f t="shared" si="34"/>
        <v>0</v>
      </c>
      <c r="U80" s="43">
        <f t="shared" si="25"/>
        <v>0</v>
      </c>
      <c r="V80" s="44"/>
      <c r="W80" s="45">
        <f t="shared" si="26"/>
        <v>0</v>
      </c>
      <c r="Y80" s="46">
        <v>6.3299999999999995E-2</v>
      </c>
      <c r="AA80" s="47"/>
    </row>
    <row r="81" spans="1:33" x14ac:dyDescent="0.3">
      <c r="A81" s="40">
        <v>0.15</v>
      </c>
      <c r="B81" s="41">
        <f t="shared" si="32"/>
        <v>14</v>
      </c>
      <c r="C81" s="28" t="s">
        <v>13</v>
      </c>
      <c r="D81" s="133">
        <v>0</v>
      </c>
      <c r="E81" s="43">
        <f>IF((IFERROR(D81/((D27+E27)*100%),0))&lt;70%,MIN((MAX((D27+E27)*100%-D81,0)),(D27+E27/2)*$Y81),MAX((E27+D27)*100%-D81,0)/E$86)</f>
        <v>0</v>
      </c>
      <c r="F81" s="43">
        <f t="shared" si="27"/>
        <v>0</v>
      </c>
      <c r="G81" s="49"/>
      <c r="H81" s="43">
        <f t="shared" si="33"/>
        <v>0</v>
      </c>
      <c r="I81" s="45">
        <f t="shared" si="28"/>
        <v>0</v>
      </c>
      <c r="J81" s="43">
        <f>IF((IFERROR(I81/((I27+J27)*100%),0))&lt;70%,MIN((MAX((I27+J27)*100%-I81,0)),(I27+J27/2)*$A81),MAX((J27+I27)*100%-I81,0)/J$86)</f>
        <v>0</v>
      </c>
      <c r="K81" s="43">
        <f t="shared" si="30"/>
        <v>0</v>
      </c>
      <c r="L81" s="44"/>
      <c r="M81" s="45">
        <f t="shared" si="20"/>
        <v>0</v>
      </c>
      <c r="N81" s="43">
        <f t="shared" si="31"/>
        <v>0</v>
      </c>
      <c r="O81" s="43">
        <f>IF((IFERROR(N81/((N27+O27)*100%),0))&lt;70%,MIN((MAX((N27+O27)*100%-N81,0)),(N27+O27/2)*$A108),MAX((O27+N27)*100%-N81,0)/O$86)</f>
        <v>0</v>
      </c>
      <c r="P81" s="43">
        <f t="shared" si="22"/>
        <v>0</v>
      </c>
      <c r="Q81" s="44"/>
      <c r="R81" s="43">
        <f t="shared" si="23"/>
        <v>0</v>
      </c>
      <c r="S81" s="45">
        <f t="shared" si="24"/>
        <v>0</v>
      </c>
      <c r="T81" s="43">
        <f>IF((IFERROR(S81/((S27+T27)*100%),0))&lt;70%,MIN((MAX((S27+T27)*100%-S81,0)),(S27+T27/2)*$A108),MAX((T27+S27)*100%-S81,0)/T$86)</f>
        <v>0</v>
      </c>
      <c r="U81" s="43">
        <f t="shared" si="25"/>
        <v>0</v>
      </c>
      <c r="V81" s="44"/>
      <c r="W81" s="45">
        <f t="shared" si="26"/>
        <v>0</v>
      </c>
      <c r="Y81" s="46">
        <v>0.15</v>
      </c>
      <c r="AA81" s="47"/>
    </row>
    <row r="82" spans="1:33" x14ac:dyDescent="0.3">
      <c r="A82" s="40">
        <v>0.3</v>
      </c>
      <c r="B82" s="41">
        <f t="shared" si="32"/>
        <v>15</v>
      </c>
      <c r="C82" s="28" t="s">
        <v>14</v>
      </c>
      <c r="D82" s="133">
        <v>0</v>
      </c>
      <c r="E82" s="43">
        <f>IF((IFERROR(D82/((D28+E28)*100%),0))&lt;70%,MIN((MAX((D28+E28)*100%-D82,0)),(D28+E28/2)*$Y82),MAX((E28+D28)*100%-D82,0)/E$86)</f>
        <v>0</v>
      </c>
      <c r="F82" s="43">
        <f t="shared" si="27"/>
        <v>0</v>
      </c>
      <c r="G82" s="49"/>
      <c r="H82" s="43">
        <f t="shared" si="33"/>
        <v>0</v>
      </c>
      <c r="I82" s="45">
        <f t="shared" si="28"/>
        <v>0</v>
      </c>
      <c r="J82" s="43">
        <f>IF((IFERROR(I82/((I28+J28)*100%),0))&lt;70%,MIN((MAX((I28+J28)*100%-I82,0)),(I28+J28/2)*$A82),MAX((J28+I28)*100%-I82,0)/J$86)</f>
        <v>0</v>
      </c>
      <c r="K82" s="43">
        <f t="shared" si="30"/>
        <v>0</v>
      </c>
      <c r="L82" s="44"/>
      <c r="M82" s="45">
        <f t="shared" si="20"/>
        <v>0</v>
      </c>
      <c r="N82" s="43">
        <f t="shared" si="31"/>
        <v>0</v>
      </c>
      <c r="O82" s="43">
        <f>IF((IFERROR(N82/((N28+O28)*100%),0))&lt;70%,MIN((MAX((N28+O28)*100%-N82,0)),(N28+O28/2)*$A109),MAX((O28+N28)*100%-N82,0)/O$86)</f>
        <v>0</v>
      </c>
      <c r="P82" s="43">
        <f t="shared" si="22"/>
        <v>0</v>
      </c>
      <c r="Q82" s="44"/>
      <c r="R82" s="43">
        <f t="shared" si="23"/>
        <v>0</v>
      </c>
      <c r="S82" s="45">
        <f t="shared" si="24"/>
        <v>0</v>
      </c>
      <c r="T82" s="43">
        <f>IF((IFERROR(S82/((S28+T28)*100%),0))&lt;70%,MIN((MAX((S28+T28)*100%-S82,0)),(S28+T28/2)*$A109),MAX((T28+S28)*100%-S82,0)/T$86)</f>
        <v>0</v>
      </c>
      <c r="U82" s="43">
        <f t="shared" si="25"/>
        <v>0</v>
      </c>
      <c r="V82" s="44"/>
      <c r="W82" s="45">
        <f t="shared" si="26"/>
        <v>0</v>
      </c>
      <c r="Y82" s="46">
        <v>0.3</v>
      </c>
      <c r="AA82" s="47"/>
    </row>
    <row r="83" spans="1:33" x14ac:dyDescent="0.3">
      <c r="A83" s="40">
        <v>0.3</v>
      </c>
      <c r="B83" s="41">
        <f t="shared" si="32"/>
        <v>16</v>
      </c>
      <c r="C83" s="28" t="s">
        <v>15</v>
      </c>
      <c r="D83" s="133">
        <v>0</v>
      </c>
      <c r="E83" s="43">
        <f>IF((IFERROR(D83/((D29+E29)*100%),0))&lt;70%,MIN((MAX((D29+E29)*100%-D83,0)),(D29+E29/2)*$Y83),MAX((E29+D29)*100%-D83,0)/E$86)</f>
        <v>0</v>
      </c>
      <c r="F83" s="43">
        <f t="shared" si="27"/>
        <v>0</v>
      </c>
      <c r="G83" s="44"/>
      <c r="H83" s="43">
        <f t="shared" si="33"/>
        <v>0</v>
      </c>
      <c r="I83" s="45">
        <f t="shared" si="28"/>
        <v>0</v>
      </c>
      <c r="J83" s="43">
        <f>IF((IFERROR(I83/((I29+J29)*100%),0))&lt;70%,MIN((MAX((I29+J29)*100%-I83,0)),(I29+J29/2)*$A83),MAX((J29+I29)*100%-I83,0)/J$86)</f>
        <v>0</v>
      </c>
      <c r="K83" s="43">
        <f t="shared" si="30"/>
        <v>0</v>
      </c>
      <c r="L83" s="44"/>
      <c r="M83" s="45">
        <f t="shared" si="20"/>
        <v>0</v>
      </c>
      <c r="N83" s="43">
        <f t="shared" si="31"/>
        <v>0</v>
      </c>
      <c r="O83" s="43">
        <f>IF((IFERROR(N83/((N29+O29)*100%),0))&lt;70%,MIN((MAX((N29+O29)*100%-N83,0)),(N29+O29/2)*$A110),MAX((O29+N29)*100%-N83,0)/O$86)</f>
        <v>0</v>
      </c>
      <c r="P83" s="43">
        <f t="shared" si="22"/>
        <v>0</v>
      </c>
      <c r="Q83" s="44"/>
      <c r="R83" s="43">
        <f t="shared" si="23"/>
        <v>0</v>
      </c>
      <c r="S83" s="45">
        <f t="shared" si="24"/>
        <v>0</v>
      </c>
      <c r="T83" s="43">
        <f>IF((IFERROR(S83/((S29+T29)*100%),0))&lt;70%,MIN((MAX((S29+T29)*100%-S83,0)),(S29+T29/2)*$A110),MAX((T29+S29)*100%-S83,0)/T$86)</f>
        <v>0</v>
      </c>
      <c r="U83" s="43">
        <f t="shared" si="25"/>
        <v>0</v>
      </c>
      <c r="V83" s="44"/>
      <c r="W83" s="45">
        <f t="shared" si="26"/>
        <v>0</v>
      </c>
      <c r="Y83" s="46">
        <v>0.3</v>
      </c>
      <c r="AA83" s="47"/>
    </row>
    <row r="84" spans="1:33" x14ac:dyDescent="0.3">
      <c r="A84" s="40">
        <v>3.3399999999999999E-2</v>
      </c>
      <c r="B84" s="41">
        <f t="shared" si="32"/>
        <v>17</v>
      </c>
      <c r="C84" s="28" t="s">
        <v>16</v>
      </c>
      <c r="D84" s="133">
        <v>0</v>
      </c>
      <c r="E84" s="43">
        <f t="shared" si="19"/>
        <v>0</v>
      </c>
      <c r="F84" s="43">
        <f t="shared" si="27"/>
        <v>0</v>
      </c>
      <c r="G84" s="44"/>
      <c r="H84" s="43">
        <f t="shared" si="33"/>
        <v>0</v>
      </c>
      <c r="I84" s="45">
        <f t="shared" si="28"/>
        <v>0</v>
      </c>
      <c r="J84" s="43">
        <f t="shared" si="29"/>
        <v>0</v>
      </c>
      <c r="K84" s="43">
        <f t="shared" si="30"/>
        <v>0</v>
      </c>
      <c r="L84" s="44"/>
      <c r="M84" s="45">
        <f t="shared" si="20"/>
        <v>0</v>
      </c>
      <c r="N84" s="43">
        <f t="shared" si="31"/>
        <v>0</v>
      </c>
      <c r="O84" s="43">
        <f t="shared" si="21"/>
        <v>0</v>
      </c>
      <c r="P84" s="43">
        <f t="shared" si="22"/>
        <v>0</v>
      </c>
      <c r="Q84" s="44"/>
      <c r="R84" s="43">
        <f t="shared" si="23"/>
        <v>0</v>
      </c>
      <c r="S84" s="45">
        <f t="shared" si="24"/>
        <v>0</v>
      </c>
      <c r="T84" s="43">
        <f t="shared" si="34"/>
        <v>0</v>
      </c>
      <c r="U84" s="43">
        <f t="shared" si="25"/>
        <v>0</v>
      </c>
      <c r="V84" s="44"/>
      <c r="W84" s="45">
        <f t="shared" si="26"/>
        <v>0</v>
      </c>
      <c r="Y84" s="46">
        <v>3.3399999999999999E-2</v>
      </c>
      <c r="AA84" s="47"/>
    </row>
    <row r="85" spans="1:33" ht="16" x14ac:dyDescent="0.3">
      <c r="A85" s="50"/>
      <c r="B85" s="34"/>
      <c r="C85" s="35" t="s">
        <v>17</v>
      </c>
      <c r="D85" s="36">
        <f>SUM(D68:D84)</f>
        <v>370.51357769698251</v>
      </c>
      <c r="E85" s="36">
        <f>SUM(E68:E84)</f>
        <v>7.6824909056016981</v>
      </c>
      <c r="F85" s="36">
        <f t="shared" ref="F85:W85" si="35">SUM(F68:F84)</f>
        <v>0</v>
      </c>
      <c r="G85" s="36">
        <f t="shared" si="35"/>
        <v>0</v>
      </c>
      <c r="H85" s="36">
        <f t="shared" si="35"/>
        <v>378.19606860258421</v>
      </c>
      <c r="I85" s="36">
        <f t="shared" si="35"/>
        <v>378.19606860258421</v>
      </c>
      <c r="J85" s="36">
        <f t="shared" si="35"/>
        <v>4.4929090108978098</v>
      </c>
      <c r="K85" s="36">
        <f t="shared" si="35"/>
        <v>0</v>
      </c>
      <c r="L85" s="36">
        <f t="shared" si="35"/>
        <v>0</v>
      </c>
      <c r="M85" s="36">
        <f t="shared" si="35"/>
        <v>382.688977613482</v>
      </c>
      <c r="N85" s="36">
        <f t="shared" si="35"/>
        <v>382.688977613482</v>
      </c>
      <c r="O85" s="36">
        <f t="shared" si="35"/>
        <v>4.4929090108978116</v>
      </c>
      <c r="P85" s="36">
        <f t="shared" si="35"/>
        <v>0</v>
      </c>
      <c r="Q85" s="36">
        <f t="shared" si="35"/>
        <v>0</v>
      </c>
      <c r="R85" s="36">
        <f t="shared" si="35"/>
        <v>387.18188662437984</v>
      </c>
      <c r="S85" s="36">
        <f t="shared" si="35"/>
        <v>387.18188662437984</v>
      </c>
      <c r="T85" s="36">
        <f t="shared" si="35"/>
        <v>4.4929090108978151</v>
      </c>
      <c r="U85" s="36">
        <f t="shared" si="35"/>
        <v>0</v>
      </c>
      <c r="V85" s="36">
        <f t="shared" si="35"/>
        <v>0</v>
      </c>
      <c r="W85" s="36">
        <f t="shared" si="35"/>
        <v>391.67479563527758</v>
      </c>
    </row>
    <row r="86" spans="1:33" ht="16" x14ac:dyDescent="0.3">
      <c r="A86" s="50"/>
      <c r="B86" s="38"/>
      <c r="C86" s="51" t="s">
        <v>87</v>
      </c>
      <c r="D86" s="52"/>
      <c r="E86" s="53">
        <v>3</v>
      </c>
      <c r="F86" s="52">
        <f>E85-F85</f>
        <v>7.6824909056016981</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50"/>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50"/>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50"/>
      <c r="B89" s="38"/>
      <c r="C89" s="51"/>
      <c r="D89" s="51"/>
      <c r="E89" s="51"/>
      <c r="F89" s="51"/>
      <c r="G89" s="51"/>
      <c r="H89" s="51"/>
      <c r="I89" s="38"/>
      <c r="J89" s="38"/>
      <c r="K89" s="38"/>
      <c r="L89" s="38"/>
      <c r="M89" s="38"/>
      <c r="N89" s="38"/>
      <c r="O89" s="38"/>
      <c r="P89" s="38"/>
      <c r="Q89" s="38"/>
      <c r="R89" s="38"/>
    </row>
    <row r="90" spans="1:33" ht="16" x14ac:dyDescent="0.3">
      <c r="A90" s="50"/>
      <c r="B90" s="38"/>
      <c r="C90" s="51"/>
      <c r="D90" s="19"/>
      <c r="E90" s="19"/>
      <c r="F90" s="19"/>
      <c r="G90" s="19"/>
      <c r="H90" s="19"/>
      <c r="I90" s="15"/>
      <c r="J90" s="16"/>
      <c r="K90" s="15"/>
      <c r="L90" s="15"/>
      <c r="M90" s="16"/>
      <c r="N90" s="16"/>
      <c r="O90" s="15"/>
      <c r="P90" s="15"/>
      <c r="Q90" s="15"/>
      <c r="AG90" s="20" t="s">
        <v>22</v>
      </c>
    </row>
    <row r="91" spans="1:33" ht="13.75" customHeight="1" x14ac:dyDescent="0.3">
      <c r="A91" s="50"/>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50"/>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50"/>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50"/>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0">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IF((IFERROR(S95/((S40+T40)*90%),0))&lt;70%,MIN((MAX((S40+T40)*90%-S95,0)),(S40+T40/2)*$A95),MAX((T40+S40)*90%-S95,0)/T$113)</f>
        <v>0</v>
      </c>
      <c r="U95" s="43">
        <f>IFERROR(IF(S95=0,0,S95/S40*U40),0)</f>
        <v>0</v>
      </c>
      <c r="V95" s="29"/>
      <c r="W95" s="30">
        <f>S95+T95-U95-V95</f>
        <v>0</v>
      </c>
    </row>
    <row r="96" spans="1:33" x14ac:dyDescent="0.3">
      <c r="A96" s="40">
        <f t="shared" ref="A96:A111" si="43">A69</f>
        <v>3.3399999999999999E-2</v>
      </c>
      <c r="B96" s="41">
        <f>B95+1</f>
        <v>2</v>
      </c>
      <c r="C96" s="42" t="s">
        <v>1</v>
      </c>
      <c r="D96" s="45">
        <f t="shared" si="36"/>
        <v>16.738257095430438</v>
      </c>
      <c r="E96" s="43">
        <f t="shared" si="37"/>
        <v>2.2223420217732937E-2</v>
      </c>
      <c r="F96" s="43">
        <f t="shared" si="38"/>
        <v>0</v>
      </c>
      <c r="G96" s="44"/>
      <c r="H96" s="45">
        <f t="shared" ref="H96:H111" si="44">D96+E96-F96-G96</f>
        <v>16.760480515648169</v>
      </c>
      <c r="I96" s="30">
        <f t="shared" ref="I96:I111" si="45">H96</f>
        <v>16.760480515648169</v>
      </c>
      <c r="J96" s="43">
        <f t="shared" si="39"/>
        <v>2.222342021773353E-2</v>
      </c>
      <c r="K96" s="43">
        <f t="shared" si="40"/>
        <v>0</v>
      </c>
      <c r="L96" s="29"/>
      <c r="M96" s="30">
        <f t="shared" ref="M96:M111" si="46">I96+J96-K96-L96</f>
        <v>16.782703935865904</v>
      </c>
      <c r="N96" s="30">
        <f t="shared" ref="N96:N111" si="47">M96</f>
        <v>16.782703935865904</v>
      </c>
      <c r="O96" s="43">
        <f t="shared" si="41"/>
        <v>2.2223420217732937E-2</v>
      </c>
      <c r="P96" s="43">
        <f t="shared" si="42"/>
        <v>0</v>
      </c>
      <c r="Q96" s="29"/>
      <c r="R96" s="30">
        <f t="shared" ref="R96:R111" si="48">N96+O96-P96-Q96</f>
        <v>16.804927356083638</v>
      </c>
      <c r="S96" s="30">
        <f t="shared" ref="S96:S111" si="49">R96</f>
        <v>16.804927356083638</v>
      </c>
      <c r="T96" s="43">
        <f t="shared" ref="T96:T107" si="50">IF((IFERROR(S96/((S41+T41)*90%),0))&lt;70%,MIN((MAX((S41+T41)*90%-S96,0)),(S41+T41/2)*$A96),MAX((T41+S41)*90%-S96,0)/T$113)</f>
        <v>2.222342021773116E-2</v>
      </c>
      <c r="U96" s="43">
        <f t="shared" ref="U96:U111" si="51">IFERROR(IF(S96=0,0,S96/S41*U41),0)</f>
        <v>0</v>
      </c>
      <c r="V96" s="29"/>
      <c r="W96" s="30">
        <f t="shared" ref="W96:W111" si="52">S96+T96-U96-V96</f>
        <v>16.827150776301369</v>
      </c>
    </row>
    <row r="97" spans="1:23" x14ac:dyDescent="0.3">
      <c r="A97" s="40">
        <f t="shared" si="43"/>
        <v>5.28E-2</v>
      </c>
      <c r="B97" s="41">
        <f t="shared" ref="B97:B111" si="53">B96+1</f>
        <v>3</v>
      </c>
      <c r="C97" s="42" t="s">
        <v>2</v>
      </c>
      <c r="D97" s="45">
        <f t="shared" si="36"/>
        <v>0</v>
      </c>
      <c r="E97" s="43">
        <f t="shared" si="37"/>
        <v>0</v>
      </c>
      <c r="F97" s="43">
        <f t="shared" si="38"/>
        <v>0</v>
      </c>
      <c r="G97" s="44"/>
      <c r="H97" s="45">
        <f t="shared" si="44"/>
        <v>0</v>
      </c>
      <c r="I97" s="30">
        <f t="shared" si="45"/>
        <v>0</v>
      </c>
      <c r="J97" s="43">
        <f t="shared" si="39"/>
        <v>0</v>
      </c>
      <c r="K97" s="43">
        <f t="shared" si="40"/>
        <v>0</v>
      </c>
      <c r="L97" s="29"/>
      <c r="M97" s="30">
        <f t="shared" si="46"/>
        <v>0</v>
      </c>
      <c r="N97" s="30">
        <f t="shared" si="47"/>
        <v>0</v>
      </c>
      <c r="O97" s="43">
        <f t="shared" si="41"/>
        <v>0</v>
      </c>
      <c r="P97" s="43">
        <f t="shared" si="42"/>
        <v>0</v>
      </c>
      <c r="Q97" s="29"/>
      <c r="R97" s="30">
        <f t="shared" si="48"/>
        <v>0</v>
      </c>
      <c r="S97" s="30">
        <f t="shared" si="49"/>
        <v>0</v>
      </c>
      <c r="T97" s="43">
        <f t="shared" si="50"/>
        <v>0</v>
      </c>
      <c r="U97" s="43">
        <f t="shared" si="51"/>
        <v>0</v>
      </c>
      <c r="V97" s="29"/>
      <c r="W97" s="30">
        <f t="shared" si="52"/>
        <v>0</v>
      </c>
    </row>
    <row r="98" spans="1:23" x14ac:dyDescent="0.3">
      <c r="A98" s="40">
        <f t="shared" si="43"/>
        <v>5.28E-2</v>
      </c>
      <c r="B98" s="41">
        <f t="shared" si="53"/>
        <v>4</v>
      </c>
      <c r="C98" s="42" t="s">
        <v>3</v>
      </c>
      <c r="D98" s="45">
        <f t="shared" si="36"/>
        <v>60.667206601099942</v>
      </c>
      <c r="E98" s="43">
        <f t="shared" si="37"/>
        <v>0.15404527472501783</v>
      </c>
      <c r="F98" s="43">
        <f t="shared" si="38"/>
        <v>0</v>
      </c>
      <c r="G98" s="44"/>
      <c r="H98" s="45">
        <f t="shared" si="44"/>
        <v>60.821251875824956</v>
      </c>
      <c r="I98" s="30">
        <f t="shared" si="45"/>
        <v>60.821251875824956</v>
      </c>
      <c r="J98" s="43">
        <f t="shared" si="39"/>
        <v>0.15404527472501903</v>
      </c>
      <c r="K98" s="43">
        <f t="shared" si="40"/>
        <v>0</v>
      </c>
      <c r="L98" s="29"/>
      <c r="M98" s="30">
        <f t="shared" si="46"/>
        <v>60.975297150549977</v>
      </c>
      <c r="N98" s="30">
        <f t="shared" si="47"/>
        <v>60.975297150549977</v>
      </c>
      <c r="O98" s="43">
        <f t="shared" si="41"/>
        <v>0.15404527472501783</v>
      </c>
      <c r="P98" s="43">
        <f t="shared" si="42"/>
        <v>0</v>
      </c>
      <c r="Q98" s="29"/>
      <c r="R98" s="30">
        <f t="shared" si="48"/>
        <v>61.129342425274999</v>
      </c>
      <c r="S98" s="30">
        <f t="shared" si="49"/>
        <v>61.129342425274999</v>
      </c>
      <c r="T98" s="43">
        <f t="shared" si="50"/>
        <v>0.15404527472501428</v>
      </c>
      <c r="U98" s="43">
        <f t="shared" si="51"/>
        <v>0</v>
      </c>
      <c r="V98" s="29"/>
      <c r="W98" s="30">
        <f t="shared" si="52"/>
        <v>61.283387700000013</v>
      </c>
    </row>
    <row r="99" spans="1:23" x14ac:dyDescent="0.3">
      <c r="A99" s="40">
        <f t="shared" si="43"/>
        <v>3.3399999999999999E-2</v>
      </c>
      <c r="B99" s="41">
        <f t="shared" si="53"/>
        <v>5</v>
      </c>
      <c r="C99" s="42" t="s">
        <v>4</v>
      </c>
      <c r="D99" s="45">
        <f t="shared" si="36"/>
        <v>63.707903056786535</v>
      </c>
      <c r="E99" s="43">
        <f t="shared" si="37"/>
        <v>3.0963453858033674</v>
      </c>
      <c r="F99" s="43">
        <f t="shared" si="38"/>
        <v>0</v>
      </c>
      <c r="G99" s="44"/>
      <c r="H99" s="45">
        <f t="shared" si="44"/>
        <v>66.804248442589909</v>
      </c>
      <c r="I99" s="30">
        <f t="shared" si="45"/>
        <v>66.804248442589909</v>
      </c>
      <c r="J99" s="43">
        <f t="shared" si="39"/>
        <v>3.0963453858033652</v>
      </c>
      <c r="K99" s="43">
        <f t="shared" si="40"/>
        <v>0</v>
      </c>
      <c r="L99" s="29"/>
      <c r="M99" s="30">
        <f t="shared" si="46"/>
        <v>69.900593828393269</v>
      </c>
      <c r="N99" s="30">
        <f t="shared" si="47"/>
        <v>69.900593828393269</v>
      </c>
      <c r="O99" s="43">
        <f t="shared" si="41"/>
        <v>3.0963453858033674</v>
      </c>
      <c r="P99" s="43">
        <f t="shared" si="42"/>
        <v>0</v>
      </c>
      <c r="Q99" s="29"/>
      <c r="R99" s="30">
        <f t="shared" si="48"/>
        <v>72.99693921419663</v>
      </c>
      <c r="S99" s="30">
        <f t="shared" si="49"/>
        <v>72.99693921419663</v>
      </c>
      <c r="T99" s="43">
        <f t="shared" si="50"/>
        <v>3.0963453858033745</v>
      </c>
      <c r="U99" s="43">
        <f t="shared" si="51"/>
        <v>0</v>
      </c>
      <c r="V99" s="29"/>
      <c r="W99" s="30">
        <f t="shared" si="52"/>
        <v>76.093284600000004</v>
      </c>
    </row>
    <row r="100" spans="1:23" x14ac:dyDescent="0.3">
      <c r="A100" s="40">
        <f t="shared" si="43"/>
        <v>5.28E-2</v>
      </c>
      <c r="B100" s="41">
        <f t="shared" si="53"/>
        <v>6</v>
      </c>
      <c r="C100" s="42" t="s">
        <v>5</v>
      </c>
      <c r="D100" s="45">
        <f t="shared" si="36"/>
        <v>245.94523291136224</v>
      </c>
      <c r="E100" s="43">
        <f t="shared" si="37"/>
        <v>1.1315985613973254</v>
      </c>
      <c r="F100" s="43">
        <f t="shared" si="38"/>
        <v>0</v>
      </c>
      <c r="G100" s="44"/>
      <c r="H100" s="45">
        <f t="shared" si="44"/>
        <v>247.07683147275958</v>
      </c>
      <c r="I100" s="30">
        <f t="shared" si="45"/>
        <v>247.07683147275958</v>
      </c>
      <c r="J100" s="43">
        <f t="shared" si="39"/>
        <v>1.1315985613973207</v>
      </c>
      <c r="K100" s="43">
        <f t="shared" si="40"/>
        <v>0</v>
      </c>
      <c r="L100" s="29"/>
      <c r="M100" s="30">
        <f t="shared" si="46"/>
        <v>248.20843003415689</v>
      </c>
      <c r="N100" s="30">
        <f t="shared" si="47"/>
        <v>248.20843003415689</v>
      </c>
      <c r="O100" s="43">
        <f t="shared" si="41"/>
        <v>1.1315985613973254</v>
      </c>
      <c r="P100" s="43">
        <f t="shared" si="42"/>
        <v>0</v>
      </c>
      <c r="Q100" s="29"/>
      <c r="R100" s="30">
        <f t="shared" si="48"/>
        <v>249.3400285955542</v>
      </c>
      <c r="S100" s="30">
        <f t="shared" si="49"/>
        <v>249.3400285955542</v>
      </c>
      <c r="T100" s="43">
        <f t="shared" si="50"/>
        <v>1.1315985613973396</v>
      </c>
      <c r="U100" s="43">
        <f t="shared" si="51"/>
        <v>0</v>
      </c>
      <c r="V100" s="29"/>
      <c r="W100" s="30">
        <f t="shared" si="52"/>
        <v>250.47162715695154</v>
      </c>
    </row>
    <row r="101" spans="1:23" x14ac:dyDescent="0.3">
      <c r="A101" s="40">
        <f t="shared" si="43"/>
        <v>0.18</v>
      </c>
      <c r="B101" s="41">
        <f t="shared" si="53"/>
        <v>7</v>
      </c>
      <c r="C101" s="42" t="s">
        <v>6</v>
      </c>
      <c r="D101" s="45">
        <f t="shared" si="36"/>
        <v>0.62548877870841502</v>
      </c>
      <c r="E101" s="43">
        <f t="shared" si="37"/>
        <v>2.0177057377690794E-2</v>
      </c>
      <c r="F101" s="43">
        <f t="shared" si="38"/>
        <v>0</v>
      </c>
      <c r="G101" s="44"/>
      <c r="H101" s="45">
        <f t="shared" si="44"/>
        <v>0.64566583608610584</v>
      </c>
      <c r="I101" s="30">
        <f t="shared" si="45"/>
        <v>0.64566583608610584</v>
      </c>
      <c r="J101" s="43">
        <f t="shared" si="39"/>
        <v>2.0177057377690783E-2</v>
      </c>
      <c r="K101" s="43">
        <f t="shared" si="40"/>
        <v>0</v>
      </c>
      <c r="L101" s="29"/>
      <c r="M101" s="30">
        <f t="shared" si="46"/>
        <v>0.66584289346379666</v>
      </c>
      <c r="N101" s="30">
        <f t="shared" si="47"/>
        <v>0.66584289346379666</v>
      </c>
      <c r="O101" s="43">
        <f t="shared" si="41"/>
        <v>2.0177057377690766E-2</v>
      </c>
      <c r="P101" s="43">
        <f t="shared" si="42"/>
        <v>0</v>
      </c>
      <c r="Q101" s="29"/>
      <c r="R101" s="30">
        <f t="shared" si="48"/>
        <v>0.68601995084148748</v>
      </c>
      <c r="S101" s="30">
        <f t="shared" si="49"/>
        <v>0.68601995084148748</v>
      </c>
      <c r="T101" s="43">
        <f t="shared" si="50"/>
        <v>2.017705737769071E-2</v>
      </c>
      <c r="U101" s="43">
        <f t="shared" si="51"/>
        <v>0</v>
      </c>
      <c r="V101" s="29"/>
      <c r="W101" s="30">
        <f t="shared" si="52"/>
        <v>0.70619700821917819</v>
      </c>
    </row>
    <row r="102" spans="1:23" x14ac:dyDescent="0.3">
      <c r="A102" s="40">
        <f t="shared" si="43"/>
        <v>5.28E-2</v>
      </c>
      <c r="B102" s="41">
        <f t="shared" si="53"/>
        <v>8</v>
      </c>
      <c r="C102" s="42" t="s">
        <v>7</v>
      </c>
      <c r="D102" s="45">
        <f t="shared" si="36"/>
        <v>0</v>
      </c>
      <c r="E102" s="43">
        <f t="shared" si="37"/>
        <v>0</v>
      </c>
      <c r="F102" s="43">
        <f t="shared" si="38"/>
        <v>0</v>
      </c>
      <c r="G102" s="44"/>
      <c r="H102" s="45">
        <f t="shared" si="44"/>
        <v>0</v>
      </c>
      <c r="I102" s="30">
        <f t="shared" si="45"/>
        <v>0</v>
      </c>
      <c r="J102" s="43">
        <f t="shared" si="39"/>
        <v>0</v>
      </c>
      <c r="K102" s="43">
        <f t="shared" si="40"/>
        <v>0</v>
      </c>
      <c r="L102" s="29"/>
      <c r="M102" s="30">
        <f t="shared" si="46"/>
        <v>0</v>
      </c>
      <c r="N102" s="30">
        <f t="shared" si="47"/>
        <v>0</v>
      </c>
      <c r="O102" s="43">
        <f t="shared" si="41"/>
        <v>0</v>
      </c>
      <c r="P102" s="43">
        <f t="shared" si="42"/>
        <v>0</v>
      </c>
      <c r="Q102" s="29"/>
      <c r="R102" s="30">
        <f t="shared" si="48"/>
        <v>0</v>
      </c>
      <c r="S102" s="30">
        <f t="shared" si="49"/>
        <v>0</v>
      </c>
      <c r="T102" s="43">
        <f t="shared" si="50"/>
        <v>0</v>
      </c>
      <c r="U102" s="43">
        <f t="shared" si="51"/>
        <v>0</v>
      </c>
      <c r="V102" s="29"/>
      <c r="W102" s="30">
        <f t="shared" si="52"/>
        <v>0</v>
      </c>
    </row>
    <row r="103" spans="1:23" x14ac:dyDescent="0.3">
      <c r="A103" s="40">
        <f t="shared" si="43"/>
        <v>5.28E-2</v>
      </c>
      <c r="B103" s="41">
        <f t="shared" si="53"/>
        <v>9</v>
      </c>
      <c r="C103" s="42" t="s">
        <v>8</v>
      </c>
      <c r="D103" s="45">
        <f t="shared" si="36"/>
        <v>0.3910440176002814</v>
      </c>
      <c r="E103" s="43">
        <f t="shared" si="37"/>
        <v>0</v>
      </c>
      <c r="F103" s="43">
        <f t="shared" si="38"/>
        <v>0</v>
      </c>
      <c r="G103" s="44"/>
      <c r="H103" s="45">
        <f t="shared" si="44"/>
        <v>0.3910440176002814</v>
      </c>
      <c r="I103" s="30">
        <f t="shared" si="45"/>
        <v>0.3910440176002814</v>
      </c>
      <c r="J103" s="43">
        <f t="shared" si="39"/>
        <v>0</v>
      </c>
      <c r="K103" s="43">
        <f t="shared" si="40"/>
        <v>0</v>
      </c>
      <c r="L103" s="29"/>
      <c r="M103" s="30">
        <f t="shared" si="46"/>
        <v>0.3910440176002814</v>
      </c>
      <c r="N103" s="30">
        <f t="shared" si="47"/>
        <v>0.3910440176002814</v>
      </c>
      <c r="O103" s="43">
        <f t="shared" si="41"/>
        <v>0</v>
      </c>
      <c r="P103" s="43">
        <f t="shared" si="42"/>
        <v>0</v>
      </c>
      <c r="Q103" s="29"/>
      <c r="R103" s="30">
        <f t="shared" si="48"/>
        <v>0.3910440176002814</v>
      </c>
      <c r="S103" s="30">
        <f t="shared" si="49"/>
        <v>0.3910440176002814</v>
      </c>
      <c r="T103" s="43">
        <f t="shared" si="50"/>
        <v>0</v>
      </c>
      <c r="U103" s="43">
        <f t="shared" si="51"/>
        <v>0</v>
      </c>
      <c r="V103" s="29"/>
      <c r="W103" s="30">
        <f t="shared" si="52"/>
        <v>0.3910440176002814</v>
      </c>
    </row>
    <row r="104" spans="1:23" x14ac:dyDescent="0.3">
      <c r="A104" s="40">
        <f t="shared" si="43"/>
        <v>9.5000000000000001E-2</v>
      </c>
      <c r="B104" s="41">
        <f t="shared" si="53"/>
        <v>10</v>
      </c>
      <c r="C104" s="42" t="s">
        <v>9</v>
      </c>
      <c r="D104" s="45">
        <f t="shared" si="36"/>
        <v>1.3056993899999998</v>
      </c>
      <c r="E104" s="43">
        <f t="shared" si="37"/>
        <v>0</v>
      </c>
      <c r="F104" s="43">
        <f t="shared" si="38"/>
        <v>0</v>
      </c>
      <c r="G104" s="44"/>
      <c r="H104" s="45">
        <f t="shared" si="44"/>
        <v>1.3056993899999998</v>
      </c>
      <c r="I104" s="30">
        <f t="shared" si="45"/>
        <v>1.3056993899999998</v>
      </c>
      <c r="J104" s="43">
        <f t="shared" si="39"/>
        <v>0</v>
      </c>
      <c r="K104" s="43">
        <f t="shared" si="40"/>
        <v>0</v>
      </c>
      <c r="L104" s="29"/>
      <c r="M104" s="30">
        <f t="shared" si="46"/>
        <v>1.3056993899999998</v>
      </c>
      <c r="N104" s="30">
        <f t="shared" si="47"/>
        <v>1.3056993899999998</v>
      </c>
      <c r="O104" s="43">
        <f t="shared" si="41"/>
        <v>0</v>
      </c>
      <c r="P104" s="43">
        <f t="shared" si="42"/>
        <v>0</v>
      </c>
      <c r="Q104" s="29"/>
      <c r="R104" s="30">
        <f t="shared" si="48"/>
        <v>1.3056993899999998</v>
      </c>
      <c r="S104" s="30">
        <f t="shared" si="49"/>
        <v>1.3056993899999998</v>
      </c>
      <c r="T104" s="43">
        <f t="shared" si="50"/>
        <v>0</v>
      </c>
      <c r="U104" s="43">
        <f t="shared" si="51"/>
        <v>0</v>
      </c>
      <c r="V104" s="29"/>
      <c r="W104" s="30">
        <f t="shared" si="52"/>
        <v>1.3056993899999998</v>
      </c>
    </row>
    <row r="105" spans="1:23" x14ac:dyDescent="0.3">
      <c r="A105" s="40">
        <f t="shared" si="43"/>
        <v>6.3299999999999995E-2</v>
      </c>
      <c r="B105" s="41">
        <f t="shared" si="53"/>
        <v>11</v>
      </c>
      <c r="C105" s="42" t="s">
        <v>10</v>
      </c>
      <c r="D105" s="45">
        <f t="shared" si="36"/>
        <v>0.61577122801187412</v>
      </c>
      <c r="E105" s="43">
        <f t="shared" si="37"/>
        <v>7.7675780097913316E-4</v>
      </c>
      <c r="F105" s="43">
        <f t="shared" si="38"/>
        <v>0</v>
      </c>
      <c r="G105" s="44"/>
      <c r="H105" s="45">
        <f t="shared" si="44"/>
        <v>0.61654798581285331</v>
      </c>
      <c r="I105" s="30">
        <f t="shared" si="45"/>
        <v>0.61654798581285331</v>
      </c>
      <c r="J105" s="43">
        <f t="shared" si="39"/>
        <v>7.7675780097911462E-4</v>
      </c>
      <c r="K105" s="43">
        <f t="shared" si="40"/>
        <v>0</v>
      </c>
      <c r="L105" s="29"/>
      <c r="M105" s="30">
        <f t="shared" si="46"/>
        <v>0.61732474361383238</v>
      </c>
      <c r="N105" s="30">
        <f t="shared" si="47"/>
        <v>0.61732474361383238</v>
      </c>
      <c r="O105" s="43">
        <f t="shared" si="41"/>
        <v>7.7675780097913316E-4</v>
      </c>
      <c r="P105" s="43">
        <f t="shared" si="42"/>
        <v>0</v>
      </c>
      <c r="Q105" s="29"/>
      <c r="R105" s="30">
        <f t="shared" si="48"/>
        <v>0.61810150141481146</v>
      </c>
      <c r="S105" s="30">
        <f t="shared" si="49"/>
        <v>0.61810150141481146</v>
      </c>
      <c r="T105" s="43">
        <f t="shared" si="50"/>
        <v>7.7675780097918867E-4</v>
      </c>
      <c r="U105" s="43">
        <f t="shared" si="51"/>
        <v>0</v>
      </c>
      <c r="V105" s="29"/>
      <c r="W105" s="30">
        <f t="shared" si="52"/>
        <v>0.61887825921579065</v>
      </c>
    </row>
    <row r="106" spans="1:23" x14ac:dyDescent="0.3">
      <c r="A106" s="40">
        <f t="shared" si="43"/>
        <v>6.3299999999999995E-2</v>
      </c>
      <c r="B106" s="41">
        <f t="shared" si="53"/>
        <v>12</v>
      </c>
      <c r="C106" s="42" t="s">
        <v>11</v>
      </c>
      <c r="D106" s="45">
        <f t="shared" si="36"/>
        <v>1.6781925562779103</v>
      </c>
      <c r="E106" s="43">
        <f t="shared" si="37"/>
        <v>6.7742553575700026E-2</v>
      </c>
      <c r="F106" s="43">
        <f t="shared" si="38"/>
        <v>0</v>
      </c>
      <c r="G106" s="44"/>
      <c r="H106" s="45">
        <f t="shared" si="44"/>
        <v>1.7459351098536104</v>
      </c>
      <c r="I106" s="30">
        <f t="shared" si="45"/>
        <v>1.7459351098536104</v>
      </c>
      <c r="J106" s="43">
        <f t="shared" si="39"/>
        <v>6.7742553575699985E-2</v>
      </c>
      <c r="K106" s="43">
        <f t="shared" si="40"/>
        <v>0</v>
      </c>
      <c r="L106" s="29"/>
      <c r="M106" s="30">
        <f t="shared" si="46"/>
        <v>1.8136776634293104</v>
      </c>
      <c r="N106" s="30">
        <f t="shared" si="47"/>
        <v>1.8136776634293104</v>
      </c>
      <c r="O106" s="43">
        <f t="shared" si="41"/>
        <v>6.7742553575700026E-2</v>
      </c>
      <c r="P106" s="43">
        <f t="shared" si="42"/>
        <v>0</v>
      </c>
      <c r="Q106" s="29"/>
      <c r="R106" s="30">
        <f t="shared" si="48"/>
        <v>1.8814202170050103</v>
      </c>
      <c r="S106" s="30">
        <f t="shared" si="49"/>
        <v>1.8814202170050103</v>
      </c>
      <c r="T106" s="43">
        <f t="shared" si="50"/>
        <v>6.7742553575700137E-2</v>
      </c>
      <c r="U106" s="43">
        <f t="shared" si="51"/>
        <v>0</v>
      </c>
      <c r="V106" s="29"/>
      <c r="W106" s="30">
        <f t="shared" si="52"/>
        <v>1.9491627705807104</v>
      </c>
    </row>
    <row r="107" spans="1:23" x14ac:dyDescent="0.3">
      <c r="A107" s="40">
        <f t="shared" si="43"/>
        <v>6.3299999999999995E-2</v>
      </c>
      <c r="B107" s="41">
        <f t="shared" si="53"/>
        <v>13</v>
      </c>
      <c r="C107" s="28" t="s">
        <v>12</v>
      </c>
      <c r="D107" s="45">
        <f t="shared" si="36"/>
        <v>0</v>
      </c>
      <c r="E107" s="43">
        <f t="shared" si="37"/>
        <v>0</v>
      </c>
      <c r="F107" s="43">
        <f t="shared" si="38"/>
        <v>0</v>
      </c>
      <c r="G107" s="44"/>
      <c r="H107" s="45">
        <f t="shared" si="44"/>
        <v>0</v>
      </c>
      <c r="I107" s="30">
        <f t="shared" si="45"/>
        <v>0</v>
      </c>
      <c r="J107" s="43">
        <f t="shared" si="39"/>
        <v>0</v>
      </c>
      <c r="K107" s="43">
        <f t="shared" si="40"/>
        <v>0</v>
      </c>
      <c r="L107" s="29"/>
      <c r="M107" s="30">
        <f t="shared" si="46"/>
        <v>0</v>
      </c>
      <c r="N107" s="30">
        <f t="shared" si="47"/>
        <v>0</v>
      </c>
      <c r="O107" s="43">
        <f t="shared" si="41"/>
        <v>0</v>
      </c>
      <c r="P107" s="43">
        <f t="shared" si="42"/>
        <v>0</v>
      </c>
      <c r="Q107" s="29"/>
      <c r="R107" s="30">
        <f t="shared" si="48"/>
        <v>0</v>
      </c>
      <c r="S107" s="30">
        <f t="shared" si="49"/>
        <v>0</v>
      </c>
      <c r="T107" s="43">
        <f t="shared" si="50"/>
        <v>0</v>
      </c>
      <c r="U107" s="43">
        <f t="shared" si="51"/>
        <v>0</v>
      </c>
      <c r="V107" s="29"/>
      <c r="W107" s="30">
        <f t="shared" si="52"/>
        <v>0</v>
      </c>
    </row>
    <row r="108" spans="1:23" x14ac:dyDescent="0.3">
      <c r="A108" s="40">
        <f t="shared" si="43"/>
        <v>0.15</v>
      </c>
      <c r="B108" s="41">
        <f t="shared" si="53"/>
        <v>14</v>
      </c>
      <c r="C108" s="28" t="s">
        <v>13</v>
      </c>
      <c r="D108" s="45">
        <f t="shared" si="36"/>
        <v>0</v>
      </c>
      <c r="E108" s="43">
        <f>IF((IFERROR(D108/((D53+E53)*100%),0))&lt;70%,MIN((MAX((D53+E53)*100%-D108,0)),(D53+E53/2)*$A108),MAX((E53+D53)*100%-D108,0)/E$113)</f>
        <v>0</v>
      </c>
      <c r="F108" s="43">
        <f t="shared" si="38"/>
        <v>0</v>
      </c>
      <c r="G108" s="44"/>
      <c r="H108" s="45">
        <f t="shared" si="44"/>
        <v>0</v>
      </c>
      <c r="I108" s="30">
        <f t="shared" si="45"/>
        <v>0</v>
      </c>
      <c r="J108" s="43">
        <f>IF((IFERROR(I108/((I53+J53)*100%),0))&lt;70%,MIN((MAX((I53+J53)*100%-I108,0)),(I53+J53/2)*$A108),MAX((J53+I53)*100%-I108,0)/J$113)</f>
        <v>0</v>
      </c>
      <c r="K108" s="43">
        <f t="shared" si="40"/>
        <v>0</v>
      </c>
      <c r="L108" s="29"/>
      <c r="M108" s="30">
        <f t="shared" si="46"/>
        <v>0</v>
      </c>
      <c r="N108" s="30">
        <f t="shared" si="47"/>
        <v>0</v>
      </c>
      <c r="O108" s="43">
        <f>IF((IFERROR(N108/((N53+O53)*100%),0))&lt;70%,MIN((MAX((N53+O53)*100%-N108,0)),(N53+O53/2)*$A108),MAX((O53+N53)*100%-N108,0)/O$113)</f>
        <v>0</v>
      </c>
      <c r="P108" s="43">
        <f t="shared" si="42"/>
        <v>0</v>
      </c>
      <c r="Q108" s="29"/>
      <c r="R108" s="30">
        <f t="shared" si="48"/>
        <v>0</v>
      </c>
      <c r="S108" s="30">
        <f t="shared" si="49"/>
        <v>0</v>
      </c>
      <c r="T108" s="43">
        <f>IF((IFERROR(S108/((S53+T53)*100%),0))&lt;70%,MIN((MAX((S53+T53)*100%-S108,0)),(S53+T53/2)*$A108),MAX((T53+S53)*100%-S108,0)/T$113)</f>
        <v>0</v>
      </c>
      <c r="U108" s="43">
        <f t="shared" si="51"/>
        <v>0</v>
      </c>
      <c r="V108" s="29"/>
      <c r="W108" s="30">
        <f t="shared" si="52"/>
        <v>0</v>
      </c>
    </row>
    <row r="109" spans="1:23" x14ac:dyDescent="0.3">
      <c r="A109" s="40">
        <f t="shared" si="43"/>
        <v>0.3</v>
      </c>
      <c r="B109" s="41">
        <f t="shared" si="53"/>
        <v>15</v>
      </c>
      <c r="C109" s="28" t="s">
        <v>14</v>
      </c>
      <c r="D109" s="45">
        <f t="shared" si="36"/>
        <v>0</v>
      </c>
      <c r="E109" s="43">
        <f>IF((IFERROR(D109/((D54+E54)*100%),0))&lt;70%,MIN((MAX((D54+E54)*100%-D109,0)),(D54+E54/2)*$A109),MAX((E54+D54)*100%-D109,0)/E$113)</f>
        <v>0</v>
      </c>
      <c r="F109" s="43">
        <f t="shared" si="38"/>
        <v>0</v>
      </c>
      <c r="G109" s="44"/>
      <c r="H109" s="45">
        <f t="shared" si="44"/>
        <v>0</v>
      </c>
      <c r="I109" s="30">
        <f t="shared" si="45"/>
        <v>0</v>
      </c>
      <c r="J109" s="43">
        <f>IF((IFERROR(I109/((I54+J54)*100%),0))&lt;70%,MIN((MAX((I54+J54)*100%-I109,0)),(I54+J54/2)*$A109),MAX((J54+I54)*100%-I109,0)/J$113)</f>
        <v>0</v>
      </c>
      <c r="K109" s="43">
        <f t="shared" si="40"/>
        <v>0</v>
      </c>
      <c r="L109" s="29"/>
      <c r="M109" s="30">
        <f t="shared" si="46"/>
        <v>0</v>
      </c>
      <c r="N109" s="30">
        <f t="shared" si="47"/>
        <v>0</v>
      </c>
      <c r="O109" s="43">
        <f>IF((IFERROR(N109/((N54+O54)*100%),0))&lt;70%,MIN((MAX((N54+O54)*100%-N109,0)),(N54+O54/2)*$A109),MAX((O54+N54)*100%-N109,0)/O$113)</f>
        <v>0</v>
      </c>
      <c r="P109" s="43">
        <f t="shared" si="42"/>
        <v>0</v>
      </c>
      <c r="Q109" s="29"/>
      <c r="R109" s="30">
        <f t="shared" si="48"/>
        <v>0</v>
      </c>
      <c r="S109" s="30">
        <f t="shared" si="49"/>
        <v>0</v>
      </c>
      <c r="T109" s="43">
        <f>IF((IFERROR(S109/((S54+T54)*100%),0))&lt;70%,MIN((MAX((S54+T54)*100%-S109,0)),(S54+T54/2)*$A109),MAX((T54+S54)*100%-S109,0)/T$113)</f>
        <v>0</v>
      </c>
      <c r="U109" s="43">
        <f t="shared" si="51"/>
        <v>0</v>
      </c>
      <c r="V109" s="29"/>
      <c r="W109" s="30">
        <f t="shared" si="52"/>
        <v>0</v>
      </c>
    </row>
    <row r="110" spans="1:23" x14ac:dyDescent="0.3">
      <c r="A110" s="40">
        <f t="shared" si="43"/>
        <v>0.3</v>
      </c>
      <c r="B110" s="41">
        <f t="shared" si="53"/>
        <v>16</v>
      </c>
      <c r="C110" s="28" t="s">
        <v>15</v>
      </c>
      <c r="D110" s="45">
        <f t="shared" si="36"/>
        <v>0</v>
      </c>
      <c r="E110" s="43">
        <f>IF((IFERROR(D110/((D55+E55)*100%),0))&lt;70%,MIN((MAX((D55+E55)*100%-D110,0)),(D55+E55/2)*$A110),MAX((E55+D55)*100%-D110,0)/E$113)</f>
        <v>0</v>
      </c>
      <c r="F110" s="43">
        <f t="shared" si="38"/>
        <v>0</v>
      </c>
      <c r="G110" s="44"/>
      <c r="H110" s="45">
        <f t="shared" si="44"/>
        <v>0</v>
      </c>
      <c r="I110" s="30">
        <f t="shared" si="45"/>
        <v>0</v>
      </c>
      <c r="J110" s="43">
        <f>IF((IFERROR(I110/((I55+J55)*100%),0))&lt;70%,MIN((MAX((I55+J55)*100%-I110,0)),(I55+J55/2)*$A110),MAX((J55+I55)*100%-I110,0)/J$113)</f>
        <v>0</v>
      </c>
      <c r="K110" s="43">
        <f t="shared" si="40"/>
        <v>0</v>
      </c>
      <c r="L110" s="29"/>
      <c r="M110" s="30">
        <f t="shared" si="46"/>
        <v>0</v>
      </c>
      <c r="N110" s="30">
        <f t="shared" si="47"/>
        <v>0</v>
      </c>
      <c r="O110" s="43">
        <f>IF((IFERROR(N110/((N55+O55)*100%),0))&lt;70%,MIN((MAX((N55+O55)*100%-N110,0)),(N55+O55/2)*$A110),MAX((O55+N55)*100%-N110,0)/O$113)</f>
        <v>0</v>
      </c>
      <c r="P110" s="43">
        <f t="shared" si="42"/>
        <v>0</v>
      </c>
      <c r="Q110" s="29"/>
      <c r="R110" s="30">
        <f t="shared" si="48"/>
        <v>0</v>
      </c>
      <c r="S110" s="30">
        <f t="shared" si="49"/>
        <v>0</v>
      </c>
      <c r="T110" s="43">
        <f>IF((IFERROR(S110/((S55+T55)*100%),0))&lt;70%,MIN((MAX((S55+T55)*100%-S110,0)),(S55+T55/2)*$A110),MAX((T55+S55)*100%-S110,0)/T$113)</f>
        <v>0</v>
      </c>
      <c r="U110" s="43">
        <f t="shared" si="51"/>
        <v>0</v>
      </c>
      <c r="V110" s="29"/>
      <c r="W110" s="30">
        <f t="shared" si="52"/>
        <v>0</v>
      </c>
    </row>
    <row r="111" spans="1:23" x14ac:dyDescent="0.3">
      <c r="A111" s="40">
        <f t="shared" si="43"/>
        <v>3.3399999999999999E-2</v>
      </c>
      <c r="B111" s="41">
        <f t="shared" si="53"/>
        <v>17</v>
      </c>
      <c r="C111" s="28" t="s">
        <v>16</v>
      </c>
      <c r="D111" s="45">
        <f t="shared" si="36"/>
        <v>0</v>
      </c>
      <c r="E111" s="43">
        <f t="shared" si="37"/>
        <v>0</v>
      </c>
      <c r="F111" s="43">
        <f t="shared" si="38"/>
        <v>0</v>
      </c>
      <c r="G111" s="44"/>
      <c r="H111" s="45">
        <f t="shared" si="44"/>
        <v>0</v>
      </c>
      <c r="I111" s="30">
        <f t="shared" si="45"/>
        <v>0</v>
      </c>
      <c r="J111" s="43">
        <f t="shared" ref="J111" si="54">IF((IFERROR(I111/((I56+J56)*90%),0))&lt;70%,MIN((MAX((I56+J56)*90%-I111,0)),(I56+J56/2)*$A111),MAX((J56+I56)*90%-I111,0)/J$113)</f>
        <v>0</v>
      </c>
      <c r="K111" s="43">
        <f t="shared" si="40"/>
        <v>0</v>
      </c>
      <c r="L111" s="29"/>
      <c r="M111" s="30">
        <f t="shared" si="46"/>
        <v>0</v>
      </c>
      <c r="N111" s="30">
        <f t="shared" si="47"/>
        <v>0</v>
      </c>
      <c r="O111" s="43">
        <f t="shared" ref="O111" si="55">IF((IFERROR(N111/((N56+O56)*90%),0))&lt;70%,MIN((MAX((N56+O56)*90%-N111,0)),(N56+O56/2)*$A111),MAX((O56+N56)*90%-N111,0)/O$113)</f>
        <v>0</v>
      </c>
      <c r="P111" s="43">
        <f t="shared" si="42"/>
        <v>0</v>
      </c>
      <c r="Q111" s="29"/>
      <c r="R111" s="30">
        <f t="shared" si="48"/>
        <v>0</v>
      </c>
      <c r="S111" s="30">
        <f t="shared" si="49"/>
        <v>0</v>
      </c>
      <c r="T111" s="43">
        <f t="shared" ref="T111" si="56">IF((IFERROR(S111/((S56+T56)*90%),0))&lt;70%,MIN((MAX((S56+T56)*90%-S111,0)),(S56+T56/2)*$A111),MAX((T56+S56)*90%-S111,0)/T$113)</f>
        <v>0</v>
      </c>
      <c r="U111" s="43">
        <f t="shared" si="51"/>
        <v>0</v>
      </c>
      <c r="V111" s="29"/>
      <c r="W111" s="30">
        <f t="shared" si="52"/>
        <v>0</v>
      </c>
    </row>
    <row r="112" spans="1:23" ht="16" x14ac:dyDescent="0.3">
      <c r="B112" s="34"/>
      <c r="C112" s="35" t="s">
        <v>17</v>
      </c>
      <c r="D112" s="36">
        <f t="shared" ref="D112:W112" si="57">SUM(D95:D111)</f>
        <v>391.67479563527758</v>
      </c>
      <c r="E112" s="36">
        <f t="shared" si="57"/>
        <v>4.4929090108978134</v>
      </c>
      <c r="F112" s="36">
        <f t="shared" si="57"/>
        <v>0</v>
      </c>
      <c r="G112" s="36">
        <f t="shared" si="57"/>
        <v>0</v>
      </c>
      <c r="H112" s="36">
        <f t="shared" si="57"/>
        <v>396.16770464617548</v>
      </c>
      <c r="I112" s="36">
        <f t="shared" si="57"/>
        <v>396.16770464617548</v>
      </c>
      <c r="J112" s="36">
        <f t="shared" si="57"/>
        <v>4.492909010897808</v>
      </c>
      <c r="K112" s="36">
        <f t="shared" si="57"/>
        <v>0</v>
      </c>
      <c r="L112" s="36">
        <f t="shared" si="57"/>
        <v>0</v>
      </c>
      <c r="M112" s="36">
        <f t="shared" si="57"/>
        <v>400.66061365707321</v>
      </c>
      <c r="N112" s="36">
        <f t="shared" si="57"/>
        <v>400.66061365707321</v>
      </c>
      <c r="O112" s="36">
        <f t="shared" si="57"/>
        <v>4.4929090108978134</v>
      </c>
      <c r="P112" s="36">
        <f t="shared" si="57"/>
        <v>0</v>
      </c>
      <c r="Q112" s="36">
        <f t="shared" si="57"/>
        <v>0</v>
      </c>
      <c r="R112" s="36">
        <f t="shared" si="57"/>
        <v>405.15352266797106</v>
      </c>
      <c r="S112" s="36">
        <f t="shared" si="57"/>
        <v>405.15352266797106</v>
      </c>
      <c r="T112" s="36">
        <f t="shared" si="57"/>
        <v>4.4929090108978293</v>
      </c>
      <c r="U112" s="36">
        <f t="shared" si="57"/>
        <v>0</v>
      </c>
      <c r="V112" s="36">
        <f t="shared" si="57"/>
        <v>0</v>
      </c>
      <c r="W112" s="36">
        <f t="shared" si="57"/>
        <v>409.64643167886885</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O117" s="15"/>
      <c r="P117" s="15"/>
      <c r="Q117" s="15"/>
      <c r="W117" s="20" t="s">
        <v>22</v>
      </c>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D14-D68</f>
        <v>3.4063698999999996</v>
      </c>
      <c r="E122" s="43">
        <f>E14-E68</f>
        <v>0</v>
      </c>
      <c r="F122" s="43">
        <f>F14-F68</f>
        <v>0</v>
      </c>
      <c r="G122" s="43">
        <f>G14-G68</f>
        <v>0</v>
      </c>
      <c r="H122" s="43">
        <f>D122+E122-F122-G122</f>
        <v>3.4063698999999996</v>
      </c>
      <c r="I122" s="43">
        <f t="shared" ref="I122:L137" si="58">I14-I68</f>
        <v>3.4063698999999996</v>
      </c>
      <c r="J122" s="43">
        <f t="shared" si="58"/>
        <v>0</v>
      </c>
      <c r="K122" s="43">
        <f t="shared" si="58"/>
        <v>0</v>
      </c>
      <c r="L122" s="43">
        <f t="shared" si="58"/>
        <v>0</v>
      </c>
      <c r="M122" s="45">
        <f>I122+J122-K122-L122</f>
        <v>3.4063698999999996</v>
      </c>
      <c r="N122" s="43">
        <f t="shared" ref="N122:Q137" si="59">N14-N68</f>
        <v>3.4063698999999996</v>
      </c>
      <c r="O122" s="43">
        <f t="shared" si="59"/>
        <v>0</v>
      </c>
      <c r="P122" s="43">
        <f t="shared" si="59"/>
        <v>0</v>
      </c>
      <c r="Q122" s="43">
        <f t="shared" si="59"/>
        <v>0</v>
      </c>
      <c r="R122" s="43">
        <f>N122+O122-P122-Q122</f>
        <v>3.4063698999999996</v>
      </c>
      <c r="S122" s="43">
        <f t="shared" ref="S122:V137" si="60">S14-S68</f>
        <v>3.4063698999999996</v>
      </c>
      <c r="T122" s="43">
        <f t="shared" si="60"/>
        <v>0</v>
      </c>
      <c r="U122" s="43">
        <f t="shared" si="60"/>
        <v>0</v>
      </c>
      <c r="V122" s="43">
        <f t="shared" si="60"/>
        <v>0</v>
      </c>
      <c r="W122" s="45">
        <f>S122+T122-U122-V122</f>
        <v>3.4063698999999996</v>
      </c>
    </row>
    <row r="123" spans="2:23" x14ac:dyDescent="0.3">
      <c r="B123" s="41">
        <f>B122+1</f>
        <v>2</v>
      </c>
      <c r="C123" s="42" t="s">
        <v>1</v>
      </c>
      <c r="D123" s="43">
        <f t="shared" ref="D123:G138" si="61">D15-D69</f>
        <v>2.1030293318752413</v>
      </c>
      <c r="E123" s="43">
        <f t="shared" si="61"/>
        <v>-7.7781970762066763E-2</v>
      </c>
      <c r="F123" s="43">
        <f t="shared" si="61"/>
        <v>0</v>
      </c>
      <c r="G123" s="43">
        <f t="shared" si="61"/>
        <v>0</v>
      </c>
      <c r="H123" s="43">
        <f t="shared" ref="H123:H138" si="62">D123+E123-F123-G123</f>
        <v>2.0252473611131747</v>
      </c>
      <c r="I123" s="43">
        <f t="shared" si="58"/>
        <v>2.0252473611131734</v>
      </c>
      <c r="J123" s="43">
        <f t="shared" si="58"/>
        <v>-2.222342021773319E-2</v>
      </c>
      <c r="K123" s="43">
        <f t="shared" si="58"/>
        <v>0</v>
      </c>
      <c r="L123" s="43">
        <f t="shared" si="58"/>
        <v>0</v>
      </c>
      <c r="M123" s="45">
        <f t="shared" ref="M123:M138" si="63">I123+J123-K123-L123</f>
        <v>2.00302394089544</v>
      </c>
      <c r="N123" s="43">
        <f t="shared" si="59"/>
        <v>2.0030239408954387</v>
      </c>
      <c r="O123" s="43">
        <f t="shared" si="59"/>
        <v>-2.2223420217732937E-2</v>
      </c>
      <c r="P123" s="43">
        <f t="shared" si="59"/>
        <v>0</v>
      </c>
      <c r="Q123" s="43">
        <f t="shared" si="59"/>
        <v>0</v>
      </c>
      <c r="R123" s="43">
        <f t="shared" ref="R123:R138" si="64">N123+O123-P123-Q123</f>
        <v>1.9808005206777057</v>
      </c>
      <c r="S123" s="43">
        <f t="shared" si="60"/>
        <v>1.980800520677704</v>
      </c>
      <c r="T123" s="48">
        <f t="shared" si="60"/>
        <v>-2.2223420217732583E-2</v>
      </c>
      <c r="U123" s="43">
        <f t="shared" si="60"/>
        <v>0</v>
      </c>
      <c r="V123" s="43">
        <f t="shared" si="60"/>
        <v>0</v>
      </c>
      <c r="W123" s="45">
        <f t="shared" ref="W123:W138" si="65">S123+T123-U123-V123</f>
        <v>1.9585771004599715</v>
      </c>
    </row>
    <row r="124" spans="2:23" x14ac:dyDescent="0.3">
      <c r="B124" s="41">
        <f t="shared" ref="B124:B138" si="66">B123+1</f>
        <v>3</v>
      </c>
      <c r="C124" s="42" t="s">
        <v>2</v>
      </c>
      <c r="D124" s="43">
        <f t="shared" si="61"/>
        <v>0</v>
      </c>
      <c r="E124" s="43">
        <f t="shared" si="61"/>
        <v>0</v>
      </c>
      <c r="F124" s="43">
        <f t="shared" si="61"/>
        <v>0</v>
      </c>
      <c r="G124" s="43">
        <f t="shared" si="61"/>
        <v>0</v>
      </c>
      <c r="H124" s="43">
        <f t="shared" si="62"/>
        <v>0</v>
      </c>
      <c r="I124" s="43">
        <f t="shared" si="58"/>
        <v>0</v>
      </c>
      <c r="J124" s="43">
        <f t="shared" si="58"/>
        <v>0</v>
      </c>
      <c r="K124" s="43">
        <f t="shared" si="58"/>
        <v>0</v>
      </c>
      <c r="L124" s="43">
        <f t="shared" si="58"/>
        <v>0</v>
      </c>
      <c r="M124" s="45">
        <f t="shared" si="63"/>
        <v>0</v>
      </c>
      <c r="N124" s="43">
        <f t="shared" si="59"/>
        <v>0</v>
      </c>
      <c r="O124" s="43">
        <f t="shared" si="59"/>
        <v>0</v>
      </c>
      <c r="P124" s="43">
        <f t="shared" si="59"/>
        <v>0</v>
      </c>
      <c r="Q124" s="43">
        <f t="shared" si="59"/>
        <v>0</v>
      </c>
      <c r="R124" s="43">
        <f t="shared" si="64"/>
        <v>0</v>
      </c>
      <c r="S124" s="43">
        <f t="shared" si="60"/>
        <v>0</v>
      </c>
      <c r="T124" s="43">
        <f t="shared" si="60"/>
        <v>0</v>
      </c>
      <c r="U124" s="43">
        <f t="shared" si="60"/>
        <v>0</v>
      </c>
      <c r="V124" s="43">
        <f t="shared" si="60"/>
        <v>0</v>
      </c>
      <c r="W124" s="45">
        <f t="shared" si="65"/>
        <v>0</v>
      </c>
    </row>
    <row r="125" spans="2:23" x14ac:dyDescent="0.3">
      <c r="B125" s="41">
        <f t="shared" si="66"/>
        <v>4</v>
      </c>
      <c r="C125" s="42" t="s">
        <v>3</v>
      </c>
      <c r="D125" s="43">
        <f t="shared" si="61"/>
        <v>8.4267406846126676</v>
      </c>
      <c r="E125" s="43">
        <f t="shared" si="61"/>
        <v>-0.53915846153755587</v>
      </c>
      <c r="F125" s="43">
        <f t="shared" si="61"/>
        <v>0</v>
      </c>
      <c r="G125" s="43">
        <f t="shared" si="61"/>
        <v>0</v>
      </c>
      <c r="H125" s="43">
        <f t="shared" si="62"/>
        <v>7.8875822230751114</v>
      </c>
      <c r="I125" s="43">
        <f t="shared" si="58"/>
        <v>7.887582223075114</v>
      </c>
      <c r="J125" s="43">
        <f t="shared" si="58"/>
        <v>-0.15404527472501631</v>
      </c>
      <c r="K125" s="43">
        <f t="shared" si="58"/>
        <v>0</v>
      </c>
      <c r="L125" s="43">
        <f t="shared" si="58"/>
        <v>0</v>
      </c>
      <c r="M125" s="45">
        <f t="shared" si="63"/>
        <v>7.733536948350098</v>
      </c>
      <c r="N125" s="43">
        <f t="shared" si="59"/>
        <v>7.7335369483500997</v>
      </c>
      <c r="O125" s="43">
        <f t="shared" si="59"/>
        <v>-0.15404527472501664</v>
      </c>
      <c r="P125" s="43">
        <f t="shared" si="59"/>
        <v>0</v>
      </c>
      <c r="Q125" s="43">
        <f t="shared" si="59"/>
        <v>0</v>
      </c>
      <c r="R125" s="43">
        <f t="shared" si="64"/>
        <v>7.5794916736250828</v>
      </c>
      <c r="S125" s="43">
        <f t="shared" si="60"/>
        <v>7.5794916736250855</v>
      </c>
      <c r="T125" s="43">
        <f t="shared" si="60"/>
        <v>-0.15404527472501711</v>
      </c>
      <c r="U125" s="43">
        <f t="shared" si="60"/>
        <v>0</v>
      </c>
      <c r="V125" s="43">
        <f t="shared" si="60"/>
        <v>0</v>
      </c>
      <c r="W125" s="45">
        <f t="shared" si="65"/>
        <v>7.4254463989000685</v>
      </c>
    </row>
    <row r="126" spans="2:23" x14ac:dyDescent="0.3">
      <c r="B126" s="41">
        <f t="shared" si="66"/>
        <v>5</v>
      </c>
      <c r="C126" s="42" t="s">
        <v>4</v>
      </c>
      <c r="D126" s="43">
        <f t="shared" si="61"/>
        <v>32.953133440223574</v>
      </c>
      <c r="E126" s="43">
        <f t="shared" si="61"/>
        <v>-2.8239063396000001</v>
      </c>
      <c r="F126" s="43">
        <f t="shared" si="61"/>
        <v>0</v>
      </c>
      <c r="G126" s="43">
        <f t="shared" si="61"/>
        <v>0</v>
      </c>
      <c r="H126" s="43">
        <f t="shared" si="62"/>
        <v>30.129227100623574</v>
      </c>
      <c r="I126" s="43">
        <f t="shared" si="58"/>
        <v>30.129227100623574</v>
      </c>
      <c r="J126" s="43">
        <f t="shared" si="58"/>
        <v>-3.0963453858033674</v>
      </c>
      <c r="K126" s="43">
        <f t="shared" si="58"/>
        <v>0</v>
      </c>
      <c r="L126" s="43">
        <f t="shared" si="58"/>
        <v>0</v>
      </c>
      <c r="M126" s="45">
        <f t="shared" si="63"/>
        <v>27.032881714820206</v>
      </c>
      <c r="N126" s="43">
        <f t="shared" si="59"/>
        <v>27.032881714820206</v>
      </c>
      <c r="O126" s="43">
        <f t="shared" si="59"/>
        <v>-3.0963453858033674</v>
      </c>
      <c r="P126" s="43">
        <f t="shared" si="59"/>
        <v>0</v>
      </c>
      <c r="Q126" s="43">
        <f t="shared" si="59"/>
        <v>0</v>
      </c>
      <c r="R126" s="43">
        <f t="shared" si="64"/>
        <v>23.936536329016839</v>
      </c>
      <c r="S126" s="43">
        <f t="shared" si="60"/>
        <v>23.936536329016839</v>
      </c>
      <c r="T126" s="43">
        <f t="shared" si="60"/>
        <v>-3.0963453858033674</v>
      </c>
      <c r="U126" s="43">
        <f t="shared" si="60"/>
        <v>0</v>
      </c>
      <c r="V126" s="43">
        <f t="shared" si="60"/>
        <v>0</v>
      </c>
      <c r="W126" s="45">
        <f t="shared" si="65"/>
        <v>20.840190943213472</v>
      </c>
    </row>
    <row r="127" spans="2:23" x14ac:dyDescent="0.3">
      <c r="B127" s="41">
        <f t="shared" si="66"/>
        <v>6</v>
      </c>
      <c r="C127" s="42" t="s">
        <v>5</v>
      </c>
      <c r="D127" s="43">
        <f t="shared" si="61"/>
        <v>39.711965689888729</v>
      </c>
      <c r="E127" s="43">
        <f t="shared" si="61"/>
        <v>-3.9605949648906367</v>
      </c>
      <c r="F127" s="43">
        <f t="shared" si="61"/>
        <v>0</v>
      </c>
      <c r="G127" s="43">
        <f t="shared" si="61"/>
        <v>0</v>
      </c>
      <c r="H127" s="43">
        <f t="shared" si="62"/>
        <v>35.75137072499809</v>
      </c>
      <c r="I127" s="43">
        <f t="shared" si="58"/>
        <v>35.751370724998083</v>
      </c>
      <c r="J127" s="43">
        <f t="shared" si="58"/>
        <v>-1.1315985613973234</v>
      </c>
      <c r="K127" s="43">
        <f t="shared" si="58"/>
        <v>0</v>
      </c>
      <c r="L127" s="43">
        <f t="shared" si="58"/>
        <v>0</v>
      </c>
      <c r="M127" s="45">
        <f t="shared" si="63"/>
        <v>34.619772163600757</v>
      </c>
      <c r="N127" s="43">
        <f t="shared" si="59"/>
        <v>34.619772163600771</v>
      </c>
      <c r="O127" s="43">
        <f t="shared" si="59"/>
        <v>-1.1315985613973254</v>
      </c>
      <c r="P127" s="43">
        <f t="shared" si="59"/>
        <v>0</v>
      </c>
      <c r="Q127" s="43">
        <f t="shared" si="59"/>
        <v>0</v>
      </c>
      <c r="R127" s="43">
        <f t="shared" si="64"/>
        <v>33.488173602203446</v>
      </c>
      <c r="S127" s="43">
        <f t="shared" si="60"/>
        <v>33.48817360220346</v>
      </c>
      <c r="T127" s="43">
        <f t="shared" si="60"/>
        <v>-1.1315985613973283</v>
      </c>
      <c r="U127" s="43">
        <f t="shared" si="60"/>
        <v>0</v>
      </c>
      <c r="V127" s="43">
        <f t="shared" si="60"/>
        <v>0</v>
      </c>
      <c r="W127" s="45">
        <f t="shared" si="65"/>
        <v>32.356575040806135</v>
      </c>
    </row>
    <row r="128" spans="2:23" x14ac:dyDescent="0.3">
      <c r="B128" s="41">
        <f t="shared" si="66"/>
        <v>7</v>
      </c>
      <c r="C128" s="42" t="s">
        <v>6</v>
      </c>
      <c r="D128" s="43">
        <f t="shared" si="61"/>
        <v>0.36094513753424662</v>
      </c>
      <c r="E128" s="43">
        <f t="shared" si="61"/>
        <v>-0.14123940164383564</v>
      </c>
      <c r="F128" s="43">
        <f t="shared" si="61"/>
        <v>0</v>
      </c>
      <c r="G128" s="43">
        <f t="shared" si="61"/>
        <v>0</v>
      </c>
      <c r="H128" s="43">
        <f t="shared" si="62"/>
        <v>0.21970573589041098</v>
      </c>
      <c r="I128" s="43">
        <f t="shared" si="58"/>
        <v>0.21970573589041098</v>
      </c>
      <c r="J128" s="43">
        <f t="shared" si="58"/>
        <v>-2.0177057377690804E-2</v>
      </c>
      <c r="K128" s="43">
        <f t="shared" si="58"/>
        <v>0</v>
      </c>
      <c r="L128" s="43">
        <f t="shared" si="58"/>
        <v>0</v>
      </c>
      <c r="M128" s="45">
        <f t="shared" si="63"/>
        <v>0.19952867851272019</v>
      </c>
      <c r="N128" s="43">
        <f t="shared" si="59"/>
        <v>0.19952867851272016</v>
      </c>
      <c r="O128" s="43">
        <f t="shared" si="59"/>
        <v>-2.0177057377690804E-2</v>
      </c>
      <c r="P128" s="43">
        <f t="shared" si="59"/>
        <v>0</v>
      </c>
      <c r="Q128" s="43">
        <f t="shared" si="59"/>
        <v>0</v>
      </c>
      <c r="R128" s="43">
        <f t="shared" si="64"/>
        <v>0.17935162113502937</v>
      </c>
      <c r="S128" s="43">
        <f t="shared" si="60"/>
        <v>0.17935162113502934</v>
      </c>
      <c r="T128" s="43">
        <f t="shared" si="60"/>
        <v>-2.01770573776908E-2</v>
      </c>
      <c r="U128" s="43">
        <f t="shared" si="60"/>
        <v>0</v>
      </c>
      <c r="V128" s="43">
        <f t="shared" si="60"/>
        <v>0</v>
      </c>
      <c r="W128" s="45">
        <f t="shared" si="65"/>
        <v>0.15917456375733854</v>
      </c>
    </row>
    <row r="129" spans="2:33" x14ac:dyDescent="0.3">
      <c r="B129" s="41">
        <f t="shared" si="66"/>
        <v>8</v>
      </c>
      <c r="C129" s="42" t="s">
        <v>7</v>
      </c>
      <c r="D129" s="43">
        <f t="shared" si="61"/>
        <v>0</v>
      </c>
      <c r="E129" s="43">
        <f t="shared" si="61"/>
        <v>0</v>
      </c>
      <c r="F129" s="43">
        <f t="shared" si="61"/>
        <v>0</v>
      </c>
      <c r="G129" s="43">
        <f t="shared" si="61"/>
        <v>0</v>
      </c>
      <c r="H129" s="43">
        <f t="shared" si="62"/>
        <v>0</v>
      </c>
      <c r="I129" s="43">
        <f t="shared" si="58"/>
        <v>0</v>
      </c>
      <c r="J129" s="43">
        <f t="shared" si="58"/>
        <v>0</v>
      </c>
      <c r="K129" s="43">
        <f t="shared" si="58"/>
        <v>0</v>
      </c>
      <c r="L129" s="43">
        <f t="shared" si="58"/>
        <v>0</v>
      </c>
      <c r="M129" s="45">
        <f t="shared" si="63"/>
        <v>0</v>
      </c>
      <c r="N129" s="43">
        <f t="shared" si="59"/>
        <v>0</v>
      </c>
      <c r="O129" s="43">
        <f t="shared" si="59"/>
        <v>0</v>
      </c>
      <c r="P129" s="43">
        <f t="shared" si="59"/>
        <v>0</v>
      </c>
      <c r="Q129" s="43">
        <f t="shared" si="59"/>
        <v>0</v>
      </c>
      <c r="R129" s="43">
        <f t="shared" si="64"/>
        <v>0</v>
      </c>
      <c r="S129" s="43">
        <f t="shared" si="60"/>
        <v>0</v>
      </c>
      <c r="T129" s="43">
        <f t="shared" si="60"/>
        <v>0</v>
      </c>
      <c r="U129" s="43">
        <f t="shared" si="60"/>
        <v>0</v>
      </c>
      <c r="V129" s="43">
        <f t="shared" si="60"/>
        <v>0</v>
      </c>
      <c r="W129" s="45">
        <f t="shared" si="65"/>
        <v>0</v>
      </c>
    </row>
    <row r="130" spans="2:33" x14ac:dyDescent="0.3">
      <c r="B130" s="41">
        <f t="shared" si="66"/>
        <v>9</v>
      </c>
      <c r="C130" s="42" t="s">
        <v>8</v>
      </c>
      <c r="D130" s="43">
        <f t="shared" si="61"/>
        <v>-0.3910440176002814</v>
      </c>
      <c r="E130" s="43">
        <f t="shared" si="61"/>
        <v>0</v>
      </c>
      <c r="F130" s="43">
        <f t="shared" si="61"/>
        <v>0</v>
      </c>
      <c r="G130" s="43">
        <f t="shared" si="61"/>
        <v>0</v>
      </c>
      <c r="H130" s="43">
        <f t="shared" si="62"/>
        <v>-0.3910440176002814</v>
      </c>
      <c r="I130" s="43">
        <f t="shared" si="58"/>
        <v>-0.3910440176002814</v>
      </c>
      <c r="J130" s="43">
        <f t="shared" si="58"/>
        <v>0</v>
      </c>
      <c r="K130" s="43">
        <f t="shared" si="58"/>
        <v>0</v>
      </c>
      <c r="L130" s="43">
        <f t="shared" si="58"/>
        <v>0</v>
      </c>
      <c r="M130" s="45">
        <f t="shared" si="63"/>
        <v>-0.3910440176002814</v>
      </c>
      <c r="N130" s="43">
        <f t="shared" si="59"/>
        <v>-0.3910440176002814</v>
      </c>
      <c r="O130" s="43">
        <f t="shared" si="59"/>
        <v>0</v>
      </c>
      <c r="P130" s="43">
        <f t="shared" si="59"/>
        <v>0</v>
      </c>
      <c r="Q130" s="43">
        <f t="shared" si="59"/>
        <v>0</v>
      </c>
      <c r="R130" s="43">
        <f t="shared" si="64"/>
        <v>-0.3910440176002814</v>
      </c>
      <c r="S130" s="43">
        <f t="shared" si="60"/>
        <v>-0.3910440176002814</v>
      </c>
      <c r="T130" s="43">
        <f t="shared" si="60"/>
        <v>0</v>
      </c>
      <c r="U130" s="43">
        <f t="shared" si="60"/>
        <v>0</v>
      </c>
      <c r="V130" s="43">
        <f t="shared" si="60"/>
        <v>0</v>
      </c>
      <c r="W130" s="45">
        <f t="shared" si="65"/>
        <v>-0.3910440176002814</v>
      </c>
    </row>
    <row r="131" spans="2:33" x14ac:dyDescent="0.3">
      <c r="B131" s="41">
        <f t="shared" si="66"/>
        <v>10</v>
      </c>
      <c r="C131" s="42" t="s">
        <v>9</v>
      </c>
      <c r="D131" s="43">
        <f t="shared" si="61"/>
        <v>4.3663709999999911E-2</v>
      </c>
      <c r="E131" s="43">
        <f t="shared" si="61"/>
        <v>0</v>
      </c>
      <c r="F131" s="43">
        <f t="shared" si="61"/>
        <v>0</v>
      </c>
      <c r="G131" s="43">
        <f t="shared" si="61"/>
        <v>0</v>
      </c>
      <c r="H131" s="43">
        <f t="shared" si="62"/>
        <v>4.3663709999999911E-2</v>
      </c>
      <c r="I131" s="43">
        <f t="shared" si="58"/>
        <v>4.3663709999999911E-2</v>
      </c>
      <c r="J131" s="43">
        <f t="shared" si="58"/>
        <v>0</v>
      </c>
      <c r="K131" s="43">
        <f t="shared" si="58"/>
        <v>0</v>
      </c>
      <c r="L131" s="43">
        <f t="shared" si="58"/>
        <v>0</v>
      </c>
      <c r="M131" s="45">
        <f t="shared" si="63"/>
        <v>4.3663709999999911E-2</v>
      </c>
      <c r="N131" s="43">
        <f t="shared" si="59"/>
        <v>4.3663709999999911E-2</v>
      </c>
      <c r="O131" s="43">
        <f t="shared" si="59"/>
        <v>0</v>
      </c>
      <c r="P131" s="43">
        <f t="shared" si="59"/>
        <v>0</v>
      </c>
      <c r="Q131" s="43">
        <f t="shared" si="59"/>
        <v>0</v>
      </c>
      <c r="R131" s="43">
        <f t="shared" si="64"/>
        <v>4.3663709999999911E-2</v>
      </c>
      <c r="S131" s="43">
        <f t="shared" si="60"/>
        <v>4.3663709999999911E-2</v>
      </c>
      <c r="T131" s="43">
        <f t="shared" si="60"/>
        <v>0</v>
      </c>
      <c r="U131" s="43">
        <f t="shared" si="60"/>
        <v>0</v>
      </c>
      <c r="V131" s="43">
        <f t="shared" si="60"/>
        <v>0</v>
      </c>
      <c r="W131" s="45">
        <f t="shared" si="65"/>
        <v>4.3663709999999911E-2</v>
      </c>
    </row>
    <row r="132" spans="2:33" x14ac:dyDescent="0.3">
      <c r="B132" s="41">
        <f t="shared" si="66"/>
        <v>11</v>
      </c>
      <c r="C132" s="42" t="s">
        <v>10</v>
      </c>
      <c r="D132" s="43">
        <f t="shared" si="61"/>
        <v>7.6920207934257911E-2</v>
      </c>
      <c r="E132" s="43">
        <f t="shared" si="61"/>
        <v>-2.7186523034270493E-3</v>
      </c>
      <c r="F132" s="43">
        <f t="shared" si="61"/>
        <v>0</v>
      </c>
      <c r="G132" s="43">
        <f t="shared" si="61"/>
        <v>0</v>
      </c>
      <c r="H132" s="43">
        <f t="shared" si="62"/>
        <v>7.4201555630830862E-2</v>
      </c>
      <c r="I132" s="43">
        <f t="shared" si="58"/>
        <v>7.4201555630830862E-2</v>
      </c>
      <c r="J132" s="43">
        <f t="shared" si="58"/>
        <v>-7.7675780097915691E-4</v>
      </c>
      <c r="K132" s="43">
        <f t="shared" si="58"/>
        <v>0</v>
      </c>
      <c r="L132" s="43">
        <f t="shared" si="58"/>
        <v>0</v>
      </c>
      <c r="M132" s="45">
        <f t="shared" si="63"/>
        <v>7.3424797829851701E-2</v>
      </c>
      <c r="N132" s="43">
        <f t="shared" si="59"/>
        <v>7.3424797829851673E-2</v>
      </c>
      <c r="O132" s="43">
        <f t="shared" si="59"/>
        <v>-7.767578009791517E-4</v>
      </c>
      <c r="P132" s="43">
        <f t="shared" si="59"/>
        <v>0</v>
      </c>
      <c r="Q132" s="43">
        <f t="shared" si="59"/>
        <v>0</v>
      </c>
      <c r="R132" s="43">
        <f t="shared" si="64"/>
        <v>7.2648040028872526E-2</v>
      </c>
      <c r="S132" s="43">
        <f t="shared" si="60"/>
        <v>7.2648040028872485E-2</v>
      </c>
      <c r="T132" s="43">
        <f t="shared" si="60"/>
        <v>-7.7675780097914422E-4</v>
      </c>
      <c r="U132" s="43">
        <f t="shared" si="60"/>
        <v>0</v>
      </c>
      <c r="V132" s="43">
        <f t="shared" si="60"/>
        <v>0</v>
      </c>
      <c r="W132" s="45">
        <f t="shared" si="65"/>
        <v>7.1871282227893338E-2</v>
      </c>
    </row>
    <row r="133" spans="2:33" x14ac:dyDescent="0.3">
      <c r="B133" s="41">
        <f t="shared" si="66"/>
        <v>12</v>
      </c>
      <c r="C133" s="42" t="s">
        <v>11</v>
      </c>
      <c r="D133" s="43">
        <f t="shared" si="61"/>
        <v>0.8278626310697117</v>
      </c>
      <c r="E133" s="43">
        <f t="shared" si="61"/>
        <v>-0.13709111486417663</v>
      </c>
      <c r="F133" s="43">
        <f t="shared" si="61"/>
        <v>0</v>
      </c>
      <c r="G133" s="43">
        <f t="shared" si="61"/>
        <v>0</v>
      </c>
      <c r="H133" s="43">
        <f t="shared" si="62"/>
        <v>0.69077151620553501</v>
      </c>
      <c r="I133" s="43">
        <f t="shared" si="58"/>
        <v>0.69077151620553501</v>
      </c>
      <c r="J133" s="43">
        <f t="shared" si="58"/>
        <v>-6.7742553575700068E-2</v>
      </c>
      <c r="K133" s="43">
        <f t="shared" si="58"/>
        <v>0</v>
      </c>
      <c r="L133" s="43">
        <f t="shared" si="58"/>
        <v>0</v>
      </c>
      <c r="M133" s="45">
        <f t="shared" si="63"/>
        <v>0.62302896262983498</v>
      </c>
      <c r="N133" s="43">
        <f t="shared" si="59"/>
        <v>0.62302896262983487</v>
      </c>
      <c r="O133" s="43">
        <f t="shared" si="59"/>
        <v>-6.7742553575700068E-2</v>
      </c>
      <c r="P133" s="43">
        <f t="shared" si="59"/>
        <v>0</v>
      </c>
      <c r="Q133" s="43">
        <f t="shared" si="59"/>
        <v>0</v>
      </c>
      <c r="R133" s="43">
        <f t="shared" si="64"/>
        <v>0.55528640905413484</v>
      </c>
      <c r="S133" s="43">
        <f t="shared" si="60"/>
        <v>0.55528640905413473</v>
      </c>
      <c r="T133" s="43">
        <f t="shared" si="60"/>
        <v>-6.7742553575700054E-2</v>
      </c>
      <c r="U133" s="43">
        <f t="shared" si="60"/>
        <v>0</v>
      </c>
      <c r="V133" s="43">
        <f t="shared" si="60"/>
        <v>0</v>
      </c>
      <c r="W133" s="45">
        <f t="shared" si="65"/>
        <v>0.48754385547843471</v>
      </c>
    </row>
    <row r="134" spans="2:33" x14ac:dyDescent="0.3">
      <c r="B134" s="41">
        <f t="shared" si="66"/>
        <v>13</v>
      </c>
      <c r="C134" s="28" t="s">
        <v>12</v>
      </c>
      <c r="D134" s="43">
        <f t="shared" si="61"/>
        <v>0</v>
      </c>
      <c r="E134" s="43">
        <f t="shared" si="61"/>
        <v>0</v>
      </c>
      <c r="F134" s="43">
        <f t="shared" si="61"/>
        <v>0</v>
      </c>
      <c r="G134" s="43">
        <f t="shared" si="61"/>
        <v>0</v>
      </c>
      <c r="H134" s="43">
        <f t="shared" si="62"/>
        <v>0</v>
      </c>
      <c r="I134" s="43">
        <f t="shared" si="58"/>
        <v>0</v>
      </c>
      <c r="J134" s="43">
        <f t="shared" si="58"/>
        <v>0</v>
      </c>
      <c r="K134" s="43">
        <f t="shared" si="58"/>
        <v>0</v>
      </c>
      <c r="L134" s="43">
        <f t="shared" si="58"/>
        <v>0</v>
      </c>
      <c r="M134" s="45">
        <f t="shared" si="63"/>
        <v>0</v>
      </c>
      <c r="N134" s="43">
        <f t="shared" si="59"/>
        <v>0</v>
      </c>
      <c r="O134" s="43">
        <f t="shared" si="59"/>
        <v>0</v>
      </c>
      <c r="P134" s="43">
        <f t="shared" si="59"/>
        <v>0</v>
      </c>
      <c r="Q134" s="43">
        <f t="shared" si="59"/>
        <v>0</v>
      </c>
      <c r="R134" s="43">
        <f t="shared" si="64"/>
        <v>0</v>
      </c>
      <c r="S134" s="43">
        <f t="shared" si="60"/>
        <v>0</v>
      </c>
      <c r="T134" s="43">
        <f t="shared" si="60"/>
        <v>0</v>
      </c>
      <c r="U134" s="43">
        <f t="shared" si="60"/>
        <v>0</v>
      </c>
      <c r="V134" s="43">
        <f t="shared" si="60"/>
        <v>0</v>
      </c>
      <c r="W134" s="45">
        <f t="shared" si="65"/>
        <v>0</v>
      </c>
    </row>
    <row r="135" spans="2:33" x14ac:dyDescent="0.3">
      <c r="B135" s="41">
        <f t="shared" si="66"/>
        <v>14</v>
      </c>
      <c r="C135" s="28" t="s">
        <v>13</v>
      </c>
      <c r="D135" s="43">
        <f t="shared" si="61"/>
        <v>0</v>
      </c>
      <c r="E135" s="43">
        <f t="shared" si="61"/>
        <v>0</v>
      </c>
      <c r="F135" s="43">
        <f t="shared" si="61"/>
        <v>0</v>
      </c>
      <c r="G135" s="43">
        <f t="shared" si="61"/>
        <v>0</v>
      </c>
      <c r="H135" s="43">
        <f t="shared" si="62"/>
        <v>0</v>
      </c>
      <c r="I135" s="43">
        <f t="shared" si="58"/>
        <v>0</v>
      </c>
      <c r="J135" s="43">
        <f t="shared" si="58"/>
        <v>0</v>
      </c>
      <c r="K135" s="43">
        <f t="shared" si="58"/>
        <v>0</v>
      </c>
      <c r="L135" s="43">
        <f t="shared" si="58"/>
        <v>0</v>
      </c>
      <c r="M135" s="45">
        <f t="shared" si="63"/>
        <v>0</v>
      </c>
      <c r="N135" s="43">
        <f t="shared" si="59"/>
        <v>0</v>
      </c>
      <c r="O135" s="43">
        <f t="shared" si="59"/>
        <v>0</v>
      </c>
      <c r="P135" s="43">
        <f t="shared" si="59"/>
        <v>0</v>
      </c>
      <c r="Q135" s="43">
        <f t="shared" si="59"/>
        <v>0</v>
      </c>
      <c r="R135" s="43">
        <f t="shared" si="64"/>
        <v>0</v>
      </c>
      <c r="S135" s="43">
        <f t="shared" si="60"/>
        <v>0</v>
      </c>
      <c r="T135" s="43">
        <f t="shared" si="60"/>
        <v>0</v>
      </c>
      <c r="U135" s="43">
        <f t="shared" si="60"/>
        <v>0</v>
      </c>
      <c r="V135" s="43">
        <f t="shared" si="60"/>
        <v>0</v>
      </c>
      <c r="W135" s="45">
        <f t="shared" si="65"/>
        <v>0</v>
      </c>
    </row>
    <row r="136" spans="2:33" x14ac:dyDescent="0.3">
      <c r="B136" s="41">
        <f t="shared" si="66"/>
        <v>15</v>
      </c>
      <c r="C136" s="28" t="s">
        <v>14</v>
      </c>
      <c r="D136" s="43">
        <f t="shared" si="61"/>
        <v>0</v>
      </c>
      <c r="E136" s="43">
        <f t="shared" si="61"/>
        <v>0</v>
      </c>
      <c r="F136" s="43">
        <f t="shared" si="61"/>
        <v>0</v>
      </c>
      <c r="G136" s="43">
        <f t="shared" si="61"/>
        <v>0</v>
      </c>
      <c r="H136" s="43">
        <f t="shared" si="62"/>
        <v>0</v>
      </c>
      <c r="I136" s="43">
        <f t="shared" si="58"/>
        <v>0</v>
      </c>
      <c r="J136" s="43">
        <f t="shared" si="58"/>
        <v>0</v>
      </c>
      <c r="K136" s="43">
        <f t="shared" si="58"/>
        <v>0</v>
      </c>
      <c r="L136" s="43">
        <f t="shared" si="58"/>
        <v>0</v>
      </c>
      <c r="M136" s="45">
        <f t="shared" si="63"/>
        <v>0</v>
      </c>
      <c r="N136" s="43">
        <f t="shared" si="59"/>
        <v>0</v>
      </c>
      <c r="O136" s="43">
        <f t="shared" si="59"/>
        <v>0</v>
      </c>
      <c r="P136" s="43">
        <f t="shared" si="59"/>
        <v>0</v>
      </c>
      <c r="Q136" s="43">
        <f t="shared" si="59"/>
        <v>0</v>
      </c>
      <c r="R136" s="43">
        <f t="shared" si="64"/>
        <v>0</v>
      </c>
      <c r="S136" s="43">
        <f t="shared" si="60"/>
        <v>0</v>
      </c>
      <c r="T136" s="43">
        <f t="shared" si="60"/>
        <v>0</v>
      </c>
      <c r="U136" s="43">
        <f t="shared" si="60"/>
        <v>0</v>
      </c>
      <c r="V136" s="43">
        <f t="shared" si="60"/>
        <v>0</v>
      </c>
      <c r="W136" s="45">
        <f t="shared" si="65"/>
        <v>0</v>
      </c>
    </row>
    <row r="137" spans="2:33" x14ac:dyDescent="0.3">
      <c r="B137" s="41">
        <f t="shared" si="66"/>
        <v>16</v>
      </c>
      <c r="C137" s="28" t="s">
        <v>15</v>
      </c>
      <c r="D137" s="43">
        <f t="shared" si="61"/>
        <v>0</v>
      </c>
      <c r="E137" s="43">
        <f t="shared" si="61"/>
        <v>0</v>
      </c>
      <c r="F137" s="43">
        <f t="shared" si="61"/>
        <v>0</v>
      </c>
      <c r="G137" s="43">
        <f t="shared" si="61"/>
        <v>0</v>
      </c>
      <c r="H137" s="43">
        <f t="shared" si="62"/>
        <v>0</v>
      </c>
      <c r="I137" s="43">
        <f t="shared" si="58"/>
        <v>0</v>
      </c>
      <c r="J137" s="43">
        <f t="shared" si="58"/>
        <v>0</v>
      </c>
      <c r="K137" s="43">
        <f t="shared" si="58"/>
        <v>0</v>
      </c>
      <c r="L137" s="43">
        <f t="shared" si="58"/>
        <v>0</v>
      </c>
      <c r="M137" s="45">
        <f t="shared" si="63"/>
        <v>0</v>
      </c>
      <c r="N137" s="43">
        <f t="shared" si="59"/>
        <v>0</v>
      </c>
      <c r="O137" s="43">
        <f t="shared" si="59"/>
        <v>0</v>
      </c>
      <c r="P137" s="43">
        <f t="shared" si="59"/>
        <v>0</v>
      </c>
      <c r="Q137" s="43">
        <f t="shared" si="59"/>
        <v>0</v>
      </c>
      <c r="R137" s="43">
        <f t="shared" si="64"/>
        <v>0</v>
      </c>
      <c r="S137" s="43">
        <f t="shared" si="60"/>
        <v>0</v>
      </c>
      <c r="T137" s="43">
        <f t="shared" si="60"/>
        <v>0</v>
      </c>
      <c r="U137" s="43">
        <f t="shared" si="60"/>
        <v>0</v>
      </c>
      <c r="V137" s="43">
        <f t="shared" si="60"/>
        <v>0</v>
      </c>
      <c r="W137" s="45">
        <f t="shared" si="65"/>
        <v>0</v>
      </c>
    </row>
    <row r="138" spans="2:33" x14ac:dyDescent="0.3">
      <c r="B138" s="41">
        <f t="shared" si="66"/>
        <v>17</v>
      </c>
      <c r="C138" s="28" t="s">
        <v>16</v>
      </c>
      <c r="D138" s="43">
        <f t="shared" si="61"/>
        <v>0</v>
      </c>
      <c r="E138" s="43">
        <f t="shared" si="61"/>
        <v>0</v>
      </c>
      <c r="F138" s="43">
        <f t="shared" si="61"/>
        <v>0</v>
      </c>
      <c r="G138" s="43">
        <f t="shared" si="61"/>
        <v>0</v>
      </c>
      <c r="H138" s="43">
        <f t="shared" si="62"/>
        <v>0</v>
      </c>
      <c r="I138" s="43">
        <f t="shared" ref="I138:L138" si="67">I30-I84</f>
        <v>0</v>
      </c>
      <c r="J138" s="43">
        <f t="shared" si="67"/>
        <v>0</v>
      </c>
      <c r="K138" s="43">
        <f t="shared" si="67"/>
        <v>0</v>
      </c>
      <c r="L138" s="43">
        <f t="shared" si="67"/>
        <v>0</v>
      </c>
      <c r="M138" s="45">
        <f t="shared" si="63"/>
        <v>0</v>
      </c>
      <c r="N138" s="43">
        <f t="shared" ref="N138:Q138" si="68">N30-N84</f>
        <v>0</v>
      </c>
      <c r="O138" s="43">
        <f t="shared" si="68"/>
        <v>0</v>
      </c>
      <c r="P138" s="43">
        <f t="shared" si="68"/>
        <v>0</v>
      </c>
      <c r="Q138" s="43">
        <f t="shared" si="68"/>
        <v>0</v>
      </c>
      <c r="R138" s="43">
        <f t="shared" si="64"/>
        <v>0</v>
      </c>
      <c r="S138" s="43">
        <f t="shared" ref="S138:V138" si="69">S30-S84</f>
        <v>0</v>
      </c>
      <c r="T138" s="43">
        <f t="shared" si="69"/>
        <v>0</v>
      </c>
      <c r="U138" s="43">
        <f t="shared" si="69"/>
        <v>0</v>
      </c>
      <c r="V138" s="43">
        <f t="shared" si="69"/>
        <v>0</v>
      </c>
      <c r="W138" s="45">
        <f t="shared" si="65"/>
        <v>0</v>
      </c>
    </row>
    <row r="139" spans="2:33" ht="16" x14ac:dyDescent="0.3">
      <c r="B139" s="34"/>
      <c r="C139" s="35" t="s">
        <v>17</v>
      </c>
      <c r="D139" s="36">
        <f>SUM(D122:D137)</f>
        <v>87.519586715538153</v>
      </c>
      <c r="E139" s="36">
        <f t="shared" ref="E139:W139" si="70">SUM(E122:E137)</f>
        <v>-7.6824909056016981</v>
      </c>
      <c r="F139" s="36">
        <f t="shared" si="70"/>
        <v>0</v>
      </c>
      <c r="G139" s="36">
        <f t="shared" si="70"/>
        <v>0</v>
      </c>
      <c r="H139" s="36">
        <f t="shared" si="70"/>
        <v>79.837095809936457</v>
      </c>
      <c r="I139" s="36">
        <f t="shared" si="70"/>
        <v>79.837095809936457</v>
      </c>
      <c r="J139" s="36">
        <f t="shared" si="70"/>
        <v>-4.4929090108978098</v>
      </c>
      <c r="K139" s="36">
        <f t="shared" si="70"/>
        <v>0</v>
      </c>
      <c r="L139" s="36">
        <f t="shared" si="70"/>
        <v>0</v>
      </c>
      <c r="M139" s="36">
        <f t="shared" si="70"/>
        <v>75.344186799038638</v>
      </c>
      <c r="N139" s="36">
        <f t="shared" si="70"/>
        <v>75.344186799038653</v>
      </c>
      <c r="O139" s="36">
        <f t="shared" si="70"/>
        <v>-4.4929090108978116</v>
      </c>
      <c r="P139" s="36">
        <f t="shared" si="70"/>
        <v>0</v>
      </c>
      <c r="Q139" s="36">
        <f t="shared" si="70"/>
        <v>0</v>
      </c>
      <c r="R139" s="36">
        <f t="shared" si="70"/>
        <v>70.85127778814082</v>
      </c>
      <c r="S139" s="36">
        <f t="shared" si="70"/>
        <v>70.851277788140834</v>
      </c>
      <c r="T139" s="36">
        <f t="shared" si="70"/>
        <v>-4.4929090108978151</v>
      </c>
      <c r="U139" s="36">
        <f t="shared" si="70"/>
        <v>0</v>
      </c>
      <c r="V139" s="36">
        <f t="shared" si="70"/>
        <v>0</v>
      </c>
      <c r="W139" s="36">
        <f t="shared" si="70"/>
        <v>66.35836877724303</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1">D40-D95</f>
        <v>3.4063698999999996</v>
      </c>
      <c r="E148" s="43">
        <f t="shared" si="71"/>
        <v>0</v>
      </c>
      <c r="F148" s="43">
        <f t="shared" si="71"/>
        <v>0</v>
      </c>
      <c r="G148" s="43">
        <f t="shared" si="71"/>
        <v>0</v>
      </c>
      <c r="H148" s="45">
        <f>D148+E148-F148-G148</f>
        <v>3.4063698999999996</v>
      </c>
      <c r="I148" s="30">
        <f>H148</f>
        <v>3.4063698999999996</v>
      </c>
      <c r="J148" s="29"/>
      <c r="K148" s="30"/>
      <c r="L148" s="29"/>
      <c r="M148" s="30">
        <f>I148+J148-K148-L148</f>
        <v>3.4063698999999996</v>
      </c>
      <c r="N148" s="30">
        <f>M148</f>
        <v>3.4063698999999996</v>
      </c>
      <c r="O148" s="29"/>
      <c r="P148" s="30"/>
      <c r="Q148" s="29"/>
      <c r="R148" s="30">
        <f>N148+O148-P148-Q148</f>
        <v>3.4063698999999996</v>
      </c>
      <c r="S148" s="30">
        <f>R148</f>
        <v>3.4063698999999996</v>
      </c>
      <c r="T148" s="29"/>
      <c r="U148" s="30"/>
      <c r="V148" s="29"/>
      <c r="W148" s="30">
        <f>S148+T148-U148-V148</f>
        <v>3.4063698999999996</v>
      </c>
    </row>
    <row r="149" spans="2:23" x14ac:dyDescent="0.3">
      <c r="B149" s="41">
        <f>B148+1</f>
        <v>2</v>
      </c>
      <c r="C149" s="42" t="s">
        <v>1</v>
      </c>
      <c r="D149" s="43">
        <f t="shared" si="71"/>
        <v>1.9585771004599728</v>
      </c>
      <c r="E149" s="43">
        <f t="shared" si="71"/>
        <v>-2.2223420217732937E-2</v>
      </c>
      <c r="F149" s="43">
        <f t="shared" si="71"/>
        <v>0</v>
      </c>
      <c r="G149" s="43">
        <f t="shared" si="71"/>
        <v>0</v>
      </c>
      <c r="H149" s="45">
        <f t="shared" ref="H149:H164" si="72">D149+E149-F149-G149</f>
        <v>1.9363536802422399</v>
      </c>
      <c r="I149" s="30">
        <f t="shared" ref="I149:I164" si="73">H149</f>
        <v>1.9363536802422399</v>
      </c>
      <c r="J149" s="29"/>
      <c r="K149" s="30"/>
      <c r="L149" s="29"/>
      <c r="M149" s="30">
        <f t="shared" ref="M149:M164" si="74">I149+J149-K149-L149</f>
        <v>1.9363536802422399</v>
      </c>
      <c r="N149" s="30">
        <f t="shared" ref="N149:N164" si="75">M149</f>
        <v>1.9363536802422399</v>
      </c>
      <c r="O149" s="29"/>
      <c r="P149" s="30"/>
      <c r="Q149" s="29"/>
      <c r="R149" s="30">
        <f t="shared" ref="R149:R164" si="76">N149+O149-P149-Q149</f>
        <v>1.9363536802422399</v>
      </c>
      <c r="S149" s="30">
        <f t="shared" ref="S149:S164" si="77">R149</f>
        <v>1.9363536802422399</v>
      </c>
      <c r="T149" s="29"/>
      <c r="U149" s="30"/>
      <c r="V149" s="29"/>
      <c r="W149" s="30">
        <f t="shared" ref="W149:W164" si="78">S149+T149-U149-V149</f>
        <v>1.9363536802422399</v>
      </c>
    </row>
    <row r="150" spans="2:23" x14ac:dyDescent="0.3">
      <c r="B150" s="41">
        <f t="shared" ref="B150:B164" si="79">B149+1</f>
        <v>3</v>
      </c>
      <c r="C150" s="42" t="s">
        <v>2</v>
      </c>
      <c r="D150" s="43">
        <f t="shared" si="71"/>
        <v>0</v>
      </c>
      <c r="E150" s="43">
        <f t="shared" si="71"/>
        <v>0</v>
      </c>
      <c r="F150" s="43">
        <f t="shared" si="71"/>
        <v>0</v>
      </c>
      <c r="G150" s="43">
        <f t="shared" si="71"/>
        <v>0</v>
      </c>
      <c r="H150" s="45">
        <f t="shared" si="72"/>
        <v>0</v>
      </c>
      <c r="I150" s="30">
        <f t="shared" si="73"/>
        <v>0</v>
      </c>
      <c r="J150" s="29"/>
      <c r="K150" s="30"/>
      <c r="L150" s="29"/>
      <c r="M150" s="30">
        <f t="shared" si="74"/>
        <v>0</v>
      </c>
      <c r="N150" s="30">
        <f t="shared" si="75"/>
        <v>0</v>
      </c>
      <c r="O150" s="29"/>
      <c r="P150" s="30"/>
      <c r="Q150" s="29"/>
      <c r="R150" s="30">
        <f t="shared" si="76"/>
        <v>0</v>
      </c>
      <c r="S150" s="30">
        <f t="shared" si="77"/>
        <v>0</v>
      </c>
      <c r="T150" s="29"/>
      <c r="U150" s="30"/>
      <c r="V150" s="29"/>
      <c r="W150" s="30">
        <f t="shared" si="78"/>
        <v>0</v>
      </c>
    </row>
    <row r="151" spans="2:23" x14ac:dyDescent="0.3">
      <c r="B151" s="41">
        <f t="shared" si="79"/>
        <v>4</v>
      </c>
      <c r="C151" s="42" t="s">
        <v>3</v>
      </c>
      <c r="D151" s="43">
        <f t="shared" si="71"/>
        <v>7.4254463989000712</v>
      </c>
      <c r="E151" s="43">
        <f t="shared" si="71"/>
        <v>-0.15404527472501783</v>
      </c>
      <c r="F151" s="43">
        <f t="shared" si="71"/>
        <v>0</v>
      </c>
      <c r="G151" s="43">
        <f t="shared" si="71"/>
        <v>0</v>
      </c>
      <c r="H151" s="45">
        <f t="shared" si="72"/>
        <v>7.2714011241750534</v>
      </c>
      <c r="I151" s="30">
        <f t="shared" si="73"/>
        <v>7.2714011241750534</v>
      </c>
      <c r="J151" s="29"/>
      <c r="K151" s="30"/>
      <c r="L151" s="29"/>
      <c r="M151" s="30">
        <f t="shared" si="74"/>
        <v>7.2714011241750534</v>
      </c>
      <c r="N151" s="30">
        <f t="shared" si="75"/>
        <v>7.2714011241750534</v>
      </c>
      <c r="O151" s="29"/>
      <c r="P151" s="30"/>
      <c r="Q151" s="29"/>
      <c r="R151" s="30">
        <f t="shared" si="76"/>
        <v>7.2714011241750534</v>
      </c>
      <c r="S151" s="30">
        <f t="shared" si="77"/>
        <v>7.2714011241750534</v>
      </c>
      <c r="T151" s="29"/>
      <c r="U151" s="30"/>
      <c r="V151" s="29"/>
      <c r="W151" s="30">
        <f t="shared" si="78"/>
        <v>7.2714011241750534</v>
      </c>
    </row>
    <row r="152" spans="2:23" x14ac:dyDescent="0.3">
      <c r="B152" s="41">
        <f t="shared" si="79"/>
        <v>5</v>
      </c>
      <c r="C152" s="42" t="s">
        <v>4</v>
      </c>
      <c r="D152" s="43">
        <f t="shared" si="71"/>
        <v>20.840190943213472</v>
      </c>
      <c r="E152" s="43">
        <f t="shared" si="71"/>
        <v>-3.0963453858033674</v>
      </c>
      <c r="F152" s="43">
        <f t="shared" si="71"/>
        <v>0</v>
      </c>
      <c r="G152" s="43">
        <f t="shared" si="71"/>
        <v>0</v>
      </c>
      <c r="H152" s="45">
        <f t="shared" si="72"/>
        <v>17.743845557410104</v>
      </c>
      <c r="I152" s="30">
        <f t="shared" si="73"/>
        <v>17.743845557410104</v>
      </c>
      <c r="J152" s="29"/>
      <c r="K152" s="30"/>
      <c r="L152" s="29"/>
      <c r="M152" s="30">
        <f t="shared" si="74"/>
        <v>17.743845557410104</v>
      </c>
      <c r="N152" s="30">
        <f t="shared" si="75"/>
        <v>17.743845557410104</v>
      </c>
      <c r="O152" s="29"/>
      <c r="P152" s="30"/>
      <c r="Q152" s="29"/>
      <c r="R152" s="30">
        <f t="shared" si="76"/>
        <v>17.743845557410104</v>
      </c>
      <c r="S152" s="30">
        <f t="shared" si="77"/>
        <v>17.743845557410104</v>
      </c>
      <c r="T152" s="29"/>
      <c r="U152" s="30"/>
      <c r="V152" s="29"/>
      <c r="W152" s="30">
        <f t="shared" si="78"/>
        <v>17.743845557410104</v>
      </c>
    </row>
    <row r="153" spans="2:23" x14ac:dyDescent="0.3">
      <c r="B153" s="41">
        <f t="shared" si="79"/>
        <v>6</v>
      </c>
      <c r="C153" s="42" t="s">
        <v>5</v>
      </c>
      <c r="D153" s="43">
        <f t="shared" si="71"/>
        <v>32.356575040806121</v>
      </c>
      <c r="E153" s="43">
        <f t="shared" si="71"/>
        <v>-1.1315985613973254</v>
      </c>
      <c r="F153" s="43">
        <f t="shared" si="71"/>
        <v>0</v>
      </c>
      <c r="G153" s="43">
        <f t="shared" si="71"/>
        <v>0</v>
      </c>
      <c r="H153" s="45">
        <f t="shared" si="72"/>
        <v>31.224976479408795</v>
      </c>
      <c r="I153" s="30">
        <f t="shared" si="73"/>
        <v>31.224976479408795</v>
      </c>
      <c r="J153" s="29"/>
      <c r="K153" s="30"/>
      <c r="L153" s="29"/>
      <c r="M153" s="30">
        <f t="shared" si="74"/>
        <v>31.224976479408795</v>
      </c>
      <c r="N153" s="30">
        <f t="shared" si="75"/>
        <v>31.224976479408795</v>
      </c>
      <c r="O153" s="29"/>
      <c r="P153" s="30"/>
      <c r="Q153" s="29"/>
      <c r="R153" s="30">
        <f t="shared" si="76"/>
        <v>31.224976479408795</v>
      </c>
      <c r="S153" s="30">
        <f t="shared" si="77"/>
        <v>31.224976479408795</v>
      </c>
      <c r="T153" s="29"/>
      <c r="U153" s="30"/>
      <c r="V153" s="29"/>
      <c r="W153" s="30">
        <f t="shared" si="78"/>
        <v>31.224976479408795</v>
      </c>
    </row>
    <row r="154" spans="2:23" x14ac:dyDescent="0.3">
      <c r="B154" s="41">
        <f t="shared" si="79"/>
        <v>7</v>
      </c>
      <c r="C154" s="42" t="s">
        <v>6</v>
      </c>
      <c r="D154" s="43">
        <f t="shared" si="71"/>
        <v>0.15917456375733852</v>
      </c>
      <c r="E154" s="43">
        <f t="shared" si="71"/>
        <v>-2.0177057377690794E-2</v>
      </c>
      <c r="F154" s="43">
        <f t="shared" si="71"/>
        <v>0</v>
      </c>
      <c r="G154" s="43">
        <f t="shared" si="71"/>
        <v>0</v>
      </c>
      <c r="H154" s="45">
        <f t="shared" si="72"/>
        <v>0.13899750637964772</v>
      </c>
      <c r="I154" s="30">
        <f t="shared" si="73"/>
        <v>0.13899750637964772</v>
      </c>
      <c r="J154" s="29"/>
      <c r="K154" s="30"/>
      <c r="L154" s="29"/>
      <c r="M154" s="30">
        <f t="shared" si="74"/>
        <v>0.13899750637964772</v>
      </c>
      <c r="N154" s="30">
        <f t="shared" si="75"/>
        <v>0.13899750637964772</v>
      </c>
      <c r="O154" s="29"/>
      <c r="P154" s="30"/>
      <c r="Q154" s="29"/>
      <c r="R154" s="30">
        <f t="shared" si="76"/>
        <v>0.13899750637964772</v>
      </c>
      <c r="S154" s="30">
        <f t="shared" si="77"/>
        <v>0.13899750637964772</v>
      </c>
      <c r="T154" s="29"/>
      <c r="U154" s="30"/>
      <c r="V154" s="29"/>
      <c r="W154" s="30">
        <f t="shared" si="78"/>
        <v>0.13899750637964772</v>
      </c>
    </row>
    <row r="155" spans="2:23" x14ac:dyDescent="0.3">
      <c r="B155" s="41">
        <f t="shared" si="79"/>
        <v>8</v>
      </c>
      <c r="C155" s="42" t="s">
        <v>7</v>
      </c>
      <c r="D155" s="43">
        <f t="shared" si="71"/>
        <v>0</v>
      </c>
      <c r="E155" s="43">
        <f t="shared" si="71"/>
        <v>0</v>
      </c>
      <c r="F155" s="43">
        <f t="shared" si="71"/>
        <v>0</v>
      </c>
      <c r="G155" s="43">
        <f t="shared" si="71"/>
        <v>0</v>
      </c>
      <c r="H155" s="45">
        <f t="shared" si="72"/>
        <v>0</v>
      </c>
      <c r="I155" s="30">
        <f t="shared" si="73"/>
        <v>0</v>
      </c>
      <c r="J155" s="29"/>
      <c r="K155" s="30"/>
      <c r="L155" s="29"/>
      <c r="M155" s="30">
        <f t="shared" si="74"/>
        <v>0</v>
      </c>
      <c r="N155" s="30">
        <f t="shared" si="75"/>
        <v>0</v>
      </c>
      <c r="O155" s="29"/>
      <c r="P155" s="30"/>
      <c r="Q155" s="29"/>
      <c r="R155" s="30">
        <f t="shared" si="76"/>
        <v>0</v>
      </c>
      <c r="S155" s="30">
        <f t="shared" si="77"/>
        <v>0</v>
      </c>
      <c r="T155" s="29"/>
      <c r="U155" s="30"/>
      <c r="V155" s="29"/>
      <c r="W155" s="30">
        <f t="shared" si="78"/>
        <v>0</v>
      </c>
    </row>
    <row r="156" spans="2:23" x14ac:dyDescent="0.3">
      <c r="B156" s="41">
        <f t="shared" si="79"/>
        <v>9</v>
      </c>
      <c r="C156" s="42" t="s">
        <v>8</v>
      </c>
      <c r="D156" s="43">
        <f t="shared" si="71"/>
        <v>-0.3910440176002814</v>
      </c>
      <c r="E156" s="43">
        <f t="shared" si="71"/>
        <v>0</v>
      </c>
      <c r="F156" s="43">
        <f t="shared" si="71"/>
        <v>0</v>
      </c>
      <c r="G156" s="43">
        <f t="shared" si="71"/>
        <v>0</v>
      </c>
      <c r="H156" s="45">
        <f t="shared" si="72"/>
        <v>-0.3910440176002814</v>
      </c>
      <c r="I156" s="30">
        <f t="shared" si="73"/>
        <v>-0.3910440176002814</v>
      </c>
      <c r="J156" s="29"/>
      <c r="K156" s="30"/>
      <c r="L156" s="29"/>
      <c r="M156" s="30">
        <f t="shared" si="74"/>
        <v>-0.3910440176002814</v>
      </c>
      <c r="N156" s="30">
        <f t="shared" si="75"/>
        <v>-0.3910440176002814</v>
      </c>
      <c r="O156" s="29"/>
      <c r="P156" s="30"/>
      <c r="Q156" s="29"/>
      <c r="R156" s="30">
        <f t="shared" si="76"/>
        <v>-0.3910440176002814</v>
      </c>
      <c r="S156" s="30">
        <f t="shared" si="77"/>
        <v>-0.3910440176002814</v>
      </c>
      <c r="T156" s="29"/>
      <c r="U156" s="30"/>
      <c r="V156" s="29"/>
      <c r="W156" s="30">
        <f t="shared" si="78"/>
        <v>-0.3910440176002814</v>
      </c>
    </row>
    <row r="157" spans="2:23" x14ac:dyDescent="0.3">
      <c r="B157" s="41">
        <f t="shared" si="79"/>
        <v>10</v>
      </c>
      <c r="C157" s="42" t="s">
        <v>9</v>
      </c>
      <c r="D157" s="43">
        <f t="shared" si="71"/>
        <v>4.3663709999999911E-2</v>
      </c>
      <c r="E157" s="43">
        <f t="shared" si="71"/>
        <v>0</v>
      </c>
      <c r="F157" s="43">
        <f t="shared" si="71"/>
        <v>0</v>
      </c>
      <c r="G157" s="43">
        <f t="shared" si="71"/>
        <v>0</v>
      </c>
      <c r="H157" s="45">
        <f t="shared" si="72"/>
        <v>4.3663709999999911E-2</v>
      </c>
      <c r="I157" s="30">
        <f t="shared" si="73"/>
        <v>4.3663709999999911E-2</v>
      </c>
      <c r="J157" s="29"/>
      <c r="K157" s="30"/>
      <c r="L157" s="29"/>
      <c r="M157" s="30">
        <f t="shared" si="74"/>
        <v>4.3663709999999911E-2</v>
      </c>
      <c r="N157" s="30">
        <f t="shared" si="75"/>
        <v>4.3663709999999911E-2</v>
      </c>
      <c r="O157" s="29"/>
      <c r="P157" s="30"/>
      <c r="Q157" s="29"/>
      <c r="R157" s="30">
        <f t="shared" si="76"/>
        <v>4.3663709999999911E-2</v>
      </c>
      <c r="S157" s="30">
        <f t="shared" si="77"/>
        <v>4.3663709999999911E-2</v>
      </c>
      <c r="T157" s="29"/>
      <c r="U157" s="30"/>
      <c r="V157" s="29"/>
      <c r="W157" s="30">
        <f t="shared" si="78"/>
        <v>4.3663709999999911E-2</v>
      </c>
    </row>
    <row r="158" spans="2:23" x14ac:dyDescent="0.3">
      <c r="B158" s="41">
        <f t="shared" si="79"/>
        <v>11</v>
      </c>
      <c r="C158" s="42" t="s">
        <v>10</v>
      </c>
      <c r="D158" s="43">
        <f t="shared" si="71"/>
        <v>7.1871282227893296E-2</v>
      </c>
      <c r="E158" s="43">
        <f t="shared" si="71"/>
        <v>-7.7675780097913316E-4</v>
      </c>
      <c r="F158" s="43">
        <f t="shared" si="71"/>
        <v>0</v>
      </c>
      <c r="G158" s="43">
        <f t="shared" si="71"/>
        <v>0</v>
      </c>
      <c r="H158" s="45">
        <f t="shared" si="72"/>
        <v>7.1094524426914163E-2</v>
      </c>
      <c r="I158" s="30">
        <f t="shared" si="73"/>
        <v>7.1094524426914163E-2</v>
      </c>
      <c r="J158" s="29"/>
      <c r="K158" s="30"/>
      <c r="L158" s="29"/>
      <c r="M158" s="30">
        <f t="shared" si="74"/>
        <v>7.1094524426914163E-2</v>
      </c>
      <c r="N158" s="30">
        <f t="shared" si="75"/>
        <v>7.1094524426914163E-2</v>
      </c>
      <c r="O158" s="29"/>
      <c r="P158" s="30"/>
      <c r="Q158" s="29"/>
      <c r="R158" s="30">
        <f t="shared" si="76"/>
        <v>7.1094524426914163E-2</v>
      </c>
      <c r="S158" s="30">
        <f t="shared" si="77"/>
        <v>7.1094524426914163E-2</v>
      </c>
      <c r="T158" s="29"/>
      <c r="U158" s="30"/>
      <c r="V158" s="29"/>
      <c r="W158" s="30">
        <f t="shared" si="78"/>
        <v>7.1094524426914163E-2</v>
      </c>
    </row>
    <row r="159" spans="2:23" x14ac:dyDescent="0.3">
      <c r="B159" s="41">
        <f t="shared" si="79"/>
        <v>12</v>
      </c>
      <c r="C159" s="42" t="s">
        <v>11</v>
      </c>
      <c r="D159" s="43">
        <f t="shared" si="71"/>
        <v>0.4875438554784346</v>
      </c>
      <c r="E159" s="43">
        <f t="shared" si="71"/>
        <v>-6.7742553575700026E-2</v>
      </c>
      <c r="F159" s="43">
        <f t="shared" si="71"/>
        <v>0</v>
      </c>
      <c r="G159" s="43">
        <f t="shared" si="71"/>
        <v>0</v>
      </c>
      <c r="H159" s="45">
        <f t="shared" si="72"/>
        <v>0.41980130190273457</v>
      </c>
      <c r="I159" s="30">
        <f t="shared" si="73"/>
        <v>0.41980130190273457</v>
      </c>
      <c r="J159" s="29"/>
      <c r="K159" s="30"/>
      <c r="L159" s="29"/>
      <c r="M159" s="30">
        <f t="shared" si="74"/>
        <v>0.41980130190273457</v>
      </c>
      <c r="N159" s="30">
        <f t="shared" si="75"/>
        <v>0.41980130190273457</v>
      </c>
      <c r="O159" s="29"/>
      <c r="P159" s="30"/>
      <c r="Q159" s="29"/>
      <c r="R159" s="30">
        <f t="shared" si="76"/>
        <v>0.41980130190273457</v>
      </c>
      <c r="S159" s="30">
        <f t="shared" si="77"/>
        <v>0.41980130190273457</v>
      </c>
      <c r="T159" s="29"/>
      <c r="U159" s="30"/>
      <c r="V159" s="29"/>
      <c r="W159" s="30">
        <f t="shared" si="78"/>
        <v>0.41980130190273457</v>
      </c>
    </row>
    <row r="160" spans="2:23" x14ac:dyDescent="0.3">
      <c r="B160" s="41">
        <f t="shared" si="79"/>
        <v>13</v>
      </c>
      <c r="C160" s="28" t="s">
        <v>12</v>
      </c>
      <c r="D160" s="43">
        <f t="shared" si="71"/>
        <v>0</v>
      </c>
      <c r="E160" s="43">
        <f t="shared" si="71"/>
        <v>0</v>
      </c>
      <c r="F160" s="43">
        <f t="shared" si="71"/>
        <v>0</v>
      </c>
      <c r="G160" s="43">
        <f t="shared" si="71"/>
        <v>0</v>
      </c>
      <c r="H160" s="45">
        <f t="shared" si="72"/>
        <v>0</v>
      </c>
      <c r="I160" s="30">
        <f t="shared" si="73"/>
        <v>0</v>
      </c>
      <c r="J160" s="29"/>
      <c r="K160" s="30"/>
      <c r="L160" s="29"/>
      <c r="M160" s="30">
        <f t="shared" si="74"/>
        <v>0</v>
      </c>
      <c r="N160" s="30">
        <f t="shared" si="75"/>
        <v>0</v>
      </c>
      <c r="O160" s="29"/>
      <c r="P160" s="30"/>
      <c r="Q160" s="29"/>
      <c r="R160" s="30">
        <f t="shared" si="76"/>
        <v>0</v>
      </c>
      <c r="S160" s="30">
        <f t="shared" si="77"/>
        <v>0</v>
      </c>
      <c r="T160" s="29"/>
      <c r="U160" s="30"/>
      <c r="V160" s="29"/>
      <c r="W160" s="30">
        <f t="shared" si="78"/>
        <v>0</v>
      </c>
    </row>
    <row r="161" spans="2:23" x14ac:dyDescent="0.3">
      <c r="B161" s="41">
        <f t="shared" si="79"/>
        <v>14</v>
      </c>
      <c r="C161" s="28" t="s">
        <v>13</v>
      </c>
      <c r="D161" s="43">
        <f t="shared" si="71"/>
        <v>0</v>
      </c>
      <c r="E161" s="43">
        <f t="shared" si="71"/>
        <v>0</v>
      </c>
      <c r="F161" s="43">
        <f t="shared" si="71"/>
        <v>0</v>
      </c>
      <c r="G161" s="43">
        <f t="shared" si="71"/>
        <v>0</v>
      </c>
      <c r="H161" s="45">
        <f t="shared" si="72"/>
        <v>0</v>
      </c>
      <c r="I161" s="30">
        <f t="shared" si="73"/>
        <v>0</v>
      </c>
      <c r="J161" s="29"/>
      <c r="K161" s="30"/>
      <c r="L161" s="29"/>
      <c r="M161" s="30">
        <f t="shared" si="74"/>
        <v>0</v>
      </c>
      <c r="N161" s="30">
        <f t="shared" si="75"/>
        <v>0</v>
      </c>
      <c r="O161" s="29"/>
      <c r="P161" s="30"/>
      <c r="Q161" s="29"/>
      <c r="R161" s="30">
        <f t="shared" si="76"/>
        <v>0</v>
      </c>
      <c r="S161" s="30">
        <f t="shared" si="77"/>
        <v>0</v>
      </c>
      <c r="T161" s="29"/>
      <c r="U161" s="30"/>
      <c r="V161" s="29"/>
      <c r="W161" s="30">
        <f t="shared" si="78"/>
        <v>0</v>
      </c>
    </row>
    <row r="162" spans="2:23" x14ac:dyDescent="0.3">
      <c r="B162" s="41">
        <f t="shared" si="79"/>
        <v>15</v>
      </c>
      <c r="C162" s="28" t="s">
        <v>14</v>
      </c>
      <c r="D162" s="43">
        <f t="shared" si="71"/>
        <v>0</v>
      </c>
      <c r="E162" s="43">
        <f t="shared" si="71"/>
        <v>0</v>
      </c>
      <c r="F162" s="43">
        <f t="shared" si="71"/>
        <v>0</v>
      </c>
      <c r="G162" s="43">
        <f t="shared" si="71"/>
        <v>0</v>
      </c>
      <c r="H162" s="45">
        <f t="shared" si="72"/>
        <v>0</v>
      </c>
      <c r="I162" s="30">
        <f t="shared" si="73"/>
        <v>0</v>
      </c>
      <c r="J162" s="29"/>
      <c r="K162" s="30"/>
      <c r="L162" s="29"/>
      <c r="M162" s="30">
        <f t="shared" si="74"/>
        <v>0</v>
      </c>
      <c r="N162" s="30">
        <f t="shared" si="75"/>
        <v>0</v>
      </c>
      <c r="O162" s="29"/>
      <c r="P162" s="30"/>
      <c r="Q162" s="29"/>
      <c r="R162" s="30">
        <f t="shared" si="76"/>
        <v>0</v>
      </c>
      <c r="S162" s="30">
        <f t="shared" si="77"/>
        <v>0</v>
      </c>
      <c r="T162" s="29"/>
      <c r="U162" s="30"/>
      <c r="V162" s="29"/>
      <c r="W162" s="30">
        <f t="shared" si="78"/>
        <v>0</v>
      </c>
    </row>
    <row r="163" spans="2:23" x14ac:dyDescent="0.3">
      <c r="B163" s="41">
        <f t="shared" si="79"/>
        <v>16</v>
      </c>
      <c r="C163" s="28" t="s">
        <v>15</v>
      </c>
      <c r="D163" s="43">
        <f t="shared" si="71"/>
        <v>0</v>
      </c>
      <c r="E163" s="43">
        <f t="shared" si="71"/>
        <v>0</v>
      </c>
      <c r="F163" s="43">
        <f t="shared" si="71"/>
        <v>0</v>
      </c>
      <c r="G163" s="43">
        <f t="shared" si="71"/>
        <v>0</v>
      </c>
      <c r="H163" s="45">
        <f t="shared" si="72"/>
        <v>0</v>
      </c>
      <c r="I163" s="30">
        <f t="shared" si="73"/>
        <v>0</v>
      </c>
      <c r="J163" s="29"/>
      <c r="K163" s="30"/>
      <c r="L163" s="29"/>
      <c r="M163" s="30">
        <f t="shared" si="74"/>
        <v>0</v>
      </c>
      <c r="N163" s="30">
        <f t="shared" si="75"/>
        <v>0</v>
      </c>
      <c r="O163" s="29"/>
      <c r="P163" s="30"/>
      <c r="Q163" s="29"/>
      <c r="R163" s="30">
        <f t="shared" si="76"/>
        <v>0</v>
      </c>
      <c r="S163" s="30">
        <f t="shared" si="77"/>
        <v>0</v>
      </c>
      <c r="T163" s="29"/>
      <c r="U163" s="30"/>
      <c r="V163" s="29"/>
      <c r="W163" s="30">
        <f t="shared" si="78"/>
        <v>0</v>
      </c>
    </row>
    <row r="164" spans="2:23" x14ac:dyDescent="0.3">
      <c r="B164" s="41">
        <f t="shared" si="79"/>
        <v>17</v>
      </c>
      <c r="C164" s="28" t="s">
        <v>16</v>
      </c>
      <c r="D164" s="43">
        <f t="shared" ref="D164:G164" si="80">D56-D111</f>
        <v>0</v>
      </c>
      <c r="E164" s="43">
        <f t="shared" si="80"/>
        <v>0</v>
      </c>
      <c r="F164" s="43">
        <f t="shared" si="80"/>
        <v>0</v>
      </c>
      <c r="G164" s="43">
        <f t="shared" si="80"/>
        <v>0</v>
      </c>
      <c r="H164" s="45">
        <f t="shared" si="72"/>
        <v>0</v>
      </c>
      <c r="I164" s="30">
        <f t="shared" si="73"/>
        <v>0</v>
      </c>
      <c r="J164" s="29"/>
      <c r="K164" s="30"/>
      <c r="L164" s="29"/>
      <c r="M164" s="30">
        <f t="shared" si="74"/>
        <v>0</v>
      </c>
      <c r="N164" s="30">
        <f t="shared" si="75"/>
        <v>0</v>
      </c>
      <c r="O164" s="29"/>
      <c r="P164" s="30"/>
      <c r="Q164" s="29"/>
      <c r="R164" s="30">
        <f t="shared" si="76"/>
        <v>0</v>
      </c>
      <c r="S164" s="30">
        <f t="shared" si="77"/>
        <v>0</v>
      </c>
      <c r="T164" s="29"/>
      <c r="U164" s="30"/>
      <c r="V164" s="29"/>
      <c r="W164" s="30">
        <f t="shared" si="78"/>
        <v>0</v>
      </c>
    </row>
    <row r="165" spans="2:23" ht="16" x14ac:dyDescent="0.3">
      <c r="B165" s="34"/>
      <c r="C165" s="35" t="s">
        <v>17</v>
      </c>
      <c r="D165" s="36">
        <f>SUM(D148:D163)</f>
        <v>66.358368777243015</v>
      </c>
      <c r="E165" s="36">
        <f>SUM(E148:E163)</f>
        <v>-4.4929090108978134</v>
      </c>
      <c r="F165" s="36">
        <f>SUM(F148:F163)</f>
        <v>0</v>
      </c>
      <c r="G165" s="36">
        <f>SUM(G148:G163)</f>
        <v>0</v>
      </c>
      <c r="H165" s="36">
        <f>SUM(H148:H163)</f>
        <v>61.865459766345204</v>
      </c>
      <c r="I165" s="36">
        <f t="shared" ref="I165:W165" si="81">SUM(I148:I164)</f>
        <v>61.865459766345204</v>
      </c>
      <c r="J165" s="36">
        <f t="shared" si="81"/>
        <v>0</v>
      </c>
      <c r="K165" s="36">
        <f t="shared" si="81"/>
        <v>0</v>
      </c>
      <c r="L165" s="36">
        <f t="shared" si="81"/>
        <v>0</v>
      </c>
      <c r="M165" s="36">
        <f t="shared" si="81"/>
        <v>61.865459766345204</v>
      </c>
      <c r="N165" s="36">
        <f t="shared" si="81"/>
        <v>61.865459766345204</v>
      </c>
      <c r="O165" s="36">
        <f t="shared" si="81"/>
        <v>0</v>
      </c>
      <c r="P165" s="36">
        <f t="shared" si="81"/>
        <v>0</v>
      </c>
      <c r="Q165" s="36">
        <f t="shared" si="81"/>
        <v>0</v>
      </c>
      <c r="R165" s="36">
        <f t="shared" si="81"/>
        <v>61.865459766345204</v>
      </c>
      <c r="S165" s="36">
        <f t="shared" si="81"/>
        <v>61.865459766345204</v>
      </c>
      <c r="T165" s="36">
        <f t="shared" si="81"/>
        <v>0</v>
      </c>
      <c r="U165" s="36">
        <f t="shared" si="81"/>
        <v>0</v>
      </c>
      <c r="V165" s="36">
        <f t="shared" si="81"/>
        <v>0</v>
      </c>
      <c r="W165" s="36">
        <f t="shared" si="81"/>
        <v>61.865459766345204</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G166"/>
  <sheetViews>
    <sheetView showGridLines="0" view="pageBreakPreview" topLeftCell="A62" zoomScale="68" zoomScaleNormal="68" zoomScaleSheetLayoutView="68" workbookViewId="0">
      <selection activeCell="H68" sqref="H68"/>
    </sheetView>
  </sheetViews>
  <sheetFormatPr defaultColWidth="9.453125" defaultRowHeight="14" x14ac:dyDescent="0.3"/>
  <cols>
    <col min="1" max="1" width="35.36328125" style="3" customWidth="1"/>
    <col min="2" max="2" width="6.453125" style="3" customWidth="1"/>
    <col min="3" max="3" width="43" style="3" customWidth="1"/>
    <col min="4" max="4" width="29.81640625" style="3" customWidth="1"/>
    <col min="5" max="5" width="29.36328125" style="3" customWidth="1"/>
    <col min="6" max="6" width="30.81640625" style="3" customWidth="1"/>
    <col min="7"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116</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62.135593393464525</v>
      </c>
      <c r="E14" s="29"/>
      <c r="F14" s="29"/>
      <c r="G14" s="29"/>
      <c r="H14" s="29">
        <f>D14+E14-F14-G14</f>
        <v>62.135593393464525</v>
      </c>
      <c r="I14" s="30">
        <f>H14</f>
        <v>62.135593393464525</v>
      </c>
      <c r="J14" s="29"/>
      <c r="K14" s="29"/>
      <c r="L14" s="29"/>
      <c r="M14" s="30">
        <f>I14+J14-K14-L14</f>
        <v>62.135593393464525</v>
      </c>
      <c r="N14" s="29">
        <f>M14</f>
        <v>62.135593393464525</v>
      </c>
      <c r="O14" s="29"/>
      <c r="P14" s="29"/>
      <c r="Q14" s="29"/>
      <c r="R14" s="29">
        <f>N14+O14-P14-Q14</f>
        <v>62.135593393464525</v>
      </c>
      <c r="S14" s="30">
        <f>R14</f>
        <v>62.135593393464525</v>
      </c>
      <c r="T14" s="29"/>
      <c r="U14" s="30"/>
      <c r="V14" s="29"/>
      <c r="W14" s="30">
        <f>S14+T14-U14-V14</f>
        <v>62.135593393464525</v>
      </c>
    </row>
    <row r="15" spans="1:23" s="26" customFormat="1" x14ac:dyDescent="0.3">
      <c r="B15" s="27">
        <f>B14+1</f>
        <v>2</v>
      </c>
      <c r="C15" s="28" t="s">
        <v>1</v>
      </c>
      <c r="D15" s="133">
        <v>243.03241508693986</v>
      </c>
      <c r="E15" s="29"/>
      <c r="F15" s="29"/>
      <c r="G15" s="29"/>
      <c r="H15" s="29">
        <f t="shared" ref="H15:H30" si="0">D15+E15-F15-G15</f>
        <v>243.03241508693986</v>
      </c>
      <c r="I15" s="30">
        <f t="shared" ref="I15:I30" si="1">H15</f>
        <v>243.03241508693986</v>
      </c>
      <c r="J15" s="29"/>
      <c r="K15" s="29"/>
      <c r="L15" s="29"/>
      <c r="M15" s="30">
        <f t="shared" ref="M15:M30" si="2">I15+J15-K15-L15</f>
        <v>243.03241508693986</v>
      </c>
      <c r="N15" s="29">
        <f t="shared" ref="N15:N30" si="3">M15</f>
        <v>243.03241508693986</v>
      </c>
      <c r="O15" s="29"/>
      <c r="P15" s="29"/>
      <c r="Q15" s="29"/>
      <c r="R15" s="29">
        <f t="shared" ref="R15:R30" si="4">N15+O15-P15-Q15</f>
        <v>243.03241508693986</v>
      </c>
      <c r="S15" s="30">
        <f t="shared" ref="S15:S30" si="5">R15</f>
        <v>243.03241508693986</v>
      </c>
      <c r="T15" s="29"/>
      <c r="U15" s="30"/>
      <c r="V15" s="29"/>
      <c r="W15" s="30">
        <f t="shared" ref="W15:W30" si="6">S15+T15-U15-V15</f>
        <v>243.03241508693986</v>
      </c>
    </row>
    <row r="16" spans="1:23" s="26" customFormat="1" x14ac:dyDescent="0.3">
      <c r="B16" s="27">
        <f t="shared" ref="B16:B30" si="7">B15+1</f>
        <v>3</v>
      </c>
      <c r="C16" s="28" t="s">
        <v>2</v>
      </c>
      <c r="D16" s="133">
        <v>43.778261135392526</v>
      </c>
      <c r="E16" s="29"/>
      <c r="F16" s="31"/>
      <c r="G16" s="31"/>
      <c r="H16" s="29">
        <f t="shared" si="0"/>
        <v>43.778261135392526</v>
      </c>
      <c r="I16" s="30">
        <f t="shared" si="1"/>
        <v>43.778261135392526</v>
      </c>
      <c r="J16" s="29"/>
      <c r="K16" s="31"/>
      <c r="L16" s="31"/>
      <c r="M16" s="30">
        <f t="shared" si="2"/>
        <v>43.778261135392526</v>
      </c>
      <c r="N16" s="29">
        <f t="shared" si="3"/>
        <v>43.778261135392526</v>
      </c>
      <c r="O16" s="29"/>
      <c r="P16" s="31"/>
      <c r="Q16" s="29"/>
      <c r="R16" s="29">
        <f>N16+O16-P16-Q16</f>
        <v>43.778261135392526</v>
      </c>
      <c r="S16" s="30">
        <f t="shared" si="5"/>
        <v>43.778261135392526</v>
      </c>
      <c r="T16" s="29"/>
      <c r="U16" s="30"/>
      <c r="V16" s="29"/>
      <c r="W16" s="30">
        <f t="shared" si="6"/>
        <v>43.778261135392526</v>
      </c>
    </row>
    <row r="17" spans="1:23" s="26" customFormat="1" x14ac:dyDescent="0.3">
      <c r="B17" s="27">
        <f t="shared" si="7"/>
        <v>4</v>
      </c>
      <c r="C17" s="28" t="s">
        <v>3</v>
      </c>
      <c r="D17" s="133">
        <v>331.1953773900147</v>
      </c>
      <c r="E17" s="29"/>
      <c r="F17" s="31"/>
      <c r="G17" s="31"/>
      <c r="H17" s="29">
        <f t="shared" si="0"/>
        <v>331.1953773900147</v>
      </c>
      <c r="I17" s="30">
        <f t="shared" si="1"/>
        <v>331.1953773900147</v>
      </c>
      <c r="J17" s="29"/>
      <c r="K17" s="31"/>
      <c r="L17" s="31"/>
      <c r="M17" s="30">
        <f t="shared" si="2"/>
        <v>331.1953773900147</v>
      </c>
      <c r="N17" s="29">
        <f t="shared" si="3"/>
        <v>331.1953773900147</v>
      </c>
      <c r="O17" s="29"/>
      <c r="P17" s="31"/>
      <c r="Q17" s="29"/>
      <c r="R17" s="29">
        <f t="shared" si="4"/>
        <v>331.1953773900147</v>
      </c>
      <c r="S17" s="30">
        <f t="shared" si="5"/>
        <v>331.1953773900147</v>
      </c>
      <c r="T17" s="29"/>
      <c r="U17" s="30"/>
      <c r="V17" s="29"/>
      <c r="W17" s="30">
        <f t="shared" si="6"/>
        <v>331.1953773900147</v>
      </c>
    </row>
    <row r="18" spans="1:23" s="26" customFormat="1" x14ac:dyDescent="0.3">
      <c r="B18" s="27">
        <f t="shared" si="7"/>
        <v>5</v>
      </c>
      <c r="C18" s="28" t="s">
        <v>4</v>
      </c>
      <c r="D18" s="133">
        <v>45.23642918402264</v>
      </c>
      <c r="E18" s="29"/>
      <c r="F18" s="31"/>
      <c r="G18" s="31"/>
      <c r="H18" s="29">
        <f t="shared" si="0"/>
        <v>45.23642918402264</v>
      </c>
      <c r="I18" s="30">
        <f t="shared" si="1"/>
        <v>45.23642918402264</v>
      </c>
      <c r="J18" s="29"/>
      <c r="K18" s="31"/>
      <c r="L18" s="31"/>
      <c r="M18" s="30">
        <f t="shared" si="2"/>
        <v>45.23642918402264</v>
      </c>
      <c r="N18" s="29">
        <f t="shared" si="3"/>
        <v>45.23642918402264</v>
      </c>
      <c r="O18" s="29"/>
      <c r="P18" s="31"/>
      <c r="Q18" s="29"/>
      <c r="R18" s="29">
        <f t="shared" si="4"/>
        <v>45.23642918402264</v>
      </c>
      <c r="S18" s="30">
        <f t="shared" si="5"/>
        <v>45.23642918402264</v>
      </c>
      <c r="T18" s="29"/>
      <c r="U18" s="30"/>
      <c r="V18" s="29"/>
      <c r="W18" s="30">
        <f t="shared" si="6"/>
        <v>45.23642918402264</v>
      </c>
    </row>
    <row r="19" spans="1:23" s="32" customFormat="1" x14ac:dyDescent="0.3">
      <c r="B19" s="27">
        <f t="shared" si="7"/>
        <v>6</v>
      </c>
      <c r="C19" s="28" t="s">
        <v>5</v>
      </c>
      <c r="D19" s="133">
        <v>2447.6024049921461</v>
      </c>
      <c r="E19" s="29"/>
      <c r="F19" s="29"/>
      <c r="G19" s="29"/>
      <c r="H19" s="29">
        <f t="shared" si="0"/>
        <v>2447.6024049921461</v>
      </c>
      <c r="I19" s="30">
        <f t="shared" si="1"/>
        <v>2447.6024049921461</v>
      </c>
      <c r="J19" s="29"/>
      <c r="K19" s="29"/>
      <c r="L19" s="29"/>
      <c r="M19" s="30">
        <f t="shared" si="2"/>
        <v>2447.6024049921461</v>
      </c>
      <c r="N19" s="29">
        <f t="shared" si="3"/>
        <v>2447.6024049921461</v>
      </c>
      <c r="O19" s="29"/>
      <c r="P19" s="29"/>
      <c r="Q19" s="29"/>
      <c r="R19" s="29">
        <f t="shared" si="4"/>
        <v>2447.6024049921461</v>
      </c>
      <c r="S19" s="30">
        <f t="shared" si="5"/>
        <v>2447.6024049921461</v>
      </c>
      <c r="T19" s="29"/>
      <c r="U19" s="30"/>
      <c r="V19" s="29"/>
      <c r="W19" s="30">
        <f t="shared" si="6"/>
        <v>2447.6024049921461</v>
      </c>
    </row>
    <row r="20" spans="1:23" s="32" customFormat="1" x14ac:dyDescent="0.3">
      <c r="B20" s="27">
        <f t="shared" si="7"/>
        <v>7</v>
      </c>
      <c r="C20" s="28" t="s">
        <v>6</v>
      </c>
      <c r="D20" s="133">
        <v>4.530142979972771</v>
      </c>
      <c r="E20" s="29"/>
      <c r="F20" s="29"/>
      <c r="G20" s="29"/>
      <c r="H20" s="29">
        <f t="shared" si="0"/>
        <v>4.530142979972771</v>
      </c>
      <c r="I20" s="30">
        <f t="shared" si="1"/>
        <v>4.530142979972771</v>
      </c>
      <c r="J20" s="29"/>
      <c r="K20" s="29"/>
      <c r="L20" s="29"/>
      <c r="M20" s="30">
        <f t="shared" si="2"/>
        <v>4.530142979972771</v>
      </c>
      <c r="N20" s="29">
        <f t="shared" si="3"/>
        <v>4.530142979972771</v>
      </c>
      <c r="O20" s="29"/>
      <c r="P20" s="29"/>
      <c r="Q20" s="29"/>
      <c r="R20" s="29">
        <f t="shared" si="4"/>
        <v>4.530142979972771</v>
      </c>
      <c r="S20" s="30">
        <f t="shared" si="5"/>
        <v>4.530142979972771</v>
      </c>
      <c r="T20" s="29"/>
      <c r="U20" s="30"/>
      <c r="V20" s="29"/>
      <c r="W20" s="30">
        <f t="shared" si="6"/>
        <v>4.530142979972771</v>
      </c>
    </row>
    <row r="21" spans="1:23" s="32" customFormat="1" x14ac:dyDescent="0.3">
      <c r="B21" s="27">
        <f t="shared" si="7"/>
        <v>8</v>
      </c>
      <c r="C21" s="28" t="s">
        <v>7</v>
      </c>
      <c r="D21" s="133">
        <v>9.2497559525249642</v>
      </c>
      <c r="E21" s="29"/>
      <c r="F21" s="29"/>
      <c r="G21" s="29"/>
      <c r="H21" s="29">
        <f t="shared" si="0"/>
        <v>9.2497559525249642</v>
      </c>
      <c r="I21" s="30">
        <f t="shared" si="1"/>
        <v>9.2497559525249642</v>
      </c>
      <c r="J21" s="29"/>
      <c r="K21" s="29"/>
      <c r="L21" s="29"/>
      <c r="M21" s="30">
        <f t="shared" si="2"/>
        <v>9.2497559525249642</v>
      </c>
      <c r="N21" s="29">
        <f t="shared" si="3"/>
        <v>9.2497559525249642</v>
      </c>
      <c r="O21" s="29"/>
      <c r="P21" s="29"/>
      <c r="Q21" s="29"/>
      <c r="R21" s="29">
        <f t="shared" si="4"/>
        <v>9.2497559525249642</v>
      </c>
      <c r="S21" s="30">
        <f t="shared" si="5"/>
        <v>9.2497559525249642</v>
      </c>
      <c r="T21" s="29"/>
      <c r="U21" s="30"/>
      <c r="V21" s="29"/>
      <c r="W21" s="30">
        <f t="shared" si="6"/>
        <v>9.2497559525249642</v>
      </c>
    </row>
    <row r="22" spans="1:23" s="32" customFormat="1" x14ac:dyDescent="0.3">
      <c r="B22" s="27">
        <f t="shared" si="7"/>
        <v>9</v>
      </c>
      <c r="C22" s="28" t="s">
        <v>8</v>
      </c>
      <c r="D22" s="133">
        <v>15.271253379965787</v>
      </c>
      <c r="E22" s="29"/>
      <c r="F22" s="29"/>
      <c r="G22" s="29"/>
      <c r="H22" s="29">
        <f t="shared" si="0"/>
        <v>15.271253379965787</v>
      </c>
      <c r="I22" s="30">
        <f t="shared" si="1"/>
        <v>15.271253379965787</v>
      </c>
      <c r="J22" s="29"/>
      <c r="K22" s="29"/>
      <c r="L22" s="29"/>
      <c r="M22" s="30">
        <f t="shared" si="2"/>
        <v>15.271253379965787</v>
      </c>
      <c r="N22" s="29">
        <f t="shared" si="3"/>
        <v>15.271253379965787</v>
      </c>
      <c r="O22" s="29"/>
      <c r="P22" s="29"/>
      <c r="Q22" s="29"/>
      <c r="R22" s="29">
        <f t="shared" si="4"/>
        <v>15.271253379965787</v>
      </c>
      <c r="S22" s="30">
        <f t="shared" si="5"/>
        <v>15.271253379965787</v>
      </c>
      <c r="T22" s="29"/>
      <c r="U22" s="30"/>
      <c r="V22" s="29"/>
      <c r="W22" s="30">
        <f t="shared" si="6"/>
        <v>15.271253379965787</v>
      </c>
    </row>
    <row r="23" spans="1:23" s="32" customFormat="1" x14ac:dyDescent="0.3">
      <c r="B23" s="27">
        <f t="shared" si="7"/>
        <v>10</v>
      </c>
      <c r="C23" s="28" t="s">
        <v>9</v>
      </c>
      <c r="D23" s="133">
        <v>0.72155309751992269</v>
      </c>
      <c r="E23" s="29"/>
      <c r="F23" s="29"/>
      <c r="G23" s="29"/>
      <c r="H23" s="29">
        <f t="shared" si="0"/>
        <v>0.72155309751992269</v>
      </c>
      <c r="I23" s="30">
        <f t="shared" si="1"/>
        <v>0.72155309751992269</v>
      </c>
      <c r="J23" s="29"/>
      <c r="K23" s="29"/>
      <c r="L23" s="29"/>
      <c r="M23" s="30">
        <f t="shared" si="2"/>
        <v>0.72155309751992269</v>
      </c>
      <c r="N23" s="29">
        <f t="shared" si="3"/>
        <v>0.72155309751992269</v>
      </c>
      <c r="O23" s="29"/>
      <c r="P23" s="29"/>
      <c r="Q23" s="29"/>
      <c r="R23" s="29">
        <f t="shared" si="4"/>
        <v>0.72155309751992269</v>
      </c>
      <c r="S23" s="30">
        <f t="shared" si="5"/>
        <v>0.72155309751992269</v>
      </c>
      <c r="T23" s="29"/>
      <c r="U23" s="30"/>
      <c r="V23" s="29"/>
      <c r="W23" s="30">
        <f t="shared" si="6"/>
        <v>0.72155309751992269</v>
      </c>
    </row>
    <row r="24" spans="1:23" s="32" customFormat="1" x14ac:dyDescent="0.3">
      <c r="B24" s="27">
        <f t="shared" si="7"/>
        <v>11</v>
      </c>
      <c r="C24" s="28" t="s">
        <v>10</v>
      </c>
      <c r="D24" s="133">
        <v>12.201481639981834</v>
      </c>
      <c r="E24" s="29"/>
      <c r="F24" s="29"/>
      <c r="G24" s="29"/>
      <c r="H24" s="29">
        <f t="shared" si="0"/>
        <v>12.201481639981834</v>
      </c>
      <c r="I24" s="30">
        <f t="shared" si="1"/>
        <v>12.201481639981834</v>
      </c>
      <c r="J24" s="29"/>
      <c r="K24" s="29"/>
      <c r="L24" s="29"/>
      <c r="M24" s="30">
        <f t="shared" si="2"/>
        <v>12.201481639981834</v>
      </c>
      <c r="N24" s="29">
        <f t="shared" si="3"/>
        <v>12.201481639981834</v>
      </c>
      <c r="O24" s="29"/>
      <c r="P24" s="29"/>
      <c r="Q24" s="29"/>
      <c r="R24" s="29">
        <f t="shared" si="4"/>
        <v>12.201481639981834</v>
      </c>
      <c r="S24" s="30">
        <f t="shared" si="5"/>
        <v>12.201481639981834</v>
      </c>
      <c r="T24" s="29"/>
      <c r="U24" s="30"/>
      <c r="V24" s="29"/>
      <c r="W24" s="30">
        <f t="shared" si="6"/>
        <v>12.201481639981834</v>
      </c>
    </row>
    <row r="25" spans="1:23" s="32" customFormat="1" x14ac:dyDescent="0.3">
      <c r="B25" s="27">
        <f t="shared" si="7"/>
        <v>12</v>
      </c>
      <c r="C25" s="28" t="s">
        <v>11</v>
      </c>
      <c r="D25" s="133">
        <v>1.8615921258363524</v>
      </c>
      <c r="E25" s="29"/>
      <c r="F25" s="29"/>
      <c r="G25" s="29"/>
      <c r="H25" s="29">
        <f t="shared" si="0"/>
        <v>1.8615921258363524</v>
      </c>
      <c r="I25" s="30">
        <f t="shared" si="1"/>
        <v>1.8615921258363524</v>
      </c>
      <c r="J25" s="29"/>
      <c r="K25" s="29"/>
      <c r="L25" s="29"/>
      <c r="M25" s="30">
        <f t="shared" si="2"/>
        <v>1.8615921258363524</v>
      </c>
      <c r="N25" s="29">
        <f t="shared" si="3"/>
        <v>1.8615921258363524</v>
      </c>
      <c r="O25" s="29"/>
      <c r="P25" s="29"/>
      <c r="Q25" s="29"/>
      <c r="R25" s="29">
        <f t="shared" si="4"/>
        <v>1.8615921258363524</v>
      </c>
      <c r="S25" s="30">
        <f t="shared" si="5"/>
        <v>1.8615921258363524</v>
      </c>
      <c r="T25" s="29"/>
      <c r="U25" s="30"/>
      <c r="V25" s="29"/>
      <c r="W25" s="30">
        <f t="shared" si="6"/>
        <v>1.8615921258363524</v>
      </c>
    </row>
    <row r="26" spans="1: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1: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1: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1:23" s="32" customFormat="1" x14ac:dyDescent="0.3">
      <c r="A29" s="32" t="s">
        <v>94</v>
      </c>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1: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1:23" s="15" customFormat="1" ht="16" x14ac:dyDescent="0.3">
      <c r="B31" s="34"/>
      <c r="C31" s="35" t="s">
        <v>17</v>
      </c>
      <c r="D31" s="36">
        <f>SUM(D14:D30)</f>
        <v>3216.8162603577825</v>
      </c>
      <c r="E31" s="36">
        <f t="shared" ref="E31:W31" si="8">SUM(E14:E30)</f>
        <v>0</v>
      </c>
      <c r="F31" s="36">
        <f t="shared" si="8"/>
        <v>0</v>
      </c>
      <c r="G31" s="36">
        <f t="shared" si="8"/>
        <v>0</v>
      </c>
      <c r="H31" s="36">
        <f t="shared" si="8"/>
        <v>3216.8162603577825</v>
      </c>
      <c r="I31" s="36">
        <f t="shared" si="8"/>
        <v>3216.8162603577825</v>
      </c>
      <c r="J31" s="36">
        <f t="shared" si="8"/>
        <v>0</v>
      </c>
      <c r="K31" s="36">
        <f t="shared" si="8"/>
        <v>0</v>
      </c>
      <c r="L31" s="36">
        <f t="shared" si="8"/>
        <v>0</v>
      </c>
      <c r="M31" s="36">
        <f t="shared" si="8"/>
        <v>3216.8162603577825</v>
      </c>
      <c r="N31" s="36">
        <f t="shared" si="8"/>
        <v>3216.8162603577825</v>
      </c>
      <c r="O31" s="36">
        <f t="shared" si="8"/>
        <v>0</v>
      </c>
      <c r="P31" s="36">
        <f t="shared" si="8"/>
        <v>0</v>
      </c>
      <c r="Q31" s="36">
        <f t="shared" si="8"/>
        <v>0</v>
      </c>
      <c r="R31" s="36">
        <f t="shared" si="8"/>
        <v>3216.8162603577825</v>
      </c>
      <c r="S31" s="36">
        <f t="shared" si="8"/>
        <v>3216.8162603577825</v>
      </c>
      <c r="T31" s="36">
        <f t="shared" si="8"/>
        <v>0</v>
      </c>
      <c r="U31" s="36">
        <f t="shared" si="8"/>
        <v>0</v>
      </c>
      <c r="V31" s="36">
        <f t="shared" si="8"/>
        <v>0</v>
      </c>
      <c r="W31" s="36">
        <f t="shared" si="8"/>
        <v>3216.8162603577825</v>
      </c>
    </row>
    <row r="32" spans="1: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62.135593393464525</v>
      </c>
      <c r="E40" s="29"/>
      <c r="F40" s="30"/>
      <c r="G40" s="29"/>
      <c r="H40" s="30">
        <f>D40+E40-F40-G40</f>
        <v>62.135593393464525</v>
      </c>
      <c r="I40" s="30">
        <f>H40</f>
        <v>62.135593393464525</v>
      </c>
      <c r="J40" s="29"/>
      <c r="K40" s="30"/>
      <c r="L40" s="29"/>
      <c r="M40" s="30">
        <f>I40+J40-K40-L40</f>
        <v>62.135593393464525</v>
      </c>
      <c r="N40" s="30">
        <f>M40</f>
        <v>62.135593393464525</v>
      </c>
      <c r="O40" s="29"/>
      <c r="P40" s="30"/>
      <c r="Q40" s="29"/>
      <c r="R40" s="30">
        <f>N40+O40-P40-Q40</f>
        <v>62.135593393464525</v>
      </c>
      <c r="S40" s="30">
        <f>R40</f>
        <v>62.135593393464525</v>
      </c>
      <c r="T40" s="29"/>
      <c r="U40" s="30"/>
      <c r="V40" s="29"/>
      <c r="W40" s="30">
        <f>S40+T40-U40-V40</f>
        <v>62.135593393464525</v>
      </c>
    </row>
    <row r="41" spans="1:33" s="26" customFormat="1" x14ac:dyDescent="0.3">
      <c r="B41" s="27">
        <f>B40+1</f>
        <v>2</v>
      </c>
      <c r="C41" s="28" t="s">
        <v>1</v>
      </c>
      <c r="D41" s="30">
        <f t="shared" si="9"/>
        <v>243.03241508693986</v>
      </c>
      <c r="E41" s="29"/>
      <c r="F41" s="30"/>
      <c r="G41" s="29"/>
      <c r="H41" s="30">
        <f t="shared" ref="H41:H56" si="10">D41+E41-F41-G41</f>
        <v>243.03241508693986</v>
      </c>
      <c r="I41" s="30">
        <f t="shared" ref="I41:I56" si="11">H41</f>
        <v>243.03241508693986</v>
      </c>
      <c r="J41" s="29"/>
      <c r="K41" s="30"/>
      <c r="L41" s="29"/>
      <c r="M41" s="30">
        <f t="shared" ref="M41:M56" si="12">I41+J41-K41-L41</f>
        <v>243.03241508693986</v>
      </c>
      <c r="N41" s="30">
        <f t="shared" ref="N41:N56" si="13">M41</f>
        <v>243.03241508693986</v>
      </c>
      <c r="O41" s="29"/>
      <c r="P41" s="30"/>
      <c r="Q41" s="29"/>
      <c r="R41" s="30">
        <f t="shared" ref="R41:R56" si="14">N41+O41-P41-Q41</f>
        <v>243.03241508693986</v>
      </c>
      <c r="S41" s="30">
        <f t="shared" ref="S41:S56" si="15">R41</f>
        <v>243.03241508693986</v>
      </c>
      <c r="T41" s="29"/>
      <c r="U41" s="30"/>
      <c r="V41" s="29"/>
      <c r="W41" s="30">
        <f t="shared" ref="W41:W56" si="16">S41+T41-U41-V41</f>
        <v>243.03241508693986</v>
      </c>
    </row>
    <row r="42" spans="1:33" s="32" customFormat="1" x14ac:dyDescent="0.3">
      <c r="A42" s="26"/>
      <c r="B42" s="27">
        <f t="shared" ref="B42:B56" si="17">B41+1</f>
        <v>3</v>
      </c>
      <c r="C42" s="28" t="s">
        <v>2</v>
      </c>
      <c r="D42" s="30">
        <f t="shared" si="9"/>
        <v>43.778261135392526</v>
      </c>
      <c r="E42" s="29"/>
      <c r="F42" s="30"/>
      <c r="G42" s="29"/>
      <c r="H42" s="30">
        <f t="shared" si="10"/>
        <v>43.778261135392526</v>
      </c>
      <c r="I42" s="30">
        <f t="shared" si="11"/>
        <v>43.778261135392526</v>
      </c>
      <c r="J42" s="29"/>
      <c r="K42" s="30"/>
      <c r="L42" s="29"/>
      <c r="M42" s="30">
        <f t="shared" si="12"/>
        <v>43.778261135392526</v>
      </c>
      <c r="N42" s="30">
        <f t="shared" si="13"/>
        <v>43.778261135392526</v>
      </c>
      <c r="O42" s="29"/>
      <c r="P42" s="30"/>
      <c r="Q42" s="29"/>
      <c r="R42" s="30">
        <f t="shared" si="14"/>
        <v>43.778261135392526</v>
      </c>
      <c r="S42" s="30">
        <f t="shared" si="15"/>
        <v>43.778261135392526</v>
      </c>
      <c r="T42" s="29"/>
      <c r="U42" s="30"/>
      <c r="V42" s="29"/>
      <c r="W42" s="30">
        <f t="shared" si="16"/>
        <v>43.778261135392526</v>
      </c>
    </row>
    <row r="43" spans="1:33" s="32" customFormat="1" x14ac:dyDescent="0.3">
      <c r="A43" s="26"/>
      <c r="B43" s="27">
        <f t="shared" si="17"/>
        <v>4</v>
      </c>
      <c r="C43" s="28" t="s">
        <v>3</v>
      </c>
      <c r="D43" s="30">
        <f t="shared" si="9"/>
        <v>331.1953773900147</v>
      </c>
      <c r="E43" s="29"/>
      <c r="F43" s="30"/>
      <c r="G43" s="29"/>
      <c r="H43" s="30">
        <f t="shared" si="10"/>
        <v>331.1953773900147</v>
      </c>
      <c r="I43" s="30">
        <f t="shared" si="11"/>
        <v>331.1953773900147</v>
      </c>
      <c r="J43" s="29"/>
      <c r="K43" s="30"/>
      <c r="L43" s="29"/>
      <c r="M43" s="30">
        <f t="shared" si="12"/>
        <v>331.1953773900147</v>
      </c>
      <c r="N43" s="30">
        <f t="shared" si="13"/>
        <v>331.1953773900147</v>
      </c>
      <c r="O43" s="29"/>
      <c r="P43" s="30"/>
      <c r="Q43" s="29"/>
      <c r="R43" s="30">
        <f t="shared" si="14"/>
        <v>331.1953773900147</v>
      </c>
      <c r="S43" s="30">
        <f t="shared" si="15"/>
        <v>331.1953773900147</v>
      </c>
      <c r="T43" s="29"/>
      <c r="U43" s="30"/>
      <c r="V43" s="29"/>
      <c r="W43" s="30">
        <f t="shared" si="16"/>
        <v>331.1953773900147</v>
      </c>
    </row>
    <row r="44" spans="1:33" s="32" customFormat="1" x14ac:dyDescent="0.3">
      <c r="A44" s="26"/>
      <c r="B44" s="27">
        <f t="shared" si="17"/>
        <v>5</v>
      </c>
      <c r="C44" s="28" t="s">
        <v>4</v>
      </c>
      <c r="D44" s="30">
        <f t="shared" si="9"/>
        <v>45.23642918402264</v>
      </c>
      <c r="E44" s="29"/>
      <c r="F44" s="30"/>
      <c r="G44" s="29"/>
      <c r="H44" s="30">
        <f t="shared" si="10"/>
        <v>45.23642918402264</v>
      </c>
      <c r="I44" s="30">
        <f t="shared" si="11"/>
        <v>45.23642918402264</v>
      </c>
      <c r="J44" s="29"/>
      <c r="K44" s="30"/>
      <c r="L44" s="29"/>
      <c r="M44" s="30">
        <f t="shared" si="12"/>
        <v>45.23642918402264</v>
      </c>
      <c r="N44" s="30">
        <f t="shared" si="13"/>
        <v>45.23642918402264</v>
      </c>
      <c r="O44" s="29"/>
      <c r="P44" s="30"/>
      <c r="Q44" s="29"/>
      <c r="R44" s="30">
        <f t="shared" si="14"/>
        <v>45.23642918402264</v>
      </c>
      <c r="S44" s="30">
        <f t="shared" si="15"/>
        <v>45.23642918402264</v>
      </c>
      <c r="T44" s="29"/>
      <c r="U44" s="30"/>
      <c r="V44" s="29"/>
      <c r="W44" s="30">
        <f t="shared" si="16"/>
        <v>45.23642918402264</v>
      </c>
    </row>
    <row r="45" spans="1:33" s="32" customFormat="1" x14ac:dyDescent="0.3">
      <c r="A45" s="26"/>
      <c r="B45" s="27">
        <f t="shared" si="17"/>
        <v>6</v>
      </c>
      <c r="C45" s="28" t="s">
        <v>5</v>
      </c>
      <c r="D45" s="30">
        <f t="shared" si="9"/>
        <v>2447.6024049921461</v>
      </c>
      <c r="E45" s="29"/>
      <c r="F45" s="30"/>
      <c r="G45" s="29"/>
      <c r="H45" s="30">
        <f t="shared" si="10"/>
        <v>2447.6024049921461</v>
      </c>
      <c r="I45" s="30">
        <f t="shared" si="11"/>
        <v>2447.6024049921461</v>
      </c>
      <c r="J45" s="29"/>
      <c r="K45" s="30"/>
      <c r="L45" s="29"/>
      <c r="M45" s="30">
        <f t="shared" si="12"/>
        <v>2447.6024049921461</v>
      </c>
      <c r="N45" s="30">
        <f t="shared" si="13"/>
        <v>2447.6024049921461</v>
      </c>
      <c r="O45" s="29"/>
      <c r="P45" s="30"/>
      <c r="Q45" s="29"/>
      <c r="R45" s="30">
        <f t="shared" si="14"/>
        <v>2447.6024049921461</v>
      </c>
      <c r="S45" s="30">
        <f t="shared" si="15"/>
        <v>2447.6024049921461</v>
      </c>
      <c r="T45" s="29"/>
      <c r="U45" s="30"/>
      <c r="V45" s="29"/>
      <c r="W45" s="30">
        <f t="shared" si="16"/>
        <v>2447.6024049921461</v>
      </c>
    </row>
    <row r="46" spans="1:33" s="32" customFormat="1" x14ac:dyDescent="0.3">
      <c r="A46" s="26"/>
      <c r="B46" s="27">
        <f t="shared" si="17"/>
        <v>7</v>
      </c>
      <c r="C46" s="28" t="s">
        <v>6</v>
      </c>
      <c r="D46" s="30">
        <f t="shared" si="9"/>
        <v>4.530142979972771</v>
      </c>
      <c r="E46" s="29"/>
      <c r="F46" s="30"/>
      <c r="G46" s="29"/>
      <c r="H46" s="30">
        <f t="shared" si="10"/>
        <v>4.530142979972771</v>
      </c>
      <c r="I46" s="30">
        <f t="shared" si="11"/>
        <v>4.530142979972771</v>
      </c>
      <c r="J46" s="29"/>
      <c r="K46" s="30"/>
      <c r="L46" s="29"/>
      <c r="M46" s="30">
        <f t="shared" si="12"/>
        <v>4.530142979972771</v>
      </c>
      <c r="N46" s="30">
        <f t="shared" si="13"/>
        <v>4.530142979972771</v>
      </c>
      <c r="O46" s="29"/>
      <c r="P46" s="30"/>
      <c r="Q46" s="29"/>
      <c r="R46" s="30">
        <f t="shared" si="14"/>
        <v>4.530142979972771</v>
      </c>
      <c r="S46" s="30">
        <f t="shared" si="15"/>
        <v>4.530142979972771</v>
      </c>
      <c r="T46" s="29"/>
      <c r="U46" s="30"/>
      <c r="V46" s="29"/>
      <c r="W46" s="30">
        <f t="shared" si="16"/>
        <v>4.530142979972771</v>
      </c>
    </row>
    <row r="47" spans="1:33" s="32" customFormat="1" x14ac:dyDescent="0.3">
      <c r="A47" s="26"/>
      <c r="B47" s="27">
        <f t="shared" si="17"/>
        <v>8</v>
      </c>
      <c r="C47" s="28" t="s">
        <v>7</v>
      </c>
      <c r="D47" s="30">
        <f t="shared" si="9"/>
        <v>9.2497559525249642</v>
      </c>
      <c r="E47" s="29"/>
      <c r="F47" s="30"/>
      <c r="G47" s="29"/>
      <c r="H47" s="30">
        <f t="shared" si="10"/>
        <v>9.2497559525249642</v>
      </c>
      <c r="I47" s="30">
        <f t="shared" si="11"/>
        <v>9.2497559525249642</v>
      </c>
      <c r="J47" s="29"/>
      <c r="K47" s="30"/>
      <c r="L47" s="29"/>
      <c r="M47" s="30">
        <f t="shared" si="12"/>
        <v>9.2497559525249642</v>
      </c>
      <c r="N47" s="30">
        <f t="shared" si="13"/>
        <v>9.2497559525249642</v>
      </c>
      <c r="O47" s="29"/>
      <c r="P47" s="30"/>
      <c r="Q47" s="29"/>
      <c r="R47" s="30">
        <f t="shared" si="14"/>
        <v>9.2497559525249642</v>
      </c>
      <c r="S47" s="30">
        <f t="shared" si="15"/>
        <v>9.2497559525249642</v>
      </c>
      <c r="T47" s="29"/>
      <c r="U47" s="30"/>
      <c r="V47" s="29"/>
      <c r="W47" s="30">
        <f t="shared" si="16"/>
        <v>9.2497559525249642</v>
      </c>
    </row>
    <row r="48" spans="1:33" s="32" customFormat="1" x14ac:dyDescent="0.3">
      <c r="A48" s="26"/>
      <c r="B48" s="27">
        <f t="shared" si="17"/>
        <v>9</v>
      </c>
      <c r="C48" s="28" t="s">
        <v>8</v>
      </c>
      <c r="D48" s="30">
        <f t="shared" si="9"/>
        <v>15.271253379965787</v>
      </c>
      <c r="E48" s="29"/>
      <c r="F48" s="30"/>
      <c r="G48" s="29"/>
      <c r="H48" s="30">
        <f t="shared" si="10"/>
        <v>15.271253379965787</v>
      </c>
      <c r="I48" s="30">
        <f t="shared" si="11"/>
        <v>15.271253379965787</v>
      </c>
      <c r="J48" s="29"/>
      <c r="K48" s="30"/>
      <c r="L48" s="29"/>
      <c r="M48" s="30">
        <f t="shared" si="12"/>
        <v>15.271253379965787</v>
      </c>
      <c r="N48" s="30">
        <f t="shared" si="13"/>
        <v>15.271253379965787</v>
      </c>
      <c r="O48" s="29"/>
      <c r="P48" s="30"/>
      <c r="Q48" s="29"/>
      <c r="R48" s="30">
        <f t="shared" si="14"/>
        <v>15.271253379965787</v>
      </c>
      <c r="S48" s="30">
        <f t="shared" si="15"/>
        <v>15.271253379965787</v>
      </c>
      <c r="T48" s="29"/>
      <c r="U48" s="30"/>
      <c r="V48" s="29"/>
      <c r="W48" s="30">
        <f t="shared" si="16"/>
        <v>15.271253379965787</v>
      </c>
    </row>
    <row r="49" spans="1:23" s="32" customFormat="1" x14ac:dyDescent="0.3">
      <c r="A49" s="26"/>
      <c r="B49" s="27">
        <f t="shared" si="17"/>
        <v>10</v>
      </c>
      <c r="C49" s="28" t="s">
        <v>9</v>
      </c>
      <c r="D49" s="30">
        <f t="shared" si="9"/>
        <v>0.72155309751992269</v>
      </c>
      <c r="E49" s="29"/>
      <c r="F49" s="30"/>
      <c r="G49" s="29"/>
      <c r="H49" s="30">
        <f t="shared" si="10"/>
        <v>0.72155309751992269</v>
      </c>
      <c r="I49" s="30">
        <f t="shared" si="11"/>
        <v>0.72155309751992269</v>
      </c>
      <c r="J49" s="29"/>
      <c r="K49" s="30"/>
      <c r="L49" s="29"/>
      <c r="M49" s="30">
        <f t="shared" si="12"/>
        <v>0.72155309751992269</v>
      </c>
      <c r="N49" s="30">
        <f t="shared" si="13"/>
        <v>0.72155309751992269</v>
      </c>
      <c r="O49" s="29"/>
      <c r="P49" s="30"/>
      <c r="Q49" s="29"/>
      <c r="R49" s="30">
        <f t="shared" si="14"/>
        <v>0.72155309751992269</v>
      </c>
      <c r="S49" s="30">
        <f t="shared" si="15"/>
        <v>0.72155309751992269</v>
      </c>
      <c r="T49" s="29"/>
      <c r="U49" s="30"/>
      <c r="V49" s="29"/>
      <c r="W49" s="30">
        <f t="shared" si="16"/>
        <v>0.72155309751992269</v>
      </c>
    </row>
    <row r="50" spans="1:23" s="32" customFormat="1" x14ac:dyDescent="0.3">
      <c r="A50" s="26"/>
      <c r="B50" s="27">
        <f t="shared" si="17"/>
        <v>11</v>
      </c>
      <c r="C50" s="28" t="s">
        <v>10</v>
      </c>
      <c r="D50" s="30">
        <f t="shared" si="9"/>
        <v>12.201481639981834</v>
      </c>
      <c r="E50" s="29"/>
      <c r="F50" s="30"/>
      <c r="G50" s="29"/>
      <c r="H50" s="30">
        <f t="shared" si="10"/>
        <v>12.201481639981834</v>
      </c>
      <c r="I50" s="30">
        <f t="shared" si="11"/>
        <v>12.201481639981834</v>
      </c>
      <c r="J50" s="29"/>
      <c r="K50" s="30"/>
      <c r="L50" s="29"/>
      <c r="M50" s="30">
        <f t="shared" si="12"/>
        <v>12.201481639981834</v>
      </c>
      <c r="N50" s="30">
        <f t="shared" si="13"/>
        <v>12.201481639981834</v>
      </c>
      <c r="O50" s="29"/>
      <c r="P50" s="30"/>
      <c r="Q50" s="29"/>
      <c r="R50" s="30">
        <f t="shared" si="14"/>
        <v>12.201481639981834</v>
      </c>
      <c r="S50" s="30">
        <f t="shared" si="15"/>
        <v>12.201481639981834</v>
      </c>
      <c r="T50" s="29"/>
      <c r="U50" s="30"/>
      <c r="V50" s="29"/>
      <c r="W50" s="30">
        <f t="shared" si="16"/>
        <v>12.201481639981834</v>
      </c>
    </row>
    <row r="51" spans="1:23" s="37" customFormat="1" x14ac:dyDescent="0.3">
      <c r="A51" s="26"/>
      <c r="B51" s="27">
        <f t="shared" si="17"/>
        <v>12</v>
      </c>
      <c r="C51" s="28" t="s">
        <v>11</v>
      </c>
      <c r="D51" s="30">
        <f t="shared" si="9"/>
        <v>1.8615921258363524</v>
      </c>
      <c r="E51" s="29"/>
      <c r="F51" s="30"/>
      <c r="G51" s="29"/>
      <c r="H51" s="30">
        <f t="shared" si="10"/>
        <v>1.8615921258363524</v>
      </c>
      <c r="I51" s="30">
        <f t="shared" si="11"/>
        <v>1.8615921258363524</v>
      </c>
      <c r="J51" s="29"/>
      <c r="K51" s="30"/>
      <c r="L51" s="29"/>
      <c r="M51" s="30">
        <f t="shared" si="12"/>
        <v>1.8615921258363524</v>
      </c>
      <c r="N51" s="30">
        <f t="shared" si="13"/>
        <v>1.8615921258363524</v>
      </c>
      <c r="O51" s="29"/>
      <c r="P51" s="30"/>
      <c r="Q51" s="29"/>
      <c r="R51" s="30">
        <f t="shared" si="14"/>
        <v>1.8615921258363524</v>
      </c>
      <c r="S51" s="30">
        <f t="shared" si="15"/>
        <v>1.8615921258363524</v>
      </c>
      <c r="T51" s="29"/>
      <c r="U51" s="30"/>
      <c r="V51" s="29"/>
      <c r="W51" s="30">
        <f t="shared" si="16"/>
        <v>1.8615921258363524</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3216.8162603577825</v>
      </c>
      <c r="E57" s="36">
        <f>SUM(E40:E56)</f>
        <v>0</v>
      </c>
      <c r="F57" s="36">
        <f>SUM(F40:F56)</f>
        <v>0</v>
      </c>
      <c r="G57" s="36">
        <f>SUM(G40:G56)</f>
        <v>0</v>
      </c>
      <c r="H57" s="36">
        <f>SUM(H40:H56)</f>
        <v>3216.8162603577825</v>
      </c>
      <c r="I57" s="36">
        <f t="shared" ref="I57:W57" si="18">SUM(I40:I56)</f>
        <v>3216.8162603577825</v>
      </c>
      <c r="J57" s="36">
        <f t="shared" si="18"/>
        <v>0</v>
      </c>
      <c r="K57" s="36">
        <f t="shared" si="18"/>
        <v>0</v>
      </c>
      <c r="L57" s="36">
        <f t="shared" si="18"/>
        <v>0</v>
      </c>
      <c r="M57" s="36">
        <f t="shared" si="18"/>
        <v>3216.8162603577825</v>
      </c>
      <c r="N57" s="36">
        <f t="shared" si="18"/>
        <v>3216.8162603577825</v>
      </c>
      <c r="O57" s="36">
        <f t="shared" si="18"/>
        <v>0</v>
      </c>
      <c r="P57" s="36">
        <f t="shared" si="18"/>
        <v>0</v>
      </c>
      <c r="Q57" s="36">
        <f t="shared" si="18"/>
        <v>0</v>
      </c>
      <c r="R57" s="36">
        <f t="shared" si="18"/>
        <v>3216.8162603577825</v>
      </c>
      <c r="S57" s="36">
        <f t="shared" si="18"/>
        <v>3216.8162603577825</v>
      </c>
      <c r="T57" s="36">
        <f t="shared" si="18"/>
        <v>0</v>
      </c>
      <c r="U57" s="36">
        <f t="shared" si="18"/>
        <v>0</v>
      </c>
      <c r="V57" s="36">
        <f t="shared" si="18"/>
        <v>0</v>
      </c>
      <c r="W57" s="36">
        <f t="shared" si="18"/>
        <v>3216.8162603577825</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131.23591743611715</v>
      </c>
      <c r="E69" s="43">
        <f t="shared" si="19"/>
        <v>8.1172826639037918</v>
      </c>
      <c r="F69" s="43">
        <f t="shared" ref="F69:F84" si="25">IFERROR(IF(D69=0,0,D69/D15*F15),0)</f>
        <v>0</v>
      </c>
      <c r="G69" s="44"/>
      <c r="H69" s="43">
        <f>D69+E69-F69-G69</f>
        <v>139.35320010002093</v>
      </c>
      <c r="I69" s="45">
        <f t="shared" ref="I69:I84" si="26">H69</f>
        <v>139.35320010002093</v>
      </c>
      <c r="J69" s="43">
        <f t="shared" ref="J69:J84" si="27">IF((IFERROR(I69/((I15+J15)*90%),0))&lt;70%,MIN((MAX((I15+J15)*90%-I69,0)),(I15+J15/2)*$A69),MAX((J15+I15)*90%-I69,0)/J$86)</f>
        <v>8.1172826639037918</v>
      </c>
      <c r="K69" s="43">
        <f t="shared" ref="K69:K84" si="28">IFERROR(IF(I69=0,0,I69/I15*K15),0)</f>
        <v>0</v>
      </c>
      <c r="L69" s="44"/>
      <c r="M69" s="45">
        <f t="shared" si="20"/>
        <v>147.47048276392471</v>
      </c>
      <c r="N69" s="43">
        <f t="shared" ref="N69:N84" si="29">M69</f>
        <v>147.47048276392471</v>
      </c>
      <c r="O69" s="43">
        <f>IF((IFERROR(N69/((N15+O15)*90%),0))&lt;70%,MIN((MAX((N15+O15)*90%-N69,0)),(N15+O15/2)*$A96),MAX((O15+N15)*90%-N69,0)/O$86)</f>
        <v>8.1172826639037918</v>
      </c>
      <c r="P69" s="43">
        <f t="shared" si="22"/>
        <v>0</v>
      </c>
      <c r="Q69" s="44"/>
      <c r="R69" s="43">
        <f t="shared" ref="R69:R84" si="30">N69+O69-P69-Q69</f>
        <v>155.58776542782849</v>
      </c>
      <c r="S69" s="45">
        <f t="shared" ref="S69:S84" si="31">R69</f>
        <v>155.58776542782849</v>
      </c>
      <c r="T69" s="43">
        <f>IF((IFERROR(S69/((S15+T15)*90%),0))&lt;70%,MIN((MAX((S15+T15)*90%-S69,0)),(S15+T15/2)*$A96),MAX((T15+S15)*90%-S69,0)/T$86)</f>
        <v>6.8540115910490256</v>
      </c>
      <c r="U69" s="43">
        <f t="shared" si="24"/>
        <v>0</v>
      </c>
      <c r="V69" s="44"/>
      <c r="W69" s="45">
        <f t="shared" ref="W69:W84" si="32">S69+T69-U69-V69</f>
        <v>162.4417770188775</v>
      </c>
      <c r="Y69" s="46">
        <v>3.3399999999999999E-2</v>
      </c>
    </row>
    <row r="70" spans="1:25" x14ac:dyDescent="0.3">
      <c r="A70" s="46">
        <v>5.28E-2</v>
      </c>
      <c r="B70" s="41">
        <f t="shared" ref="B70:B84" si="33">B69+1</f>
        <v>3</v>
      </c>
      <c r="C70" s="42" t="s">
        <v>2</v>
      </c>
      <c r="D70" s="133">
        <v>26.400331703070865</v>
      </c>
      <c r="E70" s="43">
        <f t="shared" si="19"/>
        <v>2.3114921879487254</v>
      </c>
      <c r="F70" s="43">
        <f t="shared" si="25"/>
        <v>0</v>
      </c>
      <c r="G70" s="44"/>
      <c r="H70" s="43">
        <f t="shared" ref="H70:H84" si="34">D70+E70-F70-G70</f>
        <v>28.711823891019591</v>
      </c>
      <c r="I70" s="45">
        <f t="shared" si="26"/>
        <v>28.711823891019591</v>
      </c>
      <c r="J70" s="43">
        <f t="shared" si="27"/>
        <v>0.9532909133180929</v>
      </c>
      <c r="K70" s="43">
        <f t="shared" si="28"/>
        <v>0</v>
      </c>
      <c r="L70" s="44"/>
      <c r="M70" s="45">
        <f t="shared" si="20"/>
        <v>29.665114804337684</v>
      </c>
      <c r="N70" s="43">
        <f t="shared" si="29"/>
        <v>29.665114804337684</v>
      </c>
      <c r="O70" s="43">
        <f t="shared" si="21"/>
        <v>0.95329091331809301</v>
      </c>
      <c r="P70" s="43">
        <f t="shared" si="22"/>
        <v>0</v>
      </c>
      <c r="Q70" s="44"/>
      <c r="R70" s="43">
        <f t="shared" si="30"/>
        <v>30.618405717655776</v>
      </c>
      <c r="S70" s="45">
        <f t="shared" si="31"/>
        <v>30.618405717655776</v>
      </c>
      <c r="T70" s="43">
        <f>IF((IFERROR(S70/((S16+T16)*90%),0))&lt;70%,MIN((MAX((S16+T16)*90%-S70,0)),(S16+T16/2)*$A97),MAX((T16+S16)*90%-S70,0)/T$86)</f>
        <v>0.95329091331809312</v>
      </c>
      <c r="U70" s="43">
        <f t="shared" si="24"/>
        <v>0</v>
      </c>
      <c r="V70" s="44"/>
      <c r="W70" s="45">
        <f t="shared" si="32"/>
        <v>31.571696630973868</v>
      </c>
      <c r="Y70" s="46">
        <v>5.28E-2</v>
      </c>
    </row>
    <row r="71" spans="1:25" x14ac:dyDescent="0.3">
      <c r="A71" s="46">
        <v>5.28E-2</v>
      </c>
      <c r="B71" s="41">
        <f t="shared" si="33"/>
        <v>4</v>
      </c>
      <c r="C71" s="42" t="s">
        <v>3</v>
      </c>
      <c r="D71" s="133">
        <v>201.43400573546833</v>
      </c>
      <c r="E71" s="43">
        <f t="shared" si="19"/>
        <v>17.487115926192775</v>
      </c>
      <c r="F71" s="43">
        <f t="shared" si="25"/>
        <v>0</v>
      </c>
      <c r="G71" s="44"/>
      <c r="H71" s="43">
        <f t="shared" si="34"/>
        <v>218.92112166166112</v>
      </c>
      <c r="I71" s="45">
        <f t="shared" si="26"/>
        <v>218.92112166166112</v>
      </c>
      <c r="J71" s="43">
        <f t="shared" si="27"/>
        <v>7.0596144327705597</v>
      </c>
      <c r="K71" s="43">
        <f t="shared" si="28"/>
        <v>0</v>
      </c>
      <c r="L71" s="44"/>
      <c r="M71" s="45">
        <f t="shared" si="20"/>
        <v>225.98073609443168</v>
      </c>
      <c r="N71" s="43">
        <f t="shared" si="29"/>
        <v>225.98073609443168</v>
      </c>
      <c r="O71" s="43">
        <f t="shared" si="21"/>
        <v>7.0596144327705597</v>
      </c>
      <c r="P71" s="43">
        <f t="shared" si="22"/>
        <v>0</v>
      </c>
      <c r="Q71" s="44"/>
      <c r="R71" s="43">
        <f t="shared" si="30"/>
        <v>233.04035052720224</v>
      </c>
      <c r="S71" s="45">
        <f t="shared" si="31"/>
        <v>233.04035052720224</v>
      </c>
      <c r="T71" s="43">
        <f t="shared" si="23"/>
        <v>7.0596144327705597</v>
      </c>
      <c r="U71" s="43">
        <f t="shared" si="24"/>
        <v>0</v>
      </c>
      <c r="V71" s="44"/>
      <c r="W71" s="45">
        <f t="shared" si="32"/>
        <v>240.09996495997279</v>
      </c>
      <c r="Y71" s="46">
        <v>5.28E-2</v>
      </c>
    </row>
    <row r="72" spans="1:25" x14ac:dyDescent="0.3">
      <c r="A72" s="46">
        <v>3.3399999999999999E-2</v>
      </c>
      <c r="B72" s="41">
        <f t="shared" si="33"/>
        <v>5</v>
      </c>
      <c r="C72" s="42" t="s">
        <v>4</v>
      </c>
      <c r="D72" s="133">
        <v>23.5074481428741</v>
      </c>
      <c r="E72" s="43">
        <f t="shared" si="19"/>
        <v>1.5108967347463562</v>
      </c>
      <c r="F72" s="43">
        <f t="shared" si="25"/>
        <v>0</v>
      </c>
      <c r="G72" s="44"/>
      <c r="H72" s="43">
        <f t="shared" si="34"/>
        <v>25.018344877620457</v>
      </c>
      <c r="I72" s="45">
        <f t="shared" si="26"/>
        <v>25.018344877620457</v>
      </c>
      <c r="J72" s="43">
        <f t="shared" si="27"/>
        <v>1.5108967347463562</v>
      </c>
      <c r="K72" s="43">
        <f t="shared" si="28"/>
        <v>0</v>
      </c>
      <c r="L72" s="44"/>
      <c r="M72" s="45">
        <f t="shared" si="20"/>
        <v>26.529241612366814</v>
      </c>
      <c r="N72" s="43">
        <f t="shared" si="29"/>
        <v>26.529241612366814</v>
      </c>
      <c r="O72" s="43">
        <f t="shared" si="21"/>
        <v>1.5108967347463562</v>
      </c>
      <c r="P72" s="43">
        <f t="shared" si="22"/>
        <v>0</v>
      </c>
      <c r="Q72" s="44"/>
      <c r="R72" s="43">
        <f t="shared" si="30"/>
        <v>28.040138347113171</v>
      </c>
      <c r="S72" s="45">
        <f t="shared" si="31"/>
        <v>28.040138347113171</v>
      </c>
      <c r="T72" s="43">
        <f t="shared" si="23"/>
        <v>1.5108967347463562</v>
      </c>
      <c r="U72" s="43">
        <f t="shared" si="24"/>
        <v>0</v>
      </c>
      <c r="V72" s="44"/>
      <c r="W72" s="45">
        <f t="shared" si="32"/>
        <v>29.551035081859528</v>
      </c>
      <c r="Y72" s="46">
        <v>3.3399999999999999E-2</v>
      </c>
    </row>
    <row r="73" spans="1:25" x14ac:dyDescent="0.3">
      <c r="A73" s="46">
        <v>5.28E-2</v>
      </c>
      <c r="B73" s="41">
        <f t="shared" si="33"/>
        <v>6</v>
      </c>
      <c r="C73" s="42" t="s">
        <v>5</v>
      </c>
      <c r="D73" s="133">
        <v>1616.6231537405786</v>
      </c>
      <c r="E73" s="43">
        <f t="shared" si="19"/>
        <v>48.002229708268963</v>
      </c>
      <c r="F73" s="43">
        <f>IFERROR(IF(D73=0,0,D73/D19*F19),0)</f>
        <v>0</v>
      </c>
      <c r="G73" s="44"/>
      <c r="H73" s="43">
        <f t="shared" si="34"/>
        <v>1664.6253834488475</v>
      </c>
      <c r="I73" s="45">
        <f t="shared" si="26"/>
        <v>1664.6253834488475</v>
      </c>
      <c r="J73" s="43">
        <f t="shared" si="27"/>
        <v>48.002229708268963</v>
      </c>
      <c r="K73" s="43">
        <f t="shared" si="28"/>
        <v>0</v>
      </c>
      <c r="L73" s="44"/>
      <c r="M73" s="45">
        <f t="shared" si="20"/>
        <v>1712.6276131571165</v>
      </c>
      <c r="N73" s="43">
        <f t="shared" si="29"/>
        <v>1712.6276131571165</v>
      </c>
      <c r="O73" s="43">
        <f t="shared" si="21"/>
        <v>48.00222970826897</v>
      </c>
      <c r="P73" s="43">
        <f t="shared" si="22"/>
        <v>0</v>
      </c>
      <c r="Q73" s="44"/>
      <c r="R73" s="43">
        <f t="shared" si="30"/>
        <v>1760.6298428653854</v>
      </c>
      <c r="S73" s="45">
        <f t="shared" si="31"/>
        <v>1760.6298428653854</v>
      </c>
      <c r="T73" s="43">
        <f t="shared" si="23"/>
        <v>48.00222970826897</v>
      </c>
      <c r="U73" s="43">
        <f t="shared" si="24"/>
        <v>0</v>
      </c>
      <c r="V73" s="44"/>
      <c r="W73" s="45">
        <f t="shared" si="32"/>
        <v>1808.6320725736543</v>
      </c>
      <c r="Y73" s="46">
        <v>5.28E-2</v>
      </c>
    </row>
    <row r="74" spans="1:25" x14ac:dyDescent="0.3">
      <c r="A74" s="46">
        <v>0.18</v>
      </c>
      <c r="B74" s="41">
        <f t="shared" si="33"/>
        <v>7</v>
      </c>
      <c r="C74" s="42" t="s">
        <v>6</v>
      </c>
      <c r="D74" s="133">
        <v>3.6470136054529734</v>
      </c>
      <c r="E74" s="43">
        <f t="shared" si="19"/>
        <v>3.5219742665332586E-2</v>
      </c>
      <c r="F74" s="43">
        <f t="shared" si="25"/>
        <v>0</v>
      </c>
      <c r="G74" s="44"/>
      <c r="H74" s="43">
        <f t="shared" si="34"/>
        <v>3.6822333481183058</v>
      </c>
      <c r="I74" s="45">
        <f t="shared" si="26"/>
        <v>3.6822333481183058</v>
      </c>
      <c r="J74" s="43">
        <f t="shared" si="27"/>
        <v>3.52197426653326E-2</v>
      </c>
      <c r="K74" s="43">
        <f t="shared" si="28"/>
        <v>0</v>
      </c>
      <c r="L74" s="44"/>
      <c r="M74" s="45">
        <f t="shared" si="20"/>
        <v>3.7174530907836383</v>
      </c>
      <c r="N74" s="43">
        <f t="shared" si="29"/>
        <v>3.7174530907836383</v>
      </c>
      <c r="O74" s="43">
        <f t="shared" si="21"/>
        <v>3.5219742665332614E-2</v>
      </c>
      <c r="P74" s="43">
        <f t="shared" si="22"/>
        <v>0</v>
      </c>
      <c r="Q74" s="44"/>
      <c r="R74" s="43">
        <f t="shared" si="30"/>
        <v>3.7526728334489707</v>
      </c>
      <c r="S74" s="45">
        <f t="shared" si="31"/>
        <v>3.7526728334489707</v>
      </c>
      <c r="T74" s="43">
        <f t="shared" si="23"/>
        <v>3.5219742665332635E-2</v>
      </c>
      <c r="U74" s="43">
        <f t="shared" si="24"/>
        <v>0</v>
      </c>
      <c r="V74" s="44"/>
      <c r="W74" s="45">
        <f t="shared" si="32"/>
        <v>3.7878925761143032</v>
      </c>
      <c r="Y74" s="46">
        <v>0.18</v>
      </c>
    </row>
    <row r="75" spans="1:25" x14ac:dyDescent="0.3">
      <c r="A75" s="46">
        <v>5.28E-2</v>
      </c>
      <c r="B75" s="41">
        <f t="shared" si="33"/>
        <v>8</v>
      </c>
      <c r="C75" s="42" t="s">
        <v>7</v>
      </c>
      <c r="D75" s="133">
        <v>7.3123884716947218</v>
      </c>
      <c r="E75" s="43">
        <f t="shared" si="19"/>
        <v>8.2899167299131216E-2</v>
      </c>
      <c r="F75" s="43">
        <f t="shared" si="25"/>
        <v>0</v>
      </c>
      <c r="G75" s="44"/>
      <c r="H75" s="43">
        <f t="shared" si="34"/>
        <v>7.3952876389938531</v>
      </c>
      <c r="I75" s="45">
        <f t="shared" si="26"/>
        <v>7.3952876389938531</v>
      </c>
      <c r="J75" s="43">
        <f t="shared" si="27"/>
        <v>8.2899167299131216E-2</v>
      </c>
      <c r="K75" s="43">
        <f t="shared" si="28"/>
        <v>0</v>
      </c>
      <c r="L75" s="44"/>
      <c r="M75" s="45">
        <f t="shared" si="20"/>
        <v>7.4781868062929844</v>
      </c>
      <c r="N75" s="43">
        <f t="shared" si="29"/>
        <v>7.4781868062929844</v>
      </c>
      <c r="O75" s="43">
        <f t="shared" si="21"/>
        <v>8.2899167299131216E-2</v>
      </c>
      <c r="P75" s="43">
        <f t="shared" si="22"/>
        <v>0</v>
      </c>
      <c r="Q75" s="44"/>
      <c r="R75" s="43">
        <f t="shared" si="30"/>
        <v>7.5610859735921156</v>
      </c>
      <c r="S75" s="45">
        <f t="shared" si="31"/>
        <v>7.5610859735921156</v>
      </c>
      <c r="T75" s="43">
        <f t="shared" si="23"/>
        <v>8.2899167299131202E-2</v>
      </c>
      <c r="U75" s="43">
        <f t="shared" si="24"/>
        <v>0</v>
      </c>
      <c r="V75" s="44"/>
      <c r="W75" s="45">
        <f t="shared" si="32"/>
        <v>7.6439851408912469</v>
      </c>
      <c r="Y75" s="46">
        <v>5.28E-2</v>
      </c>
    </row>
    <row r="76" spans="1:25" x14ac:dyDescent="0.3">
      <c r="A76" s="46">
        <v>5.28E-2</v>
      </c>
      <c r="B76" s="41">
        <f t="shared" si="33"/>
        <v>9</v>
      </c>
      <c r="C76" s="42" t="s">
        <v>8</v>
      </c>
      <c r="D76" s="133">
        <v>10.655409750297752</v>
      </c>
      <c r="E76" s="43">
        <f t="shared" si="19"/>
        <v>0.25291804295234588</v>
      </c>
      <c r="F76" s="43">
        <f t="shared" si="25"/>
        <v>0</v>
      </c>
      <c r="G76" s="44"/>
      <c r="H76" s="43">
        <f t="shared" si="34"/>
        <v>10.908327793250098</v>
      </c>
      <c r="I76" s="45">
        <f t="shared" si="26"/>
        <v>10.908327793250098</v>
      </c>
      <c r="J76" s="43">
        <f t="shared" si="27"/>
        <v>0.25291804295234582</v>
      </c>
      <c r="K76" s="43">
        <f t="shared" si="28"/>
        <v>0</v>
      </c>
      <c r="L76" s="44"/>
      <c r="M76" s="45">
        <f t="shared" si="20"/>
        <v>11.161245836202443</v>
      </c>
      <c r="N76" s="43">
        <f t="shared" si="29"/>
        <v>11.161245836202443</v>
      </c>
      <c r="O76" s="43">
        <f t="shared" si="21"/>
        <v>0.25291804295234588</v>
      </c>
      <c r="P76" s="43">
        <f t="shared" si="22"/>
        <v>0</v>
      </c>
      <c r="Q76" s="44"/>
      <c r="R76" s="43">
        <f t="shared" si="30"/>
        <v>11.414163879154788</v>
      </c>
      <c r="S76" s="45">
        <f t="shared" si="31"/>
        <v>11.414163879154788</v>
      </c>
      <c r="T76" s="43">
        <f t="shared" si="23"/>
        <v>0.25291804295234599</v>
      </c>
      <c r="U76" s="43">
        <f t="shared" si="24"/>
        <v>0</v>
      </c>
      <c r="V76" s="44"/>
      <c r="W76" s="45">
        <f t="shared" si="32"/>
        <v>11.667081922107135</v>
      </c>
      <c r="Y76" s="46">
        <v>5.28E-2</v>
      </c>
    </row>
    <row r="77" spans="1:25" x14ac:dyDescent="0.3">
      <c r="A77" s="46">
        <v>9.5000000000000001E-2</v>
      </c>
      <c r="B77" s="41">
        <f t="shared" si="33"/>
        <v>10</v>
      </c>
      <c r="C77" s="42" t="s">
        <v>9</v>
      </c>
      <c r="D77" s="133">
        <v>0.48301134656250166</v>
      </c>
      <c r="E77" s="43">
        <f t="shared" si="19"/>
        <v>1.3624464619177008E-2</v>
      </c>
      <c r="F77" s="43">
        <f t="shared" si="25"/>
        <v>0</v>
      </c>
      <c r="G77" s="44"/>
      <c r="H77" s="43">
        <f t="shared" si="34"/>
        <v>0.49663581118167865</v>
      </c>
      <c r="I77" s="45">
        <f t="shared" si="26"/>
        <v>0.49663581118167865</v>
      </c>
      <c r="J77" s="43">
        <f t="shared" si="27"/>
        <v>1.3624464619177009E-2</v>
      </c>
      <c r="K77" s="43">
        <f t="shared" si="28"/>
        <v>0</v>
      </c>
      <c r="L77" s="44"/>
      <c r="M77" s="45">
        <f t="shared" si="20"/>
        <v>0.51026027580085564</v>
      </c>
      <c r="N77" s="43">
        <f t="shared" si="29"/>
        <v>0.51026027580085564</v>
      </c>
      <c r="O77" s="43">
        <f t="shared" si="21"/>
        <v>1.3624464619177011E-2</v>
      </c>
      <c r="P77" s="43">
        <f t="shared" si="22"/>
        <v>0</v>
      </c>
      <c r="Q77" s="44"/>
      <c r="R77" s="43">
        <f t="shared" si="30"/>
        <v>0.52388474042003264</v>
      </c>
      <c r="S77" s="45">
        <f t="shared" si="31"/>
        <v>0.52388474042003264</v>
      </c>
      <c r="T77" s="43">
        <f t="shared" si="23"/>
        <v>1.3624464619177013E-2</v>
      </c>
      <c r="U77" s="43">
        <f t="shared" si="24"/>
        <v>0</v>
      </c>
      <c r="V77" s="106">
        <v>0</v>
      </c>
      <c r="W77" s="45">
        <f t="shared" si="32"/>
        <v>0.53750920503920963</v>
      </c>
      <c r="Y77" s="46">
        <v>9.5000000000000001E-2</v>
      </c>
    </row>
    <row r="78" spans="1:25" x14ac:dyDescent="0.3">
      <c r="A78" s="46">
        <v>6.3299999999999995E-2</v>
      </c>
      <c r="B78" s="41">
        <f t="shared" si="33"/>
        <v>11</v>
      </c>
      <c r="C78" s="42" t="s">
        <v>10</v>
      </c>
      <c r="D78" s="133">
        <v>8.4174025974110158</v>
      </c>
      <c r="E78" s="43">
        <f t="shared" si="19"/>
        <v>0.20994610671430433</v>
      </c>
      <c r="F78" s="43">
        <f t="shared" si="25"/>
        <v>0</v>
      </c>
      <c r="G78" s="44"/>
      <c r="H78" s="43">
        <f t="shared" si="34"/>
        <v>8.6273487041253194</v>
      </c>
      <c r="I78" s="45">
        <f t="shared" si="26"/>
        <v>8.6273487041253194</v>
      </c>
      <c r="J78" s="43">
        <f t="shared" si="27"/>
        <v>0.20994610671430439</v>
      </c>
      <c r="K78" s="43">
        <f t="shared" si="28"/>
        <v>0</v>
      </c>
      <c r="L78" s="44"/>
      <c r="M78" s="45">
        <f t="shared" si="20"/>
        <v>8.837294810839623</v>
      </c>
      <c r="N78" s="43">
        <f t="shared" si="29"/>
        <v>8.837294810839623</v>
      </c>
      <c r="O78" s="43">
        <f t="shared" si="21"/>
        <v>0.20994610671430447</v>
      </c>
      <c r="P78" s="43">
        <f t="shared" si="22"/>
        <v>0</v>
      </c>
      <c r="Q78" s="44"/>
      <c r="R78" s="43">
        <f t="shared" si="30"/>
        <v>9.0472409175539283</v>
      </c>
      <c r="S78" s="45">
        <f t="shared" si="31"/>
        <v>9.0472409175539283</v>
      </c>
      <c r="T78" s="43">
        <f t="shared" si="23"/>
        <v>0.20994610671430439</v>
      </c>
      <c r="U78" s="43">
        <f t="shared" si="24"/>
        <v>0</v>
      </c>
      <c r="V78" s="44"/>
      <c r="W78" s="45">
        <f t="shared" si="32"/>
        <v>9.2571870242682319</v>
      </c>
      <c r="Y78" s="46">
        <v>6.3299999999999995E-2</v>
      </c>
    </row>
    <row r="79" spans="1:25" x14ac:dyDescent="0.3">
      <c r="A79" s="46">
        <v>6.3299999999999995E-2</v>
      </c>
      <c r="B79" s="41">
        <f t="shared" si="33"/>
        <v>12</v>
      </c>
      <c r="C79" s="42" t="s">
        <v>11</v>
      </c>
      <c r="D79" s="133">
        <v>0.57327172406705285</v>
      </c>
      <c r="E79" s="43">
        <f t="shared" si="19"/>
        <v>0.1178387815654411</v>
      </c>
      <c r="F79" s="43">
        <f t="shared" si="25"/>
        <v>0</v>
      </c>
      <c r="G79" s="49"/>
      <c r="H79" s="43">
        <f t="shared" si="34"/>
        <v>0.69111050563249399</v>
      </c>
      <c r="I79" s="45">
        <f t="shared" si="26"/>
        <v>0.69111050563249399</v>
      </c>
      <c r="J79" s="43">
        <f t="shared" si="27"/>
        <v>0.1178387815654411</v>
      </c>
      <c r="K79" s="43">
        <f t="shared" si="28"/>
        <v>0</v>
      </c>
      <c r="L79" s="44"/>
      <c r="M79" s="45">
        <f t="shared" si="20"/>
        <v>0.80894928719793513</v>
      </c>
      <c r="N79" s="43">
        <f t="shared" si="29"/>
        <v>0.80894928719793513</v>
      </c>
      <c r="O79" s="43">
        <f t="shared" si="21"/>
        <v>0.1178387815654411</v>
      </c>
      <c r="P79" s="43">
        <f t="shared" si="22"/>
        <v>0</v>
      </c>
      <c r="Q79" s="44"/>
      <c r="R79" s="43">
        <f t="shared" si="30"/>
        <v>0.92678806876337627</v>
      </c>
      <c r="S79" s="45">
        <f t="shared" si="31"/>
        <v>0.92678806876337627</v>
      </c>
      <c r="T79" s="43">
        <f t="shared" si="23"/>
        <v>0.1178387815654411</v>
      </c>
      <c r="U79" s="43">
        <f t="shared" si="24"/>
        <v>0</v>
      </c>
      <c r="V79" s="44"/>
      <c r="W79" s="45">
        <f t="shared" si="32"/>
        <v>1.0446268503288174</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2030.2893542535951</v>
      </c>
      <c r="E85" s="36">
        <f>SUM(E68:E84)</f>
        <v>78.141463526876336</v>
      </c>
      <c r="F85" s="36">
        <f t="shared" ref="F85:W85" si="35">SUM(F68:F84)</f>
        <v>0</v>
      </c>
      <c r="G85" s="36">
        <f t="shared" si="35"/>
        <v>0</v>
      </c>
      <c r="H85" s="36">
        <f t="shared" si="35"/>
        <v>2108.430817780471</v>
      </c>
      <c r="I85" s="36">
        <f t="shared" si="35"/>
        <v>2108.430817780471</v>
      </c>
      <c r="J85" s="36">
        <f t="shared" si="35"/>
        <v>66.355760758823493</v>
      </c>
      <c r="K85" s="36">
        <f t="shared" si="35"/>
        <v>0</v>
      </c>
      <c r="L85" s="36">
        <f t="shared" si="35"/>
        <v>0</v>
      </c>
      <c r="M85" s="36">
        <f t="shared" si="35"/>
        <v>2174.7865785392942</v>
      </c>
      <c r="N85" s="36">
        <f t="shared" si="35"/>
        <v>2174.7865785392942</v>
      </c>
      <c r="O85" s="36">
        <f t="shared" si="35"/>
        <v>66.355760758823507</v>
      </c>
      <c r="P85" s="36">
        <f t="shared" si="35"/>
        <v>0</v>
      </c>
      <c r="Q85" s="36">
        <f t="shared" si="35"/>
        <v>0</v>
      </c>
      <c r="R85" s="36">
        <f t="shared" si="35"/>
        <v>2241.1423392981183</v>
      </c>
      <c r="S85" s="36">
        <f t="shared" si="35"/>
        <v>2241.1423392981183</v>
      </c>
      <c r="T85" s="36">
        <f t="shared" si="35"/>
        <v>65.092489685968744</v>
      </c>
      <c r="U85" s="36">
        <f t="shared" si="35"/>
        <v>0</v>
      </c>
      <c r="V85" s="36">
        <f t="shared" si="35"/>
        <v>0</v>
      </c>
      <c r="W85" s="36">
        <f t="shared" si="35"/>
        <v>2306.2348289840866</v>
      </c>
    </row>
    <row r="86" spans="1:33" ht="16" x14ac:dyDescent="0.3">
      <c r="A86" s="85"/>
      <c r="B86" s="38"/>
      <c r="C86" s="51" t="s">
        <v>87</v>
      </c>
      <c r="D86" s="52"/>
      <c r="E86" s="53">
        <v>12.212328767123287</v>
      </c>
      <c r="F86" s="52">
        <f>E85-F85</f>
        <v>78.141463526876336</v>
      </c>
      <c r="G86" s="52"/>
      <c r="H86" s="52"/>
      <c r="I86" s="54"/>
      <c r="J86" s="53">
        <f>E86-1</f>
        <v>11.212328767123287</v>
      </c>
      <c r="K86" s="54"/>
      <c r="L86" s="54"/>
      <c r="M86" s="54"/>
      <c r="N86" s="52"/>
      <c r="O86" s="53">
        <f>J86-1</f>
        <v>10.212328767123287</v>
      </c>
      <c r="P86" s="52"/>
      <c r="Q86" s="52"/>
      <c r="R86" s="52"/>
      <c r="S86" s="54"/>
      <c r="T86" s="53">
        <f>O86-1</f>
        <v>9.212328767123287</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42"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07"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162.4417770188775</v>
      </c>
      <c r="E96" s="43">
        <f t="shared" si="37"/>
        <v>6.8540115910490274</v>
      </c>
      <c r="F96" s="43">
        <f t="shared" si="38"/>
        <v>0</v>
      </c>
      <c r="G96" s="44"/>
      <c r="H96" s="45">
        <f t="shared" ref="H96:H111" si="46">D96+E96-F96-G96</f>
        <v>169.29578860992652</v>
      </c>
      <c r="I96" s="30">
        <f t="shared" ref="I96:I111" si="47">H96</f>
        <v>169.29578860992652</v>
      </c>
      <c r="J96" s="43">
        <f t="shared" si="39"/>
        <v>6.8540115910490282</v>
      </c>
      <c r="K96" s="43">
        <f t="shared" si="40"/>
        <v>0</v>
      </c>
      <c r="L96" s="29"/>
      <c r="M96" s="30">
        <f t="shared" ref="M96:M111" si="48">I96+J96-K96-L96</f>
        <v>176.14980020097553</v>
      </c>
      <c r="N96" s="30">
        <f t="shared" ref="N96:N111" si="49">M96</f>
        <v>176.14980020097553</v>
      </c>
      <c r="O96" s="43">
        <f t="shared" si="41"/>
        <v>6.8540115910490309</v>
      </c>
      <c r="P96" s="43">
        <f t="shared" si="42"/>
        <v>0</v>
      </c>
      <c r="Q96" s="29"/>
      <c r="R96" s="30">
        <f t="shared" ref="R96:R111" si="50">N96+O96-P96-Q96</f>
        <v>183.00381179202458</v>
      </c>
      <c r="S96" s="30">
        <f t="shared" ref="S96:S111" si="51">R96</f>
        <v>183.00381179202458</v>
      </c>
      <c r="T96" s="43">
        <f t="shared" si="43"/>
        <v>6.8540115910490282</v>
      </c>
      <c r="U96" s="43">
        <f t="shared" si="44"/>
        <v>0</v>
      </c>
      <c r="V96" s="29"/>
      <c r="W96" s="30">
        <f t="shared" ref="W96:W111" si="52">S96+T96-U96-V96</f>
        <v>189.85782338307359</v>
      </c>
    </row>
    <row r="97" spans="1:23" x14ac:dyDescent="0.3">
      <c r="A97" s="46">
        <f t="shared" si="45"/>
        <v>5.28E-2</v>
      </c>
      <c r="B97" s="41">
        <f t="shared" ref="B97:B111" si="53">B96+1</f>
        <v>3</v>
      </c>
      <c r="C97" s="42" t="s">
        <v>2</v>
      </c>
      <c r="D97" s="45">
        <f t="shared" si="36"/>
        <v>31.571696630973868</v>
      </c>
      <c r="E97" s="43">
        <f t="shared" si="37"/>
        <v>0.95329091331809312</v>
      </c>
      <c r="F97" s="43">
        <f t="shared" si="38"/>
        <v>0</v>
      </c>
      <c r="G97" s="44"/>
      <c r="H97" s="45">
        <f t="shared" si="46"/>
        <v>32.52498754429196</v>
      </c>
      <c r="I97" s="30">
        <f t="shared" si="47"/>
        <v>32.52498754429196</v>
      </c>
      <c r="J97" s="43">
        <f t="shared" si="39"/>
        <v>0.95329091331809335</v>
      </c>
      <c r="K97" s="43">
        <f t="shared" si="40"/>
        <v>0</v>
      </c>
      <c r="L97" s="29"/>
      <c r="M97" s="30">
        <f t="shared" si="48"/>
        <v>33.478278457610052</v>
      </c>
      <c r="N97" s="30">
        <f t="shared" si="49"/>
        <v>33.478278457610052</v>
      </c>
      <c r="O97" s="43">
        <f t="shared" si="41"/>
        <v>0.95329091331809346</v>
      </c>
      <c r="P97" s="43">
        <f t="shared" si="42"/>
        <v>0</v>
      </c>
      <c r="Q97" s="29"/>
      <c r="R97" s="30">
        <f t="shared" si="50"/>
        <v>34.431569370928145</v>
      </c>
      <c r="S97" s="30">
        <f t="shared" si="51"/>
        <v>34.431569370928145</v>
      </c>
      <c r="T97" s="43">
        <f t="shared" si="43"/>
        <v>0.95329091331809368</v>
      </c>
      <c r="U97" s="43">
        <f t="shared" si="44"/>
        <v>0</v>
      </c>
      <c r="V97" s="29"/>
      <c r="W97" s="30">
        <f t="shared" si="52"/>
        <v>35.384860284246237</v>
      </c>
    </row>
    <row r="98" spans="1:23" x14ac:dyDescent="0.3">
      <c r="A98" s="46">
        <f t="shared" si="45"/>
        <v>5.28E-2</v>
      </c>
      <c r="B98" s="41">
        <f t="shared" si="53"/>
        <v>4</v>
      </c>
      <c r="C98" s="42" t="s">
        <v>3</v>
      </c>
      <c r="D98" s="45">
        <f t="shared" si="36"/>
        <v>240.09996495997279</v>
      </c>
      <c r="E98" s="43">
        <f t="shared" si="37"/>
        <v>7.0596144327705606</v>
      </c>
      <c r="F98" s="43">
        <f t="shared" si="38"/>
        <v>0</v>
      </c>
      <c r="G98" s="44"/>
      <c r="H98" s="45">
        <f t="shared" si="46"/>
        <v>247.15957939274335</v>
      </c>
      <c r="I98" s="30">
        <f t="shared" si="47"/>
        <v>247.15957939274335</v>
      </c>
      <c r="J98" s="43">
        <f t="shared" si="39"/>
        <v>7.0596144327705606</v>
      </c>
      <c r="K98" s="43">
        <f t="shared" si="40"/>
        <v>0</v>
      </c>
      <c r="L98" s="29"/>
      <c r="M98" s="30">
        <f t="shared" si="48"/>
        <v>254.21919382551391</v>
      </c>
      <c r="N98" s="30">
        <f t="shared" si="49"/>
        <v>254.21919382551391</v>
      </c>
      <c r="O98" s="43">
        <f t="shared" si="41"/>
        <v>7.0596144327705606</v>
      </c>
      <c r="P98" s="43">
        <f t="shared" si="42"/>
        <v>0</v>
      </c>
      <c r="Q98" s="29"/>
      <c r="R98" s="30">
        <f t="shared" si="50"/>
        <v>261.27880825828447</v>
      </c>
      <c r="S98" s="30">
        <f t="shared" si="51"/>
        <v>261.27880825828447</v>
      </c>
      <c r="T98" s="43">
        <f t="shared" si="43"/>
        <v>7.0596144327705606</v>
      </c>
      <c r="U98" s="43">
        <f t="shared" si="44"/>
        <v>0</v>
      </c>
      <c r="V98" s="29"/>
      <c r="W98" s="30">
        <f t="shared" si="52"/>
        <v>268.33842269105503</v>
      </c>
    </row>
    <row r="99" spans="1:23" x14ac:dyDescent="0.3">
      <c r="A99" s="46">
        <f t="shared" si="45"/>
        <v>3.3399999999999999E-2</v>
      </c>
      <c r="B99" s="41">
        <f t="shared" si="53"/>
        <v>5</v>
      </c>
      <c r="C99" s="42" t="s">
        <v>4</v>
      </c>
      <c r="D99" s="45">
        <f t="shared" si="36"/>
        <v>29.551035081859528</v>
      </c>
      <c r="E99" s="43">
        <f t="shared" si="37"/>
        <v>1.3591456820926477</v>
      </c>
      <c r="F99" s="43">
        <f t="shared" si="38"/>
        <v>0</v>
      </c>
      <c r="G99" s="44"/>
      <c r="H99" s="45">
        <f t="shared" si="46"/>
        <v>30.910180763952177</v>
      </c>
      <c r="I99" s="30">
        <f t="shared" si="47"/>
        <v>30.910180763952177</v>
      </c>
      <c r="J99" s="43">
        <f t="shared" si="39"/>
        <v>1.3591456820926475</v>
      </c>
      <c r="K99" s="43">
        <f t="shared" si="40"/>
        <v>0</v>
      </c>
      <c r="L99" s="29"/>
      <c r="M99" s="30">
        <f t="shared" si="48"/>
        <v>32.269326446044822</v>
      </c>
      <c r="N99" s="30">
        <f t="shared" si="49"/>
        <v>32.269326446044822</v>
      </c>
      <c r="O99" s="43">
        <f t="shared" si="41"/>
        <v>1.359145682092648</v>
      </c>
      <c r="P99" s="43">
        <f t="shared" si="42"/>
        <v>0</v>
      </c>
      <c r="Q99" s="29"/>
      <c r="R99" s="30">
        <f t="shared" si="50"/>
        <v>33.628472128137467</v>
      </c>
      <c r="S99" s="30">
        <f t="shared" si="51"/>
        <v>33.628472128137467</v>
      </c>
      <c r="T99" s="43">
        <f t="shared" si="43"/>
        <v>1.3591456820926484</v>
      </c>
      <c r="U99" s="43">
        <f t="shared" si="44"/>
        <v>0</v>
      </c>
      <c r="V99" s="29"/>
      <c r="W99" s="30">
        <f t="shared" si="52"/>
        <v>34.987617810230113</v>
      </c>
    </row>
    <row r="100" spans="1:23" x14ac:dyDescent="0.3">
      <c r="A100" s="46">
        <f t="shared" si="45"/>
        <v>5.28E-2</v>
      </c>
      <c r="B100" s="41">
        <f t="shared" si="53"/>
        <v>6</v>
      </c>
      <c r="C100" s="42" t="s">
        <v>5</v>
      </c>
      <c r="D100" s="45">
        <f t="shared" si="36"/>
        <v>1808.6320725736543</v>
      </c>
      <c r="E100" s="43">
        <f t="shared" si="37"/>
        <v>48.002229708268978</v>
      </c>
      <c r="F100" s="43">
        <f t="shared" si="38"/>
        <v>0</v>
      </c>
      <c r="G100" s="44"/>
      <c r="H100" s="45">
        <f t="shared" si="46"/>
        <v>1856.6343022819233</v>
      </c>
      <c r="I100" s="30">
        <f t="shared" si="47"/>
        <v>1856.6343022819233</v>
      </c>
      <c r="J100" s="43">
        <f t="shared" si="39"/>
        <v>48.002229708268978</v>
      </c>
      <c r="K100" s="43">
        <f t="shared" si="40"/>
        <v>0</v>
      </c>
      <c r="L100" s="29"/>
      <c r="M100" s="30">
        <f t="shared" si="48"/>
        <v>1904.6365319901922</v>
      </c>
      <c r="N100" s="30">
        <f t="shared" si="49"/>
        <v>1904.6365319901922</v>
      </c>
      <c r="O100" s="43">
        <f t="shared" si="41"/>
        <v>48.002229708268985</v>
      </c>
      <c r="P100" s="43">
        <f t="shared" si="42"/>
        <v>0</v>
      </c>
      <c r="Q100" s="29"/>
      <c r="R100" s="30">
        <f t="shared" si="50"/>
        <v>1952.6387616984612</v>
      </c>
      <c r="S100" s="30">
        <f t="shared" si="51"/>
        <v>1952.6387616984612</v>
      </c>
      <c r="T100" s="43">
        <f t="shared" si="43"/>
        <v>48.002229708268992</v>
      </c>
      <c r="U100" s="43">
        <f t="shared" si="44"/>
        <v>0</v>
      </c>
      <c r="V100" s="29"/>
      <c r="W100" s="30">
        <f t="shared" si="52"/>
        <v>2000.6409914067301</v>
      </c>
    </row>
    <row r="101" spans="1:23" x14ac:dyDescent="0.3">
      <c r="A101" s="46">
        <f t="shared" si="45"/>
        <v>0.18</v>
      </c>
      <c r="B101" s="41">
        <f t="shared" si="53"/>
        <v>7</v>
      </c>
      <c r="C101" s="42" t="s">
        <v>6</v>
      </c>
      <c r="D101" s="45">
        <f t="shared" si="36"/>
        <v>3.7878925761143032</v>
      </c>
      <c r="E101" s="43">
        <f t="shared" si="37"/>
        <v>3.5219742665332655E-2</v>
      </c>
      <c r="F101" s="43">
        <f t="shared" si="38"/>
        <v>0</v>
      </c>
      <c r="G101" s="44"/>
      <c r="H101" s="45">
        <f t="shared" si="46"/>
        <v>3.8231123187796356</v>
      </c>
      <c r="I101" s="30">
        <f t="shared" si="47"/>
        <v>3.8231123187796356</v>
      </c>
      <c r="J101" s="43">
        <f t="shared" si="39"/>
        <v>3.5219742665332683E-2</v>
      </c>
      <c r="K101" s="43">
        <f t="shared" si="40"/>
        <v>0</v>
      </c>
      <c r="L101" s="29"/>
      <c r="M101" s="30">
        <f t="shared" si="48"/>
        <v>3.8583320614449685</v>
      </c>
      <c r="N101" s="30">
        <f t="shared" si="49"/>
        <v>3.8583320614449685</v>
      </c>
      <c r="O101" s="43">
        <f t="shared" si="41"/>
        <v>3.5219742665332648E-2</v>
      </c>
      <c r="P101" s="43">
        <f t="shared" si="42"/>
        <v>0</v>
      </c>
      <c r="Q101" s="29"/>
      <c r="R101" s="30">
        <f t="shared" si="50"/>
        <v>3.893551804110301</v>
      </c>
      <c r="S101" s="30">
        <f t="shared" si="51"/>
        <v>3.893551804110301</v>
      </c>
      <c r="T101" s="43">
        <f t="shared" si="43"/>
        <v>3.5219742665332683E-2</v>
      </c>
      <c r="U101" s="43">
        <f t="shared" si="44"/>
        <v>0</v>
      </c>
      <c r="V101" s="29"/>
      <c r="W101" s="30">
        <f t="shared" si="52"/>
        <v>3.9287715467756339</v>
      </c>
    </row>
    <row r="102" spans="1:23" x14ac:dyDescent="0.3">
      <c r="A102" s="46">
        <f t="shared" si="45"/>
        <v>5.28E-2</v>
      </c>
      <c r="B102" s="41">
        <f t="shared" si="53"/>
        <v>8</v>
      </c>
      <c r="C102" s="42" t="s">
        <v>7</v>
      </c>
      <c r="D102" s="45">
        <f t="shared" si="36"/>
        <v>7.6439851408912469</v>
      </c>
      <c r="E102" s="43">
        <f>IF((IFERROR(D102/((D47+E47)*90%),0))&lt;70%,MIN((MAX((D47+E47)*90%-D102,0)),(D47+E47/2)*$A102),MAX((E47+D47)*90%-D102,0)/E$113)</f>
        <v>8.2899167299131202E-2</v>
      </c>
      <c r="F102" s="43">
        <f t="shared" si="38"/>
        <v>0</v>
      </c>
      <c r="G102" s="44"/>
      <c r="H102" s="45">
        <f t="shared" si="46"/>
        <v>7.7268843081903782</v>
      </c>
      <c r="I102" s="30">
        <f t="shared" si="47"/>
        <v>7.7268843081903782</v>
      </c>
      <c r="J102" s="43">
        <f t="shared" si="39"/>
        <v>8.2899167299131188E-2</v>
      </c>
      <c r="K102" s="43">
        <f t="shared" si="40"/>
        <v>0</v>
      </c>
      <c r="L102" s="29"/>
      <c r="M102" s="30">
        <f t="shared" si="48"/>
        <v>7.8097834754895095</v>
      </c>
      <c r="N102" s="30">
        <f t="shared" si="49"/>
        <v>7.8097834754895095</v>
      </c>
      <c r="O102" s="43">
        <f t="shared" si="41"/>
        <v>8.2899167299131174E-2</v>
      </c>
      <c r="P102" s="43">
        <f t="shared" si="42"/>
        <v>0</v>
      </c>
      <c r="Q102" s="29"/>
      <c r="R102" s="30">
        <f t="shared" si="50"/>
        <v>7.8926826427886407</v>
      </c>
      <c r="S102" s="30">
        <f t="shared" si="51"/>
        <v>7.8926826427886407</v>
      </c>
      <c r="T102" s="43">
        <f t="shared" si="43"/>
        <v>8.2899167299131146E-2</v>
      </c>
      <c r="U102" s="43">
        <f t="shared" si="44"/>
        <v>0</v>
      </c>
      <c r="V102" s="29"/>
      <c r="W102" s="30">
        <f t="shared" si="52"/>
        <v>7.975581810087772</v>
      </c>
    </row>
    <row r="103" spans="1:23" x14ac:dyDescent="0.3">
      <c r="A103" s="46">
        <f t="shared" si="45"/>
        <v>5.28E-2</v>
      </c>
      <c r="B103" s="41">
        <f t="shared" si="53"/>
        <v>9</v>
      </c>
      <c r="C103" s="42" t="s">
        <v>8</v>
      </c>
      <c r="D103" s="45">
        <f t="shared" si="36"/>
        <v>11.667081922107135</v>
      </c>
      <c r="E103" s="43">
        <f t="shared" si="37"/>
        <v>0.25291804295234588</v>
      </c>
      <c r="F103" s="43">
        <f t="shared" si="38"/>
        <v>0</v>
      </c>
      <c r="G103" s="44"/>
      <c r="H103" s="45">
        <f t="shared" si="46"/>
        <v>11.919999965059482</v>
      </c>
      <c r="I103" s="30">
        <f t="shared" si="47"/>
        <v>11.919999965059482</v>
      </c>
      <c r="J103" s="43">
        <f t="shared" si="39"/>
        <v>0.25291804295234577</v>
      </c>
      <c r="K103" s="43">
        <f t="shared" si="40"/>
        <v>0</v>
      </c>
      <c r="L103" s="29"/>
      <c r="M103" s="30">
        <f t="shared" si="48"/>
        <v>12.172918008011827</v>
      </c>
      <c r="N103" s="30">
        <f t="shared" si="49"/>
        <v>12.172918008011827</v>
      </c>
      <c r="O103" s="43">
        <f t="shared" si="41"/>
        <v>0.25291804295234588</v>
      </c>
      <c r="P103" s="43">
        <f t="shared" si="42"/>
        <v>0</v>
      </c>
      <c r="Q103" s="29"/>
      <c r="R103" s="30">
        <f t="shared" si="50"/>
        <v>12.425836050964172</v>
      </c>
      <c r="S103" s="30">
        <f t="shared" si="51"/>
        <v>12.425836050964172</v>
      </c>
      <c r="T103" s="43">
        <f t="shared" si="43"/>
        <v>0.2529180429523461</v>
      </c>
      <c r="U103" s="43">
        <f t="shared" si="44"/>
        <v>0</v>
      </c>
      <c r="V103" s="29"/>
      <c r="W103" s="30">
        <f t="shared" si="52"/>
        <v>12.678754093916519</v>
      </c>
    </row>
    <row r="104" spans="1:23" x14ac:dyDescent="0.3">
      <c r="A104" s="46">
        <f t="shared" si="45"/>
        <v>9.5000000000000001E-2</v>
      </c>
      <c r="B104" s="41">
        <f t="shared" si="53"/>
        <v>10</v>
      </c>
      <c r="C104" s="42" t="s">
        <v>9</v>
      </c>
      <c r="D104" s="45">
        <f t="shared" si="36"/>
        <v>0.53750920503920963</v>
      </c>
      <c r="E104" s="43">
        <f t="shared" si="37"/>
        <v>1.3624464619177015E-2</v>
      </c>
      <c r="F104" s="43">
        <f t="shared" si="38"/>
        <v>0</v>
      </c>
      <c r="G104" s="44"/>
      <c r="H104" s="45">
        <f t="shared" si="46"/>
        <v>0.55113366965838662</v>
      </c>
      <c r="I104" s="30">
        <f t="shared" si="47"/>
        <v>0.55113366965838662</v>
      </c>
      <c r="J104" s="43">
        <f t="shared" si="39"/>
        <v>1.3624464619177018E-2</v>
      </c>
      <c r="K104" s="43">
        <f t="shared" si="40"/>
        <v>0</v>
      </c>
      <c r="L104" s="29"/>
      <c r="M104" s="30">
        <f t="shared" si="48"/>
        <v>0.56475813427756361</v>
      </c>
      <c r="N104" s="30">
        <f t="shared" si="49"/>
        <v>0.56475813427756361</v>
      </c>
      <c r="O104" s="43">
        <f t="shared" si="41"/>
        <v>1.3624464619177023E-2</v>
      </c>
      <c r="P104" s="43">
        <f t="shared" si="42"/>
        <v>0</v>
      </c>
      <c r="Q104" s="29"/>
      <c r="R104" s="30">
        <f t="shared" si="50"/>
        <v>0.5783825988967406</v>
      </c>
      <c r="S104" s="30">
        <f t="shared" si="51"/>
        <v>0.5783825988967406</v>
      </c>
      <c r="T104" s="43">
        <f t="shared" si="43"/>
        <v>1.362446461917703E-2</v>
      </c>
      <c r="U104" s="43">
        <f t="shared" si="44"/>
        <v>0</v>
      </c>
      <c r="V104" s="29"/>
      <c r="W104" s="30">
        <f t="shared" si="52"/>
        <v>0.59200706351591759</v>
      </c>
    </row>
    <row r="105" spans="1:23" x14ac:dyDescent="0.3">
      <c r="A105" s="46">
        <f t="shared" si="45"/>
        <v>6.3299999999999995E-2</v>
      </c>
      <c r="B105" s="41">
        <f t="shared" si="53"/>
        <v>11</v>
      </c>
      <c r="C105" s="42" t="s">
        <v>10</v>
      </c>
      <c r="D105" s="45">
        <f t="shared" si="36"/>
        <v>9.2571870242682319</v>
      </c>
      <c r="E105" s="43">
        <f t="shared" si="37"/>
        <v>0.20994610671430447</v>
      </c>
      <c r="F105" s="43">
        <f t="shared" si="38"/>
        <v>0</v>
      </c>
      <c r="G105" s="44"/>
      <c r="H105" s="45">
        <f t="shared" si="46"/>
        <v>9.4671331309825355</v>
      </c>
      <c r="I105" s="30">
        <f t="shared" si="47"/>
        <v>9.4671331309825355</v>
      </c>
      <c r="J105" s="43">
        <f t="shared" si="39"/>
        <v>0.20994610671430461</v>
      </c>
      <c r="K105" s="43">
        <f t="shared" si="40"/>
        <v>0</v>
      </c>
      <c r="L105" s="29"/>
      <c r="M105" s="30">
        <f t="shared" si="48"/>
        <v>9.6770792376968409</v>
      </c>
      <c r="N105" s="30">
        <f t="shared" si="49"/>
        <v>9.6770792376968409</v>
      </c>
      <c r="O105" s="43">
        <f t="shared" si="41"/>
        <v>0.20994610671430447</v>
      </c>
      <c r="P105" s="43">
        <f t="shared" si="42"/>
        <v>0</v>
      </c>
      <c r="Q105" s="29"/>
      <c r="R105" s="30">
        <f t="shared" si="50"/>
        <v>9.8870253444111462</v>
      </c>
      <c r="S105" s="30">
        <f t="shared" si="51"/>
        <v>9.8870253444111462</v>
      </c>
      <c r="T105" s="43">
        <f t="shared" si="43"/>
        <v>0.2099461067143043</v>
      </c>
      <c r="U105" s="43">
        <f t="shared" si="44"/>
        <v>0</v>
      </c>
      <c r="V105" s="29"/>
      <c r="W105" s="30">
        <f t="shared" si="52"/>
        <v>10.09697145112545</v>
      </c>
    </row>
    <row r="106" spans="1:23" x14ac:dyDescent="0.3">
      <c r="A106" s="46">
        <f t="shared" si="45"/>
        <v>6.3299999999999995E-2</v>
      </c>
      <c r="B106" s="41">
        <f t="shared" si="53"/>
        <v>12</v>
      </c>
      <c r="C106" s="42" t="s">
        <v>11</v>
      </c>
      <c r="D106" s="45">
        <f t="shared" si="36"/>
        <v>1.0446268503288174</v>
      </c>
      <c r="E106" s="43">
        <f t="shared" si="37"/>
        <v>0.1178387815654411</v>
      </c>
      <c r="F106" s="43">
        <f t="shared" si="38"/>
        <v>0</v>
      </c>
      <c r="G106" s="44"/>
      <c r="H106" s="45">
        <f t="shared" si="46"/>
        <v>1.1624656318942586</v>
      </c>
      <c r="I106" s="30">
        <f t="shared" si="47"/>
        <v>1.1624656318942586</v>
      </c>
      <c r="J106" s="43">
        <f t="shared" si="39"/>
        <v>0.1178387815654411</v>
      </c>
      <c r="K106" s="43">
        <f t="shared" si="40"/>
        <v>0</v>
      </c>
      <c r="L106" s="29"/>
      <c r="M106" s="30">
        <f t="shared" si="48"/>
        <v>1.2803044134596997</v>
      </c>
      <c r="N106" s="30">
        <f t="shared" si="49"/>
        <v>1.2803044134596997</v>
      </c>
      <c r="O106" s="43">
        <f t="shared" si="41"/>
        <v>6.3603926096781227E-2</v>
      </c>
      <c r="P106" s="43">
        <f t="shared" si="42"/>
        <v>0</v>
      </c>
      <c r="Q106" s="29"/>
      <c r="R106" s="30">
        <f t="shared" si="50"/>
        <v>1.343908339556481</v>
      </c>
      <c r="S106" s="30">
        <f t="shared" si="51"/>
        <v>1.343908339556481</v>
      </c>
      <c r="T106" s="43">
        <f t="shared" si="43"/>
        <v>6.3603926096781199E-2</v>
      </c>
      <c r="U106" s="43">
        <f t="shared" si="44"/>
        <v>0</v>
      </c>
      <c r="V106" s="29"/>
      <c r="W106" s="30">
        <f t="shared" si="52"/>
        <v>1.4075122656532622</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IF((IFERROR(D111/((D56+E56)*90%),0))&lt;70%,MIN((MAX((D56+E56)*90%-D111,0)),(D56+E56/2)*$A111),MAX((E56+D56)*90%-D111,0)/E$113)</f>
        <v>0</v>
      </c>
      <c r="F111" s="43">
        <f t="shared" si="38"/>
        <v>0</v>
      </c>
      <c r="G111" s="44"/>
      <c r="H111" s="45">
        <f t="shared" si="46"/>
        <v>0</v>
      </c>
      <c r="I111" s="30">
        <f t="shared" si="47"/>
        <v>0</v>
      </c>
      <c r="J111" s="43">
        <f>IF((IFERROR(I111/((I56+J56)*90%),0))&lt;70%,MIN((MAX((I56+J56)*90%-I111,0)),(I56+J56/2)*$A111),MAX((J56+I56)*90%-I111,0)/J$113)</f>
        <v>0</v>
      </c>
      <c r="K111" s="43">
        <f t="shared" si="40"/>
        <v>0</v>
      </c>
      <c r="L111" s="29"/>
      <c r="M111" s="30">
        <f t="shared" si="48"/>
        <v>0</v>
      </c>
      <c r="N111" s="30">
        <f t="shared" si="49"/>
        <v>0</v>
      </c>
      <c r="O111" s="43">
        <f>IF((IFERROR(N111/((N56+O56)*90%),0))&lt;70%,MIN((MAX((N56+O56)*90%-N111,0)),(N56+O56/2)*$A111),MAX((O56+N56)*90%-N111,0)/O$113)</f>
        <v>0</v>
      </c>
      <c r="P111" s="43">
        <f t="shared" si="42"/>
        <v>0</v>
      </c>
      <c r="Q111" s="29"/>
      <c r="R111" s="30">
        <f t="shared" si="50"/>
        <v>0</v>
      </c>
      <c r="S111" s="30">
        <f t="shared" si="51"/>
        <v>0</v>
      </c>
      <c r="T111" s="43">
        <f>IF((IFERROR(S111/((S56+T56)*90%),0))&lt;70%,MIN((MAX((S56+T56)*90%-S111,0)),(S56+T56/2)*$A111),MAX((T56+S56)*90%-S111,0)/T$113)</f>
        <v>0</v>
      </c>
      <c r="U111" s="43">
        <f t="shared" si="44"/>
        <v>0</v>
      </c>
      <c r="V111" s="29"/>
      <c r="W111" s="30">
        <f t="shared" si="52"/>
        <v>0</v>
      </c>
    </row>
    <row r="112" spans="1:23" ht="16" x14ac:dyDescent="0.3">
      <c r="B112" s="34"/>
      <c r="C112" s="35" t="s">
        <v>17</v>
      </c>
      <c r="D112" s="36">
        <f t="shared" ref="D112:W112" si="54">SUM(D95:D111)</f>
        <v>2306.2348289840866</v>
      </c>
      <c r="E112" s="36">
        <f t="shared" si="54"/>
        <v>64.940738633315036</v>
      </c>
      <c r="F112" s="36">
        <f t="shared" si="54"/>
        <v>0</v>
      </c>
      <c r="G112" s="36">
        <f t="shared" si="54"/>
        <v>0</v>
      </c>
      <c r="H112" s="36">
        <f t="shared" si="54"/>
        <v>2371.1755676174016</v>
      </c>
      <c r="I112" s="36">
        <f t="shared" si="54"/>
        <v>2371.1755676174016</v>
      </c>
      <c r="J112" s="36">
        <f t="shared" si="54"/>
        <v>64.940738633315036</v>
      </c>
      <c r="K112" s="36">
        <f t="shared" si="54"/>
        <v>0</v>
      </c>
      <c r="L112" s="36">
        <f t="shared" si="54"/>
        <v>0</v>
      </c>
      <c r="M112" s="36">
        <f t="shared" si="54"/>
        <v>2436.1163062507171</v>
      </c>
      <c r="N112" s="36">
        <f t="shared" si="54"/>
        <v>2436.1163062507171</v>
      </c>
      <c r="O112" s="36">
        <f t="shared" si="54"/>
        <v>64.886503777846386</v>
      </c>
      <c r="P112" s="36">
        <f t="shared" si="54"/>
        <v>0</v>
      </c>
      <c r="Q112" s="36">
        <f t="shared" si="54"/>
        <v>0</v>
      </c>
      <c r="R112" s="36">
        <f t="shared" si="54"/>
        <v>2501.0028100285635</v>
      </c>
      <c r="S112" s="36">
        <f t="shared" si="54"/>
        <v>2501.0028100285635</v>
      </c>
      <c r="T112" s="36">
        <f t="shared" si="54"/>
        <v>64.886503777846386</v>
      </c>
      <c r="U112" s="36">
        <f t="shared" si="54"/>
        <v>0</v>
      </c>
      <c r="V112" s="36">
        <f t="shared" si="54"/>
        <v>0</v>
      </c>
      <c r="W112" s="36">
        <f t="shared" si="54"/>
        <v>2565.88931380641</v>
      </c>
    </row>
    <row r="113" spans="2:20" ht="16" x14ac:dyDescent="0.3">
      <c r="B113" s="38"/>
      <c r="C113" s="51"/>
      <c r="D113" s="54"/>
      <c r="E113" s="53">
        <f>T86-1</f>
        <v>8.212328767123287</v>
      </c>
      <c r="F113" s="54"/>
      <c r="G113" s="54"/>
      <c r="H113" s="54"/>
      <c r="J113" s="53">
        <f>E113-1</f>
        <v>7.212328767123287</v>
      </c>
      <c r="O113" s="53">
        <f>J113-1</f>
        <v>6.212328767123287</v>
      </c>
      <c r="T113" s="53">
        <f>O113-1</f>
        <v>5.212328767123287</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62.135593393464525</v>
      </c>
      <c r="E122" s="43">
        <f t="shared" si="55"/>
        <v>0</v>
      </c>
      <c r="F122" s="43">
        <f t="shared" si="55"/>
        <v>0</v>
      </c>
      <c r="G122" s="43">
        <f t="shared" si="55"/>
        <v>0</v>
      </c>
      <c r="H122" s="43">
        <f>D122+E122-F122-G122</f>
        <v>62.135593393464525</v>
      </c>
      <c r="I122" s="43">
        <f t="shared" ref="I122:L137" si="56">I14-I68</f>
        <v>62.135593393464525</v>
      </c>
      <c r="J122" s="43">
        <f t="shared" si="56"/>
        <v>0</v>
      </c>
      <c r="K122" s="43">
        <f t="shared" si="56"/>
        <v>0</v>
      </c>
      <c r="L122" s="43">
        <f t="shared" si="56"/>
        <v>0</v>
      </c>
      <c r="M122" s="45">
        <f>I122+J122-K122-L122</f>
        <v>62.135593393464525</v>
      </c>
      <c r="N122" s="111"/>
      <c r="O122" s="111"/>
      <c r="P122" s="111"/>
      <c r="Q122" s="111"/>
      <c r="R122" s="112"/>
    </row>
    <row r="123" spans="2:20" x14ac:dyDescent="0.3">
      <c r="B123" s="41">
        <f>B122+1</f>
        <v>2</v>
      </c>
      <c r="C123" s="42" t="s">
        <v>1</v>
      </c>
      <c r="D123" s="43">
        <f t="shared" si="55"/>
        <v>111.79649765082272</v>
      </c>
      <c r="E123" s="43">
        <f t="shared" si="55"/>
        <v>-8.1172826639037918</v>
      </c>
      <c r="F123" s="43">
        <f t="shared" si="55"/>
        <v>0</v>
      </c>
      <c r="G123" s="43">
        <f t="shared" si="55"/>
        <v>0</v>
      </c>
      <c r="H123" s="43">
        <f t="shared" ref="H123:H138" si="57">D123+E123-F123-G123</f>
        <v>103.67921498691892</v>
      </c>
      <c r="I123" s="43">
        <f t="shared" si="56"/>
        <v>103.67921498691894</v>
      </c>
      <c r="J123" s="43">
        <f t="shared" si="56"/>
        <v>-8.1172826639037918</v>
      </c>
      <c r="K123" s="43">
        <f t="shared" si="56"/>
        <v>0</v>
      </c>
      <c r="L123" s="43">
        <f t="shared" si="56"/>
        <v>0</v>
      </c>
      <c r="M123" s="45">
        <f t="shared" ref="M123:M138" si="58">I123+J123-K123-L123</f>
        <v>95.561932323015142</v>
      </c>
      <c r="N123" s="111"/>
      <c r="O123" s="111"/>
      <c r="P123" s="111"/>
      <c r="Q123" s="111"/>
      <c r="R123" s="112"/>
    </row>
    <row r="124" spans="2:20" x14ac:dyDescent="0.3">
      <c r="B124" s="41">
        <f t="shared" ref="B124:B138" si="59">B123+1</f>
        <v>3</v>
      </c>
      <c r="C124" s="42" t="s">
        <v>2</v>
      </c>
      <c r="D124" s="43">
        <f t="shared" si="55"/>
        <v>17.377929432321661</v>
      </c>
      <c r="E124" s="43">
        <f t="shared" si="55"/>
        <v>-2.3114921879487254</v>
      </c>
      <c r="F124" s="43">
        <f t="shared" si="55"/>
        <v>0</v>
      </c>
      <c r="G124" s="43">
        <f t="shared" si="55"/>
        <v>0</v>
      </c>
      <c r="H124" s="43">
        <f t="shared" si="57"/>
        <v>15.066437244372935</v>
      </c>
      <c r="I124" s="43">
        <f t="shared" si="56"/>
        <v>15.066437244372935</v>
      </c>
      <c r="J124" s="43">
        <f t="shared" si="56"/>
        <v>-0.9532909133180929</v>
      </c>
      <c r="K124" s="43">
        <f t="shared" si="56"/>
        <v>0</v>
      </c>
      <c r="L124" s="43">
        <f t="shared" si="56"/>
        <v>0</v>
      </c>
      <c r="M124" s="45">
        <f t="shared" si="58"/>
        <v>14.113146331054843</v>
      </c>
      <c r="N124" s="111"/>
      <c r="O124" s="111"/>
      <c r="P124" s="111"/>
      <c r="Q124" s="111"/>
      <c r="R124" s="112"/>
    </row>
    <row r="125" spans="2:20" x14ac:dyDescent="0.3">
      <c r="B125" s="41">
        <f t="shared" si="59"/>
        <v>4</v>
      </c>
      <c r="C125" s="42" t="s">
        <v>3</v>
      </c>
      <c r="D125" s="43">
        <f t="shared" si="55"/>
        <v>129.76137165454637</v>
      </c>
      <c r="E125" s="43">
        <f t="shared" si="55"/>
        <v>-17.487115926192775</v>
      </c>
      <c r="F125" s="43">
        <f t="shared" si="55"/>
        <v>0</v>
      </c>
      <c r="G125" s="43">
        <f t="shared" si="55"/>
        <v>0</v>
      </c>
      <c r="H125" s="43">
        <f t="shared" si="57"/>
        <v>112.27425572835359</v>
      </c>
      <c r="I125" s="43">
        <f t="shared" si="56"/>
        <v>112.27425572835358</v>
      </c>
      <c r="J125" s="43">
        <f t="shared" si="56"/>
        <v>-7.0596144327705597</v>
      </c>
      <c r="K125" s="43">
        <f t="shared" si="56"/>
        <v>0</v>
      </c>
      <c r="L125" s="43">
        <f t="shared" si="56"/>
        <v>0</v>
      </c>
      <c r="M125" s="45">
        <f t="shared" si="58"/>
        <v>105.21464129558302</v>
      </c>
      <c r="N125" s="111"/>
      <c r="O125" s="111"/>
      <c r="P125" s="111"/>
      <c r="Q125" s="111"/>
      <c r="R125" s="112"/>
    </row>
    <row r="126" spans="2:20" x14ac:dyDescent="0.3">
      <c r="B126" s="41">
        <f t="shared" si="59"/>
        <v>5</v>
      </c>
      <c r="C126" s="42" t="s">
        <v>4</v>
      </c>
      <c r="D126" s="43">
        <f t="shared" si="55"/>
        <v>21.72898104114854</v>
      </c>
      <c r="E126" s="43">
        <f t="shared" si="55"/>
        <v>-1.5108967347463562</v>
      </c>
      <c r="F126" s="43">
        <f t="shared" si="55"/>
        <v>0</v>
      </c>
      <c r="G126" s="43">
        <f t="shared" si="55"/>
        <v>0</v>
      </c>
      <c r="H126" s="43">
        <f t="shared" si="57"/>
        <v>20.218084306402183</v>
      </c>
      <c r="I126" s="43">
        <f t="shared" si="56"/>
        <v>20.218084306402183</v>
      </c>
      <c r="J126" s="43">
        <f t="shared" si="56"/>
        <v>-1.5108967347463562</v>
      </c>
      <c r="K126" s="43">
        <f t="shared" si="56"/>
        <v>0</v>
      </c>
      <c r="L126" s="43">
        <f t="shared" si="56"/>
        <v>0</v>
      </c>
      <c r="M126" s="45">
        <f t="shared" si="58"/>
        <v>18.707187571655826</v>
      </c>
      <c r="N126" s="111"/>
      <c r="O126" s="111"/>
      <c r="P126" s="111"/>
      <c r="Q126" s="111"/>
      <c r="R126" s="112"/>
    </row>
    <row r="127" spans="2:20" x14ac:dyDescent="0.3">
      <c r="B127" s="41">
        <f t="shared" si="59"/>
        <v>6</v>
      </c>
      <c r="C127" s="42" t="s">
        <v>5</v>
      </c>
      <c r="D127" s="43">
        <f t="shared" si="55"/>
        <v>830.97925125156758</v>
      </c>
      <c r="E127" s="43">
        <f t="shared" si="55"/>
        <v>-48.002229708268963</v>
      </c>
      <c r="F127" s="43">
        <f t="shared" si="55"/>
        <v>0</v>
      </c>
      <c r="G127" s="43">
        <f t="shared" si="55"/>
        <v>0</v>
      </c>
      <c r="H127" s="43">
        <f t="shared" si="57"/>
        <v>782.97702154329863</v>
      </c>
      <c r="I127" s="43">
        <f t="shared" si="56"/>
        <v>782.97702154329863</v>
      </c>
      <c r="J127" s="43">
        <f t="shared" si="56"/>
        <v>-48.002229708268963</v>
      </c>
      <c r="K127" s="43">
        <f t="shared" si="56"/>
        <v>0</v>
      </c>
      <c r="L127" s="43">
        <f t="shared" si="56"/>
        <v>0</v>
      </c>
      <c r="M127" s="45">
        <f t="shared" si="58"/>
        <v>734.97479183502969</v>
      </c>
      <c r="N127" s="111"/>
      <c r="O127" s="111"/>
      <c r="P127" s="111"/>
      <c r="Q127" s="111"/>
      <c r="R127" s="112"/>
    </row>
    <row r="128" spans="2:20" x14ac:dyDescent="0.3">
      <c r="B128" s="41">
        <f t="shared" si="59"/>
        <v>7</v>
      </c>
      <c r="C128" s="42" t="s">
        <v>6</v>
      </c>
      <c r="D128" s="43">
        <f t="shared" si="55"/>
        <v>0.88312937451979767</v>
      </c>
      <c r="E128" s="43">
        <f t="shared" si="55"/>
        <v>-3.5219742665332586E-2</v>
      </c>
      <c r="F128" s="43">
        <f t="shared" si="55"/>
        <v>0</v>
      </c>
      <c r="G128" s="43">
        <f t="shared" si="55"/>
        <v>0</v>
      </c>
      <c r="H128" s="43">
        <f t="shared" si="57"/>
        <v>0.84790963185446511</v>
      </c>
      <c r="I128" s="43">
        <f t="shared" si="56"/>
        <v>0.84790963185446522</v>
      </c>
      <c r="J128" s="43">
        <f t="shared" si="56"/>
        <v>-3.52197426653326E-2</v>
      </c>
      <c r="K128" s="43">
        <f t="shared" si="56"/>
        <v>0</v>
      </c>
      <c r="L128" s="43">
        <f t="shared" si="56"/>
        <v>0</v>
      </c>
      <c r="M128" s="45">
        <f t="shared" si="58"/>
        <v>0.81268988918913265</v>
      </c>
      <c r="N128" s="111"/>
      <c r="O128" s="111"/>
      <c r="P128" s="111"/>
      <c r="Q128" s="111"/>
      <c r="R128" s="112"/>
    </row>
    <row r="129" spans="2:33" x14ac:dyDescent="0.3">
      <c r="B129" s="41">
        <f t="shared" si="59"/>
        <v>8</v>
      </c>
      <c r="C129" s="42" t="s">
        <v>7</v>
      </c>
      <c r="D129" s="43">
        <f t="shared" si="55"/>
        <v>1.9373674808302424</v>
      </c>
      <c r="E129" s="43">
        <f t="shared" si="55"/>
        <v>-8.2899167299131216E-2</v>
      </c>
      <c r="F129" s="43">
        <f t="shared" si="55"/>
        <v>0</v>
      </c>
      <c r="G129" s="43">
        <f t="shared" si="55"/>
        <v>0</v>
      </c>
      <c r="H129" s="43">
        <f t="shared" si="57"/>
        <v>1.8544683135311111</v>
      </c>
      <c r="I129" s="43">
        <f t="shared" si="56"/>
        <v>1.8544683135311111</v>
      </c>
      <c r="J129" s="43">
        <f t="shared" si="56"/>
        <v>-8.2899167299131216E-2</v>
      </c>
      <c r="K129" s="43">
        <f t="shared" si="56"/>
        <v>0</v>
      </c>
      <c r="L129" s="43">
        <f t="shared" si="56"/>
        <v>0</v>
      </c>
      <c r="M129" s="45">
        <f t="shared" si="58"/>
        <v>1.7715691462319798</v>
      </c>
      <c r="N129" s="111"/>
      <c r="O129" s="111"/>
      <c r="P129" s="111"/>
      <c r="Q129" s="111"/>
      <c r="R129" s="112"/>
    </row>
    <row r="130" spans="2:33" x14ac:dyDescent="0.3">
      <c r="B130" s="41">
        <f t="shared" si="59"/>
        <v>9</v>
      </c>
      <c r="C130" s="42" t="s">
        <v>8</v>
      </c>
      <c r="D130" s="43">
        <f t="shared" si="55"/>
        <v>4.615843629668035</v>
      </c>
      <c r="E130" s="43">
        <f t="shared" si="55"/>
        <v>-0.25291804295234588</v>
      </c>
      <c r="F130" s="43">
        <f t="shared" si="55"/>
        <v>0</v>
      </c>
      <c r="G130" s="43">
        <f t="shared" si="55"/>
        <v>0</v>
      </c>
      <c r="H130" s="43">
        <f t="shared" si="57"/>
        <v>4.3629255867156891</v>
      </c>
      <c r="I130" s="43">
        <f t="shared" si="56"/>
        <v>4.3629255867156882</v>
      </c>
      <c r="J130" s="43">
        <f t="shared" si="56"/>
        <v>-0.25291804295234582</v>
      </c>
      <c r="K130" s="43">
        <f t="shared" si="56"/>
        <v>0</v>
      </c>
      <c r="L130" s="43">
        <f t="shared" si="56"/>
        <v>0</v>
      </c>
      <c r="M130" s="45">
        <f t="shared" si="58"/>
        <v>4.1100075437633423</v>
      </c>
      <c r="N130" s="111"/>
      <c r="O130" s="111"/>
      <c r="P130" s="111"/>
      <c r="Q130" s="111"/>
      <c r="R130" s="112"/>
    </row>
    <row r="131" spans="2:33" x14ac:dyDescent="0.3">
      <c r="B131" s="41">
        <f t="shared" si="59"/>
        <v>10</v>
      </c>
      <c r="C131" s="42" t="s">
        <v>9</v>
      </c>
      <c r="D131" s="43">
        <f t="shared" si="55"/>
        <v>0.23854175095742103</v>
      </c>
      <c r="E131" s="43">
        <f t="shared" si="55"/>
        <v>-1.3624464619177008E-2</v>
      </c>
      <c r="F131" s="43">
        <f t="shared" si="55"/>
        <v>0</v>
      </c>
      <c r="G131" s="43">
        <f t="shared" si="55"/>
        <v>0</v>
      </c>
      <c r="H131" s="43">
        <f t="shared" si="57"/>
        <v>0.22491728633824401</v>
      </c>
      <c r="I131" s="43">
        <f t="shared" si="56"/>
        <v>0.22491728633824404</v>
      </c>
      <c r="J131" s="43">
        <f t="shared" si="56"/>
        <v>-1.3624464619177009E-2</v>
      </c>
      <c r="K131" s="43">
        <f t="shared" si="56"/>
        <v>0</v>
      </c>
      <c r="L131" s="43">
        <f t="shared" si="56"/>
        <v>0</v>
      </c>
      <c r="M131" s="45">
        <f t="shared" si="58"/>
        <v>0.21129282171906702</v>
      </c>
      <c r="N131" s="111"/>
      <c r="O131" s="111"/>
      <c r="P131" s="111"/>
      <c r="Q131" s="111"/>
      <c r="R131" s="112"/>
    </row>
    <row r="132" spans="2:33" x14ac:dyDescent="0.3">
      <c r="B132" s="41">
        <f t="shared" si="59"/>
        <v>11</v>
      </c>
      <c r="C132" s="42" t="s">
        <v>10</v>
      </c>
      <c r="D132" s="43">
        <f t="shared" si="55"/>
        <v>3.7840790425708182</v>
      </c>
      <c r="E132" s="43">
        <f t="shared" si="55"/>
        <v>-0.20994610671430433</v>
      </c>
      <c r="F132" s="43">
        <f t="shared" si="55"/>
        <v>0</v>
      </c>
      <c r="G132" s="43">
        <f t="shared" si="55"/>
        <v>0</v>
      </c>
      <c r="H132" s="43">
        <f t="shared" si="57"/>
        <v>3.5741329358565137</v>
      </c>
      <c r="I132" s="43">
        <f t="shared" si="56"/>
        <v>3.5741329358565146</v>
      </c>
      <c r="J132" s="43">
        <f t="shared" si="56"/>
        <v>-0.20994610671430439</v>
      </c>
      <c r="K132" s="43">
        <f t="shared" si="56"/>
        <v>0</v>
      </c>
      <c r="L132" s="43">
        <f t="shared" si="56"/>
        <v>0</v>
      </c>
      <c r="M132" s="45">
        <f t="shared" si="58"/>
        <v>3.3641868291422101</v>
      </c>
      <c r="N132" s="111"/>
      <c r="O132" s="111"/>
      <c r="P132" s="111"/>
      <c r="Q132" s="111"/>
      <c r="R132" s="112"/>
    </row>
    <row r="133" spans="2:33" x14ac:dyDescent="0.3">
      <c r="B133" s="41">
        <f t="shared" si="59"/>
        <v>12</v>
      </c>
      <c r="C133" s="42" t="s">
        <v>11</v>
      </c>
      <c r="D133" s="43">
        <f t="shared" si="55"/>
        <v>1.2883204017692995</v>
      </c>
      <c r="E133" s="43">
        <f t="shared" si="55"/>
        <v>-0.1178387815654411</v>
      </c>
      <c r="F133" s="43">
        <f t="shared" si="55"/>
        <v>0</v>
      </c>
      <c r="G133" s="43">
        <f t="shared" si="55"/>
        <v>0</v>
      </c>
      <c r="H133" s="43">
        <f t="shared" si="57"/>
        <v>1.1704816202038584</v>
      </c>
      <c r="I133" s="43">
        <f t="shared" si="56"/>
        <v>1.1704816202038584</v>
      </c>
      <c r="J133" s="43">
        <f t="shared" si="56"/>
        <v>-0.1178387815654411</v>
      </c>
      <c r="K133" s="43">
        <f t="shared" si="56"/>
        <v>0</v>
      </c>
      <c r="L133" s="43">
        <f t="shared" si="56"/>
        <v>0</v>
      </c>
      <c r="M133" s="45">
        <f t="shared" si="58"/>
        <v>1.0526428386384172</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0</v>
      </c>
      <c r="E135" s="43">
        <f t="shared" si="55"/>
        <v>0</v>
      </c>
      <c r="F135" s="43">
        <f t="shared" si="55"/>
        <v>0</v>
      </c>
      <c r="G135" s="43">
        <f t="shared" si="55"/>
        <v>0</v>
      </c>
      <c r="H135" s="43">
        <f t="shared" si="57"/>
        <v>0</v>
      </c>
      <c r="I135" s="43">
        <f t="shared" si="56"/>
        <v>0</v>
      </c>
      <c r="J135" s="43">
        <f t="shared" si="56"/>
        <v>0</v>
      </c>
      <c r="K135" s="43">
        <f t="shared" si="56"/>
        <v>0</v>
      </c>
      <c r="L135" s="43">
        <f t="shared" si="56"/>
        <v>0</v>
      </c>
      <c r="M135" s="45">
        <f t="shared" si="58"/>
        <v>0</v>
      </c>
      <c r="N135" s="111"/>
      <c r="O135" s="111"/>
      <c r="P135" s="111"/>
      <c r="Q135" s="111"/>
      <c r="R135" s="112"/>
    </row>
    <row r="136" spans="2:33" x14ac:dyDescent="0.3">
      <c r="B136" s="41">
        <f t="shared" si="59"/>
        <v>15</v>
      </c>
      <c r="C136" s="28" t="s">
        <v>14</v>
      </c>
      <c r="D136" s="43">
        <f t="shared" si="55"/>
        <v>0</v>
      </c>
      <c r="E136" s="43">
        <f t="shared" si="55"/>
        <v>0</v>
      </c>
      <c r="F136" s="43">
        <f t="shared" si="55"/>
        <v>0</v>
      </c>
      <c r="G136" s="43">
        <f t="shared" si="55"/>
        <v>0</v>
      </c>
      <c r="H136" s="43">
        <f t="shared" si="57"/>
        <v>0</v>
      </c>
      <c r="I136" s="43">
        <f t="shared" si="56"/>
        <v>0</v>
      </c>
      <c r="J136" s="43">
        <f t="shared" si="56"/>
        <v>0</v>
      </c>
      <c r="K136" s="43">
        <f t="shared" si="56"/>
        <v>0</v>
      </c>
      <c r="L136" s="43">
        <f t="shared" si="56"/>
        <v>0</v>
      </c>
      <c r="M136" s="45">
        <f t="shared" si="58"/>
        <v>0</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1186.526906104187</v>
      </c>
      <c r="E139" s="36">
        <f t="shared" ref="E139:M139" si="62">SUM(E122:E137)</f>
        <v>-78.141463526876336</v>
      </c>
      <c r="F139" s="36">
        <f t="shared" si="62"/>
        <v>0</v>
      </c>
      <c r="G139" s="36">
        <f t="shared" si="62"/>
        <v>0</v>
      </c>
      <c r="H139" s="36">
        <f t="shared" si="62"/>
        <v>1108.3854425773106</v>
      </c>
      <c r="I139" s="36">
        <f t="shared" si="62"/>
        <v>1108.3854425773106</v>
      </c>
      <c r="J139" s="36">
        <f t="shared" si="62"/>
        <v>-66.355760758823493</v>
      </c>
      <c r="K139" s="36">
        <f t="shared" si="62"/>
        <v>0</v>
      </c>
      <c r="L139" s="36">
        <f t="shared" si="62"/>
        <v>0</v>
      </c>
      <c r="M139" s="36">
        <f t="shared" si="62"/>
        <v>1042.029681818487</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62.135593393464525</v>
      </c>
      <c r="E148" s="43">
        <f t="shared" si="63"/>
        <v>0</v>
      </c>
      <c r="F148" s="43">
        <f t="shared" si="63"/>
        <v>0</v>
      </c>
      <c r="G148" s="43">
        <f t="shared" si="63"/>
        <v>0</v>
      </c>
      <c r="H148" s="43">
        <f>D148+E148-F148-G148</f>
        <v>62.135593393464525</v>
      </c>
      <c r="I148" s="43">
        <f t="shared" ref="I148:L164" si="64">S14-S68</f>
        <v>62.135593393464525</v>
      </c>
      <c r="J148" s="43">
        <f t="shared" si="64"/>
        <v>0</v>
      </c>
      <c r="K148" s="43">
        <f t="shared" si="64"/>
        <v>0</v>
      </c>
      <c r="L148" s="43">
        <f t="shared" si="64"/>
        <v>0</v>
      </c>
      <c r="M148" s="45">
        <f>I148+J148-K148-L148</f>
        <v>62.135593393464525</v>
      </c>
      <c r="N148" s="43">
        <f t="shared" ref="N148:Q164" si="65">D40-D95</f>
        <v>62.135593393464525</v>
      </c>
      <c r="O148" s="43">
        <f t="shared" si="65"/>
        <v>0</v>
      </c>
      <c r="P148" s="43">
        <f t="shared" si="65"/>
        <v>0</v>
      </c>
      <c r="Q148" s="43">
        <f t="shared" si="65"/>
        <v>0</v>
      </c>
      <c r="R148" s="45">
        <f>N148+O148-P148-Q148</f>
        <v>62.135593393464525</v>
      </c>
      <c r="S148" s="30">
        <f>R148</f>
        <v>62.135593393464525</v>
      </c>
      <c r="T148" s="29"/>
      <c r="U148" s="30"/>
      <c r="V148" s="29"/>
      <c r="W148" s="30">
        <f>S148+T148-U148-V148</f>
        <v>62.135593393464525</v>
      </c>
      <c r="X148" s="30">
        <f>W148</f>
        <v>62.135593393464525</v>
      </c>
      <c r="Y148" s="29"/>
      <c r="Z148" s="30"/>
      <c r="AA148" s="29"/>
      <c r="AB148" s="30">
        <f>X148+Y148-Z148-AA148</f>
        <v>62.135593393464525</v>
      </c>
      <c r="AC148" s="30">
        <f>AB148</f>
        <v>62.135593393464525</v>
      </c>
      <c r="AD148" s="29"/>
      <c r="AE148" s="30"/>
      <c r="AF148" s="29"/>
      <c r="AG148" s="30">
        <f>AC148+AD148-AE148-AF148</f>
        <v>62.135593393464525</v>
      </c>
    </row>
    <row r="149" spans="2:33" x14ac:dyDescent="0.3">
      <c r="B149" s="41">
        <f>B148+1</f>
        <v>2</v>
      </c>
      <c r="C149" s="42" t="s">
        <v>1</v>
      </c>
      <c r="D149" s="43">
        <f t="shared" si="63"/>
        <v>95.561932323015156</v>
      </c>
      <c r="E149" s="43">
        <f t="shared" si="63"/>
        <v>-8.1172826639037918</v>
      </c>
      <c r="F149" s="43">
        <f t="shared" si="63"/>
        <v>0</v>
      </c>
      <c r="G149" s="43">
        <f t="shared" si="63"/>
        <v>0</v>
      </c>
      <c r="H149" s="43">
        <f t="shared" ref="H149:H164" si="66">D149+E149-F149-G149</f>
        <v>87.444649659111363</v>
      </c>
      <c r="I149" s="43">
        <f t="shared" si="64"/>
        <v>87.444649659111377</v>
      </c>
      <c r="J149" s="43">
        <f t="shared" si="64"/>
        <v>-6.8540115910490256</v>
      </c>
      <c r="K149" s="43">
        <f t="shared" si="64"/>
        <v>0</v>
      </c>
      <c r="L149" s="43">
        <f t="shared" si="64"/>
        <v>0</v>
      </c>
      <c r="M149" s="45">
        <f t="shared" ref="M149:M164" si="67">I149+J149-K149-L149</f>
        <v>80.590638068062347</v>
      </c>
      <c r="N149" s="43">
        <f t="shared" si="65"/>
        <v>80.590638068062361</v>
      </c>
      <c r="O149" s="43">
        <f t="shared" si="65"/>
        <v>-6.8540115910490274</v>
      </c>
      <c r="P149" s="43">
        <f t="shared" si="65"/>
        <v>0</v>
      </c>
      <c r="Q149" s="43">
        <f t="shared" si="65"/>
        <v>0</v>
      </c>
      <c r="R149" s="45">
        <f t="shared" ref="R149:R164" si="68">N149+O149-P149-Q149</f>
        <v>73.736626477013331</v>
      </c>
      <c r="S149" s="30">
        <f t="shared" ref="S149:S164" si="69">R149</f>
        <v>73.736626477013331</v>
      </c>
      <c r="T149" s="29"/>
      <c r="U149" s="30"/>
      <c r="V149" s="29"/>
      <c r="W149" s="30">
        <f t="shared" ref="W149:W164" si="70">S149+T149-U149-V149</f>
        <v>73.736626477013331</v>
      </c>
      <c r="X149" s="30">
        <f t="shared" ref="X149:X164" si="71">W149</f>
        <v>73.736626477013331</v>
      </c>
      <c r="Y149" s="29"/>
      <c r="Z149" s="30"/>
      <c r="AA149" s="29"/>
      <c r="AB149" s="30">
        <f t="shared" ref="AB149:AB164" si="72">X149+Y149-Z149-AA149</f>
        <v>73.736626477013331</v>
      </c>
      <c r="AC149" s="30">
        <f t="shared" ref="AC149:AC164" si="73">AB149</f>
        <v>73.736626477013331</v>
      </c>
      <c r="AD149" s="29"/>
      <c r="AE149" s="30"/>
      <c r="AF149" s="29"/>
      <c r="AG149" s="30">
        <f t="shared" ref="AG149:AG164" si="74">AC149+AD149-AE149-AF149</f>
        <v>73.736626477013331</v>
      </c>
    </row>
    <row r="150" spans="2:33" x14ac:dyDescent="0.3">
      <c r="B150" s="41">
        <f t="shared" ref="B150:B164" si="75">B149+1</f>
        <v>3</v>
      </c>
      <c r="C150" s="42" t="s">
        <v>2</v>
      </c>
      <c r="D150" s="43">
        <f t="shared" si="63"/>
        <v>14.113146331054843</v>
      </c>
      <c r="E150" s="43">
        <f t="shared" si="63"/>
        <v>-0.95329091331809301</v>
      </c>
      <c r="F150" s="43">
        <f t="shared" si="63"/>
        <v>0</v>
      </c>
      <c r="G150" s="43">
        <f t="shared" si="63"/>
        <v>0</v>
      </c>
      <c r="H150" s="43">
        <f t="shared" si="66"/>
        <v>13.15985541773675</v>
      </c>
      <c r="I150" s="43">
        <f t="shared" si="64"/>
        <v>13.15985541773675</v>
      </c>
      <c r="J150" s="43">
        <f t="shared" si="64"/>
        <v>-0.95329091331809312</v>
      </c>
      <c r="K150" s="43">
        <f t="shared" si="64"/>
        <v>0</v>
      </c>
      <c r="L150" s="43">
        <f t="shared" si="64"/>
        <v>0</v>
      </c>
      <c r="M150" s="45">
        <f t="shared" si="67"/>
        <v>12.206564504418658</v>
      </c>
      <c r="N150" s="43">
        <f t="shared" si="65"/>
        <v>12.206564504418658</v>
      </c>
      <c r="O150" s="43">
        <f t="shared" si="65"/>
        <v>-0.95329091331809312</v>
      </c>
      <c r="P150" s="43">
        <f t="shared" si="65"/>
        <v>0</v>
      </c>
      <c r="Q150" s="43">
        <f t="shared" si="65"/>
        <v>0</v>
      </c>
      <c r="R150" s="45">
        <f t="shared" si="68"/>
        <v>11.253273591100566</v>
      </c>
      <c r="S150" s="30">
        <f t="shared" si="69"/>
        <v>11.253273591100566</v>
      </c>
      <c r="T150" s="29"/>
      <c r="U150" s="30"/>
      <c r="V150" s="29"/>
      <c r="W150" s="30">
        <f t="shared" si="70"/>
        <v>11.253273591100566</v>
      </c>
      <c r="X150" s="30">
        <f t="shared" si="71"/>
        <v>11.253273591100566</v>
      </c>
      <c r="Y150" s="29"/>
      <c r="Z150" s="30"/>
      <c r="AA150" s="29"/>
      <c r="AB150" s="30">
        <f t="shared" si="72"/>
        <v>11.253273591100566</v>
      </c>
      <c r="AC150" s="30">
        <f t="shared" si="73"/>
        <v>11.253273591100566</v>
      </c>
      <c r="AD150" s="29"/>
      <c r="AE150" s="30"/>
      <c r="AF150" s="29"/>
      <c r="AG150" s="30">
        <f t="shared" si="74"/>
        <v>11.253273591100566</v>
      </c>
    </row>
    <row r="151" spans="2:33" x14ac:dyDescent="0.3">
      <c r="B151" s="41">
        <f t="shared" si="75"/>
        <v>4</v>
      </c>
      <c r="C151" s="42" t="s">
        <v>3</v>
      </c>
      <c r="D151" s="43">
        <f t="shared" si="63"/>
        <v>105.21464129558302</v>
      </c>
      <c r="E151" s="43">
        <f t="shared" si="63"/>
        <v>-7.0596144327705597</v>
      </c>
      <c r="F151" s="43">
        <f t="shared" si="63"/>
        <v>0</v>
      </c>
      <c r="G151" s="43">
        <f t="shared" si="63"/>
        <v>0</v>
      </c>
      <c r="H151" s="43">
        <f t="shared" si="66"/>
        <v>98.155026862812463</v>
      </c>
      <c r="I151" s="43">
        <f t="shared" si="64"/>
        <v>98.155026862812463</v>
      </c>
      <c r="J151" s="43">
        <f t="shared" si="64"/>
        <v>-7.0596144327705597</v>
      </c>
      <c r="K151" s="43">
        <f t="shared" si="64"/>
        <v>0</v>
      </c>
      <c r="L151" s="43">
        <f t="shared" si="64"/>
        <v>0</v>
      </c>
      <c r="M151" s="45">
        <f t="shared" si="67"/>
        <v>91.095412430041904</v>
      </c>
      <c r="N151" s="43">
        <f t="shared" si="65"/>
        <v>91.095412430041904</v>
      </c>
      <c r="O151" s="43">
        <f t="shared" si="65"/>
        <v>-7.0596144327705606</v>
      </c>
      <c r="P151" s="43">
        <f t="shared" si="65"/>
        <v>0</v>
      </c>
      <c r="Q151" s="43">
        <f t="shared" si="65"/>
        <v>0</v>
      </c>
      <c r="R151" s="45">
        <f t="shared" si="68"/>
        <v>84.035797997271345</v>
      </c>
      <c r="S151" s="30">
        <f t="shared" si="69"/>
        <v>84.035797997271345</v>
      </c>
      <c r="T151" s="29"/>
      <c r="U151" s="30"/>
      <c r="V151" s="29"/>
      <c r="W151" s="30">
        <f t="shared" si="70"/>
        <v>84.035797997271345</v>
      </c>
      <c r="X151" s="30">
        <f t="shared" si="71"/>
        <v>84.035797997271345</v>
      </c>
      <c r="Y151" s="29"/>
      <c r="Z151" s="30"/>
      <c r="AA151" s="29"/>
      <c r="AB151" s="30">
        <f t="shared" si="72"/>
        <v>84.035797997271345</v>
      </c>
      <c r="AC151" s="30">
        <f t="shared" si="73"/>
        <v>84.035797997271345</v>
      </c>
      <c r="AD151" s="29"/>
      <c r="AE151" s="30"/>
      <c r="AF151" s="29"/>
      <c r="AG151" s="30">
        <f t="shared" si="74"/>
        <v>84.035797997271345</v>
      </c>
    </row>
    <row r="152" spans="2:33" x14ac:dyDescent="0.3">
      <c r="B152" s="41">
        <f t="shared" si="75"/>
        <v>5</v>
      </c>
      <c r="C152" s="42" t="s">
        <v>4</v>
      </c>
      <c r="D152" s="43">
        <f t="shared" si="63"/>
        <v>18.707187571655826</v>
      </c>
      <c r="E152" s="43">
        <f t="shared" si="63"/>
        <v>-1.5108967347463562</v>
      </c>
      <c r="F152" s="43">
        <f t="shared" si="63"/>
        <v>0</v>
      </c>
      <c r="G152" s="43">
        <f t="shared" si="63"/>
        <v>0</v>
      </c>
      <c r="H152" s="43">
        <f t="shared" si="66"/>
        <v>17.196290836909469</v>
      </c>
      <c r="I152" s="43">
        <f t="shared" si="64"/>
        <v>17.196290836909469</v>
      </c>
      <c r="J152" s="43">
        <f t="shared" si="64"/>
        <v>-1.5108967347463562</v>
      </c>
      <c r="K152" s="43">
        <f t="shared" si="64"/>
        <v>0</v>
      </c>
      <c r="L152" s="43">
        <f t="shared" si="64"/>
        <v>0</v>
      </c>
      <c r="M152" s="45">
        <f t="shared" si="67"/>
        <v>15.685394102163112</v>
      </c>
      <c r="N152" s="43">
        <f t="shared" si="65"/>
        <v>15.685394102163112</v>
      </c>
      <c r="O152" s="43">
        <f t="shared" si="65"/>
        <v>-1.3591456820926477</v>
      </c>
      <c r="P152" s="43">
        <f t="shared" si="65"/>
        <v>0</v>
      </c>
      <c r="Q152" s="43">
        <f t="shared" si="65"/>
        <v>0</v>
      </c>
      <c r="R152" s="45">
        <f t="shared" si="68"/>
        <v>14.326248420070465</v>
      </c>
      <c r="S152" s="30">
        <f t="shared" si="69"/>
        <v>14.326248420070465</v>
      </c>
      <c r="T152" s="29"/>
      <c r="U152" s="30"/>
      <c r="V152" s="29"/>
      <c r="W152" s="30">
        <f t="shared" si="70"/>
        <v>14.326248420070465</v>
      </c>
      <c r="X152" s="30">
        <f t="shared" si="71"/>
        <v>14.326248420070465</v>
      </c>
      <c r="Y152" s="29"/>
      <c r="Z152" s="30"/>
      <c r="AA152" s="29"/>
      <c r="AB152" s="30">
        <f t="shared" si="72"/>
        <v>14.326248420070465</v>
      </c>
      <c r="AC152" s="30">
        <f t="shared" si="73"/>
        <v>14.326248420070465</v>
      </c>
      <c r="AD152" s="29"/>
      <c r="AE152" s="30"/>
      <c r="AF152" s="29"/>
      <c r="AG152" s="30">
        <f t="shared" si="74"/>
        <v>14.326248420070465</v>
      </c>
    </row>
    <row r="153" spans="2:33" x14ac:dyDescent="0.3">
      <c r="B153" s="41">
        <f t="shared" si="75"/>
        <v>6</v>
      </c>
      <c r="C153" s="42" t="s">
        <v>5</v>
      </c>
      <c r="D153" s="43">
        <f t="shared" si="63"/>
        <v>734.97479183502969</v>
      </c>
      <c r="E153" s="43">
        <f t="shared" si="63"/>
        <v>-48.00222970826897</v>
      </c>
      <c r="F153" s="43">
        <f t="shared" si="63"/>
        <v>0</v>
      </c>
      <c r="G153" s="43">
        <f t="shared" si="63"/>
        <v>0</v>
      </c>
      <c r="H153" s="43">
        <f t="shared" si="66"/>
        <v>686.97256212676075</v>
      </c>
      <c r="I153" s="43">
        <f t="shared" si="64"/>
        <v>686.97256212676075</v>
      </c>
      <c r="J153" s="43">
        <f t="shared" si="64"/>
        <v>-48.00222970826897</v>
      </c>
      <c r="K153" s="43">
        <f t="shared" si="64"/>
        <v>0</v>
      </c>
      <c r="L153" s="43">
        <f t="shared" si="64"/>
        <v>0</v>
      </c>
      <c r="M153" s="45">
        <f t="shared" si="67"/>
        <v>638.97033241849181</v>
      </c>
      <c r="N153" s="43">
        <f t="shared" si="65"/>
        <v>638.97033241849181</v>
      </c>
      <c r="O153" s="43">
        <f t="shared" si="65"/>
        <v>-48.002229708268978</v>
      </c>
      <c r="P153" s="43">
        <f t="shared" si="65"/>
        <v>0</v>
      </c>
      <c r="Q153" s="43">
        <f t="shared" si="65"/>
        <v>0</v>
      </c>
      <c r="R153" s="45">
        <f t="shared" si="68"/>
        <v>590.96810271022287</v>
      </c>
      <c r="S153" s="30">
        <f t="shared" si="69"/>
        <v>590.96810271022287</v>
      </c>
      <c r="T153" s="29"/>
      <c r="U153" s="30"/>
      <c r="V153" s="29"/>
      <c r="W153" s="30">
        <f t="shared" si="70"/>
        <v>590.96810271022287</v>
      </c>
      <c r="X153" s="30">
        <f t="shared" si="71"/>
        <v>590.96810271022287</v>
      </c>
      <c r="Y153" s="29"/>
      <c r="Z153" s="30"/>
      <c r="AA153" s="29"/>
      <c r="AB153" s="30">
        <f t="shared" si="72"/>
        <v>590.96810271022287</v>
      </c>
      <c r="AC153" s="30">
        <f t="shared" si="73"/>
        <v>590.96810271022287</v>
      </c>
      <c r="AD153" s="29"/>
      <c r="AE153" s="30"/>
      <c r="AF153" s="29"/>
      <c r="AG153" s="30">
        <f t="shared" si="74"/>
        <v>590.96810271022287</v>
      </c>
    </row>
    <row r="154" spans="2:33" x14ac:dyDescent="0.3">
      <c r="B154" s="41">
        <f t="shared" si="75"/>
        <v>7</v>
      </c>
      <c r="C154" s="42" t="s">
        <v>6</v>
      </c>
      <c r="D154" s="43">
        <f t="shared" si="63"/>
        <v>0.81268988918913276</v>
      </c>
      <c r="E154" s="43">
        <f t="shared" si="63"/>
        <v>-3.5219742665332614E-2</v>
      </c>
      <c r="F154" s="43">
        <f t="shared" si="63"/>
        <v>0</v>
      </c>
      <c r="G154" s="43">
        <f t="shared" si="63"/>
        <v>0</v>
      </c>
      <c r="H154" s="43">
        <f t="shared" si="66"/>
        <v>0.7774701465238002</v>
      </c>
      <c r="I154" s="43">
        <f t="shared" si="64"/>
        <v>0.77747014652380031</v>
      </c>
      <c r="J154" s="43">
        <f t="shared" si="64"/>
        <v>-3.5219742665332635E-2</v>
      </c>
      <c r="K154" s="43">
        <f t="shared" si="64"/>
        <v>0</v>
      </c>
      <c r="L154" s="43">
        <f t="shared" si="64"/>
        <v>0</v>
      </c>
      <c r="M154" s="45">
        <f t="shared" si="67"/>
        <v>0.74225040385846763</v>
      </c>
      <c r="N154" s="43">
        <f t="shared" si="65"/>
        <v>0.74225040385846786</v>
      </c>
      <c r="O154" s="43">
        <f t="shared" si="65"/>
        <v>-3.5219742665332655E-2</v>
      </c>
      <c r="P154" s="43">
        <f t="shared" si="65"/>
        <v>0</v>
      </c>
      <c r="Q154" s="43">
        <f t="shared" si="65"/>
        <v>0</v>
      </c>
      <c r="R154" s="45">
        <f t="shared" si="68"/>
        <v>0.70703066119313518</v>
      </c>
      <c r="S154" s="30">
        <f t="shared" si="69"/>
        <v>0.70703066119313518</v>
      </c>
      <c r="T154" s="29"/>
      <c r="U154" s="30"/>
      <c r="V154" s="29"/>
      <c r="W154" s="30">
        <f t="shared" si="70"/>
        <v>0.70703066119313518</v>
      </c>
      <c r="X154" s="30">
        <f t="shared" si="71"/>
        <v>0.70703066119313518</v>
      </c>
      <c r="Y154" s="29"/>
      <c r="Z154" s="30"/>
      <c r="AA154" s="29"/>
      <c r="AB154" s="30">
        <f t="shared" si="72"/>
        <v>0.70703066119313518</v>
      </c>
      <c r="AC154" s="30">
        <f t="shared" si="73"/>
        <v>0.70703066119313518</v>
      </c>
      <c r="AD154" s="29"/>
      <c r="AE154" s="30"/>
      <c r="AF154" s="29"/>
      <c r="AG154" s="30">
        <f t="shared" si="74"/>
        <v>0.70703066119313518</v>
      </c>
    </row>
    <row r="155" spans="2:33" x14ac:dyDescent="0.3">
      <c r="B155" s="41">
        <f t="shared" si="75"/>
        <v>8</v>
      </c>
      <c r="C155" s="42" t="s">
        <v>7</v>
      </c>
      <c r="D155" s="43">
        <f t="shared" si="63"/>
        <v>1.7715691462319798</v>
      </c>
      <c r="E155" s="43">
        <f t="shared" si="63"/>
        <v>-8.2899167299131216E-2</v>
      </c>
      <c r="F155" s="43">
        <f t="shared" si="63"/>
        <v>0</v>
      </c>
      <c r="G155" s="43">
        <f t="shared" si="63"/>
        <v>0</v>
      </c>
      <c r="H155" s="43">
        <f t="shared" si="66"/>
        <v>1.6886699789328485</v>
      </c>
      <c r="I155" s="43">
        <f t="shared" si="64"/>
        <v>1.6886699789328485</v>
      </c>
      <c r="J155" s="43">
        <f t="shared" si="64"/>
        <v>-8.2899167299131202E-2</v>
      </c>
      <c r="K155" s="43">
        <f t="shared" si="64"/>
        <v>0</v>
      </c>
      <c r="L155" s="43">
        <f t="shared" si="64"/>
        <v>0</v>
      </c>
      <c r="M155" s="45">
        <f t="shared" si="67"/>
        <v>1.6057708116337173</v>
      </c>
      <c r="N155" s="43">
        <f t="shared" si="65"/>
        <v>1.6057708116337173</v>
      </c>
      <c r="O155" s="43">
        <f t="shared" si="65"/>
        <v>-8.2899167299131202E-2</v>
      </c>
      <c r="P155" s="43">
        <f t="shared" si="65"/>
        <v>0</v>
      </c>
      <c r="Q155" s="43">
        <f t="shared" si="65"/>
        <v>0</v>
      </c>
      <c r="R155" s="45">
        <f t="shared" si="68"/>
        <v>1.522871644334586</v>
      </c>
      <c r="S155" s="30">
        <f t="shared" si="69"/>
        <v>1.522871644334586</v>
      </c>
      <c r="T155" s="29"/>
      <c r="U155" s="30"/>
      <c r="V155" s="29"/>
      <c r="W155" s="30">
        <f t="shared" si="70"/>
        <v>1.522871644334586</v>
      </c>
      <c r="X155" s="30">
        <f t="shared" si="71"/>
        <v>1.522871644334586</v>
      </c>
      <c r="Y155" s="29"/>
      <c r="Z155" s="30"/>
      <c r="AA155" s="29"/>
      <c r="AB155" s="30">
        <f t="shared" si="72"/>
        <v>1.522871644334586</v>
      </c>
      <c r="AC155" s="30">
        <f t="shared" si="73"/>
        <v>1.522871644334586</v>
      </c>
      <c r="AD155" s="29"/>
      <c r="AE155" s="30"/>
      <c r="AF155" s="29"/>
      <c r="AG155" s="30">
        <f t="shared" si="74"/>
        <v>1.522871644334586</v>
      </c>
    </row>
    <row r="156" spans="2:33" x14ac:dyDescent="0.3">
      <c r="B156" s="41">
        <f t="shared" si="75"/>
        <v>9</v>
      </c>
      <c r="C156" s="42" t="s">
        <v>8</v>
      </c>
      <c r="D156" s="43">
        <f t="shared" si="63"/>
        <v>4.1100075437633432</v>
      </c>
      <c r="E156" s="43">
        <f t="shared" si="63"/>
        <v>-0.25291804295234588</v>
      </c>
      <c r="F156" s="43">
        <f t="shared" si="63"/>
        <v>0</v>
      </c>
      <c r="G156" s="43">
        <f t="shared" si="63"/>
        <v>0</v>
      </c>
      <c r="H156" s="43">
        <f t="shared" si="66"/>
        <v>3.8570895008109973</v>
      </c>
      <c r="I156" s="43">
        <f t="shared" si="64"/>
        <v>3.8570895008109982</v>
      </c>
      <c r="J156" s="43">
        <f t="shared" si="64"/>
        <v>-0.25291804295234599</v>
      </c>
      <c r="K156" s="43">
        <f t="shared" si="64"/>
        <v>0</v>
      </c>
      <c r="L156" s="43">
        <f t="shared" si="64"/>
        <v>0</v>
      </c>
      <c r="M156" s="45">
        <f t="shared" si="67"/>
        <v>3.6041714578586523</v>
      </c>
      <c r="N156" s="43">
        <f t="shared" si="65"/>
        <v>3.6041714578586515</v>
      </c>
      <c r="O156" s="43">
        <f t="shared" si="65"/>
        <v>-0.25291804295234588</v>
      </c>
      <c r="P156" s="43">
        <f t="shared" si="65"/>
        <v>0</v>
      </c>
      <c r="Q156" s="43">
        <f t="shared" si="65"/>
        <v>0</v>
      </c>
      <c r="R156" s="45">
        <f t="shared" si="68"/>
        <v>3.3512534149063056</v>
      </c>
      <c r="S156" s="30">
        <f t="shared" si="69"/>
        <v>3.3512534149063056</v>
      </c>
      <c r="T156" s="29"/>
      <c r="U156" s="30"/>
      <c r="V156" s="29"/>
      <c r="W156" s="30">
        <f t="shared" si="70"/>
        <v>3.3512534149063056</v>
      </c>
      <c r="X156" s="30">
        <f t="shared" si="71"/>
        <v>3.3512534149063056</v>
      </c>
      <c r="Y156" s="29"/>
      <c r="Z156" s="30"/>
      <c r="AA156" s="29"/>
      <c r="AB156" s="30">
        <f t="shared" si="72"/>
        <v>3.3512534149063056</v>
      </c>
      <c r="AC156" s="30">
        <f t="shared" si="73"/>
        <v>3.3512534149063056</v>
      </c>
      <c r="AD156" s="29"/>
      <c r="AE156" s="30"/>
      <c r="AF156" s="29"/>
      <c r="AG156" s="30">
        <f t="shared" si="74"/>
        <v>3.3512534149063056</v>
      </c>
    </row>
    <row r="157" spans="2:33" x14ac:dyDescent="0.3">
      <c r="B157" s="41">
        <f t="shared" si="75"/>
        <v>10</v>
      </c>
      <c r="C157" s="42" t="s">
        <v>9</v>
      </c>
      <c r="D157" s="43">
        <f t="shared" si="63"/>
        <v>0.21129282171906705</v>
      </c>
      <c r="E157" s="43">
        <f t="shared" si="63"/>
        <v>-1.3624464619177011E-2</v>
      </c>
      <c r="F157" s="43">
        <f t="shared" si="63"/>
        <v>0</v>
      </c>
      <c r="G157" s="43">
        <f t="shared" si="63"/>
        <v>0</v>
      </c>
      <c r="H157" s="43">
        <f t="shared" si="66"/>
        <v>0.19766835709989003</v>
      </c>
      <c r="I157" s="43">
        <f t="shared" si="64"/>
        <v>0.19766835709989006</v>
      </c>
      <c r="J157" s="43">
        <f t="shared" si="64"/>
        <v>-1.3624464619177013E-2</v>
      </c>
      <c r="K157" s="43">
        <f t="shared" si="64"/>
        <v>0</v>
      </c>
      <c r="L157" s="43">
        <f t="shared" si="64"/>
        <v>0</v>
      </c>
      <c r="M157" s="45">
        <f t="shared" si="67"/>
        <v>0.18404389248071304</v>
      </c>
      <c r="N157" s="43">
        <f t="shared" si="65"/>
        <v>0.18404389248071307</v>
      </c>
      <c r="O157" s="43">
        <f t="shared" si="65"/>
        <v>-1.3624464619177015E-2</v>
      </c>
      <c r="P157" s="43">
        <f t="shared" si="65"/>
        <v>0</v>
      </c>
      <c r="Q157" s="43">
        <f t="shared" si="65"/>
        <v>0</v>
      </c>
      <c r="R157" s="45">
        <f t="shared" si="68"/>
        <v>0.17041942786153605</v>
      </c>
      <c r="S157" s="30">
        <f t="shared" si="69"/>
        <v>0.17041942786153605</v>
      </c>
      <c r="T157" s="29"/>
      <c r="U157" s="30"/>
      <c r="V157" s="29"/>
      <c r="W157" s="30">
        <f t="shared" si="70"/>
        <v>0.17041942786153605</v>
      </c>
      <c r="X157" s="30">
        <f t="shared" si="71"/>
        <v>0.17041942786153605</v>
      </c>
      <c r="Y157" s="29"/>
      <c r="Z157" s="30"/>
      <c r="AA157" s="29"/>
      <c r="AB157" s="30">
        <f t="shared" si="72"/>
        <v>0.17041942786153605</v>
      </c>
      <c r="AC157" s="30">
        <f t="shared" si="73"/>
        <v>0.17041942786153605</v>
      </c>
      <c r="AD157" s="29"/>
      <c r="AE157" s="30"/>
      <c r="AF157" s="29"/>
      <c r="AG157" s="30">
        <f t="shared" si="74"/>
        <v>0.17041942786153605</v>
      </c>
    </row>
    <row r="158" spans="2:33" x14ac:dyDescent="0.3">
      <c r="B158" s="41">
        <f t="shared" si="75"/>
        <v>11</v>
      </c>
      <c r="C158" s="42" t="s">
        <v>10</v>
      </c>
      <c r="D158" s="43">
        <f t="shared" si="63"/>
        <v>3.364186829142211</v>
      </c>
      <c r="E158" s="43">
        <f t="shared" si="63"/>
        <v>-0.20994610671430447</v>
      </c>
      <c r="F158" s="43">
        <f t="shared" si="63"/>
        <v>0</v>
      </c>
      <c r="G158" s="43">
        <f t="shared" si="63"/>
        <v>0</v>
      </c>
      <c r="H158" s="43">
        <f t="shared" si="66"/>
        <v>3.1542407224279065</v>
      </c>
      <c r="I158" s="43">
        <f t="shared" si="64"/>
        <v>3.1542407224279057</v>
      </c>
      <c r="J158" s="43">
        <f t="shared" si="64"/>
        <v>-0.20994610671430439</v>
      </c>
      <c r="K158" s="43">
        <f t="shared" si="64"/>
        <v>0</v>
      </c>
      <c r="L158" s="43">
        <f t="shared" si="64"/>
        <v>0</v>
      </c>
      <c r="M158" s="45">
        <f t="shared" si="67"/>
        <v>2.9442946157136012</v>
      </c>
      <c r="N158" s="43">
        <f t="shared" si="65"/>
        <v>2.9442946157136021</v>
      </c>
      <c r="O158" s="43">
        <f t="shared" si="65"/>
        <v>-0.20994610671430447</v>
      </c>
      <c r="P158" s="43">
        <f t="shared" si="65"/>
        <v>0</v>
      </c>
      <c r="Q158" s="43">
        <f t="shared" si="65"/>
        <v>0</v>
      </c>
      <c r="R158" s="45">
        <f t="shared" si="68"/>
        <v>2.7343485089992976</v>
      </c>
      <c r="S158" s="30">
        <f t="shared" si="69"/>
        <v>2.7343485089992976</v>
      </c>
      <c r="T158" s="29"/>
      <c r="U158" s="30"/>
      <c r="V158" s="29"/>
      <c r="W158" s="30">
        <f t="shared" si="70"/>
        <v>2.7343485089992976</v>
      </c>
      <c r="X158" s="30">
        <f t="shared" si="71"/>
        <v>2.7343485089992976</v>
      </c>
      <c r="Y158" s="29"/>
      <c r="Z158" s="30"/>
      <c r="AA158" s="29"/>
      <c r="AB158" s="30">
        <f t="shared" si="72"/>
        <v>2.7343485089992976</v>
      </c>
      <c r="AC158" s="30">
        <f t="shared" si="73"/>
        <v>2.7343485089992976</v>
      </c>
      <c r="AD158" s="29"/>
      <c r="AE158" s="30"/>
      <c r="AF158" s="29"/>
      <c r="AG158" s="30">
        <f t="shared" si="74"/>
        <v>2.7343485089992976</v>
      </c>
    </row>
    <row r="159" spans="2:33" x14ac:dyDescent="0.3">
      <c r="B159" s="41">
        <f t="shared" si="75"/>
        <v>12</v>
      </c>
      <c r="C159" s="42" t="s">
        <v>11</v>
      </c>
      <c r="D159" s="43">
        <f t="shared" si="63"/>
        <v>1.0526428386384172</v>
      </c>
      <c r="E159" s="43">
        <f t="shared" si="63"/>
        <v>-0.1178387815654411</v>
      </c>
      <c r="F159" s="43">
        <f t="shared" si="63"/>
        <v>0</v>
      </c>
      <c r="G159" s="43">
        <f t="shared" si="63"/>
        <v>0</v>
      </c>
      <c r="H159" s="43">
        <f t="shared" si="66"/>
        <v>0.93480405707297609</v>
      </c>
      <c r="I159" s="43">
        <f t="shared" si="64"/>
        <v>0.93480405707297609</v>
      </c>
      <c r="J159" s="43">
        <f t="shared" si="64"/>
        <v>-0.1178387815654411</v>
      </c>
      <c r="K159" s="43">
        <f t="shared" si="64"/>
        <v>0</v>
      </c>
      <c r="L159" s="43">
        <f t="shared" si="64"/>
        <v>0</v>
      </c>
      <c r="M159" s="45">
        <f t="shared" si="67"/>
        <v>0.81696527550753495</v>
      </c>
      <c r="N159" s="43">
        <f t="shared" si="65"/>
        <v>0.81696527550753495</v>
      </c>
      <c r="O159" s="43">
        <f t="shared" si="65"/>
        <v>-0.1178387815654411</v>
      </c>
      <c r="P159" s="43">
        <f t="shared" si="65"/>
        <v>0</v>
      </c>
      <c r="Q159" s="43">
        <f t="shared" si="65"/>
        <v>0</v>
      </c>
      <c r="R159" s="45">
        <f t="shared" si="68"/>
        <v>0.69912649394209381</v>
      </c>
      <c r="S159" s="30">
        <f t="shared" si="69"/>
        <v>0.69912649394209381</v>
      </c>
      <c r="T159" s="29"/>
      <c r="U159" s="30"/>
      <c r="V159" s="29"/>
      <c r="W159" s="30">
        <f t="shared" si="70"/>
        <v>0.69912649394209381</v>
      </c>
      <c r="X159" s="30">
        <f t="shared" si="71"/>
        <v>0.69912649394209381</v>
      </c>
      <c r="Y159" s="29"/>
      <c r="Z159" s="30"/>
      <c r="AA159" s="29"/>
      <c r="AB159" s="30">
        <f t="shared" si="72"/>
        <v>0.69912649394209381</v>
      </c>
      <c r="AC159" s="30">
        <f t="shared" si="73"/>
        <v>0.69912649394209381</v>
      </c>
      <c r="AD159" s="29"/>
      <c r="AE159" s="30"/>
      <c r="AF159" s="29"/>
      <c r="AG159" s="30">
        <f t="shared" si="74"/>
        <v>0.69912649394209381</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0</v>
      </c>
      <c r="E161" s="43">
        <f t="shared" si="63"/>
        <v>0</v>
      </c>
      <c r="F161" s="43">
        <f t="shared" si="63"/>
        <v>0</v>
      </c>
      <c r="G161" s="43">
        <f t="shared" si="63"/>
        <v>0</v>
      </c>
      <c r="H161" s="43">
        <f t="shared" si="66"/>
        <v>0</v>
      </c>
      <c r="I161" s="43">
        <f t="shared" si="64"/>
        <v>0</v>
      </c>
      <c r="J161" s="43">
        <f t="shared" si="64"/>
        <v>0</v>
      </c>
      <c r="K161" s="43">
        <f t="shared" si="64"/>
        <v>0</v>
      </c>
      <c r="L161" s="43">
        <f t="shared" si="64"/>
        <v>0</v>
      </c>
      <c r="M161" s="45">
        <f t="shared" si="67"/>
        <v>0</v>
      </c>
      <c r="N161" s="43">
        <f t="shared" si="65"/>
        <v>0</v>
      </c>
      <c r="O161" s="43">
        <f t="shared" si="65"/>
        <v>0</v>
      </c>
      <c r="P161" s="43">
        <f t="shared" si="65"/>
        <v>0</v>
      </c>
      <c r="Q161" s="43">
        <f t="shared" si="65"/>
        <v>0</v>
      </c>
      <c r="R161" s="45">
        <f t="shared" si="68"/>
        <v>0</v>
      </c>
      <c r="S161" s="30">
        <f t="shared" si="69"/>
        <v>0</v>
      </c>
      <c r="T161" s="29"/>
      <c r="U161" s="30"/>
      <c r="V161" s="29"/>
      <c r="W161" s="30">
        <f t="shared" si="70"/>
        <v>0</v>
      </c>
      <c r="X161" s="30">
        <f t="shared" si="71"/>
        <v>0</v>
      </c>
      <c r="Y161" s="29"/>
      <c r="Z161" s="30"/>
      <c r="AA161" s="29"/>
      <c r="AB161" s="30">
        <f t="shared" si="72"/>
        <v>0</v>
      </c>
      <c r="AC161" s="30">
        <f t="shared" si="73"/>
        <v>0</v>
      </c>
      <c r="AD161" s="29"/>
      <c r="AE161" s="30"/>
      <c r="AF161" s="29"/>
      <c r="AG161" s="30">
        <f t="shared" si="74"/>
        <v>0</v>
      </c>
    </row>
    <row r="162" spans="2:33" x14ac:dyDescent="0.3">
      <c r="B162" s="41">
        <f t="shared" si="75"/>
        <v>15</v>
      </c>
      <c r="C162" s="28" t="s">
        <v>14</v>
      </c>
      <c r="D162" s="43">
        <f t="shared" si="63"/>
        <v>0</v>
      </c>
      <c r="E162" s="43">
        <f t="shared" si="63"/>
        <v>0</v>
      </c>
      <c r="F162" s="43">
        <f t="shared" si="63"/>
        <v>0</v>
      </c>
      <c r="G162" s="43">
        <f t="shared" si="63"/>
        <v>0</v>
      </c>
      <c r="H162" s="43">
        <f t="shared" si="66"/>
        <v>0</v>
      </c>
      <c r="I162" s="43">
        <f t="shared" si="64"/>
        <v>0</v>
      </c>
      <c r="J162" s="43">
        <f t="shared" si="64"/>
        <v>0</v>
      </c>
      <c r="K162" s="43">
        <f t="shared" si="64"/>
        <v>0</v>
      </c>
      <c r="L162" s="43">
        <f t="shared" si="64"/>
        <v>0</v>
      </c>
      <c r="M162" s="45">
        <f t="shared" si="67"/>
        <v>0</v>
      </c>
      <c r="N162" s="43">
        <f t="shared" si="65"/>
        <v>0</v>
      </c>
      <c r="O162" s="43">
        <f t="shared" si="65"/>
        <v>0</v>
      </c>
      <c r="P162" s="43">
        <f t="shared" si="65"/>
        <v>0</v>
      </c>
      <c r="Q162" s="43">
        <f t="shared" si="65"/>
        <v>0</v>
      </c>
      <c r="R162" s="45">
        <f t="shared" si="68"/>
        <v>0</v>
      </c>
      <c r="S162" s="30">
        <f t="shared" si="69"/>
        <v>0</v>
      </c>
      <c r="T162" s="29"/>
      <c r="U162" s="30"/>
      <c r="V162" s="29"/>
      <c r="W162" s="30">
        <f t="shared" si="70"/>
        <v>0</v>
      </c>
      <c r="X162" s="30">
        <f t="shared" si="71"/>
        <v>0</v>
      </c>
      <c r="Y162" s="29"/>
      <c r="Z162" s="30"/>
      <c r="AA162" s="29"/>
      <c r="AB162" s="30">
        <f t="shared" si="72"/>
        <v>0</v>
      </c>
      <c r="AC162" s="30">
        <f t="shared" si="73"/>
        <v>0</v>
      </c>
      <c r="AD162" s="29"/>
      <c r="AE162" s="30"/>
      <c r="AF162" s="29"/>
      <c r="AG162" s="30">
        <f t="shared" si="74"/>
        <v>0</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1042.029681818487</v>
      </c>
      <c r="E165" s="36">
        <f t="shared" ref="E165:R165" si="76">SUM(E148:E163)</f>
        <v>-66.355760758823507</v>
      </c>
      <c r="F165" s="36">
        <f t="shared" si="76"/>
        <v>0</v>
      </c>
      <c r="G165" s="36">
        <f t="shared" si="76"/>
        <v>0</v>
      </c>
      <c r="H165" s="36">
        <f t="shared" si="76"/>
        <v>975.6739210596636</v>
      </c>
      <c r="I165" s="36">
        <f t="shared" si="76"/>
        <v>975.6739210596636</v>
      </c>
      <c r="J165" s="36">
        <f t="shared" si="76"/>
        <v>-65.092489685968744</v>
      </c>
      <c r="K165" s="36">
        <f t="shared" si="76"/>
        <v>0</v>
      </c>
      <c r="L165" s="36">
        <f t="shared" si="76"/>
        <v>0</v>
      </c>
      <c r="M165" s="36">
        <f t="shared" si="76"/>
        <v>910.58143137369518</v>
      </c>
      <c r="N165" s="36">
        <f t="shared" si="76"/>
        <v>910.58143137369518</v>
      </c>
      <c r="O165" s="36">
        <f t="shared" si="76"/>
        <v>-64.940738633315036</v>
      </c>
      <c r="P165" s="36">
        <f t="shared" si="76"/>
        <v>0</v>
      </c>
      <c r="Q165" s="36">
        <f t="shared" si="76"/>
        <v>0</v>
      </c>
      <c r="R165" s="36">
        <f t="shared" si="76"/>
        <v>845.64069274038013</v>
      </c>
      <c r="S165" s="36">
        <f t="shared" ref="S165:AG165" si="77">SUM(S148:S164)</f>
        <v>845.64069274038013</v>
      </c>
      <c r="T165" s="36">
        <f t="shared" si="77"/>
        <v>0</v>
      </c>
      <c r="U165" s="36">
        <f t="shared" si="77"/>
        <v>0</v>
      </c>
      <c r="V165" s="36">
        <f t="shared" si="77"/>
        <v>0</v>
      </c>
      <c r="W165" s="36">
        <f t="shared" si="77"/>
        <v>845.64069274038013</v>
      </c>
      <c r="X165" s="36">
        <f t="shared" si="77"/>
        <v>845.64069274038013</v>
      </c>
      <c r="Y165" s="36">
        <f t="shared" si="77"/>
        <v>0</v>
      </c>
      <c r="Z165" s="36">
        <f t="shared" si="77"/>
        <v>0</v>
      </c>
      <c r="AA165" s="36">
        <f t="shared" si="77"/>
        <v>0</v>
      </c>
      <c r="AB165" s="36">
        <f t="shared" si="77"/>
        <v>845.64069274038013</v>
      </c>
      <c r="AC165" s="36">
        <f t="shared" si="77"/>
        <v>845.64069274038013</v>
      </c>
      <c r="AD165" s="36">
        <f t="shared" si="77"/>
        <v>0</v>
      </c>
      <c r="AE165" s="36">
        <f t="shared" si="77"/>
        <v>0</v>
      </c>
      <c r="AF165" s="36">
        <f t="shared" si="77"/>
        <v>0</v>
      </c>
      <c r="AG165" s="36">
        <f t="shared" si="77"/>
        <v>845.64069274038013</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AG166"/>
  <sheetViews>
    <sheetView showGridLines="0" view="pageBreakPreview" topLeftCell="A63" zoomScale="60" zoomScaleNormal="68" workbookViewId="0">
      <selection activeCell="D68" sqref="D68:D84"/>
    </sheetView>
  </sheetViews>
  <sheetFormatPr defaultColWidth="9.453125" defaultRowHeight="14" x14ac:dyDescent="0.3"/>
  <cols>
    <col min="1" max="1" width="35.36328125" style="3" customWidth="1"/>
    <col min="2" max="2" width="6.453125" style="3" customWidth="1"/>
    <col min="3" max="3" width="49.81640625" style="3" bestFit="1" customWidth="1"/>
    <col min="4" max="4" width="29.81640625" style="3" customWidth="1"/>
    <col min="5" max="5" width="29.36328125" style="3" customWidth="1"/>
    <col min="6" max="6" width="30.81640625" style="3" customWidth="1"/>
    <col min="7"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116</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2.6276051475712423</v>
      </c>
      <c r="E14" s="29">
        <v>11.230663399999999</v>
      </c>
      <c r="F14" s="29">
        <v>0</v>
      </c>
      <c r="G14" s="29"/>
      <c r="H14" s="29">
        <f>D14+E14-F14-G14</f>
        <v>13.858268547571242</v>
      </c>
      <c r="I14" s="30">
        <f>H14</f>
        <v>13.858268547571242</v>
      </c>
      <c r="J14" s="29">
        <v>8.4063154999999998</v>
      </c>
      <c r="K14" s="29">
        <v>0</v>
      </c>
      <c r="L14" s="29"/>
      <c r="M14" s="30">
        <f>I14+J14-K14-L14</f>
        <v>22.26458404757124</v>
      </c>
      <c r="N14" s="29">
        <f>M14</f>
        <v>22.26458404757124</v>
      </c>
      <c r="O14" s="29">
        <v>10.5</v>
      </c>
      <c r="P14" s="29">
        <v>0</v>
      </c>
      <c r="Q14" s="29"/>
      <c r="R14" s="29">
        <f>N14+O14-P14-Q14</f>
        <v>32.76458404757124</v>
      </c>
      <c r="S14" s="30">
        <f>R14</f>
        <v>32.76458404757124</v>
      </c>
      <c r="T14" s="29">
        <v>0</v>
      </c>
      <c r="U14" s="30">
        <v>0</v>
      </c>
      <c r="V14" s="29"/>
      <c r="W14" s="30">
        <f>S14+T14-U14-V14</f>
        <v>32.76458404757124</v>
      </c>
    </row>
    <row r="15" spans="1:23" s="26" customFormat="1" x14ac:dyDescent="0.3">
      <c r="B15" s="27">
        <f>B14+1</f>
        <v>2</v>
      </c>
      <c r="C15" s="28" t="s">
        <v>1</v>
      </c>
      <c r="D15" s="134">
        <v>0</v>
      </c>
      <c r="E15" s="29">
        <v>0</v>
      </c>
      <c r="F15" s="29">
        <v>0</v>
      </c>
      <c r="G15" s="29"/>
      <c r="H15" s="29">
        <f t="shared" ref="H15:H30" si="0">D15+E15-F15-G15</f>
        <v>0</v>
      </c>
      <c r="I15" s="30">
        <f t="shared" ref="I15:I30" si="1">H15</f>
        <v>0</v>
      </c>
      <c r="J15" s="29">
        <v>0</v>
      </c>
      <c r="K15" s="29">
        <v>0</v>
      </c>
      <c r="L15" s="29"/>
      <c r="M15" s="30">
        <f t="shared" ref="M15:M30" si="2">I15+J15-K15-L15</f>
        <v>0</v>
      </c>
      <c r="N15" s="29">
        <f t="shared" ref="N15:N30" si="3">M15</f>
        <v>0</v>
      </c>
      <c r="O15" s="29">
        <v>0</v>
      </c>
      <c r="P15" s="29">
        <v>0</v>
      </c>
      <c r="Q15" s="29"/>
      <c r="R15" s="29">
        <f t="shared" ref="R15:R30" si="4">N15+O15-P15-Q15</f>
        <v>0</v>
      </c>
      <c r="S15" s="30">
        <f t="shared" ref="S15:S30" si="5">R15</f>
        <v>0</v>
      </c>
      <c r="T15" s="29">
        <v>0</v>
      </c>
      <c r="U15" s="30">
        <v>0</v>
      </c>
      <c r="V15" s="29"/>
      <c r="W15" s="30">
        <f t="shared" ref="W15:W30" si="6">S15+T15-U15-V15</f>
        <v>0</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N16+O16-P16-Q16</f>
        <v>0</v>
      </c>
      <c r="S16" s="30">
        <f t="shared" si="5"/>
        <v>0</v>
      </c>
      <c r="T16" s="29">
        <v>0</v>
      </c>
      <c r="U16" s="30">
        <v>0</v>
      </c>
      <c r="V16" s="29"/>
      <c r="W16" s="30">
        <f t="shared" si="6"/>
        <v>0</v>
      </c>
    </row>
    <row r="17" spans="1:23" s="26" customFormat="1" x14ac:dyDescent="0.3">
      <c r="B17" s="27">
        <f t="shared" si="7"/>
        <v>4</v>
      </c>
      <c r="C17" s="28" t="s">
        <v>3</v>
      </c>
      <c r="D17" s="134">
        <v>0</v>
      </c>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1:23" s="26" customFormat="1" x14ac:dyDescent="0.3">
      <c r="B18" s="27">
        <f t="shared" si="7"/>
        <v>5</v>
      </c>
      <c r="C18" s="28" t="s">
        <v>4</v>
      </c>
      <c r="D18" s="134">
        <v>3.061616286430545</v>
      </c>
      <c r="E18" s="29">
        <v>6.9543270790000005</v>
      </c>
      <c r="F18" s="31">
        <v>0</v>
      </c>
      <c r="G18" s="31"/>
      <c r="H18" s="29">
        <f t="shared" si="0"/>
        <v>10.015943365430545</v>
      </c>
      <c r="I18" s="30">
        <f t="shared" si="1"/>
        <v>10.015943365430545</v>
      </c>
      <c r="J18" s="29">
        <v>7.6522340999998203E-2</v>
      </c>
      <c r="K18" s="31">
        <v>0</v>
      </c>
      <c r="L18" s="31"/>
      <c r="M18" s="30">
        <f t="shared" si="2"/>
        <v>10.092465706430543</v>
      </c>
      <c r="N18" s="29">
        <f t="shared" si="3"/>
        <v>10.092465706430543</v>
      </c>
      <c r="O18" s="29">
        <v>16.47</v>
      </c>
      <c r="P18" s="31">
        <v>0</v>
      </c>
      <c r="Q18" s="29"/>
      <c r="R18" s="29">
        <f t="shared" si="4"/>
        <v>26.562465706430544</v>
      </c>
      <c r="S18" s="30">
        <f t="shared" si="5"/>
        <v>26.562465706430544</v>
      </c>
      <c r="T18" s="29">
        <v>0</v>
      </c>
      <c r="U18" s="30">
        <v>0</v>
      </c>
      <c r="V18" s="29"/>
      <c r="W18" s="30">
        <f t="shared" si="6"/>
        <v>26.562465706430544</v>
      </c>
    </row>
    <row r="19" spans="1:23" s="32" customFormat="1" x14ac:dyDescent="0.3">
      <c r="B19" s="27">
        <f t="shared" si="7"/>
        <v>6</v>
      </c>
      <c r="C19" s="28" t="s">
        <v>5</v>
      </c>
      <c r="D19" s="134">
        <v>27.980795438211803</v>
      </c>
      <c r="E19" s="29">
        <v>59.073208371999982</v>
      </c>
      <c r="F19" s="29">
        <v>0</v>
      </c>
      <c r="G19" s="29"/>
      <c r="H19" s="29">
        <f t="shared" si="0"/>
        <v>87.054003810211782</v>
      </c>
      <c r="I19" s="30">
        <f t="shared" si="1"/>
        <v>87.054003810211782</v>
      </c>
      <c r="J19" s="29">
        <v>18.205928857</v>
      </c>
      <c r="K19" s="29">
        <v>0</v>
      </c>
      <c r="L19" s="29"/>
      <c r="M19" s="30">
        <f t="shared" si="2"/>
        <v>105.25993266721179</v>
      </c>
      <c r="N19" s="29">
        <f t="shared" si="3"/>
        <v>105.25993266721179</v>
      </c>
      <c r="O19" s="29">
        <v>41.06</v>
      </c>
      <c r="P19" s="29">
        <v>0</v>
      </c>
      <c r="Q19" s="29"/>
      <c r="R19" s="29">
        <f t="shared" si="4"/>
        <v>146.31993266721179</v>
      </c>
      <c r="S19" s="30">
        <f t="shared" si="5"/>
        <v>146.31993266721179</v>
      </c>
      <c r="T19" s="29">
        <v>173.29666666666665</v>
      </c>
      <c r="U19" s="30">
        <v>0</v>
      </c>
      <c r="V19" s="29"/>
      <c r="W19" s="30">
        <f t="shared" si="6"/>
        <v>319.61659933387841</v>
      </c>
    </row>
    <row r="20" spans="1:23" s="32" customFormat="1" x14ac:dyDescent="0.3">
      <c r="B20" s="27">
        <f t="shared" si="7"/>
        <v>7</v>
      </c>
      <c r="C20" s="28" t="s">
        <v>6</v>
      </c>
      <c r="D20" s="134">
        <v>0</v>
      </c>
      <c r="E20" s="29">
        <v>0</v>
      </c>
      <c r="F20" s="29">
        <v>0</v>
      </c>
      <c r="G20" s="29"/>
      <c r="H20" s="29">
        <f t="shared" si="0"/>
        <v>0</v>
      </c>
      <c r="I20" s="30">
        <f t="shared" si="1"/>
        <v>0</v>
      </c>
      <c r="J20" s="29">
        <v>0</v>
      </c>
      <c r="K20" s="29">
        <v>0</v>
      </c>
      <c r="L20" s="29"/>
      <c r="M20" s="30">
        <f t="shared" si="2"/>
        <v>0</v>
      </c>
      <c r="N20" s="29">
        <f t="shared" si="3"/>
        <v>0</v>
      </c>
      <c r="O20" s="29">
        <v>5.83</v>
      </c>
      <c r="P20" s="29">
        <v>0</v>
      </c>
      <c r="Q20" s="29"/>
      <c r="R20" s="29">
        <f t="shared" si="4"/>
        <v>5.83</v>
      </c>
      <c r="S20" s="30">
        <f t="shared" si="5"/>
        <v>5.83</v>
      </c>
      <c r="T20" s="29">
        <v>0</v>
      </c>
      <c r="U20" s="30">
        <v>0</v>
      </c>
      <c r="V20" s="29"/>
      <c r="W20" s="30">
        <f t="shared" si="6"/>
        <v>5.83</v>
      </c>
    </row>
    <row r="21" spans="1: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1: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1:23" s="32" customFormat="1" x14ac:dyDescent="0.3">
      <c r="B23" s="27">
        <f t="shared" si="7"/>
        <v>10</v>
      </c>
      <c r="C23" s="28" t="s">
        <v>9</v>
      </c>
      <c r="D23" s="134">
        <v>1.7765</v>
      </c>
      <c r="E23" s="29">
        <v>1.1399999999999999</v>
      </c>
      <c r="F23" s="29">
        <v>0</v>
      </c>
      <c r="G23" s="29"/>
      <c r="H23" s="29">
        <f t="shared" si="0"/>
        <v>2.9165000000000001</v>
      </c>
      <c r="I23" s="30">
        <f t="shared" si="1"/>
        <v>2.9165000000000001</v>
      </c>
      <c r="J23" s="29">
        <v>0</v>
      </c>
      <c r="K23" s="29">
        <v>0</v>
      </c>
      <c r="L23" s="29"/>
      <c r="M23" s="30">
        <f t="shared" si="2"/>
        <v>2.9165000000000001</v>
      </c>
      <c r="N23" s="29">
        <f t="shared" si="3"/>
        <v>2.9165000000000001</v>
      </c>
      <c r="O23" s="29">
        <v>0.40429999999999999</v>
      </c>
      <c r="P23" s="29">
        <v>0</v>
      </c>
      <c r="Q23" s="29"/>
      <c r="R23" s="29">
        <f t="shared" si="4"/>
        <v>3.3208000000000002</v>
      </c>
      <c r="S23" s="30">
        <f t="shared" si="5"/>
        <v>3.3208000000000002</v>
      </c>
      <c r="T23" s="29">
        <v>0</v>
      </c>
      <c r="U23" s="30">
        <v>0</v>
      </c>
      <c r="V23" s="29"/>
      <c r="W23" s="30">
        <f t="shared" si="6"/>
        <v>3.3208000000000002</v>
      </c>
    </row>
    <row r="24" spans="1:23" s="32" customFormat="1" x14ac:dyDescent="0.3">
      <c r="B24" s="27">
        <f t="shared" si="7"/>
        <v>11</v>
      </c>
      <c r="C24" s="28" t="s">
        <v>10</v>
      </c>
      <c r="D24" s="134">
        <v>0.25093238302100573</v>
      </c>
      <c r="E24" s="29">
        <v>0.06</v>
      </c>
      <c r="F24" s="29">
        <v>0</v>
      </c>
      <c r="G24" s="29"/>
      <c r="H24" s="29">
        <f t="shared" si="0"/>
        <v>0.31093238302100573</v>
      </c>
      <c r="I24" s="30">
        <f t="shared" si="1"/>
        <v>0.31093238302100573</v>
      </c>
      <c r="J24" s="29">
        <v>1.6874E-2</v>
      </c>
      <c r="K24" s="29">
        <v>0</v>
      </c>
      <c r="L24" s="29"/>
      <c r="M24" s="30">
        <f t="shared" si="2"/>
        <v>0.32780638302100573</v>
      </c>
      <c r="N24" s="29">
        <f t="shared" si="3"/>
        <v>0.32780638302100573</v>
      </c>
      <c r="O24" s="29">
        <v>4.3673499999999997E-2</v>
      </c>
      <c r="P24" s="29">
        <v>0</v>
      </c>
      <c r="Q24" s="29"/>
      <c r="R24" s="29">
        <f t="shared" si="4"/>
        <v>0.37147988302100571</v>
      </c>
      <c r="S24" s="30">
        <f t="shared" si="5"/>
        <v>0.37147988302100571</v>
      </c>
      <c r="T24" s="29">
        <v>0</v>
      </c>
      <c r="U24" s="30">
        <v>0</v>
      </c>
      <c r="V24" s="29"/>
      <c r="W24" s="30">
        <f t="shared" si="6"/>
        <v>0.37147988302100571</v>
      </c>
    </row>
    <row r="25" spans="1:23" s="32" customFormat="1" x14ac:dyDescent="0.3">
      <c r="B25" s="27">
        <f t="shared" si="7"/>
        <v>12</v>
      </c>
      <c r="C25" s="28" t="s">
        <v>11</v>
      </c>
      <c r="D25" s="134">
        <v>1.1935318917654034</v>
      </c>
      <c r="E25" s="29">
        <v>0.12</v>
      </c>
      <c r="F25" s="29">
        <v>0</v>
      </c>
      <c r="G25" s="29"/>
      <c r="H25" s="29">
        <f t="shared" si="0"/>
        <v>1.3135318917654035</v>
      </c>
      <c r="I25" s="30">
        <f t="shared" si="1"/>
        <v>1.3135318917654035</v>
      </c>
      <c r="J25" s="29">
        <v>2.1449495000000002E-2</v>
      </c>
      <c r="K25" s="29">
        <v>0</v>
      </c>
      <c r="L25" s="29"/>
      <c r="M25" s="30">
        <f t="shared" si="2"/>
        <v>1.3349813867654035</v>
      </c>
      <c r="N25" s="29">
        <f t="shared" si="3"/>
        <v>1.3349813867654035</v>
      </c>
      <c r="O25" s="29">
        <v>4.3280199999999998E-2</v>
      </c>
      <c r="P25" s="29">
        <v>0</v>
      </c>
      <c r="Q25" s="29"/>
      <c r="R25" s="29">
        <f t="shared" si="4"/>
        <v>1.3782615867654036</v>
      </c>
      <c r="S25" s="30">
        <f t="shared" si="5"/>
        <v>1.3782615867654036</v>
      </c>
      <c r="T25" s="29">
        <v>0</v>
      </c>
      <c r="U25" s="30">
        <v>0</v>
      </c>
      <c r="V25" s="29"/>
      <c r="W25" s="30">
        <f t="shared" si="6"/>
        <v>1.3782615867654036</v>
      </c>
    </row>
    <row r="26" spans="1: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1:23" s="32" customFormat="1" x14ac:dyDescent="0.3">
      <c r="B27" s="27">
        <f t="shared" si="7"/>
        <v>14</v>
      </c>
      <c r="C27" s="28" t="s">
        <v>13</v>
      </c>
      <c r="D27" s="134">
        <v>0</v>
      </c>
      <c r="E27" s="29">
        <v>0</v>
      </c>
      <c r="F27" s="29">
        <v>0</v>
      </c>
      <c r="G27" s="29"/>
      <c r="H27" s="29">
        <f t="shared" si="0"/>
        <v>0</v>
      </c>
      <c r="I27" s="30">
        <f t="shared" si="1"/>
        <v>0</v>
      </c>
      <c r="J27" s="29">
        <v>0</v>
      </c>
      <c r="K27" s="29">
        <v>0</v>
      </c>
      <c r="L27" s="29"/>
      <c r="M27" s="30">
        <f t="shared" si="2"/>
        <v>0</v>
      </c>
      <c r="N27" s="29">
        <f t="shared" si="3"/>
        <v>0</v>
      </c>
      <c r="O27" s="29">
        <v>0.54852999999999996</v>
      </c>
      <c r="P27" s="29">
        <v>0</v>
      </c>
      <c r="Q27" s="29"/>
      <c r="R27" s="29">
        <f t="shared" si="4"/>
        <v>0.54852999999999996</v>
      </c>
      <c r="S27" s="30">
        <f t="shared" si="5"/>
        <v>0.54852999999999996</v>
      </c>
      <c r="T27" s="29">
        <v>0</v>
      </c>
      <c r="U27" s="30">
        <v>0</v>
      </c>
      <c r="V27" s="29"/>
      <c r="W27" s="30">
        <f t="shared" si="6"/>
        <v>0.54852999999999996</v>
      </c>
    </row>
    <row r="28" spans="1: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1:23" s="32" customFormat="1" x14ac:dyDescent="0.3">
      <c r="A29" s="32" t="s">
        <v>94</v>
      </c>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1: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1:23" s="15" customFormat="1" ht="16" x14ac:dyDescent="0.3">
      <c r="B31" s="34"/>
      <c r="C31" s="35" t="s">
        <v>17</v>
      </c>
      <c r="D31" s="36">
        <f>SUM(D14:D30)</f>
        <v>36.890981147000005</v>
      </c>
      <c r="E31" s="36">
        <f t="shared" ref="E31:W31" si="8">SUM(E14:E30)</f>
        <v>78.578198850999982</v>
      </c>
      <c r="F31" s="36">
        <f t="shared" si="8"/>
        <v>0</v>
      </c>
      <c r="G31" s="36">
        <f t="shared" si="8"/>
        <v>0</v>
      </c>
      <c r="H31" s="36">
        <f t="shared" si="8"/>
        <v>115.46917999799999</v>
      </c>
      <c r="I31" s="36">
        <f t="shared" si="8"/>
        <v>115.46917999799999</v>
      </c>
      <c r="J31" s="36">
        <f t="shared" si="8"/>
        <v>26.727090192999999</v>
      </c>
      <c r="K31" s="36">
        <f t="shared" si="8"/>
        <v>0</v>
      </c>
      <c r="L31" s="36">
        <f t="shared" si="8"/>
        <v>0</v>
      </c>
      <c r="M31" s="36">
        <f t="shared" si="8"/>
        <v>142.196270191</v>
      </c>
      <c r="N31" s="36">
        <f t="shared" si="8"/>
        <v>142.196270191</v>
      </c>
      <c r="O31" s="36">
        <f t="shared" si="8"/>
        <v>74.8997837</v>
      </c>
      <c r="P31" s="36">
        <f t="shared" si="8"/>
        <v>0</v>
      </c>
      <c r="Q31" s="36">
        <f t="shared" si="8"/>
        <v>0</v>
      </c>
      <c r="R31" s="36">
        <f t="shared" si="8"/>
        <v>217.096053891</v>
      </c>
      <c r="S31" s="36">
        <f t="shared" si="8"/>
        <v>217.096053891</v>
      </c>
      <c r="T31" s="36">
        <f t="shared" si="8"/>
        <v>173.29666666666665</v>
      </c>
      <c r="U31" s="36">
        <f t="shared" si="8"/>
        <v>0</v>
      </c>
      <c r="V31" s="36">
        <f t="shared" si="8"/>
        <v>0</v>
      </c>
      <c r="W31" s="36">
        <f t="shared" si="8"/>
        <v>390.39272055766662</v>
      </c>
    </row>
    <row r="32" spans="1: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32.76458404757124</v>
      </c>
      <c r="E40" s="29">
        <v>0</v>
      </c>
      <c r="F40" s="30">
        <v>0</v>
      </c>
      <c r="G40" s="29"/>
      <c r="H40" s="30">
        <f>D40+E40-F40-G40</f>
        <v>32.76458404757124</v>
      </c>
      <c r="I40" s="30">
        <f>H40</f>
        <v>32.76458404757124</v>
      </c>
      <c r="J40" s="29">
        <v>0</v>
      </c>
      <c r="K40" s="30">
        <v>0</v>
      </c>
      <c r="L40" s="29"/>
      <c r="M40" s="30">
        <f>I40+J40-K40-L40</f>
        <v>32.76458404757124</v>
      </c>
      <c r="N40" s="30">
        <f>M40</f>
        <v>32.76458404757124</v>
      </c>
      <c r="O40" s="29">
        <v>0</v>
      </c>
      <c r="P40" s="30">
        <v>0</v>
      </c>
      <c r="Q40" s="29"/>
      <c r="R40" s="30">
        <f>N40+O40-P40-Q40</f>
        <v>32.76458404757124</v>
      </c>
      <c r="S40" s="30">
        <f>R40</f>
        <v>32.76458404757124</v>
      </c>
      <c r="T40" s="29">
        <v>0</v>
      </c>
      <c r="U40" s="30">
        <v>0</v>
      </c>
      <c r="V40" s="29"/>
      <c r="W40" s="30">
        <f>S40+T40-U40-V40</f>
        <v>32.76458404757124</v>
      </c>
    </row>
    <row r="41" spans="1:33" s="26" customFormat="1" x14ac:dyDescent="0.3">
      <c r="B41" s="27">
        <f>B40+1</f>
        <v>2</v>
      </c>
      <c r="C41" s="28" t="s">
        <v>1</v>
      </c>
      <c r="D41" s="30">
        <f t="shared" si="9"/>
        <v>0</v>
      </c>
      <c r="E41" s="29">
        <v>0</v>
      </c>
      <c r="F41" s="30">
        <v>0</v>
      </c>
      <c r="G41" s="29"/>
      <c r="H41" s="30">
        <f t="shared" ref="H41:H56" si="10">D41+E41-F41-G41</f>
        <v>0</v>
      </c>
      <c r="I41" s="30">
        <f t="shared" ref="I41:I56" si="11">H41</f>
        <v>0</v>
      </c>
      <c r="J41" s="29">
        <v>0</v>
      </c>
      <c r="K41" s="30">
        <v>0</v>
      </c>
      <c r="L41" s="29"/>
      <c r="M41" s="30">
        <f t="shared" ref="M41:M56" si="12">I41+J41-K41-L41</f>
        <v>0</v>
      </c>
      <c r="N41" s="30">
        <f t="shared" ref="N41:N56" si="13">M41</f>
        <v>0</v>
      </c>
      <c r="O41" s="29">
        <v>0</v>
      </c>
      <c r="P41" s="30">
        <v>0</v>
      </c>
      <c r="Q41" s="29"/>
      <c r="R41" s="30">
        <f t="shared" ref="R41:R56" si="14">N41+O41-P41-Q41</f>
        <v>0</v>
      </c>
      <c r="S41" s="30">
        <f t="shared" ref="S41:S56" si="15">R41</f>
        <v>0</v>
      </c>
      <c r="T41" s="29">
        <v>0</v>
      </c>
      <c r="U41" s="30">
        <v>0</v>
      </c>
      <c r="V41" s="29"/>
      <c r="W41" s="30">
        <f t="shared" ref="W41:W56" si="16">S41+T41-U41-V41</f>
        <v>0</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26.562465706430544</v>
      </c>
      <c r="E44" s="29">
        <v>0</v>
      </c>
      <c r="F44" s="30">
        <v>0</v>
      </c>
      <c r="G44" s="29"/>
      <c r="H44" s="30">
        <f t="shared" si="10"/>
        <v>26.562465706430544</v>
      </c>
      <c r="I44" s="30">
        <f t="shared" si="11"/>
        <v>26.562465706430544</v>
      </c>
      <c r="J44" s="29">
        <v>0</v>
      </c>
      <c r="K44" s="30">
        <v>0</v>
      </c>
      <c r="L44" s="29"/>
      <c r="M44" s="30">
        <f t="shared" si="12"/>
        <v>26.562465706430544</v>
      </c>
      <c r="N44" s="30">
        <f t="shared" si="13"/>
        <v>26.562465706430544</v>
      </c>
      <c r="O44" s="29">
        <v>0</v>
      </c>
      <c r="P44" s="30">
        <v>0</v>
      </c>
      <c r="Q44" s="29"/>
      <c r="R44" s="30">
        <f t="shared" si="14"/>
        <v>26.562465706430544</v>
      </c>
      <c r="S44" s="30">
        <f t="shared" si="15"/>
        <v>26.562465706430544</v>
      </c>
      <c r="T44" s="29">
        <v>0</v>
      </c>
      <c r="U44" s="30">
        <v>0</v>
      </c>
      <c r="V44" s="29"/>
      <c r="W44" s="30">
        <f t="shared" si="16"/>
        <v>26.562465706430544</v>
      </c>
    </row>
    <row r="45" spans="1:33" s="32" customFormat="1" x14ac:dyDescent="0.3">
      <c r="A45" s="26"/>
      <c r="B45" s="27">
        <f t="shared" si="17"/>
        <v>6</v>
      </c>
      <c r="C45" s="28" t="s">
        <v>5</v>
      </c>
      <c r="D45" s="30">
        <f t="shared" si="9"/>
        <v>319.61659933387841</v>
      </c>
      <c r="E45" s="29">
        <v>0</v>
      </c>
      <c r="F45" s="30">
        <v>0</v>
      </c>
      <c r="G45" s="29"/>
      <c r="H45" s="30">
        <f t="shared" si="10"/>
        <v>319.61659933387841</v>
      </c>
      <c r="I45" s="30">
        <f t="shared" si="11"/>
        <v>319.61659933387841</v>
      </c>
      <c r="J45" s="29">
        <v>0</v>
      </c>
      <c r="K45" s="30">
        <v>0</v>
      </c>
      <c r="L45" s="29"/>
      <c r="M45" s="30">
        <f t="shared" si="12"/>
        <v>319.61659933387841</v>
      </c>
      <c r="N45" s="30">
        <f t="shared" si="13"/>
        <v>319.61659933387841</v>
      </c>
      <c r="O45" s="29">
        <v>0</v>
      </c>
      <c r="P45" s="30">
        <v>0</v>
      </c>
      <c r="Q45" s="29"/>
      <c r="R45" s="30">
        <f t="shared" si="14"/>
        <v>319.61659933387841</v>
      </c>
      <c r="S45" s="30">
        <f t="shared" si="15"/>
        <v>319.61659933387841</v>
      </c>
      <c r="T45" s="29">
        <v>0</v>
      </c>
      <c r="U45" s="30">
        <v>0</v>
      </c>
      <c r="V45" s="29"/>
      <c r="W45" s="30">
        <f t="shared" si="16"/>
        <v>319.61659933387841</v>
      </c>
    </row>
    <row r="46" spans="1:33" s="32" customFormat="1" x14ac:dyDescent="0.3">
      <c r="A46" s="26"/>
      <c r="B46" s="27">
        <f t="shared" si="17"/>
        <v>7</v>
      </c>
      <c r="C46" s="28" t="s">
        <v>6</v>
      </c>
      <c r="D46" s="30">
        <f t="shared" si="9"/>
        <v>5.83</v>
      </c>
      <c r="E46" s="29">
        <v>0</v>
      </c>
      <c r="F46" s="30">
        <v>0</v>
      </c>
      <c r="G46" s="29"/>
      <c r="H46" s="30">
        <f t="shared" si="10"/>
        <v>5.83</v>
      </c>
      <c r="I46" s="30">
        <f t="shared" si="11"/>
        <v>5.83</v>
      </c>
      <c r="J46" s="29">
        <v>0</v>
      </c>
      <c r="K46" s="30">
        <v>0</v>
      </c>
      <c r="L46" s="29"/>
      <c r="M46" s="30">
        <f t="shared" si="12"/>
        <v>5.83</v>
      </c>
      <c r="N46" s="30">
        <f t="shared" si="13"/>
        <v>5.83</v>
      </c>
      <c r="O46" s="29">
        <v>0</v>
      </c>
      <c r="P46" s="30">
        <v>0</v>
      </c>
      <c r="Q46" s="29"/>
      <c r="R46" s="30">
        <f t="shared" si="14"/>
        <v>5.83</v>
      </c>
      <c r="S46" s="30">
        <f t="shared" si="15"/>
        <v>5.83</v>
      </c>
      <c r="T46" s="29">
        <v>0</v>
      </c>
      <c r="U46" s="30">
        <v>0</v>
      </c>
      <c r="V46" s="29"/>
      <c r="W46" s="30">
        <f t="shared" si="16"/>
        <v>5.83</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3.3208000000000002</v>
      </c>
      <c r="E49" s="29">
        <v>0</v>
      </c>
      <c r="F49" s="30">
        <v>0</v>
      </c>
      <c r="G49" s="29"/>
      <c r="H49" s="30">
        <f t="shared" si="10"/>
        <v>3.3208000000000002</v>
      </c>
      <c r="I49" s="30">
        <f t="shared" si="11"/>
        <v>3.3208000000000002</v>
      </c>
      <c r="J49" s="29">
        <v>0</v>
      </c>
      <c r="K49" s="30">
        <v>0</v>
      </c>
      <c r="L49" s="29"/>
      <c r="M49" s="30">
        <f t="shared" si="12"/>
        <v>3.3208000000000002</v>
      </c>
      <c r="N49" s="30">
        <f t="shared" si="13"/>
        <v>3.3208000000000002</v>
      </c>
      <c r="O49" s="29">
        <v>0</v>
      </c>
      <c r="P49" s="30">
        <v>0</v>
      </c>
      <c r="Q49" s="29"/>
      <c r="R49" s="30">
        <f t="shared" si="14"/>
        <v>3.3208000000000002</v>
      </c>
      <c r="S49" s="30">
        <f t="shared" si="15"/>
        <v>3.3208000000000002</v>
      </c>
      <c r="T49" s="29">
        <v>0</v>
      </c>
      <c r="U49" s="30">
        <v>0</v>
      </c>
      <c r="V49" s="29"/>
      <c r="W49" s="30">
        <f t="shared" si="16"/>
        <v>3.3208000000000002</v>
      </c>
    </row>
    <row r="50" spans="1:23" s="32" customFormat="1" x14ac:dyDescent="0.3">
      <c r="A50" s="26"/>
      <c r="B50" s="27">
        <f t="shared" si="17"/>
        <v>11</v>
      </c>
      <c r="C50" s="28" t="s">
        <v>10</v>
      </c>
      <c r="D50" s="30">
        <f t="shared" si="9"/>
        <v>0.37147988302100571</v>
      </c>
      <c r="E50" s="29">
        <v>0</v>
      </c>
      <c r="F50" s="30">
        <v>0</v>
      </c>
      <c r="G50" s="29"/>
      <c r="H50" s="30">
        <f t="shared" si="10"/>
        <v>0.37147988302100571</v>
      </c>
      <c r="I50" s="30">
        <f t="shared" si="11"/>
        <v>0.37147988302100571</v>
      </c>
      <c r="J50" s="29">
        <v>0</v>
      </c>
      <c r="K50" s="30">
        <v>0</v>
      </c>
      <c r="L50" s="29"/>
      <c r="M50" s="30">
        <f t="shared" si="12"/>
        <v>0.37147988302100571</v>
      </c>
      <c r="N50" s="30">
        <f t="shared" si="13"/>
        <v>0.37147988302100571</v>
      </c>
      <c r="O50" s="29">
        <v>0</v>
      </c>
      <c r="P50" s="30">
        <v>0</v>
      </c>
      <c r="Q50" s="29"/>
      <c r="R50" s="30">
        <f t="shared" si="14"/>
        <v>0.37147988302100571</v>
      </c>
      <c r="S50" s="30">
        <f t="shared" si="15"/>
        <v>0.37147988302100571</v>
      </c>
      <c r="T50" s="29">
        <v>0</v>
      </c>
      <c r="U50" s="30">
        <v>0</v>
      </c>
      <c r="V50" s="29"/>
      <c r="W50" s="30">
        <f t="shared" si="16"/>
        <v>0.37147988302100571</v>
      </c>
    </row>
    <row r="51" spans="1:23" s="37" customFormat="1" x14ac:dyDescent="0.3">
      <c r="A51" s="26"/>
      <c r="B51" s="27">
        <f t="shared" si="17"/>
        <v>12</v>
      </c>
      <c r="C51" s="28" t="s">
        <v>11</v>
      </c>
      <c r="D51" s="30">
        <f t="shared" si="9"/>
        <v>1.3782615867654036</v>
      </c>
      <c r="E51" s="29">
        <v>0</v>
      </c>
      <c r="F51" s="30">
        <v>0</v>
      </c>
      <c r="G51" s="29"/>
      <c r="H51" s="30">
        <f t="shared" si="10"/>
        <v>1.3782615867654036</v>
      </c>
      <c r="I51" s="30">
        <f t="shared" si="11"/>
        <v>1.3782615867654036</v>
      </c>
      <c r="J51" s="29">
        <v>0</v>
      </c>
      <c r="K51" s="30">
        <v>0</v>
      </c>
      <c r="L51" s="29"/>
      <c r="M51" s="30">
        <f t="shared" si="12"/>
        <v>1.3782615867654036</v>
      </c>
      <c r="N51" s="30">
        <f t="shared" si="13"/>
        <v>1.3782615867654036</v>
      </c>
      <c r="O51" s="29">
        <v>0</v>
      </c>
      <c r="P51" s="30">
        <v>0</v>
      </c>
      <c r="Q51" s="29"/>
      <c r="R51" s="30">
        <f t="shared" si="14"/>
        <v>1.3782615867654036</v>
      </c>
      <c r="S51" s="30">
        <f t="shared" si="15"/>
        <v>1.3782615867654036</v>
      </c>
      <c r="T51" s="29">
        <v>0</v>
      </c>
      <c r="U51" s="30">
        <v>0</v>
      </c>
      <c r="V51" s="29"/>
      <c r="W51" s="30">
        <f t="shared" si="16"/>
        <v>1.3782615867654036</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0.54852999999999996</v>
      </c>
      <c r="E53" s="29">
        <v>0</v>
      </c>
      <c r="F53" s="30">
        <v>0</v>
      </c>
      <c r="G53" s="29"/>
      <c r="H53" s="30">
        <f t="shared" si="10"/>
        <v>0.54852999999999996</v>
      </c>
      <c r="I53" s="30">
        <f t="shared" si="11"/>
        <v>0.54852999999999996</v>
      </c>
      <c r="J53" s="29">
        <v>0</v>
      </c>
      <c r="K53" s="30">
        <v>0</v>
      </c>
      <c r="L53" s="29"/>
      <c r="M53" s="30">
        <f t="shared" si="12"/>
        <v>0.54852999999999996</v>
      </c>
      <c r="N53" s="30">
        <f t="shared" si="13"/>
        <v>0.54852999999999996</v>
      </c>
      <c r="O53" s="29">
        <v>0</v>
      </c>
      <c r="P53" s="30">
        <v>0</v>
      </c>
      <c r="Q53" s="29"/>
      <c r="R53" s="30">
        <f t="shared" si="14"/>
        <v>0.54852999999999996</v>
      </c>
      <c r="S53" s="30">
        <f t="shared" si="15"/>
        <v>0.54852999999999996</v>
      </c>
      <c r="T53" s="29">
        <v>0</v>
      </c>
      <c r="U53" s="30">
        <v>0</v>
      </c>
      <c r="V53" s="29"/>
      <c r="W53" s="30">
        <f t="shared" si="16"/>
        <v>0.54852999999999996</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390.39272055766662</v>
      </c>
      <c r="E57" s="36">
        <f>SUM(E40:E56)</f>
        <v>0</v>
      </c>
      <c r="F57" s="36">
        <f>SUM(F40:F56)</f>
        <v>0</v>
      </c>
      <c r="G57" s="36">
        <f>SUM(G40:G56)</f>
        <v>0</v>
      </c>
      <c r="H57" s="36">
        <f>SUM(H40:H56)</f>
        <v>390.39272055766662</v>
      </c>
      <c r="I57" s="36">
        <f t="shared" ref="I57:W57" si="18">SUM(I40:I56)</f>
        <v>390.39272055766662</v>
      </c>
      <c r="J57" s="36">
        <f t="shared" si="18"/>
        <v>0</v>
      </c>
      <c r="K57" s="36">
        <f t="shared" si="18"/>
        <v>0</v>
      </c>
      <c r="L57" s="36">
        <f t="shared" si="18"/>
        <v>0</v>
      </c>
      <c r="M57" s="36">
        <f t="shared" si="18"/>
        <v>390.39272055766662</v>
      </c>
      <c r="N57" s="36">
        <f t="shared" si="18"/>
        <v>390.39272055766662</v>
      </c>
      <c r="O57" s="36">
        <f t="shared" si="18"/>
        <v>0</v>
      </c>
      <c r="P57" s="36">
        <f t="shared" si="18"/>
        <v>0</v>
      </c>
      <c r="Q57" s="36">
        <f t="shared" si="18"/>
        <v>0</v>
      </c>
      <c r="R57" s="36">
        <f t="shared" si="18"/>
        <v>390.39272055766662</v>
      </c>
      <c r="S57" s="36">
        <f t="shared" si="18"/>
        <v>390.39272055766662</v>
      </c>
      <c r="T57" s="36">
        <f t="shared" si="18"/>
        <v>0</v>
      </c>
      <c r="U57" s="36">
        <f t="shared" si="18"/>
        <v>0</v>
      </c>
      <c r="V57" s="36">
        <f t="shared" si="18"/>
        <v>0</v>
      </c>
      <c r="W57" s="36">
        <f t="shared" si="18"/>
        <v>390.39272055766662</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0</v>
      </c>
      <c r="E69" s="43">
        <f t="shared" si="19"/>
        <v>0</v>
      </c>
      <c r="F69" s="43">
        <f t="shared" ref="F69:F84" si="25">IFERROR(IF(D69=0,0,D69/D15*F15),0)</f>
        <v>0</v>
      </c>
      <c r="G69" s="44"/>
      <c r="H69" s="43">
        <f>D69+E69-F69-G69</f>
        <v>0</v>
      </c>
      <c r="I69" s="45">
        <f t="shared" ref="I69:I84" si="26">H69</f>
        <v>0</v>
      </c>
      <c r="J69" s="43">
        <f t="shared" ref="J69:J84" si="27">IF((IFERROR(I69/((I15+J15)*90%),0))&lt;70%,MIN((MAX((I15+J15)*90%-I69,0)),(I15+J15/2)*$A69),MAX((J15+I15)*90%-I69,0)/J$86)</f>
        <v>0</v>
      </c>
      <c r="K69" s="43">
        <f t="shared" ref="K69:K84" si="28">IFERROR(IF(I69=0,0,I69/I15*K15),0)</f>
        <v>0</v>
      </c>
      <c r="L69" s="44"/>
      <c r="M69" s="45">
        <f t="shared" si="20"/>
        <v>0</v>
      </c>
      <c r="N69" s="43">
        <f t="shared" ref="N69:N84" si="29">M69</f>
        <v>0</v>
      </c>
      <c r="O69" s="43">
        <f>IF((IFERROR(N69/((N15+O15)*90%),0))&lt;70%,MIN((MAX((N15+O15)*90%-N69,0)),(N15+O15/2)*$A96),MAX((O15+N15)*90%-N69,0)/O$86)</f>
        <v>0</v>
      </c>
      <c r="P69" s="43">
        <f t="shared" si="22"/>
        <v>0</v>
      </c>
      <c r="Q69" s="44"/>
      <c r="R69" s="43">
        <f t="shared" ref="R69:R84" si="30">N69+O69-P69-Q69</f>
        <v>0</v>
      </c>
      <c r="S69" s="45">
        <f t="shared" ref="S69:S84" si="31">R69</f>
        <v>0</v>
      </c>
      <c r="T69" s="43">
        <f>IF((IFERROR(S69/((S15+T15)*90%),0))&lt;70%,MIN((MAX((S15+T15)*90%-S69,0)),(S15+T15/2)*$A96),MAX((T15+S15)*90%-S69,0)/T$86)</f>
        <v>0</v>
      </c>
      <c r="U69" s="43">
        <f t="shared" si="24"/>
        <v>0</v>
      </c>
      <c r="V69" s="44"/>
      <c r="W69" s="45">
        <f t="shared" ref="W69:W84" si="32">S69+T69-U69-V69</f>
        <v>0</v>
      </c>
      <c r="Y69" s="46">
        <v>3.3399999999999999E-2</v>
      </c>
    </row>
    <row r="70" spans="1:25" x14ac:dyDescent="0.3">
      <c r="A70" s="46">
        <v>5.28E-2</v>
      </c>
      <c r="B70" s="41">
        <f t="shared" ref="B70:B84" si="33">B69+1</f>
        <v>3</v>
      </c>
      <c r="C70" s="42" t="s">
        <v>2</v>
      </c>
      <c r="D70" s="134">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IF((IFERROR(S70/((S16+T16)*90%),0))&lt;70%,MIN((MAX((S16+T16)*90%-S70,0)),(S16+T16/2)*$A97),MAX((T16+S16)*90%-S70,0)/T$86)</f>
        <v>0</v>
      </c>
      <c r="U70" s="43">
        <f t="shared" si="24"/>
        <v>0</v>
      </c>
      <c r="V70" s="44"/>
      <c r="W70" s="45">
        <f t="shared" si="32"/>
        <v>0</v>
      </c>
      <c r="Y70" s="46">
        <v>5.28E-2</v>
      </c>
    </row>
    <row r="71" spans="1:25" x14ac:dyDescent="0.3">
      <c r="A71" s="46">
        <v>5.28E-2</v>
      </c>
      <c r="B71" s="41">
        <f t="shared" si="33"/>
        <v>4</v>
      </c>
      <c r="C71" s="42" t="s">
        <v>3</v>
      </c>
      <c r="D71" s="134">
        <v>0</v>
      </c>
      <c r="E71" s="43">
        <f t="shared" si="19"/>
        <v>0</v>
      </c>
      <c r="F71" s="43">
        <f t="shared" si="25"/>
        <v>0</v>
      </c>
      <c r="G71" s="44"/>
      <c r="H71" s="43">
        <f t="shared" si="34"/>
        <v>0</v>
      </c>
      <c r="I71" s="45">
        <f t="shared" si="26"/>
        <v>0</v>
      </c>
      <c r="J71" s="43">
        <f t="shared" si="27"/>
        <v>0</v>
      </c>
      <c r="K71" s="43">
        <f t="shared" si="28"/>
        <v>0</v>
      </c>
      <c r="L71" s="44"/>
      <c r="M71" s="45">
        <f t="shared" si="20"/>
        <v>0</v>
      </c>
      <c r="N71" s="43">
        <f t="shared" si="29"/>
        <v>0</v>
      </c>
      <c r="O71" s="43">
        <f t="shared" si="21"/>
        <v>0</v>
      </c>
      <c r="P71" s="43">
        <f t="shared" si="22"/>
        <v>0</v>
      </c>
      <c r="Q71" s="44"/>
      <c r="R71" s="43">
        <f t="shared" si="30"/>
        <v>0</v>
      </c>
      <c r="S71" s="45">
        <f t="shared" si="31"/>
        <v>0</v>
      </c>
      <c r="T71" s="43">
        <f t="shared" si="23"/>
        <v>0</v>
      </c>
      <c r="U71" s="43">
        <f t="shared" si="24"/>
        <v>0</v>
      </c>
      <c r="V71" s="44"/>
      <c r="W71" s="45">
        <f t="shared" si="32"/>
        <v>0</v>
      </c>
      <c r="Y71" s="46">
        <v>5.28E-2</v>
      </c>
    </row>
    <row r="72" spans="1:25" x14ac:dyDescent="0.3">
      <c r="A72" s="46">
        <v>3.3399999999999999E-2</v>
      </c>
      <c r="B72" s="41">
        <f t="shared" si="33"/>
        <v>5</v>
      </c>
      <c r="C72" s="42" t="s">
        <v>4</v>
      </c>
      <c r="D72" s="134">
        <v>9.9473807502170331E-2</v>
      </c>
      <c r="E72" s="43">
        <f t="shared" si="19"/>
        <v>0.21839524618608019</v>
      </c>
      <c r="F72" s="43">
        <f t="shared" si="25"/>
        <v>0</v>
      </c>
      <c r="G72" s="44"/>
      <c r="H72" s="43">
        <f t="shared" si="34"/>
        <v>0.31786905368825052</v>
      </c>
      <c r="I72" s="45">
        <f t="shared" si="26"/>
        <v>0.31786905368825052</v>
      </c>
      <c r="J72" s="43">
        <f t="shared" si="27"/>
        <v>0.33581043150008011</v>
      </c>
      <c r="K72" s="43">
        <f t="shared" si="28"/>
        <v>0</v>
      </c>
      <c r="L72" s="44"/>
      <c r="M72" s="45">
        <f t="shared" si="20"/>
        <v>0.65367948518833063</v>
      </c>
      <c r="N72" s="43">
        <f t="shared" si="29"/>
        <v>0.65367948518833063</v>
      </c>
      <c r="O72" s="43">
        <f t="shared" si="21"/>
        <v>0.61213735459478014</v>
      </c>
      <c r="P72" s="43">
        <f t="shared" si="22"/>
        <v>0</v>
      </c>
      <c r="Q72" s="44"/>
      <c r="R72" s="43">
        <f t="shared" si="30"/>
        <v>1.2658168397831107</v>
      </c>
      <c r="S72" s="45">
        <f t="shared" si="31"/>
        <v>1.2658168397831107</v>
      </c>
      <c r="T72" s="43">
        <f t="shared" si="23"/>
        <v>0.88718635459478012</v>
      </c>
      <c r="U72" s="43">
        <f t="shared" si="24"/>
        <v>0</v>
      </c>
      <c r="V72" s="44"/>
      <c r="W72" s="45">
        <f t="shared" si="32"/>
        <v>2.1530031943778907</v>
      </c>
      <c r="Y72" s="46">
        <v>3.3399999999999999E-2</v>
      </c>
    </row>
    <row r="73" spans="1:25" x14ac:dyDescent="0.3">
      <c r="A73" s="46">
        <v>5.28E-2</v>
      </c>
      <c r="B73" s="41">
        <f t="shared" si="33"/>
        <v>6</v>
      </c>
      <c r="C73" s="42" t="s">
        <v>5</v>
      </c>
      <c r="D73" s="134">
        <v>1.0520936260727749</v>
      </c>
      <c r="E73" s="43">
        <f t="shared" si="19"/>
        <v>3.0369187001583824</v>
      </c>
      <c r="F73" s="43">
        <f>IFERROR(IF(D73=0,0,D73/D19*F19),0)</f>
        <v>0</v>
      </c>
      <c r="G73" s="44"/>
      <c r="H73" s="43">
        <f t="shared" si="34"/>
        <v>4.0890123262311571</v>
      </c>
      <c r="I73" s="45">
        <f t="shared" si="26"/>
        <v>4.0890123262311571</v>
      </c>
      <c r="J73" s="43">
        <f t="shared" si="27"/>
        <v>5.0770879230039823</v>
      </c>
      <c r="K73" s="43">
        <f t="shared" si="28"/>
        <v>0</v>
      </c>
      <c r="L73" s="44"/>
      <c r="M73" s="45">
        <f t="shared" si="20"/>
        <v>9.1661002492351393</v>
      </c>
      <c r="N73" s="43">
        <f t="shared" si="29"/>
        <v>9.1661002492351393</v>
      </c>
      <c r="O73" s="43">
        <f t="shared" si="21"/>
        <v>6.6417084448287822</v>
      </c>
      <c r="P73" s="43">
        <f t="shared" si="22"/>
        <v>0</v>
      </c>
      <c r="Q73" s="44"/>
      <c r="R73" s="43">
        <f t="shared" si="30"/>
        <v>15.807808694063922</v>
      </c>
      <c r="S73" s="45">
        <f t="shared" si="31"/>
        <v>15.807808694063922</v>
      </c>
      <c r="T73" s="43">
        <f t="shared" si="23"/>
        <v>12.300724444828781</v>
      </c>
      <c r="U73" s="43">
        <f t="shared" si="24"/>
        <v>0</v>
      </c>
      <c r="V73" s="44"/>
      <c r="W73" s="45">
        <f t="shared" si="32"/>
        <v>28.108533138892703</v>
      </c>
      <c r="Y73" s="46">
        <v>5.28E-2</v>
      </c>
    </row>
    <row r="74" spans="1:25" x14ac:dyDescent="0.3">
      <c r="A74" s="46">
        <v>0.18</v>
      </c>
      <c r="B74" s="41">
        <f t="shared" si="33"/>
        <v>7</v>
      </c>
      <c r="C74" s="42" t="s">
        <v>6</v>
      </c>
      <c r="D74" s="134">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0.52469999999999994</v>
      </c>
      <c r="P74" s="43">
        <f t="shared" si="22"/>
        <v>0</v>
      </c>
      <c r="Q74" s="44"/>
      <c r="R74" s="43">
        <f t="shared" si="30"/>
        <v>0.52469999999999994</v>
      </c>
      <c r="S74" s="45">
        <f t="shared" si="31"/>
        <v>0.52469999999999994</v>
      </c>
      <c r="T74" s="43">
        <f t="shared" si="23"/>
        <v>1.0493999999999999</v>
      </c>
      <c r="U74" s="43">
        <f t="shared" si="24"/>
        <v>0</v>
      </c>
      <c r="V74" s="44"/>
      <c r="W74" s="45">
        <f t="shared" si="32"/>
        <v>1.5740999999999998</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4">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134">
        <v>8.4383749999999993E-2</v>
      </c>
      <c r="E77" s="43">
        <f t="shared" si="19"/>
        <v>0.22291749999999999</v>
      </c>
      <c r="F77" s="43">
        <f t="shared" si="25"/>
        <v>0</v>
      </c>
      <c r="G77" s="44"/>
      <c r="H77" s="43">
        <f t="shared" si="34"/>
        <v>0.30730124999999997</v>
      </c>
      <c r="I77" s="45">
        <f t="shared" si="26"/>
        <v>0.30730124999999997</v>
      </c>
      <c r="J77" s="43">
        <f t="shared" si="27"/>
        <v>0.27706750000000002</v>
      </c>
      <c r="K77" s="43">
        <f t="shared" si="28"/>
        <v>0</v>
      </c>
      <c r="L77" s="44"/>
      <c r="M77" s="45">
        <f t="shared" si="20"/>
        <v>0.58436874999999999</v>
      </c>
      <c r="N77" s="43">
        <f t="shared" si="29"/>
        <v>0.58436874999999999</v>
      </c>
      <c r="O77" s="43">
        <f t="shared" si="21"/>
        <v>0.29627175</v>
      </c>
      <c r="P77" s="43">
        <f t="shared" si="22"/>
        <v>0</v>
      </c>
      <c r="Q77" s="44"/>
      <c r="R77" s="43">
        <f t="shared" si="30"/>
        <v>0.88064049999999994</v>
      </c>
      <c r="S77" s="45">
        <f t="shared" si="31"/>
        <v>0.88064049999999994</v>
      </c>
      <c r="T77" s="43">
        <f t="shared" si="23"/>
        <v>0.31547600000000003</v>
      </c>
      <c r="U77" s="43">
        <f t="shared" si="24"/>
        <v>0</v>
      </c>
      <c r="V77" s="106">
        <v>0</v>
      </c>
      <c r="W77" s="45">
        <f t="shared" si="32"/>
        <v>1.1961165</v>
      </c>
      <c r="Y77" s="46">
        <v>9.5000000000000001E-2</v>
      </c>
    </row>
    <row r="78" spans="1:25" x14ac:dyDescent="0.3">
      <c r="A78" s="46">
        <v>6.3299999999999995E-2</v>
      </c>
      <c r="B78" s="41">
        <f t="shared" si="33"/>
        <v>11</v>
      </c>
      <c r="C78" s="42" t="s">
        <v>10</v>
      </c>
      <c r="D78" s="134">
        <v>1.5642116648744497E-2</v>
      </c>
      <c r="E78" s="43">
        <f t="shared" si="19"/>
        <v>1.7783019845229665E-2</v>
      </c>
      <c r="F78" s="43">
        <f t="shared" si="25"/>
        <v>0</v>
      </c>
      <c r="G78" s="44"/>
      <c r="H78" s="43">
        <f t="shared" si="34"/>
        <v>3.3425136493974161E-2</v>
      </c>
      <c r="I78" s="45">
        <f t="shared" si="26"/>
        <v>3.3425136493974161E-2</v>
      </c>
      <c r="J78" s="43">
        <f t="shared" si="27"/>
        <v>2.0216081945229659E-2</v>
      </c>
      <c r="K78" s="43">
        <f t="shared" si="28"/>
        <v>0</v>
      </c>
      <c r="L78" s="44"/>
      <c r="M78" s="45">
        <f t="shared" si="20"/>
        <v>5.3641218439203817E-2</v>
      </c>
      <c r="N78" s="43">
        <f t="shared" si="29"/>
        <v>5.3641218439203817E-2</v>
      </c>
      <c r="O78" s="43">
        <f t="shared" si="21"/>
        <v>2.213241032022966E-2</v>
      </c>
      <c r="P78" s="43">
        <f t="shared" si="22"/>
        <v>0</v>
      </c>
      <c r="Q78" s="44"/>
      <c r="R78" s="43">
        <f t="shared" si="30"/>
        <v>7.577362875943347E-2</v>
      </c>
      <c r="S78" s="45">
        <f t="shared" si="31"/>
        <v>7.577362875943347E-2</v>
      </c>
      <c r="T78" s="43">
        <f t="shared" si="23"/>
        <v>2.3514676595229659E-2</v>
      </c>
      <c r="U78" s="43">
        <f t="shared" si="24"/>
        <v>0</v>
      </c>
      <c r="V78" s="44"/>
      <c r="W78" s="45">
        <f t="shared" si="32"/>
        <v>9.9288305354663126E-2</v>
      </c>
      <c r="Y78" s="46">
        <v>6.3299999999999995E-2</v>
      </c>
    </row>
    <row r="79" spans="1:25" x14ac:dyDescent="0.3">
      <c r="A79" s="46">
        <v>6.3299999999999995E-2</v>
      </c>
      <c r="B79" s="41">
        <f t="shared" si="33"/>
        <v>12</v>
      </c>
      <c r="C79" s="42" t="s">
        <v>11</v>
      </c>
      <c r="D79" s="134">
        <v>9.3887949412725047E-2</v>
      </c>
      <c r="E79" s="43">
        <f t="shared" si="19"/>
        <v>7.9348568748750029E-2</v>
      </c>
      <c r="F79" s="43">
        <f t="shared" si="25"/>
        <v>0</v>
      </c>
      <c r="G79" s="49"/>
      <c r="H79" s="43">
        <f t="shared" si="34"/>
        <v>0.17323651816147506</v>
      </c>
      <c r="I79" s="45">
        <f t="shared" si="26"/>
        <v>0.17323651816147506</v>
      </c>
      <c r="J79" s="43">
        <f t="shared" si="27"/>
        <v>8.3825445265500037E-2</v>
      </c>
      <c r="K79" s="43">
        <f t="shared" si="28"/>
        <v>0</v>
      </c>
      <c r="L79" s="44"/>
      <c r="M79" s="45">
        <f t="shared" si="20"/>
        <v>0.25706196342697507</v>
      </c>
      <c r="N79" s="43">
        <f t="shared" si="29"/>
        <v>0.25706196342697507</v>
      </c>
      <c r="O79" s="43">
        <f t="shared" si="21"/>
        <v>8.587414011225003E-2</v>
      </c>
      <c r="P79" s="43">
        <f t="shared" si="22"/>
        <v>0</v>
      </c>
      <c r="Q79" s="44"/>
      <c r="R79" s="43">
        <f t="shared" si="30"/>
        <v>0.3429361035392251</v>
      </c>
      <c r="S79" s="45">
        <f t="shared" si="31"/>
        <v>0.3429361035392251</v>
      </c>
      <c r="T79" s="43">
        <f t="shared" si="23"/>
        <v>8.7243958442250039E-2</v>
      </c>
      <c r="U79" s="43">
        <f t="shared" si="24"/>
        <v>0</v>
      </c>
      <c r="V79" s="44"/>
      <c r="W79" s="45">
        <f t="shared" si="32"/>
        <v>0.43018006198147513</v>
      </c>
      <c r="Y79" s="46">
        <v>6.3299999999999995E-2</v>
      </c>
    </row>
    <row r="80" spans="1:25" x14ac:dyDescent="0.3">
      <c r="A80" s="46">
        <v>6.3299999999999995E-2</v>
      </c>
      <c r="B80" s="41">
        <f t="shared" si="33"/>
        <v>13</v>
      </c>
      <c r="C80" s="28" t="s">
        <v>12</v>
      </c>
      <c r="D80" s="134">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4">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4.1139749999999996E-2</v>
      </c>
      <c r="P81" s="43">
        <f t="shared" si="22"/>
        <v>0</v>
      </c>
      <c r="Q81" s="44"/>
      <c r="R81" s="43">
        <f t="shared" si="30"/>
        <v>4.1139749999999996E-2</v>
      </c>
      <c r="S81" s="45">
        <f t="shared" si="31"/>
        <v>4.1139749999999996E-2</v>
      </c>
      <c r="T81" s="43">
        <f>IF((IFERROR(S81/((S27+T27)*100%),0))&lt;70%,MIN((MAX((S27+T27)*100%-S81,0)),(S27+T27/2)*$A108),MAX((T27+S27)*100%-S81,0)/T$86)</f>
        <v>8.2279499999999992E-2</v>
      </c>
      <c r="U81" s="43">
        <f t="shared" si="24"/>
        <v>0</v>
      </c>
      <c r="V81" s="44"/>
      <c r="W81" s="45">
        <f t="shared" si="32"/>
        <v>0.12341924999999998</v>
      </c>
      <c r="Y81" s="46">
        <v>0.15</v>
      </c>
    </row>
    <row r="82" spans="1:33" x14ac:dyDescent="0.3">
      <c r="A82" s="46">
        <v>0.3</v>
      </c>
      <c r="B82" s="41">
        <f t="shared" si="33"/>
        <v>15</v>
      </c>
      <c r="C82" s="28" t="s">
        <v>14</v>
      </c>
      <c r="D82" s="134">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1.345481249636415</v>
      </c>
      <c r="E85" s="36">
        <f>SUM(E68:E84)</f>
        <v>3.5753630349384418</v>
      </c>
      <c r="F85" s="36">
        <f t="shared" ref="F85:W85" si="35">SUM(F68:F84)</f>
        <v>0</v>
      </c>
      <c r="G85" s="36">
        <f t="shared" si="35"/>
        <v>0</v>
      </c>
      <c r="H85" s="36">
        <f t="shared" si="35"/>
        <v>4.9208442845748559</v>
      </c>
      <c r="I85" s="36">
        <f t="shared" si="35"/>
        <v>4.9208442845748559</v>
      </c>
      <c r="J85" s="36">
        <f t="shared" si="35"/>
        <v>5.7940073817147928</v>
      </c>
      <c r="K85" s="36">
        <f t="shared" si="35"/>
        <v>0</v>
      </c>
      <c r="L85" s="36">
        <f t="shared" si="35"/>
        <v>0</v>
      </c>
      <c r="M85" s="36">
        <f t="shared" si="35"/>
        <v>10.714851666289649</v>
      </c>
      <c r="N85" s="36">
        <f t="shared" si="35"/>
        <v>10.714851666289649</v>
      </c>
      <c r="O85" s="36">
        <f t="shared" si="35"/>
        <v>8.223963849856041</v>
      </c>
      <c r="P85" s="36">
        <f t="shared" si="35"/>
        <v>0</v>
      </c>
      <c r="Q85" s="36">
        <f t="shared" si="35"/>
        <v>0</v>
      </c>
      <c r="R85" s="36">
        <f t="shared" si="35"/>
        <v>18.938815516145688</v>
      </c>
      <c r="S85" s="36">
        <f t="shared" si="35"/>
        <v>18.938815516145688</v>
      </c>
      <c r="T85" s="36">
        <f t="shared" si="35"/>
        <v>14.745824934461043</v>
      </c>
      <c r="U85" s="36">
        <f t="shared" si="35"/>
        <v>0</v>
      </c>
      <c r="V85" s="36">
        <f t="shared" si="35"/>
        <v>0</v>
      </c>
      <c r="W85" s="36">
        <f t="shared" si="35"/>
        <v>33.684640450606729</v>
      </c>
    </row>
    <row r="86" spans="1:33" ht="16" x14ac:dyDescent="0.3">
      <c r="A86" s="85"/>
      <c r="B86" s="38"/>
      <c r="C86" s="51" t="s">
        <v>87</v>
      </c>
      <c r="D86" s="52"/>
      <c r="E86" s="53">
        <v>12.212328767123287</v>
      </c>
      <c r="F86" s="52">
        <f>E85-F85</f>
        <v>3.5753630349384418</v>
      </c>
      <c r="G86" s="52"/>
      <c r="H86" s="52"/>
      <c r="I86" s="54"/>
      <c r="J86" s="53">
        <f>E86-1</f>
        <v>11.212328767123287</v>
      </c>
      <c r="K86" s="54"/>
      <c r="L86" s="54"/>
      <c r="M86" s="54"/>
      <c r="N86" s="52"/>
      <c r="O86" s="53">
        <f>J86-1</f>
        <v>10.212328767123287</v>
      </c>
      <c r="P86" s="52"/>
      <c r="Q86" s="52"/>
      <c r="R86" s="52"/>
      <c r="S86" s="54"/>
      <c r="T86" s="53">
        <f>O86-1</f>
        <v>9.212328767123287</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42"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07"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0</v>
      </c>
      <c r="E96" s="43">
        <f t="shared" si="37"/>
        <v>0</v>
      </c>
      <c r="F96" s="43">
        <f t="shared" si="38"/>
        <v>0</v>
      </c>
      <c r="G96" s="44"/>
      <c r="H96" s="45">
        <f t="shared" ref="H96:H111" si="46">D96+E96-F96-G96</f>
        <v>0</v>
      </c>
      <c r="I96" s="30">
        <f t="shared" ref="I96:I111" si="47">H96</f>
        <v>0</v>
      </c>
      <c r="J96" s="43">
        <f t="shared" si="39"/>
        <v>0</v>
      </c>
      <c r="K96" s="43">
        <f t="shared" si="40"/>
        <v>0</v>
      </c>
      <c r="L96" s="29"/>
      <c r="M96" s="30">
        <f t="shared" ref="M96:M111" si="48">I96+J96-K96-L96</f>
        <v>0</v>
      </c>
      <c r="N96" s="30">
        <f t="shared" ref="N96:N111" si="49">M96</f>
        <v>0</v>
      </c>
      <c r="O96" s="43">
        <f t="shared" si="41"/>
        <v>0</v>
      </c>
      <c r="P96" s="43">
        <f t="shared" si="42"/>
        <v>0</v>
      </c>
      <c r="Q96" s="29"/>
      <c r="R96" s="30">
        <f t="shared" ref="R96:R111" si="50">N96+O96-P96-Q96</f>
        <v>0</v>
      </c>
      <c r="S96" s="30">
        <f t="shared" ref="S96:S111" si="51">R96</f>
        <v>0</v>
      </c>
      <c r="T96" s="43">
        <f t="shared" si="43"/>
        <v>0</v>
      </c>
      <c r="U96" s="43">
        <f t="shared" si="44"/>
        <v>0</v>
      </c>
      <c r="V96" s="29"/>
      <c r="W96" s="30">
        <f t="shared" ref="W96:W111" si="52">S96+T96-U96-V96</f>
        <v>0</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0</v>
      </c>
      <c r="E98" s="43">
        <f t="shared" si="37"/>
        <v>0</v>
      </c>
      <c r="F98" s="43">
        <f t="shared" si="38"/>
        <v>0</v>
      </c>
      <c r="G98" s="44"/>
      <c r="H98" s="45">
        <f t="shared" si="46"/>
        <v>0</v>
      </c>
      <c r="I98" s="30">
        <f t="shared" si="47"/>
        <v>0</v>
      </c>
      <c r="J98" s="43">
        <f t="shared" si="39"/>
        <v>0</v>
      </c>
      <c r="K98" s="43">
        <f t="shared" si="40"/>
        <v>0</v>
      </c>
      <c r="L98" s="29"/>
      <c r="M98" s="30">
        <f t="shared" si="48"/>
        <v>0</v>
      </c>
      <c r="N98" s="30">
        <f t="shared" si="49"/>
        <v>0</v>
      </c>
      <c r="O98" s="43">
        <f t="shared" si="41"/>
        <v>0</v>
      </c>
      <c r="P98" s="43">
        <f t="shared" si="42"/>
        <v>0</v>
      </c>
      <c r="Q98" s="29"/>
      <c r="R98" s="30">
        <f t="shared" si="50"/>
        <v>0</v>
      </c>
      <c r="S98" s="30">
        <f t="shared" si="51"/>
        <v>0</v>
      </c>
      <c r="T98" s="43">
        <f t="shared" si="43"/>
        <v>0</v>
      </c>
      <c r="U98" s="43">
        <f t="shared" si="44"/>
        <v>0</v>
      </c>
      <c r="V98" s="29"/>
      <c r="W98" s="30">
        <f t="shared" si="52"/>
        <v>0</v>
      </c>
    </row>
    <row r="99" spans="1:23" x14ac:dyDescent="0.3">
      <c r="A99" s="46">
        <f t="shared" si="45"/>
        <v>3.3399999999999999E-2</v>
      </c>
      <c r="B99" s="41">
        <f t="shared" si="53"/>
        <v>5</v>
      </c>
      <c r="C99" s="42" t="s">
        <v>4</v>
      </c>
      <c r="D99" s="45">
        <f t="shared" si="36"/>
        <v>2.1530031943778907</v>
      </c>
      <c r="E99" s="43">
        <f t="shared" si="37"/>
        <v>0.88718635459478012</v>
      </c>
      <c r="F99" s="43">
        <f t="shared" si="38"/>
        <v>0</v>
      </c>
      <c r="G99" s="44"/>
      <c r="H99" s="45">
        <f t="shared" si="46"/>
        <v>3.0401895489726707</v>
      </c>
      <c r="I99" s="30">
        <f t="shared" si="47"/>
        <v>3.0401895489726707</v>
      </c>
      <c r="J99" s="43">
        <f t="shared" si="39"/>
        <v>0.88718635459478012</v>
      </c>
      <c r="K99" s="43">
        <f t="shared" si="40"/>
        <v>0</v>
      </c>
      <c r="L99" s="29"/>
      <c r="M99" s="30">
        <f t="shared" si="48"/>
        <v>3.9273759035674507</v>
      </c>
      <c r="N99" s="30">
        <f t="shared" si="49"/>
        <v>3.9273759035674507</v>
      </c>
      <c r="O99" s="43">
        <f t="shared" si="41"/>
        <v>0.88718635459478012</v>
      </c>
      <c r="P99" s="43">
        <f t="shared" si="42"/>
        <v>0</v>
      </c>
      <c r="Q99" s="29"/>
      <c r="R99" s="30">
        <f t="shared" si="50"/>
        <v>4.8145622581622307</v>
      </c>
      <c r="S99" s="30">
        <f t="shared" si="51"/>
        <v>4.8145622581622307</v>
      </c>
      <c r="T99" s="43">
        <f t="shared" si="43"/>
        <v>0.88718635459478012</v>
      </c>
      <c r="U99" s="43">
        <f t="shared" si="44"/>
        <v>0</v>
      </c>
      <c r="V99" s="29"/>
      <c r="W99" s="30">
        <f t="shared" si="52"/>
        <v>5.7017486127570107</v>
      </c>
    </row>
    <row r="100" spans="1:23" x14ac:dyDescent="0.3">
      <c r="A100" s="46">
        <f t="shared" si="45"/>
        <v>5.28E-2</v>
      </c>
      <c r="B100" s="41">
        <f t="shared" si="53"/>
        <v>6</v>
      </c>
      <c r="C100" s="42" t="s">
        <v>5</v>
      </c>
      <c r="D100" s="45">
        <f t="shared" si="36"/>
        <v>28.108533138892703</v>
      </c>
      <c r="E100" s="43">
        <f t="shared" si="37"/>
        <v>16.875756444828781</v>
      </c>
      <c r="F100" s="43">
        <f t="shared" si="38"/>
        <v>0</v>
      </c>
      <c r="G100" s="44"/>
      <c r="H100" s="45">
        <f t="shared" si="46"/>
        <v>44.984289583721484</v>
      </c>
      <c r="I100" s="30">
        <f t="shared" si="47"/>
        <v>44.984289583721484</v>
      </c>
      <c r="J100" s="43">
        <f t="shared" si="39"/>
        <v>16.875756444828781</v>
      </c>
      <c r="K100" s="43">
        <f t="shared" si="40"/>
        <v>0</v>
      </c>
      <c r="L100" s="29"/>
      <c r="M100" s="30">
        <f t="shared" si="48"/>
        <v>61.860046028550265</v>
      </c>
      <c r="N100" s="30">
        <f t="shared" si="49"/>
        <v>61.860046028550265</v>
      </c>
      <c r="O100" s="43">
        <f t="shared" si="41"/>
        <v>16.875756444828781</v>
      </c>
      <c r="P100" s="43">
        <f t="shared" si="42"/>
        <v>0</v>
      </c>
      <c r="Q100" s="29"/>
      <c r="R100" s="30">
        <f t="shared" si="50"/>
        <v>78.735802473379039</v>
      </c>
      <c r="S100" s="30">
        <f t="shared" si="51"/>
        <v>78.735802473379039</v>
      </c>
      <c r="T100" s="43">
        <f t="shared" si="43"/>
        <v>16.875756444828781</v>
      </c>
      <c r="U100" s="43">
        <f t="shared" si="44"/>
        <v>0</v>
      </c>
      <c r="V100" s="29"/>
      <c r="W100" s="30">
        <f t="shared" si="52"/>
        <v>95.61155891820782</v>
      </c>
    </row>
    <row r="101" spans="1:23" x14ac:dyDescent="0.3">
      <c r="A101" s="46">
        <f t="shared" si="45"/>
        <v>0.18</v>
      </c>
      <c r="B101" s="41">
        <f t="shared" si="53"/>
        <v>7</v>
      </c>
      <c r="C101" s="42" t="s">
        <v>6</v>
      </c>
      <c r="D101" s="45">
        <f t="shared" si="36"/>
        <v>1.5740999999999998</v>
      </c>
      <c r="E101" s="43">
        <f t="shared" si="37"/>
        <v>1.0493999999999999</v>
      </c>
      <c r="F101" s="43">
        <f t="shared" si="38"/>
        <v>0</v>
      </c>
      <c r="G101" s="44"/>
      <c r="H101" s="45">
        <f t="shared" si="46"/>
        <v>2.6234999999999999</v>
      </c>
      <c r="I101" s="30">
        <f t="shared" si="47"/>
        <v>2.6234999999999999</v>
      </c>
      <c r="J101" s="43">
        <f t="shared" si="39"/>
        <v>1.0493999999999999</v>
      </c>
      <c r="K101" s="43">
        <f t="shared" si="40"/>
        <v>0</v>
      </c>
      <c r="L101" s="29"/>
      <c r="M101" s="30">
        <f t="shared" si="48"/>
        <v>3.6728999999999998</v>
      </c>
      <c r="N101" s="30">
        <f t="shared" si="49"/>
        <v>3.6728999999999998</v>
      </c>
      <c r="O101" s="43">
        <f t="shared" si="41"/>
        <v>0.25338324145534735</v>
      </c>
      <c r="P101" s="43">
        <f t="shared" si="42"/>
        <v>0</v>
      </c>
      <c r="Q101" s="29"/>
      <c r="R101" s="30">
        <f t="shared" si="50"/>
        <v>3.926283241455347</v>
      </c>
      <c r="S101" s="30">
        <f t="shared" si="51"/>
        <v>3.926283241455347</v>
      </c>
      <c r="T101" s="43">
        <f t="shared" si="43"/>
        <v>0.25338324145534735</v>
      </c>
      <c r="U101" s="43">
        <f t="shared" si="44"/>
        <v>0</v>
      </c>
      <c r="V101" s="29"/>
      <c r="W101" s="30">
        <f t="shared" si="52"/>
        <v>4.1796664829106946</v>
      </c>
    </row>
    <row r="102" spans="1:23" x14ac:dyDescent="0.3">
      <c r="A102" s="46">
        <f t="shared" si="45"/>
        <v>5.28E-2</v>
      </c>
      <c r="B102" s="41">
        <f t="shared" si="53"/>
        <v>8</v>
      </c>
      <c r="C102" s="42" t="s">
        <v>7</v>
      </c>
      <c r="D102" s="45">
        <f t="shared" si="36"/>
        <v>0</v>
      </c>
      <c r="E102" s="43">
        <f>IF((IFERROR(D102/((D47+E47)*90%),0))&lt;70%,MIN((MAX((D47+E47)*90%-D102,0)),(D47+E47/2)*$A102),MAX((E47+D47)*90%-D102,0)/E$113)</f>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0</v>
      </c>
      <c r="E103" s="43">
        <f t="shared" si="37"/>
        <v>0</v>
      </c>
      <c r="F103" s="43">
        <f t="shared" si="38"/>
        <v>0</v>
      </c>
      <c r="G103" s="44"/>
      <c r="H103" s="45">
        <f t="shared" si="46"/>
        <v>0</v>
      </c>
      <c r="I103" s="30">
        <f t="shared" si="47"/>
        <v>0</v>
      </c>
      <c r="J103" s="43">
        <f t="shared" si="39"/>
        <v>0</v>
      </c>
      <c r="K103" s="43">
        <f t="shared" si="40"/>
        <v>0</v>
      </c>
      <c r="L103" s="29"/>
      <c r="M103" s="30">
        <f t="shared" si="48"/>
        <v>0</v>
      </c>
      <c r="N103" s="30">
        <f t="shared" si="49"/>
        <v>0</v>
      </c>
      <c r="O103" s="43">
        <f t="shared" si="41"/>
        <v>0</v>
      </c>
      <c r="P103" s="43">
        <f t="shared" si="42"/>
        <v>0</v>
      </c>
      <c r="Q103" s="29"/>
      <c r="R103" s="30">
        <f t="shared" si="50"/>
        <v>0</v>
      </c>
      <c r="S103" s="30">
        <f t="shared" si="51"/>
        <v>0</v>
      </c>
      <c r="T103" s="43">
        <f t="shared" si="43"/>
        <v>0</v>
      </c>
      <c r="U103" s="43">
        <f t="shared" si="44"/>
        <v>0</v>
      </c>
      <c r="V103" s="29"/>
      <c r="W103" s="30">
        <f t="shared" si="52"/>
        <v>0</v>
      </c>
    </row>
    <row r="104" spans="1:23" x14ac:dyDescent="0.3">
      <c r="A104" s="46">
        <f t="shared" si="45"/>
        <v>9.5000000000000001E-2</v>
      </c>
      <c r="B104" s="41">
        <f t="shared" si="53"/>
        <v>10</v>
      </c>
      <c r="C104" s="42" t="s">
        <v>9</v>
      </c>
      <c r="D104" s="45">
        <f t="shared" si="36"/>
        <v>1.1961165</v>
      </c>
      <c r="E104" s="43">
        <f t="shared" si="37"/>
        <v>0.31547600000000003</v>
      </c>
      <c r="F104" s="43">
        <f t="shared" si="38"/>
        <v>0</v>
      </c>
      <c r="G104" s="44"/>
      <c r="H104" s="45">
        <f t="shared" si="46"/>
        <v>1.5115925000000001</v>
      </c>
      <c r="I104" s="30">
        <f t="shared" si="47"/>
        <v>1.5115925000000001</v>
      </c>
      <c r="J104" s="43">
        <f t="shared" si="39"/>
        <v>0.31547600000000003</v>
      </c>
      <c r="K104" s="43">
        <f t="shared" si="40"/>
        <v>0</v>
      </c>
      <c r="L104" s="29"/>
      <c r="M104" s="30">
        <f t="shared" si="48"/>
        <v>1.8270685000000002</v>
      </c>
      <c r="N104" s="30">
        <f t="shared" si="49"/>
        <v>1.8270685000000002</v>
      </c>
      <c r="O104" s="43">
        <f t="shared" si="41"/>
        <v>0.31547600000000003</v>
      </c>
      <c r="P104" s="43">
        <f t="shared" si="42"/>
        <v>0</v>
      </c>
      <c r="Q104" s="29"/>
      <c r="R104" s="30">
        <f t="shared" si="50"/>
        <v>2.1425445000000001</v>
      </c>
      <c r="S104" s="30">
        <f t="shared" si="51"/>
        <v>2.1425445000000001</v>
      </c>
      <c r="T104" s="43">
        <f t="shared" si="43"/>
        <v>0.16234116031537457</v>
      </c>
      <c r="U104" s="43">
        <f t="shared" si="44"/>
        <v>0</v>
      </c>
      <c r="V104" s="29"/>
      <c r="W104" s="30">
        <f t="shared" si="52"/>
        <v>2.3048856603153745</v>
      </c>
    </row>
    <row r="105" spans="1:23" x14ac:dyDescent="0.3">
      <c r="A105" s="46">
        <f t="shared" si="45"/>
        <v>6.3299999999999995E-2</v>
      </c>
      <c r="B105" s="41">
        <f t="shared" si="53"/>
        <v>11</v>
      </c>
      <c r="C105" s="42" t="s">
        <v>10</v>
      </c>
      <c r="D105" s="45">
        <f t="shared" si="36"/>
        <v>9.9288305354663126E-2</v>
      </c>
      <c r="E105" s="43">
        <f t="shared" si="37"/>
        <v>2.3514676595229659E-2</v>
      </c>
      <c r="F105" s="43">
        <f t="shared" si="38"/>
        <v>0</v>
      </c>
      <c r="G105" s="44"/>
      <c r="H105" s="45">
        <f t="shared" si="46"/>
        <v>0.12280298194989278</v>
      </c>
      <c r="I105" s="30">
        <f t="shared" si="47"/>
        <v>0.12280298194989278</v>
      </c>
      <c r="J105" s="43">
        <f t="shared" si="39"/>
        <v>2.3514676595229659E-2</v>
      </c>
      <c r="K105" s="43">
        <f t="shared" si="40"/>
        <v>0</v>
      </c>
      <c r="L105" s="29"/>
      <c r="M105" s="30">
        <f t="shared" si="48"/>
        <v>0.14631765854512244</v>
      </c>
      <c r="N105" s="30">
        <f t="shared" si="49"/>
        <v>0.14631765854512244</v>
      </c>
      <c r="O105" s="43">
        <f t="shared" si="41"/>
        <v>2.3514676595229659E-2</v>
      </c>
      <c r="P105" s="43">
        <f t="shared" si="42"/>
        <v>0</v>
      </c>
      <c r="Q105" s="29"/>
      <c r="R105" s="30">
        <f t="shared" si="50"/>
        <v>0.16983233514035209</v>
      </c>
      <c r="S105" s="30">
        <f t="shared" si="51"/>
        <v>0.16983233514035209</v>
      </c>
      <c r="T105" s="43">
        <f t="shared" si="43"/>
        <v>2.3514676595229659E-2</v>
      </c>
      <c r="U105" s="43">
        <f t="shared" si="44"/>
        <v>0</v>
      </c>
      <c r="V105" s="29"/>
      <c r="W105" s="30">
        <f t="shared" si="52"/>
        <v>0.19334701173558175</v>
      </c>
    </row>
    <row r="106" spans="1:23" x14ac:dyDescent="0.3">
      <c r="A106" s="46">
        <f t="shared" si="45"/>
        <v>6.3299999999999995E-2</v>
      </c>
      <c r="B106" s="41">
        <f t="shared" si="53"/>
        <v>12</v>
      </c>
      <c r="C106" s="42" t="s">
        <v>11</v>
      </c>
      <c r="D106" s="45">
        <f t="shared" si="36"/>
        <v>0.43018006198147513</v>
      </c>
      <c r="E106" s="43">
        <f t="shared" si="37"/>
        <v>8.7243958442250039E-2</v>
      </c>
      <c r="F106" s="43">
        <f t="shared" si="38"/>
        <v>0</v>
      </c>
      <c r="G106" s="44"/>
      <c r="H106" s="45">
        <f t="shared" si="46"/>
        <v>0.51742402042372515</v>
      </c>
      <c r="I106" s="30">
        <f t="shared" si="47"/>
        <v>0.51742402042372515</v>
      </c>
      <c r="J106" s="43">
        <f t="shared" si="39"/>
        <v>8.7243958442250039E-2</v>
      </c>
      <c r="K106" s="43">
        <f t="shared" si="40"/>
        <v>0</v>
      </c>
      <c r="L106" s="29"/>
      <c r="M106" s="30">
        <f t="shared" si="48"/>
        <v>0.60466797886597523</v>
      </c>
      <c r="N106" s="30">
        <f t="shared" si="49"/>
        <v>0.60466797886597523</v>
      </c>
      <c r="O106" s="43">
        <f t="shared" si="41"/>
        <v>8.7243958442250039E-2</v>
      </c>
      <c r="P106" s="43">
        <f t="shared" si="42"/>
        <v>0</v>
      </c>
      <c r="Q106" s="29"/>
      <c r="R106" s="30">
        <f t="shared" si="50"/>
        <v>0.69191193730822531</v>
      </c>
      <c r="S106" s="30">
        <f t="shared" si="51"/>
        <v>0.69191193730822531</v>
      </c>
      <c r="T106" s="43">
        <f t="shared" si="43"/>
        <v>8.7243958442250039E-2</v>
      </c>
      <c r="U106" s="43">
        <f t="shared" si="44"/>
        <v>0</v>
      </c>
      <c r="V106" s="29"/>
      <c r="W106" s="30">
        <f t="shared" si="52"/>
        <v>0.77915589575047539</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0.12341924999999998</v>
      </c>
      <c r="E108" s="43">
        <f>IF((IFERROR(D108/((D53+E53)*100%),0))&lt;70%,MIN((MAX((D53+E53)*100%-D108,0)),(D53+E53/2)*$A108),MAX((E53+D53)*100%-D108,0)/E$113)</f>
        <v>8.2279499999999992E-2</v>
      </c>
      <c r="F108" s="43">
        <f t="shared" si="38"/>
        <v>0</v>
      </c>
      <c r="G108" s="44"/>
      <c r="H108" s="45">
        <f t="shared" si="46"/>
        <v>0.20569874999999999</v>
      </c>
      <c r="I108" s="30">
        <f t="shared" si="47"/>
        <v>0.20569874999999999</v>
      </c>
      <c r="J108" s="43">
        <f>IF((IFERROR(I108/((I53+J53)*100%),0))&lt;70%,MIN((MAX((I53+J53)*100%-I108,0)),(I53+J53/2)*$A108),MAX((J53+I53)*100%-I108,0)/J$113)</f>
        <v>8.2279499999999992E-2</v>
      </c>
      <c r="K108" s="43">
        <f t="shared" si="40"/>
        <v>0</v>
      </c>
      <c r="L108" s="29"/>
      <c r="M108" s="30">
        <f t="shared" si="48"/>
        <v>0.28797824999999999</v>
      </c>
      <c r="N108" s="30">
        <f t="shared" si="49"/>
        <v>0.28797824999999999</v>
      </c>
      <c r="O108" s="43">
        <f>IF((IFERROR(N108/((N53+O53)*100%),0))&lt;70%,MIN((MAX((N53+O53)*100%-N108,0)),(N53+O53/2)*$A108),MAX((O53+N53)*100%-N108,0)/O$113)</f>
        <v>8.2279499999999992E-2</v>
      </c>
      <c r="P108" s="43">
        <f t="shared" si="42"/>
        <v>0</v>
      </c>
      <c r="Q108" s="29"/>
      <c r="R108" s="30">
        <f t="shared" si="50"/>
        <v>0.37025775</v>
      </c>
      <c r="S108" s="30">
        <f t="shared" si="51"/>
        <v>0.37025775</v>
      </c>
      <c r="T108" s="43">
        <f>IF((IFERROR(S108/((S53+T53)*100%),0))&lt;70%,MIN((MAX((S53+T53)*100%-S108,0)),(S53+T53/2)*$A108),MAX((T53+S53)*100%-S108,0)/T$113)</f>
        <v>8.2279499999999992E-2</v>
      </c>
      <c r="U108" s="43">
        <f t="shared" si="44"/>
        <v>0</v>
      </c>
      <c r="V108" s="29"/>
      <c r="W108" s="30">
        <f t="shared" si="52"/>
        <v>0.45253725</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IF((IFERROR(D111/((D56+E56)*90%),0))&lt;70%,MIN((MAX((D56+E56)*90%-D111,0)),(D56+E56/2)*$A111),MAX((E56+D56)*90%-D111,0)/E$113)</f>
        <v>0</v>
      </c>
      <c r="F111" s="43">
        <f t="shared" si="38"/>
        <v>0</v>
      </c>
      <c r="G111" s="44"/>
      <c r="H111" s="45">
        <f t="shared" si="46"/>
        <v>0</v>
      </c>
      <c r="I111" s="30">
        <f t="shared" si="47"/>
        <v>0</v>
      </c>
      <c r="J111" s="43">
        <f>IF((IFERROR(I111/((I56+J56)*90%),0))&lt;70%,MIN((MAX((I56+J56)*90%-I111,0)),(I56+J56/2)*$A111),MAX((J56+I56)*90%-I111,0)/J$113)</f>
        <v>0</v>
      </c>
      <c r="K111" s="43">
        <f t="shared" si="40"/>
        <v>0</v>
      </c>
      <c r="L111" s="29"/>
      <c r="M111" s="30">
        <f t="shared" si="48"/>
        <v>0</v>
      </c>
      <c r="N111" s="30">
        <f t="shared" si="49"/>
        <v>0</v>
      </c>
      <c r="O111" s="43">
        <f>IF((IFERROR(N111/((N56+O56)*90%),0))&lt;70%,MIN((MAX((N56+O56)*90%-N111,0)),(N56+O56/2)*$A111),MAX((O56+N56)*90%-N111,0)/O$113)</f>
        <v>0</v>
      </c>
      <c r="P111" s="43">
        <f t="shared" si="42"/>
        <v>0</v>
      </c>
      <c r="Q111" s="29"/>
      <c r="R111" s="30">
        <f t="shared" si="50"/>
        <v>0</v>
      </c>
      <c r="S111" s="30">
        <f t="shared" si="51"/>
        <v>0</v>
      </c>
      <c r="T111" s="43">
        <f>IF((IFERROR(S111/((S56+T56)*90%),0))&lt;70%,MIN((MAX((S56+T56)*90%-S111,0)),(S56+T56/2)*$A111),MAX((T56+S56)*90%-S111,0)/T$113)</f>
        <v>0</v>
      </c>
      <c r="U111" s="43">
        <f t="shared" si="44"/>
        <v>0</v>
      </c>
      <c r="V111" s="29"/>
      <c r="W111" s="30">
        <f t="shared" si="52"/>
        <v>0</v>
      </c>
    </row>
    <row r="112" spans="1:23" ht="16" x14ac:dyDescent="0.3">
      <c r="B112" s="34"/>
      <c r="C112" s="35" t="s">
        <v>17</v>
      </c>
      <c r="D112" s="36">
        <f t="shared" ref="D112:W112" si="54">SUM(D95:D111)</f>
        <v>33.684640450606729</v>
      </c>
      <c r="E112" s="36">
        <f t="shared" si="54"/>
        <v>19.320856934461041</v>
      </c>
      <c r="F112" s="36">
        <f t="shared" si="54"/>
        <v>0</v>
      </c>
      <c r="G112" s="36">
        <f t="shared" si="54"/>
        <v>0</v>
      </c>
      <c r="H112" s="36">
        <f t="shared" si="54"/>
        <v>53.005497385067777</v>
      </c>
      <c r="I112" s="36">
        <f t="shared" si="54"/>
        <v>53.005497385067777</v>
      </c>
      <c r="J112" s="36">
        <f t="shared" si="54"/>
        <v>19.320856934461041</v>
      </c>
      <c r="K112" s="36">
        <f t="shared" si="54"/>
        <v>0</v>
      </c>
      <c r="L112" s="36">
        <f t="shared" si="54"/>
        <v>0</v>
      </c>
      <c r="M112" s="36">
        <f t="shared" si="54"/>
        <v>72.326354319528804</v>
      </c>
      <c r="N112" s="36">
        <f t="shared" si="54"/>
        <v>72.326354319528804</v>
      </c>
      <c r="O112" s="36">
        <f t="shared" si="54"/>
        <v>18.524840175916388</v>
      </c>
      <c r="P112" s="36">
        <f t="shared" si="54"/>
        <v>0</v>
      </c>
      <c r="Q112" s="36">
        <f t="shared" si="54"/>
        <v>0</v>
      </c>
      <c r="R112" s="36">
        <f t="shared" si="54"/>
        <v>90.851194495445185</v>
      </c>
      <c r="S112" s="36">
        <f t="shared" si="54"/>
        <v>90.851194495445185</v>
      </c>
      <c r="T112" s="36">
        <f t="shared" si="54"/>
        <v>18.371705336231763</v>
      </c>
      <c r="U112" s="36">
        <f t="shared" si="54"/>
        <v>0</v>
      </c>
      <c r="V112" s="36">
        <f t="shared" si="54"/>
        <v>0</v>
      </c>
      <c r="W112" s="36">
        <f t="shared" si="54"/>
        <v>109.22289983167697</v>
      </c>
    </row>
    <row r="113" spans="2:20" ht="16" x14ac:dyDescent="0.3">
      <c r="B113" s="38"/>
      <c r="C113" s="51"/>
      <c r="D113" s="54"/>
      <c r="E113" s="53">
        <f>T86-1</f>
        <v>8.212328767123287</v>
      </c>
      <c r="F113" s="54"/>
      <c r="G113" s="54"/>
      <c r="H113" s="54"/>
      <c r="J113" s="53">
        <f>E113-1</f>
        <v>7.212328767123287</v>
      </c>
      <c r="O113" s="53">
        <f>J113-1</f>
        <v>6.212328767123287</v>
      </c>
      <c r="T113" s="53">
        <f>O113-1</f>
        <v>5.212328767123287</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2.6276051475712423</v>
      </c>
      <c r="E122" s="43">
        <f t="shared" si="55"/>
        <v>11.230663399999999</v>
      </c>
      <c r="F122" s="43">
        <f t="shared" si="55"/>
        <v>0</v>
      </c>
      <c r="G122" s="43">
        <f t="shared" si="55"/>
        <v>0</v>
      </c>
      <c r="H122" s="43">
        <f>D122+E122-F122-G122</f>
        <v>13.858268547571242</v>
      </c>
      <c r="I122" s="43">
        <f t="shared" ref="I122:L137" si="56">I14-I68</f>
        <v>13.858268547571242</v>
      </c>
      <c r="J122" s="43">
        <f t="shared" si="56"/>
        <v>8.4063154999999998</v>
      </c>
      <c r="K122" s="43">
        <f t="shared" si="56"/>
        <v>0</v>
      </c>
      <c r="L122" s="43">
        <f t="shared" si="56"/>
        <v>0</v>
      </c>
      <c r="M122" s="45">
        <f>I122+J122-K122-L122</f>
        <v>22.26458404757124</v>
      </c>
      <c r="N122" s="111"/>
      <c r="O122" s="111"/>
      <c r="P122" s="111"/>
      <c r="Q122" s="111"/>
      <c r="R122" s="112"/>
    </row>
    <row r="123" spans="2:20" x14ac:dyDescent="0.3">
      <c r="B123" s="41">
        <f>B122+1</f>
        <v>2</v>
      </c>
      <c r="C123" s="42" t="s">
        <v>1</v>
      </c>
      <c r="D123" s="43">
        <f t="shared" si="55"/>
        <v>0</v>
      </c>
      <c r="E123" s="43">
        <f t="shared" si="55"/>
        <v>0</v>
      </c>
      <c r="F123" s="43">
        <f t="shared" si="55"/>
        <v>0</v>
      </c>
      <c r="G123" s="43">
        <f t="shared" si="55"/>
        <v>0</v>
      </c>
      <c r="H123" s="43">
        <f t="shared" ref="H123:H138" si="57">D123+E123-F123-G123</f>
        <v>0</v>
      </c>
      <c r="I123" s="43">
        <f t="shared" si="56"/>
        <v>0</v>
      </c>
      <c r="J123" s="43">
        <f t="shared" si="56"/>
        <v>0</v>
      </c>
      <c r="K123" s="43">
        <f t="shared" si="56"/>
        <v>0</v>
      </c>
      <c r="L123" s="43">
        <f t="shared" si="56"/>
        <v>0</v>
      </c>
      <c r="M123" s="45">
        <f t="shared" ref="M123:M138" si="58">I123+J123-K123-L123</f>
        <v>0</v>
      </c>
      <c r="N123" s="111"/>
      <c r="O123" s="111"/>
      <c r="P123" s="111"/>
      <c r="Q123" s="111"/>
      <c r="R123" s="112"/>
    </row>
    <row r="124" spans="2:20" x14ac:dyDescent="0.3">
      <c r="B124" s="41">
        <f t="shared" ref="B124:B138" si="59">B123+1</f>
        <v>3</v>
      </c>
      <c r="C124" s="42" t="s">
        <v>2</v>
      </c>
      <c r="D124" s="43">
        <f t="shared" si="55"/>
        <v>0</v>
      </c>
      <c r="E124" s="43">
        <f t="shared" si="55"/>
        <v>0</v>
      </c>
      <c r="F124" s="43">
        <f t="shared" si="55"/>
        <v>0</v>
      </c>
      <c r="G124" s="43">
        <f t="shared" si="55"/>
        <v>0</v>
      </c>
      <c r="H124" s="43">
        <f t="shared" si="57"/>
        <v>0</v>
      </c>
      <c r="I124" s="43">
        <f t="shared" si="56"/>
        <v>0</v>
      </c>
      <c r="J124" s="43">
        <f t="shared" si="56"/>
        <v>0</v>
      </c>
      <c r="K124" s="43">
        <f t="shared" si="56"/>
        <v>0</v>
      </c>
      <c r="L124" s="43">
        <f t="shared" si="56"/>
        <v>0</v>
      </c>
      <c r="M124" s="45">
        <f t="shared" si="58"/>
        <v>0</v>
      </c>
      <c r="N124" s="111"/>
      <c r="O124" s="111"/>
      <c r="P124" s="111"/>
      <c r="Q124" s="111"/>
      <c r="R124" s="112"/>
    </row>
    <row r="125" spans="2:20" x14ac:dyDescent="0.3">
      <c r="B125" s="41">
        <f t="shared" si="59"/>
        <v>4</v>
      </c>
      <c r="C125" s="42" t="s">
        <v>3</v>
      </c>
      <c r="D125" s="43">
        <f t="shared" si="55"/>
        <v>0</v>
      </c>
      <c r="E125" s="43">
        <f t="shared" si="55"/>
        <v>0</v>
      </c>
      <c r="F125" s="43">
        <f t="shared" si="55"/>
        <v>0</v>
      </c>
      <c r="G125" s="43">
        <f t="shared" si="55"/>
        <v>0</v>
      </c>
      <c r="H125" s="43">
        <f t="shared" si="57"/>
        <v>0</v>
      </c>
      <c r="I125" s="43">
        <f t="shared" si="56"/>
        <v>0</v>
      </c>
      <c r="J125" s="43">
        <f t="shared" si="56"/>
        <v>0</v>
      </c>
      <c r="K125" s="43">
        <f t="shared" si="56"/>
        <v>0</v>
      </c>
      <c r="L125" s="43">
        <f t="shared" si="56"/>
        <v>0</v>
      </c>
      <c r="M125" s="45">
        <f t="shared" si="58"/>
        <v>0</v>
      </c>
      <c r="N125" s="111"/>
      <c r="O125" s="111"/>
      <c r="P125" s="111"/>
      <c r="Q125" s="111"/>
      <c r="R125" s="112"/>
    </row>
    <row r="126" spans="2:20" x14ac:dyDescent="0.3">
      <c r="B126" s="41">
        <f t="shared" si="59"/>
        <v>5</v>
      </c>
      <c r="C126" s="42" t="s">
        <v>4</v>
      </c>
      <c r="D126" s="43">
        <f t="shared" si="55"/>
        <v>2.9621424789283748</v>
      </c>
      <c r="E126" s="43">
        <f t="shared" si="55"/>
        <v>6.7359318328139199</v>
      </c>
      <c r="F126" s="43">
        <f t="shared" si="55"/>
        <v>0</v>
      </c>
      <c r="G126" s="43">
        <f t="shared" si="55"/>
        <v>0</v>
      </c>
      <c r="H126" s="43">
        <f t="shared" si="57"/>
        <v>9.6980743117422943</v>
      </c>
      <c r="I126" s="43">
        <f t="shared" si="56"/>
        <v>9.6980743117422943</v>
      </c>
      <c r="J126" s="43">
        <f t="shared" si="56"/>
        <v>-0.25928809050008189</v>
      </c>
      <c r="K126" s="43">
        <f t="shared" si="56"/>
        <v>0</v>
      </c>
      <c r="L126" s="43">
        <f t="shared" si="56"/>
        <v>0</v>
      </c>
      <c r="M126" s="45">
        <f t="shared" si="58"/>
        <v>9.4387862212422124</v>
      </c>
      <c r="N126" s="111"/>
      <c r="O126" s="111"/>
      <c r="P126" s="111"/>
      <c r="Q126" s="111"/>
      <c r="R126" s="112"/>
    </row>
    <row r="127" spans="2:20" x14ac:dyDescent="0.3">
      <c r="B127" s="41">
        <f t="shared" si="59"/>
        <v>6</v>
      </c>
      <c r="C127" s="42" t="s">
        <v>5</v>
      </c>
      <c r="D127" s="43">
        <f t="shared" si="55"/>
        <v>26.928701812139028</v>
      </c>
      <c r="E127" s="43">
        <f t="shared" si="55"/>
        <v>56.036289671841601</v>
      </c>
      <c r="F127" s="43">
        <f t="shared" si="55"/>
        <v>0</v>
      </c>
      <c r="G127" s="43">
        <f t="shared" si="55"/>
        <v>0</v>
      </c>
      <c r="H127" s="43">
        <f t="shared" si="57"/>
        <v>82.964991483980626</v>
      </c>
      <c r="I127" s="43">
        <f t="shared" si="56"/>
        <v>82.964991483980626</v>
      </c>
      <c r="J127" s="43">
        <f t="shared" si="56"/>
        <v>13.128840933996017</v>
      </c>
      <c r="K127" s="43">
        <f t="shared" si="56"/>
        <v>0</v>
      </c>
      <c r="L127" s="43">
        <f t="shared" si="56"/>
        <v>0</v>
      </c>
      <c r="M127" s="45">
        <f t="shared" si="58"/>
        <v>96.093832417976643</v>
      </c>
      <c r="N127" s="111"/>
      <c r="O127" s="111"/>
      <c r="P127" s="111"/>
      <c r="Q127" s="111"/>
      <c r="R127" s="112"/>
    </row>
    <row r="128" spans="2:20" x14ac:dyDescent="0.3">
      <c r="B128" s="41">
        <f t="shared" si="59"/>
        <v>7</v>
      </c>
      <c r="C128" s="42" t="s">
        <v>6</v>
      </c>
      <c r="D128" s="43">
        <f t="shared" si="55"/>
        <v>0</v>
      </c>
      <c r="E128" s="43">
        <f t="shared" si="55"/>
        <v>0</v>
      </c>
      <c r="F128" s="43">
        <f t="shared" si="55"/>
        <v>0</v>
      </c>
      <c r="G128" s="43">
        <f t="shared" si="55"/>
        <v>0</v>
      </c>
      <c r="H128" s="43">
        <f t="shared" si="57"/>
        <v>0</v>
      </c>
      <c r="I128" s="43">
        <f t="shared" si="56"/>
        <v>0</v>
      </c>
      <c r="J128" s="43">
        <f t="shared" si="56"/>
        <v>0</v>
      </c>
      <c r="K128" s="43">
        <f t="shared" si="56"/>
        <v>0</v>
      </c>
      <c r="L128" s="43">
        <f t="shared" si="56"/>
        <v>0</v>
      </c>
      <c r="M128" s="45">
        <f t="shared" si="58"/>
        <v>0</v>
      </c>
      <c r="N128" s="111"/>
      <c r="O128" s="111"/>
      <c r="P128" s="111"/>
      <c r="Q128" s="111"/>
      <c r="R128" s="112"/>
    </row>
    <row r="129" spans="2:33" x14ac:dyDescent="0.3">
      <c r="B129" s="41">
        <f t="shared" si="59"/>
        <v>8</v>
      </c>
      <c r="C129" s="42" t="s">
        <v>7</v>
      </c>
      <c r="D129" s="43">
        <f t="shared" si="55"/>
        <v>0</v>
      </c>
      <c r="E129" s="43">
        <f t="shared" si="55"/>
        <v>0</v>
      </c>
      <c r="F129" s="43">
        <f t="shared" si="55"/>
        <v>0</v>
      </c>
      <c r="G129" s="43">
        <f t="shared" si="55"/>
        <v>0</v>
      </c>
      <c r="H129" s="43">
        <f t="shared" si="57"/>
        <v>0</v>
      </c>
      <c r="I129" s="43">
        <f t="shared" si="56"/>
        <v>0</v>
      </c>
      <c r="J129" s="43">
        <f t="shared" si="56"/>
        <v>0</v>
      </c>
      <c r="K129" s="43">
        <f t="shared" si="56"/>
        <v>0</v>
      </c>
      <c r="L129" s="43">
        <f t="shared" si="56"/>
        <v>0</v>
      </c>
      <c r="M129" s="45">
        <f t="shared" si="58"/>
        <v>0</v>
      </c>
      <c r="N129" s="111"/>
      <c r="O129" s="111"/>
      <c r="P129" s="111"/>
      <c r="Q129" s="111"/>
      <c r="R129" s="112"/>
    </row>
    <row r="130" spans="2:33" x14ac:dyDescent="0.3">
      <c r="B130" s="41">
        <f t="shared" si="59"/>
        <v>9</v>
      </c>
      <c r="C130" s="42" t="s">
        <v>8</v>
      </c>
      <c r="D130" s="43">
        <f t="shared" si="55"/>
        <v>0</v>
      </c>
      <c r="E130" s="43">
        <f t="shared" si="55"/>
        <v>0</v>
      </c>
      <c r="F130" s="43">
        <f t="shared" si="55"/>
        <v>0</v>
      </c>
      <c r="G130" s="43">
        <f t="shared" si="55"/>
        <v>0</v>
      </c>
      <c r="H130" s="43">
        <f t="shared" si="57"/>
        <v>0</v>
      </c>
      <c r="I130" s="43">
        <f t="shared" si="56"/>
        <v>0</v>
      </c>
      <c r="J130" s="43">
        <f t="shared" si="56"/>
        <v>0</v>
      </c>
      <c r="K130" s="43">
        <f t="shared" si="56"/>
        <v>0</v>
      </c>
      <c r="L130" s="43">
        <f t="shared" si="56"/>
        <v>0</v>
      </c>
      <c r="M130" s="45">
        <f t="shared" si="58"/>
        <v>0</v>
      </c>
      <c r="N130" s="111"/>
      <c r="O130" s="111"/>
      <c r="P130" s="111"/>
      <c r="Q130" s="111"/>
      <c r="R130" s="112"/>
    </row>
    <row r="131" spans="2:33" x14ac:dyDescent="0.3">
      <c r="B131" s="41">
        <f t="shared" si="59"/>
        <v>10</v>
      </c>
      <c r="C131" s="42" t="s">
        <v>9</v>
      </c>
      <c r="D131" s="43">
        <f t="shared" si="55"/>
        <v>1.69211625</v>
      </c>
      <c r="E131" s="43">
        <f t="shared" si="55"/>
        <v>0.91708249999999991</v>
      </c>
      <c r="F131" s="43">
        <f t="shared" si="55"/>
        <v>0</v>
      </c>
      <c r="G131" s="43">
        <f t="shared" si="55"/>
        <v>0</v>
      </c>
      <c r="H131" s="43">
        <f t="shared" si="57"/>
        <v>2.60919875</v>
      </c>
      <c r="I131" s="43">
        <f t="shared" si="56"/>
        <v>2.60919875</v>
      </c>
      <c r="J131" s="43">
        <f t="shared" si="56"/>
        <v>-0.27706750000000002</v>
      </c>
      <c r="K131" s="43">
        <f t="shared" si="56"/>
        <v>0</v>
      </c>
      <c r="L131" s="43">
        <f t="shared" si="56"/>
        <v>0</v>
      </c>
      <c r="M131" s="45">
        <f t="shared" si="58"/>
        <v>2.3321312499999998</v>
      </c>
      <c r="N131" s="111"/>
      <c r="O131" s="111"/>
      <c r="P131" s="111"/>
      <c r="Q131" s="111"/>
      <c r="R131" s="112"/>
    </row>
    <row r="132" spans="2:33" x14ac:dyDescent="0.3">
      <c r="B132" s="41">
        <f t="shared" si="59"/>
        <v>11</v>
      </c>
      <c r="C132" s="42" t="s">
        <v>10</v>
      </c>
      <c r="D132" s="43">
        <f t="shared" si="55"/>
        <v>0.23529026637226125</v>
      </c>
      <c r="E132" s="43">
        <f t="shared" si="55"/>
        <v>4.2216980154770337E-2</v>
      </c>
      <c r="F132" s="43">
        <f t="shared" si="55"/>
        <v>0</v>
      </c>
      <c r="G132" s="43">
        <f t="shared" si="55"/>
        <v>0</v>
      </c>
      <c r="H132" s="43">
        <f t="shared" si="57"/>
        <v>0.27750724652703157</v>
      </c>
      <c r="I132" s="43">
        <f t="shared" si="56"/>
        <v>0.27750724652703157</v>
      </c>
      <c r="J132" s="43">
        <f t="shared" si="56"/>
        <v>-3.3420819452296587E-3</v>
      </c>
      <c r="K132" s="43">
        <f t="shared" si="56"/>
        <v>0</v>
      </c>
      <c r="L132" s="43">
        <f t="shared" si="56"/>
        <v>0</v>
      </c>
      <c r="M132" s="45">
        <f t="shared" si="58"/>
        <v>0.2741651645818019</v>
      </c>
      <c r="N132" s="111"/>
      <c r="O132" s="111"/>
      <c r="P132" s="111"/>
      <c r="Q132" s="111"/>
      <c r="R132" s="112"/>
    </row>
    <row r="133" spans="2:33" x14ac:dyDescent="0.3">
      <c r="B133" s="41">
        <f t="shared" si="59"/>
        <v>12</v>
      </c>
      <c r="C133" s="42" t="s">
        <v>11</v>
      </c>
      <c r="D133" s="43">
        <f t="shared" si="55"/>
        <v>1.0996439423526785</v>
      </c>
      <c r="E133" s="43">
        <f t="shared" si="55"/>
        <v>4.0651431251249967E-2</v>
      </c>
      <c r="F133" s="43">
        <f t="shared" si="55"/>
        <v>0</v>
      </c>
      <c r="G133" s="43">
        <f t="shared" si="55"/>
        <v>0</v>
      </c>
      <c r="H133" s="43">
        <f t="shared" si="57"/>
        <v>1.1402953736039285</v>
      </c>
      <c r="I133" s="43">
        <f t="shared" si="56"/>
        <v>1.1402953736039285</v>
      </c>
      <c r="J133" s="43">
        <f t="shared" si="56"/>
        <v>-6.2375950265500038E-2</v>
      </c>
      <c r="K133" s="43">
        <f t="shared" si="56"/>
        <v>0</v>
      </c>
      <c r="L133" s="43">
        <f t="shared" si="56"/>
        <v>0</v>
      </c>
      <c r="M133" s="45">
        <f t="shared" si="58"/>
        <v>1.0779194233384284</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0</v>
      </c>
      <c r="E135" s="43">
        <f t="shared" si="55"/>
        <v>0</v>
      </c>
      <c r="F135" s="43">
        <f t="shared" si="55"/>
        <v>0</v>
      </c>
      <c r="G135" s="43">
        <f t="shared" si="55"/>
        <v>0</v>
      </c>
      <c r="H135" s="43">
        <f t="shared" si="57"/>
        <v>0</v>
      </c>
      <c r="I135" s="43">
        <f t="shared" si="56"/>
        <v>0</v>
      </c>
      <c r="J135" s="43">
        <f t="shared" si="56"/>
        <v>0</v>
      </c>
      <c r="K135" s="43">
        <f t="shared" si="56"/>
        <v>0</v>
      </c>
      <c r="L135" s="43">
        <f t="shared" si="56"/>
        <v>0</v>
      </c>
      <c r="M135" s="45">
        <f t="shared" si="58"/>
        <v>0</v>
      </c>
      <c r="N135" s="111"/>
      <c r="O135" s="111"/>
      <c r="P135" s="111"/>
      <c r="Q135" s="111"/>
      <c r="R135" s="112"/>
    </row>
    <row r="136" spans="2:33" x14ac:dyDescent="0.3">
      <c r="B136" s="41">
        <f t="shared" si="59"/>
        <v>15</v>
      </c>
      <c r="C136" s="28" t="s">
        <v>14</v>
      </c>
      <c r="D136" s="43">
        <f t="shared" si="55"/>
        <v>0</v>
      </c>
      <c r="E136" s="43">
        <f t="shared" si="55"/>
        <v>0</v>
      </c>
      <c r="F136" s="43">
        <f t="shared" si="55"/>
        <v>0</v>
      </c>
      <c r="G136" s="43">
        <f t="shared" si="55"/>
        <v>0</v>
      </c>
      <c r="H136" s="43">
        <f t="shared" si="57"/>
        <v>0</v>
      </c>
      <c r="I136" s="43">
        <f t="shared" si="56"/>
        <v>0</v>
      </c>
      <c r="J136" s="43">
        <f t="shared" si="56"/>
        <v>0</v>
      </c>
      <c r="K136" s="43">
        <f t="shared" si="56"/>
        <v>0</v>
      </c>
      <c r="L136" s="43">
        <f t="shared" si="56"/>
        <v>0</v>
      </c>
      <c r="M136" s="45">
        <f t="shared" si="58"/>
        <v>0</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35.545499897363584</v>
      </c>
      <c r="E139" s="36">
        <f t="shared" ref="E139:M139" si="62">SUM(E122:E137)</f>
        <v>75.002835816061548</v>
      </c>
      <c r="F139" s="36">
        <f t="shared" si="62"/>
        <v>0</v>
      </c>
      <c r="G139" s="36">
        <f t="shared" si="62"/>
        <v>0</v>
      </c>
      <c r="H139" s="36">
        <f t="shared" si="62"/>
        <v>110.54833571342515</v>
      </c>
      <c r="I139" s="36">
        <f t="shared" si="62"/>
        <v>110.54833571342515</v>
      </c>
      <c r="J139" s="36">
        <f t="shared" si="62"/>
        <v>20.933082811285203</v>
      </c>
      <c r="K139" s="36">
        <f t="shared" si="62"/>
        <v>0</v>
      </c>
      <c r="L139" s="36">
        <f t="shared" si="62"/>
        <v>0</v>
      </c>
      <c r="M139" s="36">
        <f t="shared" si="62"/>
        <v>131.48141852471031</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22.26458404757124</v>
      </c>
      <c r="E148" s="43">
        <f t="shared" si="63"/>
        <v>10.5</v>
      </c>
      <c r="F148" s="43">
        <f t="shared" si="63"/>
        <v>0</v>
      </c>
      <c r="G148" s="43">
        <f t="shared" si="63"/>
        <v>0</v>
      </c>
      <c r="H148" s="43">
        <f>D148+E148-F148-G148</f>
        <v>32.76458404757124</v>
      </c>
      <c r="I148" s="43">
        <f t="shared" ref="I148:L164" si="64">S14-S68</f>
        <v>32.76458404757124</v>
      </c>
      <c r="J148" s="43">
        <f t="shared" si="64"/>
        <v>0</v>
      </c>
      <c r="K148" s="43">
        <f t="shared" si="64"/>
        <v>0</v>
      </c>
      <c r="L148" s="43">
        <f t="shared" si="64"/>
        <v>0</v>
      </c>
      <c r="M148" s="45">
        <f>I148+J148-K148-L148</f>
        <v>32.76458404757124</v>
      </c>
      <c r="N148" s="43">
        <f t="shared" ref="N148:Q164" si="65">D40-D95</f>
        <v>32.76458404757124</v>
      </c>
      <c r="O148" s="43">
        <f t="shared" si="65"/>
        <v>0</v>
      </c>
      <c r="P148" s="43">
        <f t="shared" si="65"/>
        <v>0</v>
      </c>
      <c r="Q148" s="43">
        <f t="shared" si="65"/>
        <v>0</v>
      </c>
      <c r="R148" s="45">
        <f>N148+O148-P148-Q148</f>
        <v>32.76458404757124</v>
      </c>
      <c r="S148" s="30">
        <f>R148</f>
        <v>32.76458404757124</v>
      </c>
      <c r="T148" s="29"/>
      <c r="U148" s="30"/>
      <c r="V148" s="29"/>
      <c r="W148" s="30">
        <f>S148+T148-U148-V148</f>
        <v>32.76458404757124</v>
      </c>
      <c r="X148" s="30">
        <f>W148</f>
        <v>32.76458404757124</v>
      </c>
      <c r="Y148" s="29"/>
      <c r="Z148" s="30"/>
      <c r="AA148" s="29"/>
      <c r="AB148" s="30">
        <f>X148+Y148-Z148-AA148</f>
        <v>32.76458404757124</v>
      </c>
      <c r="AC148" s="30">
        <f>AB148</f>
        <v>32.76458404757124</v>
      </c>
      <c r="AD148" s="29"/>
      <c r="AE148" s="30"/>
      <c r="AF148" s="29"/>
      <c r="AG148" s="30">
        <f>AC148+AD148-AE148-AF148</f>
        <v>32.76458404757124</v>
      </c>
    </row>
    <row r="149" spans="2:33" x14ac:dyDescent="0.3">
      <c r="B149" s="41">
        <f>B148+1</f>
        <v>2</v>
      </c>
      <c r="C149" s="42" t="s">
        <v>1</v>
      </c>
      <c r="D149" s="43">
        <f t="shared" si="63"/>
        <v>0</v>
      </c>
      <c r="E149" s="43">
        <f t="shared" si="63"/>
        <v>0</v>
      </c>
      <c r="F149" s="43">
        <f t="shared" si="63"/>
        <v>0</v>
      </c>
      <c r="G149" s="43">
        <f t="shared" si="63"/>
        <v>0</v>
      </c>
      <c r="H149" s="43">
        <f t="shared" ref="H149:H164" si="66">D149+E149-F149-G149</f>
        <v>0</v>
      </c>
      <c r="I149" s="43">
        <f t="shared" si="64"/>
        <v>0</v>
      </c>
      <c r="J149" s="43">
        <f t="shared" si="64"/>
        <v>0</v>
      </c>
      <c r="K149" s="43">
        <f t="shared" si="64"/>
        <v>0</v>
      </c>
      <c r="L149" s="43">
        <f t="shared" si="64"/>
        <v>0</v>
      </c>
      <c r="M149" s="45">
        <f t="shared" ref="M149:M164" si="67">I149+J149-K149-L149</f>
        <v>0</v>
      </c>
      <c r="N149" s="43">
        <f t="shared" si="65"/>
        <v>0</v>
      </c>
      <c r="O149" s="43">
        <f t="shared" si="65"/>
        <v>0</v>
      </c>
      <c r="P149" s="43">
        <f t="shared" si="65"/>
        <v>0</v>
      </c>
      <c r="Q149" s="43">
        <f t="shared" si="65"/>
        <v>0</v>
      </c>
      <c r="R149" s="45">
        <f t="shared" ref="R149:R164" si="68">N149+O149-P149-Q149</f>
        <v>0</v>
      </c>
      <c r="S149" s="30">
        <f t="shared" ref="S149:S164" si="69">R149</f>
        <v>0</v>
      </c>
      <c r="T149" s="29"/>
      <c r="U149" s="30"/>
      <c r="V149" s="29"/>
      <c r="W149" s="30">
        <f t="shared" ref="W149:W164" si="70">S149+T149-U149-V149</f>
        <v>0</v>
      </c>
      <c r="X149" s="30">
        <f t="shared" ref="X149:X164" si="71">W149</f>
        <v>0</v>
      </c>
      <c r="Y149" s="29"/>
      <c r="Z149" s="30"/>
      <c r="AA149" s="29"/>
      <c r="AB149" s="30">
        <f t="shared" ref="AB149:AB164" si="72">X149+Y149-Z149-AA149</f>
        <v>0</v>
      </c>
      <c r="AC149" s="30">
        <f t="shared" ref="AC149:AC164" si="73">AB149</f>
        <v>0</v>
      </c>
      <c r="AD149" s="29"/>
      <c r="AE149" s="30"/>
      <c r="AF149" s="29"/>
      <c r="AG149" s="30">
        <f t="shared" ref="AG149:AG164" si="74">AC149+AD149-AE149-AF149</f>
        <v>0</v>
      </c>
    </row>
    <row r="150" spans="2:33" x14ac:dyDescent="0.3">
      <c r="B150" s="41">
        <f t="shared" ref="B150:B164" si="75">B149+1</f>
        <v>3</v>
      </c>
      <c r="C150" s="42" t="s">
        <v>2</v>
      </c>
      <c r="D150" s="43">
        <f t="shared" si="63"/>
        <v>0</v>
      </c>
      <c r="E150" s="43">
        <f t="shared" si="63"/>
        <v>0</v>
      </c>
      <c r="F150" s="43">
        <f t="shared" si="63"/>
        <v>0</v>
      </c>
      <c r="G150" s="43">
        <f t="shared" si="63"/>
        <v>0</v>
      </c>
      <c r="H150" s="43">
        <f t="shared" si="66"/>
        <v>0</v>
      </c>
      <c r="I150" s="43">
        <f t="shared" si="64"/>
        <v>0</v>
      </c>
      <c r="J150" s="43">
        <f t="shared" si="64"/>
        <v>0</v>
      </c>
      <c r="K150" s="43">
        <f t="shared" si="64"/>
        <v>0</v>
      </c>
      <c r="L150" s="43">
        <f t="shared" si="64"/>
        <v>0</v>
      </c>
      <c r="M150" s="45">
        <f t="shared" si="67"/>
        <v>0</v>
      </c>
      <c r="N150" s="43">
        <f t="shared" si="65"/>
        <v>0</v>
      </c>
      <c r="O150" s="43">
        <f t="shared" si="65"/>
        <v>0</v>
      </c>
      <c r="P150" s="43">
        <f t="shared" si="65"/>
        <v>0</v>
      </c>
      <c r="Q150" s="43">
        <f t="shared" si="65"/>
        <v>0</v>
      </c>
      <c r="R150" s="45">
        <f t="shared" si="68"/>
        <v>0</v>
      </c>
      <c r="S150" s="30">
        <f t="shared" si="69"/>
        <v>0</v>
      </c>
      <c r="T150" s="29"/>
      <c r="U150" s="30"/>
      <c r="V150" s="29"/>
      <c r="W150" s="30">
        <f t="shared" si="70"/>
        <v>0</v>
      </c>
      <c r="X150" s="30">
        <f t="shared" si="71"/>
        <v>0</v>
      </c>
      <c r="Y150" s="29"/>
      <c r="Z150" s="30"/>
      <c r="AA150" s="29"/>
      <c r="AB150" s="30">
        <f t="shared" si="72"/>
        <v>0</v>
      </c>
      <c r="AC150" s="30">
        <f t="shared" si="73"/>
        <v>0</v>
      </c>
      <c r="AD150" s="29"/>
      <c r="AE150" s="30"/>
      <c r="AF150" s="29"/>
      <c r="AG150" s="30">
        <f t="shared" si="74"/>
        <v>0</v>
      </c>
    </row>
    <row r="151" spans="2:33" x14ac:dyDescent="0.3">
      <c r="B151" s="41">
        <f t="shared" si="75"/>
        <v>4</v>
      </c>
      <c r="C151" s="42" t="s">
        <v>3</v>
      </c>
      <c r="D151" s="43">
        <f t="shared" si="63"/>
        <v>0</v>
      </c>
      <c r="E151" s="43">
        <f t="shared" si="63"/>
        <v>0</v>
      </c>
      <c r="F151" s="43">
        <f t="shared" si="63"/>
        <v>0</v>
      </c>
      <c r="G151" s="43">
        <f t="shared" si="63"/>
        <v>0</v>
      </c>
      <c r="H151" s="43">
        <f t="shared" si="66"/>
        <v>0</v>
      </c>
      <c r="I151" s="43">
        <f t="shared" si="64"/>
        <v>0</v>
      </c>
      <c r="J151" s="43">
        <f t="shared" si="64"/>
        <v>0</v>
      </c>
      <c r="K151" s="43">
        <f t="shared" si="64"/>
        <v>0</v>
      </c>
      <c r="L151" s="43">
        <f t="shared" si="64"/>
        <v>0</v>
      </c>
      <c r="M151" s="45">
        <f t="shared" si="67"/>
        <v>0</v>
      </c>
      <c r="N151" s="43">
        <f t="shared" si="65"/>
        <v>0</v>
      </c>
      <c r="O151" s="43">
        <f t="shared" si="65"/>
        <v>0</v>
      </c>
      <c r="P151" s="43">
        <f t="shared" si="65"/>
        <v>0</v>
      </c>
      <c r="Q151" s="43">
        <f t="shared" si="65"/>
        <v>0</v>
      </c>
      <c r="R151" s="45">
        <f t="shared" si="68"/>
        <v>0</v>
      </c>
      <c r="S151" s="30">
        <f t="shared" si="69"/>
        <v>0</v>
      </c>
      <c r="T151" s="29"/>
      <c r="U151" s="30"/>
      <c r="V151" s="29"/>
      <c r="W151" s="30">
        <f t="shared" si="70"/>
        <v>0</v>
      </c>
      <c r="X151" s="30">
        <f t="shared" si="71"/>
        <v>0</v>
      </c>
      <c r="Y151" s="29"/>
      <c r="Z151" s="30"/>
      <c r="AA151" s="29"/>
      <c r="AB151" s="30">
        <f t="shared" si="72"/>
        <v>0</v>
      </c>
      <c r="AC151" s="30">
        <f t="shared" si="73"/>
        <v>0</v>
      </c>
      <c r="AD151" s="29"/>
      <c r="AE151" s="30"/>
      <c r="AF151" s="29"/>
      <c r="AG151" s="30">
        <f t="shared" si="74"/>
        <v>0</v>
      </c>
    </row>
    <row r="152" spans="2:33" x14ac:dyDescent="0.3">
      <c r="B152" s="41">
        <f t="shared" si="75"/>
        <v>5</v>
      </c>
      <c r="C152" s="42" t="s">
        <v>4</v>
      </c>
      <c r="D152" s="43">
        <f t="shared" si="63"/>
        <v>9.4387862212422124</v>
      </c>
      <c r="E152" s="43">
        <f t="shared" si="63"/>
        <v>15.857862645405218</v>
      </c>
      <c r="F152" s="43">
        <f t="shared" si="63"/>
        <v>0</v>
      </c>
      <c r="G152" s="43">
        <f t="shared" si="63"/>
        <v>0</v>
      </c>
      <c r="H152" s="43">
        <f t="shared" si="66"/>
        <v>25.296648866647431</v>
      </c>
      <c r="I152" s="43">
        <f t="shared" si="64"/>
        <v>25.296648866647434</v>
      </c>
      <c r="J152" s="43">
        <f t="shared" si="64"/>
        <v>-0.88718635459478012</v>
      </c>
      <c r="K152" s="43">
        <f t="shared" si="64"/>
        <v>0</v>
      </c>
      <c r="L152" s="43">
        <f t="shared" si="64"/>
        <v>0</v>
      </c>
      <c r="M152" s="45">
        <f t="shared" si="67"/>
        <v>24.409462512052652</v>
      </c>
      <c r="N152" s="43">
        <f t="shared" si="65"/>
        <v>24.409462512052652</v>
      </c>
      <c r="O152" s="43">
        <f t="shared" si="65"/>
        <v>-0.88718635459478012</v>
      </c>
      <c r="P152" s="43">
        <f t="shared" si="65"/>
        <v>0</v>
      </c>
      <c r="Q152" s="43">
        <f t="shared" si="65"/>
        <v>0</v>
      </c>
      <c r="R152" s="45">
        <f t="shared" si="68"/>
        <v>23.52227615745787</v>
      </c>
      <c r="S152" s="30">
        <f t="shared" si="69"/>
        <v>23.52227615745787</v>
      </c>
      <c r="T152" s="29"/>
      <c r="U152" s="30"/>
      <c r="V152" s="29"/>
      <c r="W152" s="30">
        <f t="shared" si="70"/>
        <v>23.52227615745787</v>
      </c>
      <c r="X152" s="30">
        <f t="shared" si="71"/>
        <v>23.52227615745787</v>
      </c>
      <c r="Y152" s="29"/>
      <c r="Z152" s="30"/>
      <c r="AA152" s="29"/>
      <c r="AB152" s="30">
        <f t="shared" si="72"/>
        <v>23.52227615745787</v>
      </c>
      <c r="AC152" s="30">
        <f t="shared" si="73"/>
        <v>23.52227615745787</v>
      </c>
      <c r="AD152" s="29"/>
      <c r="AE152" s="30"/>
      <c r="AF152" s="29"/>
      <c r="AG152" s="30">
        <f t="shared" si="74"/>
        <v>23.52227615745787</v>
      </c>
    </row>
    <row r="153" spans="2:33" x14ac:dyDescent="0.3">
      <c r="B153" s="41">
        <f t="shared" si="75"/>
        <v>6</v>
      </c>
      <c r="C153" s="42" t="s">
        <v>5</v>
      </c>
      <c r="D153" s="43">
        <f t="shared" si="63"/>
        <v>96.093832417976643</v>
      </c>
      <c r="E153" s="43">
        <f t="shared" si="63"/>
        <v>34.418291555171223</v>
      </c>
      <c r="F153" s="43">
        <f t="shared" si="63"/>
        <v>0</v>
      </c>
      <c r="G153" s="43">
        <f t="shared" si="63"/>
        <v>0</v>
      </c>
      <c r="H153" s="43">
        <f t="shared" si="66"/>
        <v>130.51212397314788</v>
      </c>
      <c r="I153" s="43">
        <f t="shared" si="64"/>
        <v>130.51212397314788</v>
      </c>
      <c r="J153" s="43">
        <f t="shared" si="64"/>
        <v>160.99594222183788</v>
      </c>
      <c r="K153" s="43">
        <f t="shared" si="64"/>
        <v>0</v>
      </c>
      <c r="L153" s="43">
        <f t="shared" si="64"/>
        <v>0</v>
      </c>
      <c r="M153" s="45">
        <f t="shared" si="67"/>
        <v>291.50806619498576</v>
      </c>
      <c r="N153" s="43">
        <f t="shared" si="65"/>
        <v>291.5080661949857</v>
      </c>
      <c r="O153" s="43">
        <f t="shared" si="65"/>
        <v>-16.875756444828781</v>
      </c>
      <c r="P153" s="43">
        <f t="shared" si="65"/>
        <v>0</v>
      </c>
      <c r="Q153" s="43">
        <f t="shared" si="65"/>
        <v>0</v>
      </c>
      <c r="R153" s="45">
        <f t="shared" si="68"/>
        <v>274.63230975015694</v>
      </c>
      <c r="S153" s="30">
        <f t="shared" si="69"/>
        <v>274.63230975015694</v>
      </c>
      <c r="T153" s="29"/>
      <c r="U153" s="30"/>
      <c r="V153" s="29"/>
      <c r="W153" s="30">
        <f t="shared" si="70"/>
        <v>274.63230975015694</v>
      </c>
      <c r="X153" s="30">
        <f t="shared" si="71"/>
        <v>274.63230975015694</v>
      </c>
      <c r="Y153" s="29"/>
      <c r="Z153" s="30"/>
      <c r="AA153" s="29"/>
      <c r="AB153" s="30">
        <f t="shared" si="72"/>
        <v>274.63230975015694</v>
      </c>
      <c r="AC153" s="30">
        <f t="shared" si="73"/>
        <v>274.63230975015694</v>
      </c>
      <c r="AD153" s="29"/>
      <c r="AE153" s="30"/>
      <c r="AF153" s="29"/>
      <c r="AG153" s="30">
        <f t="shared" si="74"/>
        <v>274.63230975015694</v>
      </c>
    </row>
    <row r="154" spans="2:33" x14ac:dyDescent="0.3">
      <c r="B154" s="41">
        <f t="shared" si="75"/>
        <v>7</v>
      </c>
      <c r="C154" s="42" t="s">
        <v>6</v>
      </c>
      <c r="D154" s="43">
        <f t="shared" si="63"/>
        <v>0</v>
      </c>
      <c r="E154" s="43">
        <f t="shared" si="63"/>
        <v>5.3052999999999999</v>
      </c>
      <c r="F154" s="43">
        <f t="shared" si="63"/>
        <v>0</v>
      </c>
      <c r="G154" s="43">
        <f t="shared" si="63"/>
        <v>0</v>
      </c>
      <c r="H154" s="43">
        <f t="shared" si="66"/>
        <v>5.3052999999999999</v>
      </c>
      <c r="I154" s="43">
        <f t="shared" si="64"/>
        <v>5.3052999999999999</v>
      </c>
      <c r="J154" s="43">
        <f t="shared" si="64"/>
        <v>-1.0493999999999999</v>
      </c>
      <c r="K154" s="43">
        <f t="shared" si="64"/>
        <v>0</v>
      </c>
      <c r="L154" s="43">
        <f t="shared" si="64"/>
        <v>0</v>
      </c>
      <c r="M154" s="45">
        <f t="shared" si="67"/>
        <v>4.2559000000000005</v>
      </c>
      <c r="N154" s="43">
        <f t="shared" si="65"/>
        <v>4.2559000000000005</v>
      </c>
      <c r="O154" s="43">
        <f t="shared" si="65"/>
        <v>-1.0493999999999999</v>
      </c>
      <c r="P154" s="43">
        <f t="shared" si="65"/>
        <v>0</v>
      </c>
      <c r="Q154" s="43">
        <f t="shared" si="65"/>
        <v>0</v>
      </c>
      <c r="R154" s="45">
        <f t="shared" si="68"/>
        <v>3.2065000000000006</v>
      </c>
      <c r="S154" s="30">
        <f t="shared" si="69"/>
        <v>3.2065000000000006</v>
      </c>
      <c r="T154" s="29"/>
      <c r="U154" s="30"/>
      <c r="V154" s="29"/>
      <c r="W154" s="30">
        <f t="shared" si="70"/>
        <v>3.2065000000000006</v>
      </c>
      <c r="X154" s="30">
        <f t="shared" si="71"/>
        <v>3.2065000000000006</v>
      </c>
      <c r="Y154" s="29"/>
      <c r="Z154" s="30"/>
      <c r="AA154" s="29"/>
      <c r="AB154" s="30">
        <f t="shared" si="72"/>
        <v>3.2065000000000006</v>
      </c>
      <c r="AC154" s="30">
        <f t="shared" si="73"/>
        <v>3.2065000000000006</v>
      </c>
      <c r="AD154" s="29"/>
      <c r="AE154" s="30"/>
      <c r="AF154" s="29"/>
      <c r="AG154" s="30">
        <f t="shared" si="74"/>
        <v>3.2065000000000006</v>
      </c>
    </row>
    <row r="155" spans="2:33" x14ac:dyDescent="0.3">
      <c r="B155" s="41">
        <f t="shared" si="75"/>
        <v>8</v>
      </c>
      <c r="C155" s="42" t="s">
        <v>7</v>
      </c>
      <c r="D155" s="43">
        <f t="shared" si="63"/>
        <v>0</v>
      </c>
      <c r="E155" s="43">
        <f t="shared" si="63"/>
        <v>0</v>
      </c>
      <c r="F155" s="43">
        <f t="shared" si="63"/>
        <v>0</v>
      </c>
      <c r="G155" s="43">
        <f t="shared" si="63"/>
        <v>0</v>
      </c>
      <c r="H155" s="43">
        <f t="shared" si="66"/>
        <v>0</v>
      </c>
      <c r="I155" s="43">
        <f t="shared" si="64"/>
        <v>0</v>
      </c>
      <c r="J155" s="43">
        <f t="shared" si="64"/>
        <v>0</v>
      </c>
      <c r="K155" s="43">
        <f t="shared" si="64"/>
        <v>0</v>
      </c>
      <c r="L155" s="43">
        <f t="shared" si="64"/>
        <v>0</v>
      </c>
      <c r="M155" s="45">
        <f t="shared" si="67"/>
        <v>0</v>
      </c>
      <c r="N155" s="43">
        <f t="shared" si="65"/>
        <v>0</v>
      </c>
      <c r="O155" s="43">
        <f t="shared" si="65"/>
        <v>0</v>
      </c>
      <c r="P155" s="43">
        <f t="shared" si="65"/>
        <v>0</v>
      </c>
      <c r="Q155" s="43">
        <f t="shared" si="65"/>
        <v>0</v>
      </c>
      <c r="R155" s="45">
        <f t="shared" si="68"/>
        <v>0</v>
      </c>
      <c r="S155" s="30">
        <f t="shared" si="69"/>
        <v>0</v>
      </c>
      <c r="T155" s="29"/>
      <c r="U155" s="30"/>
      <c r="V155" s="29"/>
      <c r="W155" s="30">
        <f t="shared" si="70"/>
        <v>0</v>
      </c>
      <c r="X155" s="30">
        <f t="shared" si="71"/>
        <v>0</v>
      </c>
      <c r="Y155" s="29"/>
      <c r="Z155" s="30"/>
      <c r="AA155" s="29"/>
      <c r="AB155" s="30">
        <f t="shared" si="72"/>
        <v>0</v>
      </c>
      <c r="AC155" s="30">
        <f t="shared" si="73"/>
        <v>0</v>
      </c>
      <c r="AD155" s="29"/>
      <c r="AE155" s="30"/>
      <c r="AF155" s="29"/>
      <c r="AG155" s="30">
        <f t="shared" si="74"/>
        <v>0</v>
      </c>
    </row>
    <row r="156" spans="2:33" x14ac:dyDescent="0.3">
      <c r="B156" s="41">
        <f t="shared" si="75"/>
        <v>9</v>
      </c>
      <c r="C156" s="42" t="s">
        <v>8</v>
      </c>
      <c r="D156" s="43">
        <f t="shared" si="63"/>
        <v>0</v>
      </c>
      <c r="E156" s="43">
        <f t="shared" si="63"/>
        <v>0</v>
      </c>
      <c r="F156" s="43">
        <f t="shared" si="63"/>
        <v>0</v>
      </c>
      <c r="G156" s="43">
        <f t="shared" si="63"/>
        <v>0</v>
      </c>
      <c r="H156" s="43">
        <f t="shared" si="66"/>
        <v>0</v>
      </c>
      <c r="I156" s="43">
        <f t="shared" si="64"/>
        <v>0</v>
      </c>
      <c r="J156" s="43">
        <f t="shared" si="64"/>
        <v>0</v>
      </c>
      <c r="K156" s="43">
        <f t="shared" si="64"/>
        <v>0</v>
      </c>
      <c r="L156" s="43">
        <f t="shared" si="64"/>
        <v>0</v>
      </c>
      <c r="M156" s="45">
        <f t="shared" si="67"/>
        <v>0</v>
      </c>
      <c r="N156" s="43">
        <f t="shared" si="65"/>
        <v>0</v>
      </c>
      <c r="O156" s="43">
        <f t="shared" si="65"/>
        <v>0</v>
      </c>
      <c r="P156" s="43">
        <f t="shared" si="65"/>
        <v>0</v>
      </c>
      <c r="Q156" s="43">
        <f t="shared" si="65"/>
        <v>0</v>
      </c>
      <c r="R156" s="45">
        <f t="shared" si="68"/>
        <v>0</v>
      </c>
      <c r="S156" s="30">
        <f t="shared" si="69"/>
        <v>0</v>
      </c>
      <c r="T156" s="29"/>
      <c r="U156" s="30"/>
      <c r="V156" s="29"/>
      <c r="W156" s="30">
        <f t="shared" si="70"/>
        <v>0</v>
      </c>
      <c r="X156" s="30">
        <f t="shared" si="71"/>
        <v>0</v>
      </c>
      <c r="Y156" s="29"/>
      <c r="Z156" s="30"/>
      <c r="AA156" s="29"/>
      <c r="AB156" s="30">
        <f t="shared" si="72"/>
        <v>0</v>
      </c>
      <c r="AC156" s="30">
        <f t="shared" si="73"/>
        <v>0</v>
      </c>
      <c r="AD156" s="29"/>
      <c r="AE156" s="30"/>
      <c r="AF156" s="29"/>
      <c r="AG156" s="30">
        <f t="shared" si="74"/>
        <v>0</v>
      </c>
    </row>
    <row r="157" spans="2:33" x14ac:dyDescent="0.3">
      <c r="B157" s="41">
        <f t="shared" si="75"/>
        <v>10</v>
      </c>
      <c r="C157" s="42" t="s">
        <v>9</v>
      </c>
      <c r="D157" s="43">
        <f t="shared" si="63"/>
        <v>2.3321312500000002</v>
      </c>
      <c r="E157" s="43">
        <f t="shared" si="63"/>
        <v>0.10802824999999999</v>
      </c>
      <c r="F157" s="43">
        <f t="shared" si="63"/>
        <v>0</v>
      </c>
      <c r="G157" s="43">
        <f t="shared" si="63"/>
        <v>0</v>
      </c>
      <c r="H157" s="43">
        <f t="shared" si="66"/>
        <v>2.4401595</v>
      </c>
      <c r="I157" s="43">
        <f t="shared" si="64"/>
        <v>2.4401595</v>
      </c>
      <c r="J157" s="43">
        <f t="shared" si="64"/>
        <v>-0.31547600000000003</v>
      </c>
      <c r="K157" s="43">
        <f t="shared" si="64"/>
        <v>0</v>
      </c>
      <c r="L157" s="43">
        <f t="shared" si="64"/>
        <v>0</v>
      </c>
      <c r="M157" s="45">
        <f t="shared" si="67"/>
        <v>2.1246835000000002</v>
      </c>
      <c r="N157" s="43">
        <f t="shared" si="65"/>
        <v>2.1246835000000002</v>
      </c>
      <c r="O157" s="43">
        <f t="shared" si="65"/>
        <v>-0.31547600000000003</v>
      </c>
      <c r="P157" s="43">
        <f t="shared" si="65"/>
        <v>0</v>
      </c>
      <c r="Q157" s="43">
        <f t="shared" si="65"/>
        <v>0</v>
      </c>
      <c r="R157" s="45">
        <f t="shared" si="68"/>
        <v>1.8092075000000001</v>
      </c>
      <c r="S157" s="30">
        <f t="shared" si="69"/>
        <v>1.8092075000000001</v>
      </c>
      <c r="T157" s="29"/>
      <c r="U157" s="30"/>
      <c r="V157" s="29"/>
      <c r="W157" s="30">
        <f t="shared" si="70"/>
        <v>1.8092075000000001</v>
      </c>
      <c r="X157" s="30">
        <f t="shared" si="71"/>
        <v>1.8092075000000001</v>
      </c>
      <c r="Y157" s="29"/>
      <c r="Z157" s="30"/>
      <c r="AA157" s="29"/>
      <c r="AB157" s="30">
        <f t="shared" si="72"/>
        <v>1.8092075000000001</v>
      </c>
      <c r="AC157" s="30">
        <f t="shared" si="73"/>
        <v>1.8092075000000001</v>
      </c>
      <c r="AD157" s="29"/>
      <c r="AE157" s="30"/>
      <c r="AF157" s="29"/>
      <c r="AG157" s="30">
        <f t="shared" si="74"/>
        <v>1.8092075000000001</v>
      </c>
    </row>
    <row r="158" spans="2:33" x14ac:dyDescent="0.3">
      <c r="B158" s="41">
        <f t="shared" si="75"/>
        <v>11</v>
      </c>
      <c r="C158" s="42" t="s">
        <v>10</v>
      </c>
      <c r="D158" s="43">
        <f t="shared" si="63"/>
        <v>0.2741651645818019</v>
      </c>
      <c r="E158" s="43">
        <f t="shared" si="63"/>
        <v>2.1541089679770337E-2</v>
      </c>
      <c r="F158" s="43">
        <f t="shared" si="63"/>
        <v>0</v>
      </c>
      <c r="G158" s="43">
        <f t="shared" si="63"/>
        <v>0</v>
      </c>
      <c r="H158" s="43">
        <f t="shared" si="66"/>
        <v>0.29570625426157227</v>
      </c>
      <c r="I158" s="43">
        <f t="shared" si="64"/>
        <v>0.29570625426157227</v>
      </c>
      <c r="J158" s="43">
        <f t="shared" si="64"/>
        <v>-2.3514676595229659E-2</v>
      </c>
      <c r="K158" s="43">
        <f t="shared" si="64"/>
        <v>0</v>
      </c>
      <c r="L158" s="43">
        <f t="shared" si="64"/>
        <v>0</v>
      </c>
      <c r="M158" s="45">
        <f t="shared" si="67"/>
        <v>0.27219157766634261</v>
      </c>
      <c r="N158" s="43">
        <f t="shared" si="65"/>
        <v>0.27219157766634261</v>
      </c>
      <c r="O158" s="43">
        <f t="shared" si="65"/>
        <v>-2.3514676595229659E-2</v>
      </c>
      <c r="P158" s="43">
        <f t="shared" si="65"/>
        <v>0</v>
      </c>
      <c r="Q158" s="43">
        <f t="shared" si="65"/>
        <v>0</v>
      </c>
      <c r="R158" s="45">
        <f t="shared" si="68"/>
        <v>0.24867690107111295</v>
      </c>
      <c r="S158" s="30">
        <f t="shared" si="69"/>
        <v>0.24867690107111295</v>
      </c>
      <c r="T158" s="29"/>
      <c r="U158" s="30"/>
      <c r="V158" s="29"/>
      <c r="W158" s="30">
        <f t="shared" si="70"/>
        <v>0.24867690107111295</v>
      </c>
      <c r="X158" s="30">
        <f t="shared" si="71"/>
        <v>0.24867690107111295</v>
      </c>
      <c r="Y158" s="29"/>
      <c r="Z158" s="30"/>
      <c r="AA158" s="29"/>
      <c r="AB158" s="30">
        <f t="shared" si="72"/>
        <v>0.24867690107111295</v>
      </c>
      <c r="AC158" s="30">
        <f t="shared" si="73"/>
        <v>0.24867690107111295</v>
      </c>
      <c r="AD158" s="29"/>
      <c r="AE158" s="30"/>
      <c r="AF158" s="29"/>
      <c r="AG158" s="30">
        <f t="shared" si="74"/>
        <v>0.24867690107111295</v>
      </c>
    </row>
    <row r="159" spans="2:33" x14ac:dyDescent="0.3">
      <c r="B159" s="41">
        <f t="shared" si="75"/>
        <v>12</v>
      </c>
      <c r="C159" s="42" t="s">
        <v>11</v>
      </c>
      <c r="D159" s="43">
        <f t="shared" si="63"/>
        <v>1.0779194233384284</v>
      </c>
      <c r="E159" s="43">
        <f t="shared" si="63"/>
        <v>-4.2593940112250032E-2</v>
      </c>
      <c r="F159" s="43">
        <f t="shared" si="63"/>
        <v>0</v>
      </c>
      <c r="G159" s="43">
        <f t="shared" si="63"/>
        <v>0</v>
      </c>
      <c r="H159" s="43">
        <f t="shared" si="66"/>
        <v>1.0353254832261785</v>
      </c>
      <c r="I159" s="43">
        <f t="shared" si="64"/>
        <v>1.0353254832261785</v>
      </c>
      <c r="J159" s="43">
        <f t="shared" si="64"/>
        <v>-8.7243958442250039E-2</v>
      </c>
      <c r="K159" s="43">
        <f t="shared" si="64"/>
        <v>0</v>
      </c>
      <c r="L159" s="43">
        <f t="shared" si="64"/>
        <v>0</v>
      </c>
      <c r="M159" s="45">
        <f t="shared" si="67"/>
        <v>0.94808152478392838</v>
      </c>
      <c r="N159" s="43">
        <f t="shared" si="65"/>
        <v>0.94808152478392849</v>
      </c>
      <c r="O159" s="43">
        <f t="shared" si="65"/>
        <v>-8.7243958442250039E-2</v>
      </c>
      <c r="P159" s="43">
        <f t="shared" si="65"/>
        <v>0</v>
      </c>
      <c r="Q159" s="43">
        <f t="shared" si="65"/>
        <v>0</v>
      </c>
      <c r="R159" s="45">
        <f t="shared" si="68"/>
        <v>0.86083756634167841</v>
      </c>
      <c r="S159" s="30">
        <f t="shared" si="69"/>
        <v>0.86083756634167841</v>
      </c>
      <c r="T159" s="29"/>
      <c r="U159" s="30"/>
      <c r="V159" s="29"/>
      <c r="W159" s="30">
        <f t="shared" si="70"/>
        <v>0.86083756634167841</v>
      </c>
      <c r="X159" s="30">
        <f t="shared" si="71"/>
        <v>0.86083756634167841</v>
      </c>
      <c r="Y159" s="29"/>
      <c r="Z159" s="30"/>
      <c r="AA159" s="29"/>
      <c r="AB159" s="30">
        <f t="shared" si="72"/>
        <v>0.86083756634167841</v>
      </c>
      <c r="AC159" s="30">
        <f t="shared" si="73"/>
        <v>0.86083756634167841</v>
      </c>
      <c r="AD159" s="29"/>
      <c r="AE159" s="30"/>
      <c r="AF159" s="29"/>
      <c r="AG159" s="30">
        <f t="shared" si="74"/>
        <v>0.86083756634167841</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0</v>
      </c>
      <c r="E161" s="43">
        <f t="shared" si="63"/>
        <v>0.50739024999999993</v>
      </c>
      <c r="F161" s="43">
        <f t="shared" si="63"/>
        <v>0</v>
      </c>
      <c r="G161" s="43">
        <f t="shared" si="63"/>
        <v>0</v>
      </c>
      <c r="H161" s="43">
        <f t="shared" si="66"/>
        <v>0.50739024999999993</v>
      </c>
      <c r="I161" s="43">
        <f t="shared" si="64"/>
        <v>0.50739024999999993</v>
      </c>
      <c r="J161" s="43">
        <f t="shared" si="64"/>
        <v>-8.2279499999999992E-2</v>
      </c>
      <c r="K161" s="43">
        <f t="shared" si="64"/>
        <v>0</v>
      </c>
      <c r="L161" s="43">
        <f t="shared" si="64"/>
        <v>0</v>
      </c>
      <c r="M161" s="45">
        <f t="shared" si="67"/>
        <v>0.42511074999999993</v>
      </c>
      <c r="N161" s="43">
        <f t="shared" si="65"/>
        <v>0.42511074999999998</v>
      </c>
      <c r="O161" s="43">
        <f t="shared" si="65"/>
        <v>-8.2279499999999992E-2</v>
      </c>
      <c r="P161" s="43">
        <f t="shared" si="65"/>
        <v>0</v>
      </c>
      <c r="Q161" s="43">
        <f t="shared" si="65"/>
        <v>0</v>
      </c>
      <c r="R161" s="45">
        <f t="shared" si="68"/>
        <v>0.34283124999999998</v>
      </c>
      <c r="S161" s="30">
        <f t="shared" si="69"/>
        <v>0.34283124999999998</v>
      </c>
      <c r="T161" s="29"/>
      <c r="U161" s="30"/>
      <c r="V161" s="29"/>
      <c r="W161" s="30">
        <f t="shared" si="70"/>
        <v>0.34283124999999998</v>
      </c>
      <c r="X161" s="30">
        <f t="shared" si="71"/>
        <v>0.34283124999999998</v>
      </c>
      <c r="Y161" s="29"/>
      <c r="Z161" s="30"/>
      <c r="AA161" s="29"/>
      <c r="AB161" s="30">
        <f t="shared" si="72"/>
        <v>0.34283124999999998</v>
      </c>
      <c r="AC161" s="30">
        <f t="shared" si="73"/>
        <v>0.34283124999999998</v>
      </c>
      <c r="AD161" s="29"/>
      <c r="AE161" s="30"/>
      <c r="AF161" s="29"/>
      <c r="AG161" s="30">
        <f t="shared" si="74"/>
        <v>0.34283124999999998</v>
      </c>
    </row>
    <row r="162" spans="2:33" x14ac:dyDescent="0.3">
      <c r="B162" s="41">
        <f t="shared" si="75"/>
        <v>15</v>
      </c>
      <c r="C162" s="28" t="s">
        <v>14</v>
      </c>
      <c r="D162" s="43">
        <f t="shared" si="63"/>
        <v>0</v>
      </c>
      <c r="E162" s="43">
        <f t="shared" si="63"/>
        <v>0</v>
      </c>
      <c r="F162" s="43">
        <f t="shared" si="63"/>
        <v>0</v>
      </c>
      <c r="G162" s="43">
        <f t="shared" si="63"/>
        <v>0</v>
      </c>
      <c r="H162" s="43">
        <f t="shared" si="66"/>
        <v>0</v>
      </c>
      <c r="I162" s="43">
        <f t="shared" si="64"/>
        <v>0</v>
      </c>
      <c r="J162" s="43">
        <f t="shared" si="64"/>
        <v>0</v>
      </c>
      <c r="K162" s="43">
        <f t="shared" si="64"/>
        <v>0</v>
      </c>
      <c r="L162" s="43">
        <f t="shared" si="64"/>
        <v>0</v>
      </c>
      <c r="M162" s="45">
        <f t="shared" si="67"/>
        <v>0</v>
      </c>
      <c r="N162" s="43">
        <f t="shared" si="65"/>
        <v>0</v>
      </c>
      <c r="O162" s="43">
        <f t="shared" si="65"/>
        <v>0</v>
      </c>
      <c r="P162" s="43">
        <f t="shared" si="65"/>
        <v>0</v>
      </c>
      <c r="Q162" s="43">
        <f t="shared" si="65"/>
        <v>0</v>
      </c>
      <c r="R162" s="45">
        <f t="shared" si="68"/>
        <v>0</v>
      </c>
      <c r="S162" s="30">
        <f t="shared" si="69"/>
        <v>0</v>
      </c>
      <c r="T162" s="29"/>
      <c r="U162" s="30"/>
      <c r="V162" s="29"/>
      <c r="W162" s="30">
        <f t="shared" si="70"/>
        <v>0</v>
      </c>
      <c r="X162" s="30">
        <f t="shared" si="71"/>
        <v>0</v>
      </c>
      <c r="Y162" s="29"/>
      <c r="Z162" s="30"/>
      <c r="AA162" s="29"/>
      <c r="AB162" s="30">
        <f t="shared" si="72"/>
        <v>0</v>
      </c>
      <c r="AC162" s="30">
        <f t="shared" si="73"/>
        <v>0</v>
      </c>
      <c r="AD162" s="29"/>
      <c r="AE162" s="30"/>
      <c r="AF162" s="29"/>
      <c r="AG162" s="30">
        <f t="shared" si="74"/>
        <v>0</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131.48141852471031</v>
      </c>
      <c r="E165" s="36">
        <f t="shared" ref="E165:R165" si="76">SUM(E148:E163)</f>
        <v>66.675819850143967</v>
      </c>
      <c r="F165" s="36">
        <f t="shared" si="76"/>
        <v>0</v>
      </c>
      <c r="G165" s="36">
        <f t="shared" si="76"/>
        <v>0</v>
      </c>
      <c r="H165" s="36">
        <f t="shared" si="76"/>
        <v>198.15723837485427</v>
      </c>
      <c r="I165" s="36">
        <f t="shared" si="76"/>
        <v>198.1572383748543</v>
      </c>
      <c r="J165" s="36">
        <f t="shared" si="76"/>
        <v>158.55084173220564</v>
      </c>
      <c r="K165" s="36">
        <f t="shared" si="76"/>
        <v>0</v>
      </c>
      <c r="L165" s="36">
        <f t="shared" si="76"/>
        <v>0</v>
      </c>
      <c r="M165" s="36">
        <f t="shared" si="76"/>
        <v>356.70808010705986</v>
      </c>
      <c r="N165" s="36">
        <f t="shared" si="76"/>
        <v>356.7080801070598</v>
      </c>
      <c r="O165" s="36">
        <f t="shared" si="76"/>
        <v>-19.320856934461041</v>
      </c>
      <c r="P165" s="36">
        <f t="shared" si="76"/>
        <v>0</v>
      </c>
      <c r="Q165" s="36">
        <f t="shared" si="76"/>
        <v>0</v>
      </c>
      <c r="R165" s="36">
        <f t="shared" si="76"/>
        <v>337.38722317259885</v>
      </c>
      <c r="S165" s="36">
        <f t="shared" ref="S165:AG165" si="77">SUM(S148:S164)</f>
        <v>337.38722317259885</v>
      </c>
      <c r="T165" s="36">
        <f t="shared" si="77"/>
        <v>0</v>
      </c>
      <c r="U165" s="36">
        <f t="shared" si="77"/>
        <v>0</v>
      </c>
      <c r="V165" s="36">
        <f t="shared" si="77"/>
        <v>0</v>
      </c>
      <c r="W165" s="36">
        <f t="shared" si="77"/>
        <v>337.38722317259885</v>
      </c>
      <c r="X165" s="36">
        <f t="shared" si="77"/>
        <v>337.38722317259885</v>
      </c>
      <c r="Y165" s="36">
        <f t="shared" si="77"/>
        <v>0</v>
      </c>
      <c r="Z165" s="36">
        <f t="shared" si="77"/>
        <v>0</v>
      </c>
      <c r="AA165" s="36">
        <f t="shared" si="77"/>
        <v>0</v>
      </c>
      <c r="AB165" s="36">
        <f t="shared" si="77"/>
        <v>337.38722317259885</v>
      </c>
      <c r="AC165" s="36">
        <f t="shared" si="77"/>
        <v>337.38722317259885</v>
      </c>
      <c r="AD165" s="36">
        <f t="shared" si="77"/>
        <v>0</v>
      </c>
      <c r="AE165" s="36">
        <f t="shared" si="77"/>
        <v>0</v>
      </c>
      <c r="AF165" s="36">
        <f t="shared" si="77"/>
        <v>0</v>
      </c>
      <c r="AG165" s="36">
        <f t="shared" si="77"/>
        <v>337.38722317259885</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F88"/>
  <sheetViews>
    <sheetView showGridLines="0" view="pageBreakPreview" zoomScale="70" zoomScaleNormal="68" zoomScaleSheetLayoutView="70" workbookViewId="0">
      <selection activeCell="H16" sqref="H16"/>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116</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93">
        <v>0</v>
      </c>
      <c r="E16" s="93">
        <v>2.833333333333333</v>
      </c>
      <c r="F16" s="93">
        <v>0</v>
      </c>
      <c r="G16" s="44"/>
      <c r="H16" s="29">
        <f>D16+E16-F16-G16</f>
        <v>2.833333333333333</v>
      </c>
      <c r="I16" s="30">
        <f>H16</f>
        <v>2.833333333333333</v>
      </c>
      <c r="J16" s="93">
        <v>2.25</v>
      </c>
      <c r="K16" s="93">
        <v>0</v>
      </c>
      <c r="L16" s="44"/>
      <c r="M16" s="30">
        <f>I16+J16-K16-L16</f>
        <v>5.083333333333333</v>
      </c>
      <c r="N16" s="45">
        <f>M16</f>
        <v>5.083333333333333</v>
      </c>
      <c r="O16" s="93">
        <v>4</v>
      </c>
      <c r="P16" s="93">
        <v>0</v>
      </c>
      <c r="Q16" s="44"/>
      <c r="R16" s="45">
        <f>N16+O16-P16-Q16</f>
        <v>9.0833333333333321</v>
      </c>
      <c r="S16" s="45">
        <f>R16</f>
        <v>9.0833333333333321</v>
      </c>
      <c r="T16" s="93">
        <v>5.6666666666666661</v>
      </c>
      <c r="U16" s="93">
        <v>0</v>
      </c>
      <c r="V16" s="44"/>
      <c r="W16" s="45">
        <f>S16+T16-U16-V16</f>
        <v>14.749999999999998</v>
      </c>
      <c r="X16" s="45">
        <f>W16</f>
        <v>14.749999999999998</v>
      </c>
      <c r="Y16" s="103">
        <v>8.5</v>
      </c>
      <c r="Z16" s="103">
        <v>0</v>
      </c>
      <c r="AA16" s="44"/>
      <c r="AB16" s="45">
        <f>X16+Y16-Z16-AA16</f>
        <v>23.25</v>
      </c>
      <c r="AC16" s="114"/>
    </row>
    <row r="17" spans="2:29" s="16" customFormat="1" x14ac:dyDescent="0.3">
      <c r="B17" s="27">
        <f>B16+1</f>
        <v>2</v>
      </c>
      <c r="C17" s="28" t="s">
        <v>1</v>
      </c>
      <c r="D17" s="93">
        <v>0</v>
      </c>
      <c r="E17" s="93">
        <v>0</v>
      </c>
      <c r="F17" s="93">
        <v>0</v>
      </c>
      <c r="G17" s="44"/>
      <c r="H17" s="29">
        <f t="shared" ref="H17:H32" si="0">D17+E17-F17-G17</f>
        <v>0</v>
      </c>
      <c r="I17" s="30">
        <f t="shared" ref="I17:I32" si="1">H17</f>
        <v>0</v>
      </c>
      <c r="J17" s="93">
        <v>0</v>
      </c>
      <c r="K17" s="93">
        <v>0</v>
      </c>
      <c r="L17" s="44"/>
      <c r="M17" s="30">
        <f t="shared" ref="M17:M32" si="2">I17+J17-K17-L17</f>
        <v>0</v>
      </c>
      <c r="N17" s="45">
        <f t="shared" ref="N17:N32" si="3">M17</f>
        <v>0</v>
      </c>
      <c r="O17" s="93">
        <v>0</v>
      </c>
      <c r="P17" s="93">
        <v>0</v>
      </c>
      <c r="Q17" s="44"/>
      <c r="R17" s="45">
        <f t="shared" ref="R17:R32" si="4">N17+O17-P17-Q17</f>
        <v>0</v>
      </c>
      <c r="S17" s="45">
        <f t="shared" ref="S17:S32" si="5">R17</f>
        <v>0</v>
      </c>
      <c r="T17" s="93">
        <v>1.4</v>
      </c>
      <c r="U17" s="93">
        <v>0</v>
      </c>
      <c r="V17" s="44"/>
      <c r="W17" s="45">
        <f t="shared" ref="W17:W32" si="6">S17+T17-U17-V17</f>
        <v>1.4</v>
      </c>
      <c r="X17" s="45">
        <f t="shared" ref="X17:X32" si="7">W17</f>
        <v>1.4</v>
      </c>
      <c r="Y17" s="103">
        <v>0</v>
      </c>
      <c r="Z17" s="103">
        <v>0</v>
      </c>
      <c r="AA17" s="44"/>
      <c r="AB17" s="45">
        <f t="shared" ref="AB17:AB32" si="8">X17+Y17-Z17-AA17</f>
        <v>1.4</v>
      </c>
      <c r="AC17" s="114"/>
    </row>
    <row r="18" spans="2:29" x14ac:dyDescent="0.3">
      <c r="B18" s="27">
        <f t="shared" ref="B18:B32" si="9">B17+1</f>
        <v>3</v>
      </c>
      <c r="C18" s="28" t="s">
        <v>2</v>
      </c>
      <c r="D18" s="94">
        <v>0</v>
      </c>
      <c r="E18" s="94">
        <v>0</v>
      </c>
      <c r="F18" s="94">
        <v>0</v>
      </c>
      <c r="G18" s="49"/>
      <c r="H18" s="29">
        <f t="shared" si="0"/>
        <v>0</v>
      </c>
      <c r="I18" s="30">
        <f t="shared" si="1"/>
        <v>0</v>
      </c>
      <c r="J18" s="94">
        <v>0</v>
      </c>
      <c r="K18" s="94">
        <v>0</v>
      </c>
      <c r="L18" s="49"/>
      <c r="M18" s="30">
        <f t="shared" si="2"/>
        <v>0</v>
      </c>
      <c r="N18" s="45">
        <f t="shared" si="3"/>
        <v>0</v>
      </c>
      <c r="O18" s="94">
        <v>0</v>
      </c>
      <c r="P18" s="94">
        <v>0</v>
      </c>
      <c r="Q18" s="49"/>
      <c r="R18" s="45">
        <f t="shared" si="4"/>
        <v>0</v>
      </c>
      <c r="S18" s="45">
        <f t="shared" si="5"/>
        <v>0</v>
      </c>
      <c r="T18" s="94">
        <v>0</v>
      </c>
      <c r="U18" s="94">
        <v>0</v>
      </c>
      <c r="V18" s="49"/>
      <c r="W18" s="45">
        <f t="shared" si="6"/>
        <v>0</v>
      </c>
      <c r="X18" s="45">
        <f t="shared" si="7"/>
        <v>0</v>
      </c>
      <c r="Y18" s="2">
        <v>0</v>
      </c>
      <c r="Z18" s="2">
        <v>0</v>
      </c>
      <c r="AA18" s="49"/>
      <c r="AB18" s="45">
        <f t="shared" si="8"/>
        <v>0</v>
      </c>
      <c r="AC18" s="96"/>
    </row>
    <row r="19" spans="2:29" x14ac:dyDescent="0.3">
      <c r="B19" s="27">
        <f t="shared" si="9"/>
        <v>4</v>
      </c>
      <c r="C19" s="28" t="s">
        <v>3</v>
      </c>
      <c r="D19" s="93">
        <v>0</v>
      </c>
      <c r="E19" s="93">
        <v>0</v>
      </c>
      <c r="F19" s="93">
        <v>0</v>
      </c>
      <c r="G19" s="44"/>
      <c r="H19" s="29">
        <f t="shared" si="0"/>
        <v>0</v>
      </c>
      <c r="I19" s="30">
        <f t="shared" si="1"/>
        <v>0</v>
      </c>
      <c r="J19" s="93">
        <v>0</v>
      </c>
      <c r="K19" s="93">
        <v>0</v>
      </c>
      <c r="L19" s="44"/>
      <c r="M19" s="30">
        <f t="shared" si="2"/>
        <v>0</v>
      </c>
      <c r="N19" s="45">
        <f t="shared" si="3"/>
        <v>0</v>
      </c>
      <c r="O19" s="93">
        <v>0</v>
      </c>
      <c r="P19" s="93">
        <v>0</v>
      </c>
      <c r="Q19" s="44"/>
      <c r="R19" s="45">
        <f t="shared" si="4"/>
        <v>0</v>
      </c>
      <c r="S19" s="45">
        <f t="shared" si="5"/>
        <v>0</v>
      </c>
      <c r="T19" s="93">
        <v>0</v>
      </c>
      <c r="U19" s="93">
        <v>0</v>
      </c>
      <c r="V19" s="44"/>
      <c r="W19" s="45">
        <f t="shared" si="6"/>
        <v>0</v>
      </c>
      <c r="X19" s="45">
        <f t="shared" si="7"/>
        <v>0</v>
      </c>
      <c r="Y19" s="103">
        <v>0</v>
      </c>
      <c r="Z19" s="103">
        <v>0</v>
      </c>
      <c r="AA19" s="44"/>
      <c r="AB19" s="45">
        <f t="shared" si="8"/>
        <v>0</v>
      </c>
      <c r="AC19" s="96"/>
    </row>
    <row r="20" spans="2:29" x14ac:dyDescent="0.3">
      <c r="B20" s="27">
        <f t="shared" si="9"/>
        <v>5</v>
      </c>
      <c r="C20" s="28" t="s">
        <v>4</v>
      </c>
      <c r="D20" s="93">
        <v>0</v>
      </c>
      <c r="E20" s="93">
        <v>2.3866666666666667</v>
      </c>
      <c r="F20" s="93">
        <v>0</v>
      </c>
      <c r="G20" s="44"/>
      <c r="H20" s="29">
        <f t="shared" si="0"/>
        <v>2.3866666666666667</v>
      </c>
      <c r="I20" s="30">
        <f t="shared" si="1"/>
        <v>2.3866666666666667</v>
      </c>
      <c r="J20" s="93">
        <v>6.6375000000000002</v>
      </c>
      <c r="K20" s="93">
        <v>0</v>
      </c>
      <c r="L20" s="44"/>
      <c r="M20" s="30">
        <f t="shared" si="2"/>
        <v>9.024166666666666</v>
      </c>
      <c r="N20" s="45">
        <f t="shared" si="3"/>
        <v>9.024166666666666</v>
      </c>
      <c r="O20" s="93">
        <v>4.8499999999999996</v>
      </c>
      <c r="P20" s="93">
        <v>0</v>
      </c>
      <c r="Q20" s="44"/>
      <c r="R20" s="45">
        <f t="shared" si="4"/>
        <v>13.874166666666666</v>
      </c>
      <c r="S20" s="45">
        <f t="shared" si="5"/>
        <v>13.874166666666666</v>
      </c>
      <c r="T20" s="93">
        <v>3.6</v>
      </c>
      <c r="U20" s="93">
        <v>0</v>
      </c>
      <c r="V20" s="44"/>
      <c r="W20" s="45">
        <f t="shared" si="6"/>
        <v>17.474166666666665</v>
      </c>
      <c r="X20" s="45">
        <f t="shared" si="7"/>
        <v>17.474166666666665</v>
      </c>
      <c r="Y20" s="103">
        <v>7.15</v>
      </c>
      <c r="Z20" s="103">
        <v>0</v>
      </c>
      <c r="AA20" s="44"/>
      <c r="AB20" s="45">
        <f t="shared" si="8"/>
        <v>24.624166666666667</v>
      </c>
      <c r="AC20" s="96"/>
    </row>
    <row r="21" spans="2:29" x14ac:dyDescent="0.3">
      <c r="B21" s="27">
        <f t="shared" si="9"/>
        <v>6</v>
      </c>
      <c r="C21" s="28" t="s">
        <v>5</v>
      </c>
      <c r="D21" s="93">
        <v>0</v>
      </c>
      <c r="E21" s="93">
        <v>35.986666666666665</v>
      </c>
      <c r="F21" s="93">
        <v>0</v>
      </c>
      <c r="G21" s="44"/>
      <c r="H21" s="29">
        <f t="shared" si="0"/>
        <v>35.986666666666665</v>
      </c>
      <c r="I21" s="30">
        <f t="shared" si="1"/>
        <v>35.986666666666665</v>
      </c>
      <c r="J21" s="93">
        <v>43.216000000000001</v>
      </c>
      <c r="K21" s="93">
        <v>0</v>
      </c>
      <c r="L21" s="44"/>
      <c r="M21" s="30">
        <f t="shared" si="2"/>
        <v>79.202666666666659</v>
      </c>
      <c r="N21" s="45">
        <f t="shared" si="3"/>
        <v>79.202666666666659</v>
      </c>
      <c r="O21" s="93">
        <v>95.905000000000001</v>
      </c>
      <c r="P21" s="93">
        <v>0</v>
      </c>
      <c r="Q21" s="44"/>
      <c r="R21" s="45">
        <f t="shared" si="4"/>
        <v>175.10766666666666</v>
      </c>
      <c r="S21" s="45">
        <f t="shared" si="5"/>
        <v>175.10766666666666</v>
      </c>
      <c r="T21" s="93">
        <v>35.966666666666661</v>
      </c>
      <c r="U21" s="93">
        <v>0</v>
      </c>
      <c r="V21" s="44"/>
      <c r="W21" s="45">
        <f t="shared" si="6"/>
        <v>211.07433333333333</v>
      </c>
      <c r="X21" s="45">
        <f t="shared" si="7"/>
        <v>211.07433333333333</v>
      </c>
      <c r="Y21" s="103">
        <v>39.299999999999997</v>
      </c>
      <c r="Z21" s="103">
        <v>0</v>
      </c>
      <c r="AA21" s="44"/>
      <c r="AB21" s="45">
        <f t="shared" si="8"/>
        <v>250.37433333333331</v>
      </c>
      <c r="AC21" s="96"/>
    </row>
    <row r="22" spans="2:29" x14ac:dyDescent="0.3">
      <c r="B22" s="27">
        <f t="shared" si="9"/>
        <v>7</v>
      </c>
      <c r="C22" s="28" t="s">
        <v>6</v>
      </c>
      <c r="D22" s="93">
        <v>0</v>
      </c>
      <c r="E22" s="93">
        <v>0</v>
      </c>
      <c r="F22" s="93">
        <v>0</v>
      </c>
      <c r="G22" s="104"/>
      <c r="H22" s="29">
        <f t="shared" si="0"/>
        <v>0</v>
      </c>
      <c r="I22" s="30">
        <f t="shared" si="1"/>
        <v>0</v>
      </c>
      <c r="J22" s="93">
        <v>0.91749999999999998</v>
      </c>
      <c r="K22" s="93">
        <v>0</v>
      </c>
      <c r="L22" s="104"/>
      <c r="M22" s="30">
        <f t="shared" si="2"/>
        <v>0.91749999999999998</v>
      </c>
      <c r="N22" s="45">
        <f t="shared" si="3"/>
        <v>0.91749999999999998</v>
      </c>
      <c r="O22" s="93">
        <v>0</v>
      </c>
      <c r="P22" s="93">
        <v>0</v>
      </c>
      <c r="Q22" s="104"/>
      <c r="R22" s="45">
        <f t="shared" si="4"/>
        <v>0.91749999999999998</v>
      </c>
      <c r="S22" s="45">
        <f t="shared" si="5"/>
        <v>0.91749999999999998</v>
      </c>
      <c r="T22" s="93">
        <v>0</v>
      </c>
      <c r="U22" s="93">
        <v>0</v>
      </c>
      <c r="V22" s="104"/>
      <c r="W22" s="45">
        <f t="shared" si="6"/>
        <v>0.91749999999999998</v>
      </c>
      <c r="X22" s="45">
        <f t="shared" si="7"/>
        <v>0.91749999999999998</v>
      </c>
      <c r="Y22" s="103">
        <v>0</v>
      </c>
      <c r="Z22" s="103">
        <v>0</v>
      </c>
      <c r="AA22" s="104"/>
      <c r="AB22" s="45">
        <f t="shared" si="8"/>
        <v>0.91749999999999998</v>
      </c>
      <c r="AC22" s="96"/>
    </row>
    <row r="23" spans="2:29" x14ac:dyDescent="0.3">
      <c r="B23" s="27">
        <f t="shared" si="9"/>
        <v>8</v>
      </c>
      <c r="C23" s="28" t="s">
        <v>7</v>
      </c>
      <c r="D23" s="93">
        <v>0</v>
      </c>
      <c r="E23" s="93">
        <v>0</v>
      </c>
      <c r="F23" s="93">
        <v>0</v>
      </c>
      <c r="G23" s="104"/>
      <c r="H23" s="29">
        <f t="shared" si="0"/>
        <v>0</v>
      </c>
      <c r="I23" s="30">
        <f t="shared" si="1"/>
        <v>0</v>
      </c>
      <c r="J23" s="93">
        <v>0</v>
      </c>
      <c r="K23" s="93">
        <v>0</v>
      </c>
      <c r="L23" s="104"/>
      <c r="M23" s="30">
        <f t="shared" si="2"/>
        <v>0</v>
      </c>
      <c r="N23" s="45">
        <f t="shared" si="3"/>
        <v>0</v>
      </c>
      <c r="O23" s="93">
        <v>0</v>
      </c>
      <c r="P23" s="93">
        <v>0</v>
      </c>
      <c r="Q23" s="104"/>
      <c r="R23" s="45">
        <f t="shared" si="4"/>
        <v>0</v>
      </c>
      <c r="S23" s="45">
        <f t="shared" si="5"/>
        <v>0</v>
      </c>
      <c r="T23" s="93">
        <v>0</v>
      </c>
      <c r="U23" s="93">
        <v>0</v>
      </c>
      <c r="V23" s="104"/>
      <c r="W23" s="45">
        <f t="shared" si="6"/>
        <v>0</v>
      </c>
      <c r="X23" s="45">
        <f t="shared" si="7"/>
        <v>0</v>
      </c>
      <c r="Y23" s="103">
        <v>0</v>
      </c>
      <c r="Z23" s="103">
        <v>0</v>
      </c>
      <c r="AA23" s="104"/>
      <c r="AB23" s="45">
        <f t="shared" si="8"/>
        <v>0</v>
      </c>
      <c r="AC23" s="96"/>
    </row>
    <row r="24" spans="2:29" x14ac:dyDescent="0.3">
      <c r="B24" s="27">
        <f t="shared" si="9"/>
        <v>9</v>
      </c>
      <c r="C24" s="28" t="s">
        <v>8</v>
      </c>
      <c r="D24" s="93">
        <v>0</v>
      </c>
      <c r="E24" s="93">
        <v>0</v>
      </c>
      <c r="F24" s="93">
        <v>0</v>
      </c>
      <c r="G24" s="104"/>
      <c r="H24" s="29">
        <f t="shared" si="0"/>
        <v>0</v>
      </c>
      <c r="I24" s="30">
        <f t="shared" si="1"/>
        <v>0</v>
      </c>
      <c r="J24" s="93">
        <v>0</v>
      </c>
      <c r="K24" s="93">
        <v>0</v>
      </c>
      <c r="L24" s="104"/>
      <c r="M24" s="30">
        <f t="shared" si="2"/>
        <v>0</v>
      </c>
      <c r="N24" s="45">
        <f t="shared" si="3"/>
        <v>0</v>
      </c>
      <c r="O24" s="93">
        <v>0</v>
      </c>
      <c r="P24" s="93">
        <v>0</v>
      </c>
      <c r="Q24" s="104"/>
      <c r="R24" s="45">
        <f t="shared" si="4"/>
        <v>0</v>
      </c>
      <c r="S24" s="45">
        <f t="shared" si="5"/>
        <v>0</v>
      </c>
      <c r="T24" s="93">
        <v>0</v>
      </c>
      <c r="U24" s="93">
        <v>0</v>
      </c>
      <c r="V24" s="104"/>
      <c r="W24" s="45">
        <f t="shared" si="6"/>
        <v>0</v>
      </c>
      <c r="X24" s="45">
        <f t="shared" si="7"/>
        <v>0</v>
      </c>
      <c r="Y24" s="103">
        <v>0</v>
      </c>
      <c r="Z24" s="103">
        <v>0</v>
      </c>
      <c r="AA24" s="104"/>
      <c r="AB24" s="45">
        <f t="shared" si="8"/>
        <v>0</v>
      </c>
      <c r="AC24" s="96"/>
    </row>
    <row r="25" spans="2:29" x14ac:dyDescent="0.3">
      <c r="B25" s="27">
        <f t="shared" si="9"/>
        <v>10</v>
      </c>
      <c r="C25" s="28" t="s">
        <v>9</v>
      </c>
      <c r="D25" s="93">
        <v>0</v>
      </c>
      <c r="E25" s="93">
        <v>0</v>
      </c>
      <c r="F25" s="93">
        <v>0</v>
      </c>
      <c r="G25" s="104"/>
      <c r="H25" s="29">
        <f t="shared" si="0"/>
        <v>0</v>
      </c>
      <c r="I25" s="30">
        <f t="shared" si="1"/>
        <v>0</v>
      </c>
      <c r="J25" s="93">
        <v>0</v>
      </c>
      <c r="K25" s="93">
        <v>0</v>
      </c>
      <c r="L25" s="104"/>
      <c r="M25" s="30">
        <f t="shared" si="2"/>
        <v>0</v>
      </c>
      <c r="N25" s="45">
        <f t="shared" si="3"/>
        <v>0</v>
      </c>
      <c r="O25" s="93">
        <v>0</v>
      </c>
      <c r="P25" s="93">
        <v>0</v>
      </c>
      <c r="Q25" s="104"/>
      <c r="R25" s="45">
        <f t="shared" si="4"/>
        <v>0</v>
      </c>
      <c r="S25" s="45">
        <f t="shared" si="5"/>
        <v>0</v>
      </c>
      <c r="T25" s="93">
        <v>0</v>
      </c>
      <c r="U25" s="93">
        <v>0</v>
      </c>
      <c r="V25" s="104"/>
      <c r="W25" s="45">
        <f t="shared" si="6"/>
        <v>0</v>
      </c>
      <c r="X25" s="45">
        <f t="shared" si="7"/>
        <v>0</v>
      </c>
      <c r="Y25" s="103">
        <v>0</v>
      </c>
      <c r="Z25" s="103">
        <v>0</v>
      </c>
      <c r="AA25" s="104"/>
      <c r="AB25" s="45">
        <f t="shared" si="8"/>
        <v>0</v>
      </c>
      <c r="AC25" s="96"/>
    </row>
    <row r="26" spans="2:29" x14ac:dyDescent="0.3">
      <c r="B26" s="27">
        <f t="shared" si="9"/>
        <v>11</v>
      </c>
      <c r="C26" s="28" t="s">
        <v>10</v>
      </c>
      <c r="D26" s="93">
        <v>0</v>
      </c>
      <c r="E26" s="93">
        <v>3.3333333333333333E-2</v>
      </c>
      <c r="F26" s="93">
        <v>0</v>
      </c>
      <c r="G26" s="104"/>
      <c r="H26" s="29">
        <f t="shared" si="0"/>
        <v>3.3333333333333333E-2</v>
      </c>
      <c r="I26" s="30">
        <f t="shared" si="1"/>
        <v>3.3333333333333333E-2</v>
      </c>
      <c r="J26" s="93">
        <v>2.5000000000000001E-2</v>
      </c>
      <c r="K26" s="93">
        <v>0</v>
      </c>
      <c r="L26" s="104"/>
      <c r="M26" s="30">
        <f t="shared" si="2"/>
        <v>5.8333333333333334E-2</v>
      </c>
      <c r="N26" s="45">
        <f t="shared" si="3"/>
        <v>5.8333333333333334E-2</v>
      </c>
      <c r="O26" s="93">
        <v>0.05</v>
      </c>
      <c r="P26" s="93">
        <v>0</v>
      </c>
      <c r="Q26" s="104"/>
      <c r="R26" s="45">
        <f t="shared" si="4"/>
        <v>0.10833333333333334</v>
      </c>
      <c r="S26" s="45">
        <f t="shared" si="5"/>
        <v>0.10833333333333334</v>
      </c>
      <c r="T26" s="93">
        <v>6.6666666666666666E-2</v>
      </c>
      <c r="U26" s="93">
        <v>0</v>
      </c>
      <c r="V26" s="104"/>
      <c r="W26" s="45">
        <f t="shared" si="6"/>
        <v>0.17499999999999999</v>
      </c>
      <c r="X26" s="45">
        <f t="shared" si="7"/>
        <v>0.17499999999999999</v>
      </c>
      <c r="Y26" s="103">
        <v>0.1</v>
      </c>
      <c r="Z26" s="103">
        <v>0</v>
      </c>
      <c r="AA26" s="104"/>
      <c r="AB26" s="45">
        <f t="shared" si="8"/>
        <v>0.27500000000000002</v>
      </c>
      <c r="AC26" s="96"/>
    </row>
    <row r="27" spans="2:29" x14ac:dyDescent="0.3">
      <c r="B27" s="27">
        <f t="shared" si="9"/>
        <v>12</v>
      </c>
      <c r="C27" s="28" t="s">
        <v>11</v>
      </c>
      <c r="D27" s="93">
        <v>0</v>
      </c>
      <c r="E27" s="93">
        <v>3.3333333333333333E-2</v>
      </c>
      <c r="F27" s="93">
        <v>0</v>
      </c>
      <c r="G27" s="104"/>
      <c r="H27" s="29">
        <f t="shared" si="0"/>
        <v>3.3333333333333333E-2</v>
      </c>
      <c r="I27" s="30">
        <f t="shared" si="1"/>
        <v>3.3333333333333333E-2</v>
      </c>
      <c r="J27" s="93">
        <v>2.5000000000000001E-2</v>
      </c>
      <c r="K27" s="93">
        <v>0</v>
      </c>
      <c r="L27" s="104"/>
      <c r="M27" s="30">
        <f t="shared" si="2"/>
        <v>5.8333333333333334E-2</v>
      </c>
      <c r="N27" s="45">
        <f t="shared" si="3"/>
        <v>5.8333333333333334E-2</v>
      </c>
      <c r="O27" s="93">
        <v>0.05</v>
      </c>
      <c r="P27" s="93">
        <v>0</v>
      </c>
      <c r="Q27" s="104"/>
      <c r="R27" s="45">
        <f t="shared" si="4"/>
        <v>0.10833333333333334</v>
      </c>
      <c r="S27" s="45">
        <f t="shared" si="5"/>
        <v>0.10833333333333334</v>
      </c>
      <c r="T27" s="93">
        <v>6.6666666666666666E-2</v>
      </c>
      <c r="U27" s="93">
        <v>0</v>
      </c>
      <c r="V27" s="104"/>
      <c r="W27" s="45">
        <f t="shared" si="6"/>
        <v>0.17499999999999999</v>
      </c>
      <c r="X27" s="45">
        <f t="shared" si="7"/>
        <v>0.17499999999999999</v>
      </c>
      <c r="Y27" s="103">
        <v>0.1</v>
      </c>
      <c r="Z27" s="103">
        <v>0</v>
      </c>
      <c r="AA27" s="104"/>
      <c r="AB27" s="45">
        <f t="shared" si="8"/>
        <v>0.27500000000000002</v>
      </c>
      <c r="AC27" s="96"/>
    </row>
    <row r="28" spans="2:29" x14ac:dyDescent="0.3">
      <c r="B28" s="27">
        <f t="shared" si="9"/>
        <v>13</v>
      </c>
      <c r="C28" s="28" t="s">
        <v>12</v>
      </c>
      <c r="D28" s="93">
        <v>0</v>
      </c>
      <c r="E28" s="93">
        <v>0</v>
      </c>
      <c r="F28" s="93">
        <v>0</v>
      </c>
      <c r="G28" s="104"/>
      <c r="H28" s="29">
        <f t="shared" si="0"/>
        <v>0</v>
      </c>
      <c r="I28" s="30">
        <f t="shared" si="1"/>
        <v>0</v>
      </c>
      <c r="J28" s="93">
        <v>0</v>
      </c>
      <c r="K28" s="93">
        <v>0</v>
      </c>
      <c r="L28" s="104"/>
      <c r="M28" s="30">
        <f t="shared" si="2"/>
        <v>0</v>
      </c>
      <c r="N28" s="45">
        <f t="shared" si="3"/>
        <v>0</v>
      </c>
      <c r="O28" s="93">
        <v>0</v>
      </c>
      <c r="P28" s="93">
        <v>0</v>
      </c>
      <c r="Q28" s="104"/>
      <c r="R28" s="45">
        <f t="shared" si="4"/>
        <v>0</v>
      </c>
      <c r="S28" s="45">
        <f t="shared" si="5"/>
        <v>0</v>
      </c>
      <c r="T28" s="93">
        <v>0</v>
      </c>
      <c r="U28" s="93">
        <v>0</v>
      </c>
      <c r="V28" s="104"/>
      <c r="W28" s="45">
        <f t="shared" si="6"/>
        <v>0</v>
      </c>
      <c r="X28" s="45">
        <f t="shared" si="7"/>
        <v>0</v>
      </c>
      <c r="Y28" s="103">
        <v>0</v>
      </c>
      <c r="Z28" s="103">
        <v>0</v>
      </c>
      <c r="AA28" s="104"/>
      <c r="AB28" s="45">
        <f t="shared" si="8"/>
        <v>0</v>
      </c>
      <c r="AC28" s="96"/>
    </row>
    <row r="29" spans="2:29" x14ac:dyDescent="0.3">
      <c r="B29" s="27">
        <f t="shared" si="9"/>
        <v>14</v>
      </c>
      <c r="C29" s="28" t="s">
        <v>13</v>
      </c>
      <c r="D29" s="93">
        <v>0</v>
      </c>
      <c r="E29" s="93">
        <v>3.3333333333333333E-2</v>
      </c>
      <c r="F29" s="93">
        <v>0</v>
      </c>
      <c r="G29" s="104"/>
      <c r="H29" s="29">
        <f t="shared" si="0"/>
        <v>3.3333333333333333E-2</v>
      </c>
      <c r="I29" s="30">
        <f t="shared" si="1"/>
        <v>3.3333333333333333E-2</v>
      </c>
      <c r="J29" s="93">
        <v>2.5000000000000001E-2</v>
      </c>
      <c r="K29" s="93">
        <v>0</v>
      </c>
      <c r="L29" s="104"/>
      <c r="M29" s="30">
        <f t="shared" si="2"/>
        <v>5.8333333333333334E-2</v>
      </c>
      <c r="N29" s="45">
        <f t="shared" si="3"/>
        <v>5.8333333333333334E-2</v>
      </c>
      <c r="O29" s="93">
        <v>0.05</v>
      </c>
      <c r="P29" s="93">
        <v>0</v>
      </c>
      <c r="Q29" s="104"/>
      <c r="R29" s="45">
        <f t="shared" si="4"/>
        <v>0.10833333333333334</v>
      </c>
      <c r="S29" s="45">
        <f t="shared" si="5"/>
        <v>0.10833333333333334</v>
      </c>
      <c r="T29" s="93">
        <v>6.6666666666666666E-2</v>
      </c>
      <c r="U29" s="93">
        <v>0</v>
      </c>
      <c r="V29" s="104"/>
      <c r="W29" s="45">
        <f t="shared" si="6"/>
        <v>0.17499999999999999</v>
      </c>
      <c r="X29" s="45">
        <f t="shared" si="7"/>
        <v>0.17499999999999999</v>
      </c>
      <c r="Y29" s="103">
        <v>0.1</v>
      </c>
      <c r="Z29" s="103">
        <v>0</v>
      </c>
      <c r="AA29" s="104"/>
      <c r="AB29" s="45">
        <f t="shared" si="8"/>
        <v>0.27500000000000002</v>
      </c>
      <c r="AC29" s="96"/>
    </row>
    <row r="30" spans="2:29" x14ac:dyDescent="0.3">
      <c r="B30" s="27">
        <f t="shared" si="9"/>
        <v>15</v>
      </c>
      <c r="C30" s="28" t="s">
        <v>14</v>
      </c>
      <c r="D30" s="93">
        <v>0</v>
      </c>
      <c r="E30" s="93">
        <v>0</v>
      </c>
      <c r="F30" s="93">
        <v>0</v>
      </c>
      <c r="G30" s="104"/>
      <c r="H30" s="29">
        <f t="shared" si="0"/>
        <v>0</v>
      </c>
      <c r="I30" s="30">
        <f t="shared" si="1"/>
        <v>0</v>
      </c>
      <c r="J30" s="93">
        <v>0</v>
      </c>
      <c r="K30" s="93">
        <v>0</v>
      </c>
      <c r="L30" s="104"/>
      <c r="M30" s="30">
        <f t="shared" si="2"/>
        <v>0</v>
      </c>
      <c r="N30" s="45">
        <f t="shared" si="3"/>
        <v>0</v>
      </c>
      <c r="O30" s="93">
        <v>0</v>
      </c>
      <c r="P30" s="93">
        <v>0</v>
      </c>
      <c r="Q30" s="104"/>
      <c r="R30" s="45">
        <f t="shared" si="4"/>
        <v>0</v>
      </c>
      <c r="S30" s="45">
        <f t="shared" si="5"/>
        <v>0</v>
      </c>
      <c r="T30" s="93">
        <v>0</v>
      </c>
      <c r="U30" s="93">
        <v>0</v>
      </c>
      <c r="V30" s="104"/>
      <c r="W30" s="45">
        <f t="shared" si="6"/>
        <v>0</v>
      </c>
      <c r="X30" s="45">
        <f t="shared" si="7"/>
        <v>0</v>
      </c>
      <c r="Y30" s="103">
        <v>0</v>
      </c>
      <c r="Z30" s="103">
        <v>0</v>
      </c>
      <c r="AA30" s="104"/>
      <c r="AB30" s="45">
        <f t="shared" si="8"/>
        <v>0</v>
      </c>
      <c r="AC30" s="96"/>
    </row>
    <row r="31" spans="2:29" x14ac:dyDescent="0.3">
      <c r="B31" s="27">
        <f t="shared" si="9"/>
        <v>16</v>
      </c>
      <c r="C31" s="28" t="s">
        <v>15</v>
      </c>
      <c r="D31" s="93">
        <v>0</v>
      </c>
      <c r="E31" s="93">
        <v>0</v>
      </c>
      <c r="F31" s="93">
        <v>0</v>
      </c>
      <c r="G31" s="104"/>
      <c r="H31" s="29">
        <f t="shared" si="0"/>
        <v>0</v>
      </c>
      <c r="I31" s="30">
        <f t="shared" si="1"/>
        <v>0</v>
      </c>
      <c r="J31" s="93">
        <v>0</v>
      </c>
      <c r="K31" s="93">
        <v>0</v>
      </c>
      <c r="L31" s="104"/>
      <c r="M31" s="30">
        <f t="shared" si="2"/>
        <v>0</v>
      </c>
      <c r="N31" s="45">
        <f t="shared" si="3"/>
        <v>0</v>
      </c>
      <c r="O31" s="93">
        <v>0</v>
      </c>
      <c r="P31" s="93">
        <v>0</v>
      </c>
      <c r="Q31" s="104"/>
      <c r="R31" s="45">
        <f t="shared" si="4"/>
        <v>0</v>
      </c>
      <c r="S31" s="45">
        <f t="shared" si="5"/>
        <v>0</v>
      </c>
      <c r="T31" s="93">
        <v>0</v>
      </c>
      <c r="U31" s="93">
        <v>0</v>
      </c>
      <c r="V31" s="104"/>
      <c r="W31" s="45">
        <f t="shared" si="6"/>
        <v>0</v>
      </c>
      <c r="X31" s="45">
        <f t="shared" si="7"/>
        <v>0</v>
      </c>
      <c r="Y31" s="103">
        <v>0</v>
      </c>
      <c r="Z31" s="103">
        <v>0</v>
      </c>
      <c r="AA31" s="104"/>
      <c r="AB31" s="45">
        <f t="shared" si="8"/>
        <v>0</v>
      </c>
      <c r="AC31" s="96"/>
    </row>
    <row r="32" spans="2:29" x14ac:dyDescent="0.3">
      <c r="B32" s="27">
        <f t="shared" si="9"/>
        <v>17</v>
      </c>
      <c r="C32" s="28" t="s">
        <v>16</v>
      </c>
      <c r="D32" s="93">
        <v>0</v>
      </c>
      <c r="E32" s="93">
        <v>0</v>
      </c>
      <c r="F32" s="93">
        <v>0</v>
      </c>
      <c r="G32" s="104"/>
      <c r="H32" s="29">
        <f t="shared" si="0"/>
        <v>0</v>
      </c>
      <c r="I32" s="30">
        <f t="shared" si="1"/>
        <v>0</v>
      </c>
      <c r="J32" s="93">
        <v>0</v>
      </c>
      <c r="K32" s="93">
        <v>0</v>
      </c>
      <c r="L32" s="104"/>
      <c r="M32" s="30">
        <f t="shared" si="2"/>
        <v>0</v>
      </c>
      <c r="N32" s="45">
        <f t="shared" si="3"/>
        <v>0</v>
      </c>
      <c r="O32" s="93">
        <v>0</v>
      </c>
      <c r="P32" s="93">
        <v>0</v>
      </c>
      <c r="Q32" s="104"/>
      <c r="R32" s="45">
        <f t="shared" si="4"/>
        <v>0</v>
      </c>
      <c r="S32" s="45">
        <f t="shared" si="5"/>
        <v>0</v>
      </c>
      <c r="T32" s="93">
        <v>0</v>
      </c>
      <c r="U32" s="93">
        <v>0</v>
      </c>
      <c r="V32" s="104"/>
      <c r="W32" s="45">
        <f t="shared" si="6"/>
        <v>0</v>
      </c>
      <c r="X32" s="45">
        <f t="shared" si="7"/>
        <v>0</v>
      </c>
      <c r="Y32" s="103">
        <v>0</v>
      </c>
      <c r="Z32" s="103">
        <v>0</v>
      </c>
      <c r="AA32" s="104"/>
      <c r="AB32" s="45">
        <f t="shared" si="8"/>
        <v>0</v>
      </c>
      <c r="AC32" s="96"/>
    </row>
    <row r="33" spans="2:32" ht="16" x14ac:dyDescent="0.3">
      <c r="B33" s="34"/>
      <c r="C33" s="35" t="s">
        <v>17</v>
      </c>
      <c r="D33" s="75">
        <f t="shared" ref="D33:G33" si="10">SUM(D16:D32)</f>
        <v>0</v>
      </c>
      <c r="E33" s="75">
        <f t="shared" si="10"/>
        <v>41.306666666666658</v>
      </c>
      <c r="F33" s="75">
        <f t="shared" si="10"/>
        <v>0</v>
      </c>
      <c r="G33" s="75">
        <f t="shared" si="10"/>
        <v>0</v>
      </c>
      <c r="H33" s="75">
        <f>SUM(H16:H32)</f>
        <v>41.306666666666658</v>
      </c>
      <c r="I33" s="75">
        <f t="shared" ref="I33:AB33" si="11">SUM(I16:I32)</f>
        <v>41.306666666666658</v>
      </c>
      <c r="J33" s="75">
        <f t="shared" si="11"/>
        <v>53.095999999999989</v>
      </c>
      <c r="K33" s="75">
        <f t="shared" si="11"/>
        <v>0</v>
      </c>
      <c r="L33" s="75">
        <f t="shared" si="11"/>
        <v>0</v>
      </c>
      <c r="M33" s="75">
        <f t="shared" si="11"/>
        <v>94.402666666666676</v>
      </c>
      <c r="N33" s="75">
        <f t="shared" si="11"/>
        <v>94.402666666666676</v>
      </c>
      <c r="O33" s="75">
        <f t="shared" si="11"/>
        <v>104.90499999999999</v>
      </c>
      <c r="P33" s="75">
        <f t="shared" si="11"/>
        <v>0</v>
      </c>
      <c r="Q33" s="75">
        <f t="shared" si="11"/>
        <v>0</v>
      </c>
      <c r="R33" s="75">
        <f t="shared" si="11"/>
        <v>199.30766666666659</v>
      </c>
      <c r="S33" s="75">
        <f t="shared" si="11"/>
        <v>199.30766666666659</v>
      </c>
      <c r="T33" s="75">
        <f t="shared" si="11"/>
        <v>46.833333333333336</v>
      </c>
      <c r="U33" s="75">
        <f t="shared" si="11"/>
        <v>0</v>
      </c>
      <c r="V33" s="75">
        <f t="shared" si="11"/>
        <v>0</v>
      </c>
      <c r="W33" s="75">
        <f t="shared" si="11"/>
        <v>246.14100000000002</v>
      </c>
      <c r="X33" s="75">
        <f t="shared" si="11"/>
        <v>246.14100000000002</v>
      </c>
      <c r="Y33" s="75">
        <f t="shared" si="11"/>
        <v>55.25</v>
      </c>
      <c r="Z33" s="75">
        <f t="shared" si="11"/>
        <v>0</v>
      </c>
      <c r="AA33" s="75">
        <f t="shared" si="11"/>
        <v>0</v>
      </c>
      <c r="AB33" s="75">
        <f t="shared" si="11"/>
        <v>301.39099999999991</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93">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2">I44+J44-K44-L44</f>
        <v>0</v>
      </c>
      <c r="N44" s="45">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45">
        <f>W44</f>
        <v>0</v>
      </c>
      <c r="Y44" s="43">
        <f>IF((IFERROR(X44/((X16+Y16)*90%),0))&lt;70%,MIN((MAX((X16+Y16)*90%-X44,0)),(X16+Y16/2)*$AC44),MAX((X16+Y16)*90%-X44,0)/Y$62)</f>
        <v>0</v>
      </c>
      <c r="Z44" s="43">
        <f>IFERROR(IF(X44=0,0,X44/X16*Z16),0)</f>
        <v>0</v>
      </c>
      <c r="AA44" s="44"/>
      <c r="AB44" s="45"/>
      <c r="AC44" s="115">
        <v>0</v>
      </c>
    </row>
    <row r="45" spans="2:32" x14ac:dyDescent="0.3">
      <c r="B45" s="27">
        <f>B44+1</f>
        <v>2</v>
      </c>
      <c r="C45" s="28" t="s">
        <v>1</v>
      </c>
      <c r="D45" s="93">
        <v>0</v>
      </c>
      <c r="E45" s="43">
        <f t="shared" ref="E45:E60" si="13">IF((IFERROR(D45/((D17+E17)*90%),0))&lt;70%,MIN((MAX((D17+E17)*90%-D45,0)),(D17+E17/2)*$AC45),MAX((D17+E17)*90%-D45,0)/E$62)</f>
        <v>0</v>
      </c>
      <c r="F45" s="43">
        <f t="shared" ref="F45:F60" si="14">IFERROR(IF(D45=0,0,D45/D17*F17),0)</f>
        <v>0</v>
      </c>
      <c r="G45" s="44"/>
      <c r="H45" s="43">
        <f>D45+E45-F45-G45</f>
        <v>0</v>
      </c>
      <c r="I45" s="45">
        <f t="shared" ref="I45:I60" si="15">H45</f>
        <v>0</v>
      </c>
      <c r="J45" s="43">
        <f t="shared" ref="J45:J60" si="16">IF((IFERROR(I45/((I17+J17)*90%),0))&lt;70%,MIN((MAX((I17+J17)*90%-I45,0)),(I17+J17/2)*$AC45),MAX((I17+J17)*90%-I45,0)/J$62)</f>
        <v>0</v>
      </c>
      <c r="K45" s="43">
        <f t="shared" ref="K45:K60" si="17">IFERROR(IF(I45=0,0,I45/I17*K17),0)</f>
        <v>0</v>
      </c>
      <c r="L45" s="44"/>
      <c r="M45" s="45">
        <f t="shared" si="12"/>
        <v>0</v>
      </c>
      <c r="N45" s="45">
        <f t="shared" ref="N45:N60" si="18">M45</f>
        <v>0</v>
      </c>
      <c r="O45" s="43">
        <f t="shared" ref="O45:O60" si="19">IF((IFERROR(N45/((N17+O17)*90%),0))&lt;70%,MIN((MAX((N17+O17)*90%-N45,0)),(N17+O17/2)*$AC45),MAX((N17+O17)*90%-N45,0)/O$62)</f>
        <v>0</v>
      </c>
      <c r="P45" s="43">
        <f t="shared" ref="P45:P60" si="20">IFERROR(IF(N45=0,0,N45/N17*P17),0)</f>
        <v>0</v>
      </c>
      <c r="Q45" s="44"/>
      <c r="R45" s="43">
        <f t="shared" ref="R45:R60" si="21">N45+O45-P45-Q45</f>
        <v>0</v>
      </c>
      <c r="S45" s="45">
        <f t="shared" ref="S45:S60" si="22">R45</f>
        <v>0</v>
      </c>
      <c r="T45" s="43">
        <f t="shared" ref="T45:T60" si="23">IF((IFERROR(S45/((S17+T17)*90%),0))&lt;70%,MIN((MAX((S17+T17)*90%-S45,0)),(S17+T17/2)*$AC45),MAX((S17+T17)*90%-S45,0)/T$62)</f>
        <v>2.3379999999999998E-2</v>
      </c>
      <c r="U45" s="43">
        <f t="shared" ref="U45:U60" si="24">IFERROR(IF(S45=0,0,S45/S17*U17),0)</f>
        <v>0</v>
      </c>
      <c r="V45" s="44"/>
      <c r="W45" s="45">
        <f t="shared" ref="W45:W60" si="25">S45+T45-U45-V45</f>
        <v>2.3379999999999998E-2</v>
      </c>
      <c r="X45" s="45">
        <f t="shared" ref="X45:X60" si="26">W45</f>
        <v>2.3379999999999998E-2</v>
      </c>
      <c r="Y45" s="43">
        <f t="shared" ref="Y45:Y60" si="27">IF((IFERROR(X45/((X17+Y17)*90%),0))&lt;70%,MIN((MAX((X17+Y17)*90%-X45,0)),(X17+Y17/2)*$AC45),MAX((X17+Y17)*90%-X45,0)/Y$62)</f>
        <v>4.6759999999999996E-2</v>
      </c>
      <c r="Z45" s="43">
        <f t="shared" ref="Z45:Z60" si="28">IFERROR(IF(X45=0,0,X45/X17*Z17),0)</f>
        <v>0</v>
      </c>
      <c r="AA45" s="44"/>
      <c r="AB45" s="45"/>
      <c r="AC45" s="115">
        <v>3.3399999999999999E-2</v>
      </c>
    </row>
    <row r="46" spans="2:32" x14ac:dyDescent="0.3">
      <c r="B46" s="27">
        <f t="shared" ref="B46:B60" si="29">B45+1</f>
        <v>3</v>
      </c>
      <c r="C46" s="28" t="s">
        <v>2</v>
      </c>
      <c r="D46" s="93">
        <v>0</v>
      </c>
      <c r="E46" s="43">
        <f t="shared" si="13"/>
        <v>0</v>
      </c>
      <c r="F46" s="43">
        <f t="shared" si="14"/>
        <v>0</v>
      </c>
      <c r="G46" s="44"/>
      <c r="H46" s="43">
        <f t="shared" ref="H46:H60" si="30">D46+E46-F46-G46</f>
        <v>0</v>
      </c>
      <c r="I46" s="45">
        <f t="shared" si="15"/>
        <v>0</v>
      </c>
      <c r="J46" s="43">
        <f t="shared" si="16"/>
        <v>0</v>
      </c>
      <c r="K46" s="43">
        <f t="shared" si="17"/>
        <v>0</v>
      </c>
      <c r="L46" s="44"/>
      <c r="M46" s="45">
        <f t="shared" si="12"/>
        <v>0</v>
      </c>
      <c r="N46" s="45">
        <f t="shared" si="18"/>
        <v>0</v>
      </c>
      <c r="O46" s="43">
        <f t="shared" si="19"/>
        <v>0</v>
      </c>
      <c r="P46" s="43">
        <f t="shared" si="20"/>
        <v>0</v>
      </c>
      <c r="Q46" s="44"/>
      <c r="R46" s="43">
        <f t="shared" si="21"/>
        <v>0</v>
      </c>
      <c r="S46" s="45">
        <f t="shared" si="22"/>
        <v>0</v>
      </c>
      <c r="T46" s="43">
        <f t="shared" si="23"/>
        <v>0</v>
      </c>
      <c r="U46" s="43">
        <f t="shared" si="24"/>
        <v>0</v>
      </c>
      <c r="V46" s="44"/>
      <c r="W46" s="45">
        <f t="shared" si="25"/>
        <v>0</v>
      </c>
      <c r="X46" s="45">
        <f t="shared" si="26"/>
        <v>0</v>
      </c>
      <c r="Y46" s="43">
        <f t="shared" si="27"/>
        <v>0</v>
      </c>
      <c r="Z46" s="43">
        <f t="shared" si="28"/>
        <v>0</v>
      </c>
      <c r="AA46" s="49"/>
      <c r="AB46" s="45"/>
      <c r="AC46" s="115">
        <v>4.2200000000000001E-2</v>
      </c>
    </row>
    <row r="47" spans="2:32" x14ac:dyDescent="0.3">
      <c r="B47" s="27">
        <f t="shared" si="29"/>
        <v>4</v>
      </c>
      <c r="C47" s="28" t="s">
        <v>3</v>
      </c>
      <c r="D47" s="93">
        <v>0</v>
      </c>
      <c r="E47" s="43">
        <f t="shared" si="13"/>
        <v>0</v>
      </c>
      <c r="F47" s="43">
        <f t="shared" si="14"/>
        <v>0</v>
      </c>
      <c r="G47" s="44"/>
      <c r="H47" s="43">
        <f t="shared" si="30"/>
        <v>0</v>
      </c>
      <c r="I47" s="45">
        <f t="shared" si="15"/>
        <v>0</v>
      </c>
      <c r="J47" s="43">
        <f t="shared" si="16"/>
        <v>0</v>
      </c>
      <c r="K47" s="43">
        <f t="shared" si="17"/>
        <v>0</v>
      </c>
      <c r="L47" s="44"/>
      <c r="M47" s="45">
        <f t="shared" si="12"/>
        <v>0</v>
      </c>
      <c r="N47" s="45">
        <f t="shared" si="18"/>
        <v>0</v>
      </c>
      <c r="O47" s="43">
        <f t="shared" si="19"/>
        <v>0</v>
      </c>
      <c r="P47" s="43">
        <f t="shared" si="20"/>
        <v>0</v>
      </c>
      <c r="Q47" s="44"/>
      <c r="R47" s="43">
        <f t="shared" si="21"/>
        <v>0</v>
      </c>
      <c r="S47" s="45">
        <f t="shared" si="22"/>
        <v>0</v>
      </c>
      <c r="T47" s="43">
        <f t="shared" si="23"/>
        <v>0</v>
      </c>
      <c r="U47" s="43">
        <f t="shared" si="24"/>
        <v>0</v>
      </c>
      <c r="V47" s="44"/>
      <c r="W47" s="45">
        <f t="shared" si="25"/>
        <v>0</v>
      </c>
      <c r="X47" s="45">
        <f t="shared" si="26"/>
        <v>0</v>
      </c>
      <c r="Y47" s="43">
        <f t="shared" si="27"/>
        <v>0</v>
      </c>
      <c r="Z47" s="43">
        <f t="shared" si="28"/>
        <v>0</v>
      </c>
      <c r="AA47" s="44"/>
      <c r="AB47" s="45"/>
      <c r="AC47" s="115">
        <v>4.2200000000000001E-2</v>
      </c>
    </row>
    <row r="48" spans="2:32" x14ac:dyDescent="0.3">
      <c r="B48" s="27">
        <f t="shared" si="29"/>
        <v>5</v>
      </c>
      <c r="C48" s="28" t="s">
        <v>4</v>
      </c>
      <c r="D48" s="93">
        <v>0</v>
      </c>
      <c r="E48" s="43">
        <f t="shared" si="13"/>
        <v>3.9857333333333335E-2</v>
      </c>
      <c r="F48" s="43">
        <f t="shared" si="14"/>
        <v>0</v>
      </c>
      <c r="G48" s="44"/>
      <c r="H48" s="43">
        <f t="shared" si="30"/>
        <v>3.9857333333333335E-2</v>
      </c>
      <c r="I48" s="45">
        <f t="shared" si="15"/>
        <v>3.9857333333333335E-2</v>
      </c>
      <c r="J48" s="43">
        <f t="shared" si="16"/>
        <v>0.19056091666666666</v>
      </c>
      <c r="K48" s="43">
        <f t="shared" si="17"/>
        <v>0</v>
      </c>
      <c r="L48" s="44"/>
      <c r="M48" s="45">
        <f t="shared" si="12"/>
        <v>0.23041824999999999</v>
      </c>
      <c r="N48" s="45">
        <f t="shared" si="18"/>
        <v>0.23041824999999999</v>
      </c>
      <c r="O48" s="43">
        <f t="shared" si="19"/>
        <v>0.38240216666666665</v>
      </c>
      <c r="P48" s="43">
        <f t="shared" si="20"/>
        <v>0</v>
      </c>
      <c r="Q48" s="44"/>
      <c r="R48" s="43">
        <f t="shared" si="21"/>
        <v>0.61282041666666665</v>
      </c>
      <c r="S48" s="45">
        <f t="shared" si="22"/>
        <v>0.61282041666666665</v>
      </c>
      <c r="T48" s="43">
        <f t="shared" si="23"/>
        <v>0.52351716666666659</v>
      </c>
      <c r="U48" s="43">
        <f t="shared" si="24"/>
        <v>0</v>
      </c>
      <c r="V48" s="44"/>
      <c r="W48" s="45">
        <f t="shared" si="25"/>
        <v>1.1363375833333333</v>
      </c>
      <c r="X48" s="45">
        <f t="shared" si="26"/>
        <v>1.1363375833333333</v>
      </c>
      <c r="Y48" s="43">
        <f t="shared" si="27"/>
        <v>0.70304216666666652</v>
      </c>
      <c r="Z48" s="43">
        <f t="shared" si="28"/>
        <v>0</v>
      </c>
      <c r="AA48" s="44"/>
      <c r="AB48" s="45"/>
      <c r="AC48" s="115">
        <v>3.3399999999999999E-2</v>
      </c>
    </row>
    <row r="49" spans="2:29" x14ac:dyDescent="0.3">
      <c r="B49" s="27">
        <f t="shared" si="29"/>
        <v>6</v>
      </c>
      <c r="C49" s="28" t="s">
        <v>5</v>
      </c>
      <c r="D49" s="93">
        <v>0</v>
      </c>
      <c r="E49" s="43">
        <f t="shared" si="13"/>
        <v>0.7593186666666667</v>
      </c>
      <c r="F49" s="43">
        <f t="shared" si="14"/>
        <v>0</v>
      </c>
      <c r="G49" s="44"/>
      <c r="H49" s="43">
        <f t="shared" si="30"/>
        <v>0.7593186666666667</v>
      </c>
      <c r="I49" s="45">
        <f t="shared" si="15"/>
        <v>0.7593186666666667</v>
      </c>
      <c r="J49" s="43">
        <f t="shared" si="16"/>
        <v>2.4304949333333337</v>
      </c>
      <c r="K49" s="43">
        <f t="shared" si="17"/>
        <v>0</v>
      </c>
      <c r="L49" s="44"/>
      <c r="M49" s="45">
        <f t="shared" si="12"/>
        <v>3.1898136000000004</v>
      </c>
      <c r="N49" s="45">
        <f t="shared" si="18"/>
        <v>3.1898136000000004</v>
      </c>
      <c r="O49" s="43">
        <f t="shared" si="19"/>
        <v>5.3659480333333329</v>
      </c>
      <c r="P49" s="43">
        <f t="shared" si="20"/>
        <v>0</v>
      </c>
      <c r="Q49" s="44"/>
      <c r="R49" s="43">
        <f t="shared" si="21"/>
        <v>8.5557616333333328</v>
      </c>
      <c r="S49" s="45">
        <f t="shared" si="22"/>
        <v>8.5557616333333328</v>
      </c>
      <c r="T49" s="43">
        <f t="shared" si="23"/>
        <v>8.1484401999999996</v>
      </c>
      <c r="U49" s="43">
        <f t="shared" si="24"/>
        <v>0</v>
      </c>
      <c r="V49" s="44"/>
      <c r="W49" s="45">
        <f t="shared" si="25"/>
        <v>16.704201833333332</v>
      </c>
      <c r="X49" s="45">
        <f t="shared" si="26"/>
        <v>16.704201833333332</v>
      </c>
      <c r="Y49" s="43">
        <f t="shared" si="27"/>
        <v>9.7365668666666672</v>
      </c>
      <c r="Z49" s="43">
        <f t="shared" si="28"/>
        <v>0</v>
      </c>
      <c r="AA49" s="44"/>
      <c r="AB49" s="45"/>
      <c r="AC49" s="115">
        <v>4.2200000000000001E-2</v>
      </c>
    </row>
    <row r="50" spans="2:29" x14ac:dyDescent="0.3">
      <c r="B50" s="27">
        <f t="shared" si="29"/>
        <v>7</v>
      </c>
      <c r="C50" s="28" t="s">
        <v>6</v>
      </c>
      <c r="D50" s="93">
        <v>0</v>
      </c>
      <c r="E50" s="43">
        <f t="shared" si="13"/>
        <v>0</v>
      </c>
      <c r="F50" s="43">
        <f t="shared" si="14"/>
        <v>0</v>
      </c>
      <c r="G50" s="44"/>
      <c r="H50" s="43">
        <f t="shared" si="30"/>
        <v>0</v>
      </c>
      <c r="I50" s="45">
        <f t="shared" si="15"/>
        <v>0</v>
      </c>
      <c r="J50" s="43">
        <f t="shared" si="16"/>
        <v>4.3581250000000002E-2</v>
      </c>
      <c r="K50" s="43">
        <f t="shared" si="17"/>
        <v>0</v>
      </c>
      <c r="L50" s="44"/>
      <c r="M50" s="45">
        <f t="shared" si="12"/>
        <v>4.3581250000000002E-2</v>
      </c>
      <c r="N50" s="45">
        <f t="shared" si="18"/>
        <v>4.3581250000000002E-2</v>
      </c>
      <c r="O50" s="43">
        <f t="shared" si="19"/>
        <v>8.7162500000000004E-2</v>
      </c>
      <c r="P50" s="43">
        <f t="shared" si="20"/>
        <v>0</v>
      </c>
      <c r="Q50" s="44"/>
      <c r="R50" s="43">
        <f t="shared" si="21"/>
        <v>0.13074374999999999</v>
      </c>
      <c r="S50" s="45">
        <f t="shared" si="22"/>
        <v>0.13074374999999999</v>
      </c>
      <c r="T50" s="43">
        <f t="shared" si="23"/>
        <v>8.7162500000000004E-2</v>
      </c>
      <c r="U50" s="43">
        <f t="shared" si="24"/>
        <v>0</v>
      </c>
      <c r="V50" s="44"/>
      <c r="W50" s="45">
        <f t="shared" si="25"/>
        <v>0.21790625</v>
      </c>
      <c r="X50" s="45">
        <f t="shared" si="26"/>
        <v>0.21790625</v>
      </c>
      <c r="Y50" s="43">
        <f t="shared" si="27"/>
        <v>8.7162500000000004E-2</v>
      </c>
      <c r="Z50" s="43">
        <f t="shared" si="28"/>
        <v>0</v>
      </c>
      <c r="AA50" s="44"/>
      <c r="AB50" s="45"/>
      <c r="AC50" s="115">
        <v>9.5000000000000001E-2</v>
      </c>
    </row>
    <row r="51" spans="2:29" x14ac:dyDescent="0.3">
      <c r="B51" s="27">
        <f t="shared" si="29"/>
        <v>8</v>
      </c>
      <c r="C51" s="28" t="s">
        <v>7</v>
      </c>
      <c r="D51" s="93">
        <v>0</v>
      </c>
      <c r="E51" s="43">
        <f t="shared" si="13"/>
        <v>0</v>
      </c>
      <c r="F51" s="43">
        <f t="shared" si="14"/>
        <v>0</v>
      </c>
      <c r="G51" s="44"/>
      <c r="H51" s="43">
        <f t="shared" si="30"/>
        <v>0</v>
      </c>
      <c r="I51" s="45">
        <f t="shared" si="15"/>
        <v>0</v>
      </c>
      <c r="J51" s="43">
        <f t="shared" si="16"/>
        <v>0</v>
      </c>
      <c r="K51" s="43">
        <f t="shared" si="17"/>
        <v>0</v>
      </c>
      <c r="L51" s="44"/>
      <c r="M51" s="45">
        <f t="shared" si="12"/>
        <v>0</v>
      </c>
      <c r="N51" s="45">
        <f t="shared" si="18"/>
        <v>0</v>
      </c>
      <c r="O51" s="43">
        <f t="shared" si="19"/>
        <v>0</v>
      </c>
      <c r="P51" s="43">
        <f t="shared" si="20"/>
        <v>0</v>
      </c>
      <c r="Q51" s="44"/>
      <c r="R51" s="43">
        <f t="shared" si="21"/>
        <v>0</v>
      </c>
      <c r="S51" s="45">
        <f t="shared" si="22"/>
        <v>0</v>
      </c>
      <c r="T51" s="43">
        <f t="shared" si="23"/>
        <v>0</v>
      </c>
      <c r="U51" s="43">
        <f t="shared" si="24"/>
        <v>0</v>
      </c>
      <c r="V51" s="44"/>
      <c r="W51" s="45">
        <f t="shared" si="25"/>
        <v>0</v>
      </c>
      <c r="X51" s="45">
        <f t="shared" si="26"/>
        <v>0</v>
      </c>
      <c r="Y51" s="43">
        <f t="shared" si="27"/>
        <v>0</v>
      </c>
      <c r="Z51" s="43">
        <f t="shared" si="28"/>
        <v>0</v>
      </c>
      <c r="AA51" s="44"/>
      <c r="AB51" s="45"/>
      <c r="AC51" s="115">
        <v>9.5000000000000001E-2</v>
      </c>
    </row>
    <row r="52" spans="2:29" x14ac:dyDescent="0.3">
      <c r="B52" s="27">
        <f t="shared" si="29"/>
        <v>9</v>
      </c>
      <c r="C52" s="28" t="s">
        <v>8</v>
      </c>
      <c r="D52" s="93">
        <v>0</v>
      </c>
      <c r="E52" s="43">
        <f t="shared" si="13"/>
        <v>0</v>
      </c>
      <c r="F52" s="43">
        <f t="shared" si="14"/>
        <v>0</v>
      </c>
      <c r="G52" s="44"/>
      <c r="H52" s="43">
        <f t="shared" si="30"/>
        <v>0</v>
      </c>
      <c r="I52" s="45">
        <f t="shared" si="15"/>
        <v>0</v>
      </c>
      <c r="J52" s="43">
        <f t="shared" si="16"/>
        <v>0</v>
      </c>
      <c r="K52" s="43">
        <f t="shared" si="17"/>
        <v>0</v>
      </c>
      <c r="L52" s="44"/>
      <c r="M52" s="45">
        <f t="shared" si="12"/>
        <v>0</v>
      </c>
      <c r="N52" s="45">
        <f t="shared" si="18"/>
        <v>0</v>
      </c>
      <c r="O52" s="43">
        <f t="shared" si="19"/>
        <v>0</v>
      </c>
      <c r="P52" s="43">
        <f t="shared" si="20"/>
        <v>0</v>
      </c>
      <c r="Q52" s="44"/>
      <c r="R52" s="43">
        <f t="shared" si="21"/>
        <v>0</v>
      </c>
      <c r="S52" s="45">
        <f t="shared" si="22"/>
        <v>0</v>
      </c>
      <c r="T52" s="43">
        <f t="shared" si="23"/>
        <v>0</v>
      </c>
      <c r="U52" s="43">
        <f t="shared" si="24"/>
        <v>0</v>
      </c>
      <c r="V52" s="44"/>
      <c r="W52" s="45">
        <f t="shared" si="25"/>
        <v>0</v>
      </c>
      <c r="X52" s="45">
        <f t="shared" si="26"/>
        <v>0</v>
      </c>
      <c r="Y52" s="43">
        <f t="shared" si="27"/>
        <v>0</v>
      </c>
      <c r="Z52" s="43">
        <f t="shared" si="28"/>
        <v>0</v>
      </c>
      <c r="AA52" s="44"/>
      <c r="AB52" s="45"/>
      <c r="AC52" s="115">
        <v>4.2200000000000001E-2</v>
      </c>
    </row>
    <row r="53" spans="2:29" x14ac:dyDescent="0.3">
      <c r="B53" s="27">
        <f t="shared" si="29"/>
        <v>10</v>
      </c>
      <c r="C53" s="28" t="s">
        <v>9</v>
      </c>
      <c r="D53" s="93">
        <v>0</v>
      </c>
      <c r="E53" s="43">
        <f t="shared" si="13"/>
        <v>0</v>
      </c>
      <c r="F53" s="43">
        <f t="shared" si="14"/>
        <v>0</v>
      </c>
      <c r="G53" s="44"/>
      <c r="H53" s="43">
        <f t="shared" si="30"/>
        <v>0</v>
      </c>
      <c r="I53" s="45">
        <f t="shared" si="15"/>
        <v>0</v>
      </c>
      <c r="J53" s="43">
        <f t="shared" si="16"/>
        <v>0</v>
      </c>
      <c r="K53" s="43">
        <f t="shared" si="17"/>
        <v>0</v>
      </c>
      <c r="L53" s="44"/>
      <c r="M53" s="45">
        <f t="shared" si="12"/>
        <v>0</v>
      </c>
      <c r="N53" s="45">
        <f t="shared" si="18"/>
        <v>0</v>
      </c>
      <c r="O53" s="43">
        <f t="shared" si="19"/>
        <v>0</v>
      </c>
      <c r="P53" s="43">
        <f t="shared" si="20"/>
        <v>0</v>
      </c>
      <c r="Q53" s="44"/>
      <c r="R53" s="43">
        <f t="shared" si="21"/>
        <v>0</v>
      </c>
      <c r="S53" s="45">
        <f t="shared" si="22"/>
        <v>0</v>
      </c>
      <c r="T53" s="43">
        <f t="shared" si="23"/>
        <v>0</v>
      </c>
      <c r="U53" s="43">
        <f t="shared" si="24"/>
        <v>0</v>
      </c>
      <c r="V53" s="44"/>
      <c r="W53" s="45">
        <f t="shared" si="25"/>
        <v>0</v>
      </c>
      <c r="X53" s="45">
        <f t="shared" si="26"/>
        <v>0</v>
      </c>
      <c r="Y53" s="43">
        <f t="shared" si="27"/>
        <v>0</v>
      </c>
      <c r="Z53" s="43">
        <f t="shared" si="28"/>
        <v>0</v>
      </c>
      <c r="AA53" s="44"/>
      <c r="AB53" s="45"/>
      <c r="AC53" s="115">
        <v>9.5000000000000001E-2</v>
      </c>
    </row>
    <row r="54" spans="2:29" x14ac:dyDescent="0.3">
      <c r="B54" s="27">
        <f t="shared" si="29"/>
        <v>11</v>
      </c>
      <c r="C54" s="28" t="s">
        <v>10</v>
      </c>
      <c r="D54" s="93">
        <v>0</v>
      </c>
      <c r="E54" s="43">
        <f t="shared" si="13"/>
        <v>1.0549999999999999E-3</v>
      </c>
      <c r="F54" s="43">
        <f t="shared" si="14"/>
        <v>0</v>
      </c>
      <c r="G54" s="44"/>
      <c r="H54" s="43">
        <f t="shared" si="30"/>
        <v>1.0549999999999999E-3</v>
      </c>
      <c r="I54" s="45">
        <f t="shared" si="15"/>
        <v>1.0549999999999999E-3</v>
      </c>
      <c r="J54" s="43">
        <f t="shared" si="16"/>
        <v>2.9012500000000002E-3</v>
      </c>
      <c r="K54" s="43">
        <f t="shared" si="17"/>
        <v>0</v>
      </c>
      <c r="L54" s="44"/>
      <c r="M54" s="45">
        <f t="shared" si="12"/>
        <v>3.9562499999999997E-3</v>
      </c>
      <c r="N54" s="45">
        <f t="shared" si="18"/>
        <v>3.9562499999999997E-3</v>
      </c>
      <c r="O54" s="43">
        <f t="shared" si="19"/>
        <v>5.2750000000000002E-3</v>
      </c>
      <c r="P54" s="43">
        <f t="shared" si="20"/>
        <v>0</v>
      </c>
      <c r="Q54" s="44"/>
      <c r="R54" s="43">
        <f t="shared" si="21"/>
        <v>9.2312499999999999E-3</v>
      </c>
      <c r="S54" s="45">
        <f t="shared" si="22"/>
        <v>9.2312499999999999E-3</v>
      </c>
      <c r="T54" s="43">
        <f t="shared" si="23"/>
        <v>8.9674999999999998E-3</v>
      </c>
      <c r="U54" s="43">
        <f t="shared" si="24"/>
        <v>0</v>
      </c>
      <c r="V54" s="44"/>
      <c r="W54" s="45">
        <f t="shared" si="25"/>
        <v>1.819875E-2</v>
      </c>
      <c r="X54" s="45">
        <f t="shared" si="26"/>
        <v>1.819875E-2</v>
      </c>
      <c r="Y54" s="43">
        <f t="shared" si="27"/>
        <v>1.4242499999999998E-2</v>
      </c>
      <c r="Z54" s="43">
        <f t="shared" si="28"/>
        <v>0</v>
      </c>
      <c r="AA54" s="44"/>
      <c r="AB54" s="45"/>
      <c r="AC54" s="115">
        <v>6.3299999999999995E-2</v>
      </c>
    </row>
    <row r="55" spans="2:29" x14ac:dyDescent="0.3">
      <c r="B55" s="27">
        <f t="shared" si="29"/>
        <v>12</v>
      </c>
      <c r="C55" s="28" t="s">
        <v>11</v>
      </c>
      <c r="D55" s="93">
        <v>0</v>
      </c>
      <c r="E55" s="43">
        <f t="shared" si="13"/>
        <v>1.0549999999999999E-3</v>
      </c>
      <c r="F55" s="43">
        <f t="shared" si="14"/>
        <v>0</v>
      </c>
      <c r="G55" s="49"/>
      <c r="H55" s="43">
        <f t="shared" si="30"/>
        <v>1.0549999999999999E-3</v>
      </c>
      <c r="I55" s="45">
        <f t="shared" si="15"/>
        <v>1.0549999999999999E-3</v>
      </c>
      <c r="J55" s="43">
        <f t="shared" si="16"/>
        <v>2.9012500000000002E-3</v>
      </c>
      <c r="K55" s="43">
        <f t="shared" si="17"/>
        <v>0</v>
      </c>
      <c r="L55" s="44"/>
      <c r="M55" s="45">
        <f t="shared" si="12"/>
        <v>3.9562499999999997E-3</v>
      </c>
      <c r="N55" s="45">
        <f t="shared" si="18"/>
        <v>3.9562499999999997E-3</v>
      </c>
      <c r="O55" s="43">
        <f t="shared" si="19"/>
        <v>5.2750000000000002E-3</v>
      </c>
      <c r="P55" s="43">
        <f t="shared" si="20"/>
        <v>0</v>
      </c>
      <c r="Q55" s="44"/>
      <c r="R55" s="43">
        <f t="shared" si="21"/>
        <v>9.2312499999999999E-3</v>
      </c>
      <c r="S55" s="45">
        <f t="shared" si="22"/>
        <v>9.2312499999999999E-3</v>
      </c>
      <c r="T55" s="43">
        <f t="shared" si="23"/>
        <v>8.9674999999999998E-3</v>
      </c>
      <c r="U55" s="43">
        <f t="shared" si="24"/>
        <v>0</v>
      </c>
      <c r="V55" s="44"/>
      <c r="W55" s="45">
        <f t="shared" si="25"/>
        <v>1.819875E-2</v>
      </c>
      <c r="X55" s="45">
        <f t="shared" si="26"/>
        <v>1.819875E-2</v>
      </c>
      <c r="Y55" s="43">
        <f t="shared" si="27"/>
        <v>1.4242499999999998E-2</v>
      </c>
      <c r="Z55" s="43">
        <f t="shared" si="28"/>
        <v>0</v>
      </c>
      <c r="AA55" s="44"/>
      <c r="AB55" s="45"/>
      <c r="AC55" s="115">
        <v>6.3299999999999995E-2</v>
      </c>
    </row>
    <row r="56" spans="2:29" x14ac:dyDescent="0.3">
      <c r="B56" s="27">
        <f t="shared" si="29"/>
        <v>13</v>
      </c>
      <c r="C56" s="28" t="s">
        <v>12</v>
      </c>
      <c r="D56" s="93">
        <v>0</v>
      </c>
      <c r="E56" s="43">
        <f t="shared" si="13"/>
        <v>0</v>
      </c>
      <c r="F56" s="43">
        <f t="shared" si="14"/>
        <v>0</v>
      </c>
      <c r="G56" s="49"/>
      <c r="H56" s="43">
        <f t="shared" si="30"/>
        <v>0</v>
      </c>
      <c r="I56" s="45">
        <f t="shared" si="15"/>
        <v>0</v>
      </c>
      <c r="J56" s="43">
        <f t="shared" si="16"/>
        <v>0</v>
      </c>
      <c r="K56" s="43">
        <f t="shared" si="17"/>
        <v>0</v>
      </c>
      <c r="L56" s="44"/>
      <c r="M56" s="45">
        <f t="shared" si="12"/>
        <v>0</v>
      </c>
      <c r="N56" s="45">
        <f t="shared" si="18"/>
        <v>0</v>
      </c>
      <c r="O56" s="43">
        <f t="shared" si="19"/>
        <v>0</v>
      </c>
      <c r="P56" s="43">
        <f t="shared" si="20"/>
        <v>0</v>
      </c>
      <c r="Q56" s="44"/>
      <c r="R56" s="43">
        <f t="shared" si="21"/>
        <v>0</v>
      </c>
      <c r="S56" s="45">
        <f t="shared" si="22"/>
        <v>0</v>
      </c>
      <c r="T56" s="43">
        <f t="shared" si="23"/>
        <v>0</v>
      </c>
      <c r="U56" s="43">
        <f t="shared" si="24"/>
        <v>0</v>
      </c>
      <c r="V56" s="44"/>
      <c r="W56" s="45">
        <f t="shared" si="25"/>
        <v>0</v>
      </c>
      <c r="X56" s="45">
        <f t="shared" si="26"/>
        <v>0</v>
      </c>
      <c r="Y56" s="43">
        <f t="shared" si="27"/>
        <v>0</v>
      </c>
      <c r="Z56" s="43">
        <f t="shared" si="28"/>
        <v>0</v>
      </c>
      <c r="AA56" s="44"/>
      <c r="AB56" s="45"/>
      <c r="AC56" s="115">
        <v>6.3299999999999995E-2</v>
      </c>
    </row>
    <row r="57" spans="2:29" x14ac:dyDescent="0.3">
      <c r="B57" s="27">
        <f t="shared" si="29"/>
        <v>14</v>
      </c>
      <c r="C57" s="28" t="s">
        <v>13</v>
      </c>
      <c r="D57" s="93">
        <v>0</v>
      </c>
      <c r="E57" s="43">
        <f>IF((IFERROR(D57/((D29+E29)*100%),0))&lt;70%,MIN((MAX((D29+E29)*100%-D57,0)),(D29+E29/2)*$AC57),MAX((D29+E29)*100%-D57,0)/E$62)</f>
        <v>2.5000000000000001E-3</v>
      </c>
      <c r="F57" s="43">
        <f t="shared" si="14"/>
        <v>0</v>
      </c>
      <c r="G57" s="49"/>
      <c r="H57" s="43">
        <f t="shared" si="30"/>
        <v>2.5000000000000001E-3</v>
      </c>
      <c r="I57" s="45">
        <f t="shared" si="15"/>
        <v>2.5000000000000001E-3</v>
      </c>
      <c r="J57" s="43">
        <f>IF((IFERROR(I57/((I29+J29)*100%),0))&lt;70%,MIN((MAX((I29+J29)*100%-I57,0)),(I29+J29/2)*$AC57),MAX((I29+J29)*100%-I57,0)/J$62)</f>
        <v>6.875E-3</v>
      </c>
      <c r="K57" s="43">
        <f t="shared" si="17"/>
        <v>0</v>
      </c>
      <c r="L57" s="44"/>
      <c r="M57" s="45">
        <f t="shared" si="12"/>
        <v>9.3749999999999997E-3</v>
      </c>
      <c r="N57" s="45">
        <f t="shared" si="18"/>
        <v>9.3749999999999997E-3</v>
      </c>
      <c r="O57" s="43">
        <f>IF((IFERROR(N57/((N29+O29)*100%),0))&lt;70%,MIN((MAX((N29+O29)*100%-N57,0)),(N29+O29/2)*$AC57),MAX((N29+O29)*100%-N57,0)/O$62)</f>
        <v>1.2500000000000001E-2</v>
      </c>
      <c r="P57" s="43">
        <f t="shared" si="20"/>
        <v>0</v>
      </c>
      <c r="Q57" s="44"/>
      <c r="R57" s="43">
        <f t="shared" si="21"/>
        <v>2.1874999999999999E-2</v>
      </c>
      <c r="S57" s="45">
        <f t="shared" si="22"/>
        <v>2.1874999999999999E-2</v>
      </c>
      <c r="T57" s="43">
        <f>IF((IFERROR(S57/((S29+T29)*100%),0))&lt;70%,MIN((MAX((S29+T29)*100%-S57,0)),(S29+T29/2)*$AC57),MAX((S29+T29)*100%-S57,0)/T$62)</f>
        <v>2.1249999999999998E-2</v>
      </c>
      <c r="U57" s="43">
        <f t="shared" si="24"/>
        <v>0</v>
      </c>
      <c r="V57" s="44"/>
      <c r="W57" s="45">
        <f t="shared" si="25"/>
        <v>4.3124999999999997E-2</v>
      </c>
      <c r="X57" s="45">
        <f t="shared" si="26"/>
        <v>4.3124999999999997E-2</v>
      </c>
      <c r="Y57" s="43">
        <f>IF((IFERROR(X57/((X29+Y29)*100%),0))&lt;70%,MIN((MAX((X29+Y29)*100%-X57,0)),(X29+Y29/2)*$AC57),MAX((X29+Y29)*100%-X57,0)/Y$62)</f>
        <v>3.3749999999999995E-2</v>
      </c>
      <c r="Z57" s="43">
        <f t="shared" si="28"/>
        <v>0</v>
      </c>
      <c r="AA57" s="44"/>
      <c r="AB57" s="45"/>
      <c r="AC57" s="115">
        <v>0.15</v>
      </c>
    </row>
    <row r="58" spans="2:29" x14ac:dyDescent="0.3">
      <c r="B58" s="27">
        <f t="shared" si="29"/>
        <v>15</v>
      </c>
      <c r="C58" s="28" t="s">
        <v>14</v>
      </c>
      <c r="D58" s="93">
        <v>0</v>
      </c>
      <c r="E58" s="43">
        <f>IF((IFERROR(D58/((D30+E30)*100%),0))&lt;70%,MIN((MAX((D30+E30)*100%-D58,0)),(D30+E30/2)*$AC58),MAX((D30+E30)*100%-D58,0)/E$62)</f>
        <v>0</v>
      </c>
      <c r="F58" s="43">
        <f t="shared" si="14"/>
        <v>0</v>
      </c>
      <c r="G58" s="49"/>
      <c r="H58" s="43">
        <f t="shared" si="30"/>
        <v>0</v>
      </c>
      <c r="I58" s="45">
        <f t="shared" si="15"/>
        <v>0</v>
      </c>
      <c r="J58" s="43">
        <f>IF((IFERROR(I58/((I30+J30)*100%),0))&lt;70%,MIN((MAX((I30+J30)*100%-I58,0)),(I30+J30/2)*$AC58),MAX((I30+J30)*100%-I58,0)/J$62)</f>
        <v>0</v>
      </c>
      <c r="K58" s="43">
        <f t="shared" si="17"/>
        <v>0</v>
      </c>
      <c r="L58" s="44"/>
      <c r="M58" s="45">
        <f t="shared" si="12"/>
        <v>0</v>
      </c>
      <c r="N58" s="45">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45">
        <f t="shared" si="26"/>
        <v>0</v>
      </c>
      <c r="Y58" s="43">
        <f>IF((IFERROR(X58/((X30+Y30)*100%),0))&lt;70%,MIN((MAX((X30+Y30)*100%-X58,0)),(X30+Y30/2)*$AC58),MAX((X30+Y30)*100%-X58,0)/Y$62)</f>
        <v>0</v>
      </c>
      <c r="Z58" s="43">
        <f t="shared" si="28"/>
        <v>0</v>
      </c>
      <c r="AA58" s="44"/>
      <c r="AB58" s="45"/>
      <c r="AC58" s="115">
        <v>0.15</v>
      </c>
    </row>
    <row r="59" spans="2:29" x14ac:dyDescent="0.3">
      <c r="B59" s="27">
        <f t="shared" si="29"/>
        <v>16</v>
      </c>
      <c r="C59" s="28" t="s">
        <v>15</v>
      </c>
      <c r="D59" s="93">
        <v>0</v>
      </c>
      <c r="E59" s="43">
        <f>IF((IFERROR(D59/((D31+E31)*100%),0))&lt;70%,MIN((MAX((D31+E31)*100%-D59,0)),(D31+E31/2)*$AC59),MAX((D31+E31)*100%-D59,0)/E$62)</f>
        <v>0</v>
      </c>
      <c r="F59" s="43">
        <f t="shared" si="14"/>
        <v>0</v>
      </c>
      <c r="G59" s="44"/>
      <c r="H59" s="43">
        <f t="shared" si="30"/>
        <v>0</v>
      </c>
      <c r="I59" s="45">
        <f t="shared" si="15"/>
        <v>0</v>
      </c>
      <c r="J59" s="43">
        <f>IF((IFERROR(I59/((I31+J31)*100%),0))&lt;70%,MIN((MAX((I31+J31)*100%-I59,0)),(I31+J31/2)*$AC59),MAX((I31+J31)*100%-I59,0)/J$62)</f>
        <v>0</v>
      </c>
      <c r="K59" s="43">
        <f t="shared" si="17"/>
        <v>0</v>
      </c>
      <c r="L59" s="44"/>
      <c r="M59" s="45">
        <f t="shared" si="12"/>
        <v>0</v>
      </c>
      <c r="N59" s="45">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45">
        <f t="shared" si="26"/>
        <v>0</v>
      </c>
      <c r="Y59" s="43">
        <f>IF((IFERROR(X59/((X31+Y31)*100%),0))&lt;70%,MIN((MAX((X31+Y31)*100%-X59,0)),(X31+Y31/2)*$AC59),MAX((X31+Y31)*100%-X59,0)/Y$62)</f>
        <v>0</v>
      </c>
      <c r="Z59" s="43">
        <f t="shared" si="28"/>
        <v>0</v>
      </c>
      <c r="AA59" s="44"/>
      <c r="AB59" s="45"/>
      <c r="AC59" s="115">
        <v>0.15</v>
      </c>
    </row>
    <row r="60" spans="2:29" x14ac:dyDescent="0.3">
      <c r="B60" s="27">
        <f t="shared" si="29"/>
        <v>17</v>
      </c>
      <c r="C60" s="28" t="s">
        <v>16</v>
      </c>
      <c r="D60" s="93">
        <v>0</v>
      </c>
      <c r="E60" s="43">
        <f t="shared" si="13"/>
        <v>0</v>
      </c>
      <c r="F60" s="43">
        <f t="shared" si="14"/>
        <v>0</v>
      </c>
      <c r="G60" s="44"/>
      <c r="H60" s="43">
        <f t="shared" si="30"/>
        <v>0</v>
      </c>
      <c r="I60" s="45">
        <f t="shared" si="15"/>
        <v>0</v>
      </c>
      <c r="J60" s="43">
        <f t="shared" si="16"/>
        <v>0</v>
      </c>
      <c r="K60" s="43">
        <f t="shared" si="17"/>
        <v>0</v>
      </c>
      <c r="L60" s="44"/>
      <c r="M60" s="45">
        <f t="shared" si="12"/>
        <v>0</v>
      </c>
      <c r="N60" s="45">
        <f t="shared" si="18"/>
        <v>0</v>
      </c>
      <c r="O60" s="43">
        <f t="shared" si="19"/>
        <v>0</v>
      </c>
      <c r="P60" s="43">
        <f t="shared" si="20"/>
        <v>0</v>
      </c>
      <c r="Q60" s="44"/>
      <c r="R60" s="43">
        <f t="shared" si="21"/>
        <v>0</v>
      </c>
      <c r="S60" s="45">
        <f t="shared" si="22"/>
        <v>0</v>
      </c>
      <c r="T60" s="43">
        <f t="shared" si="23"/>
        <v>0</v>
      </c>
      <c r="U60" s="43">
        <f t="shared" si="24"/>
        <v>0</v>
      </c>
      <c r="V60" s="44"/>
      <c r="W60" s="45">
        <f t="shared" si="25"/>
        <v>0</v>
      </c>
      <c r="X60" s="45">
        <f t="shared" si="26"/>
        <v>0</v>
      </c>
      <c r="Y60" s="43">
        <f t="shared" si="27"/>
        <v>0</v>
      </c>
      <c r="Z60" s="43">
        <f t="shared" si="28"/>
        <v>0</v>
      </c>
      <c r="AA60" s="44"/>
      <c r="AB60" s="45"/>
      <c r="AC60" s="115">
        <v>3.3399999999999999E-2</v>
      </c>
    </row>
    <row r="61" spans="2:29" ht="16" x14ac:dyDescent="0.3">
      <c r="B61" s="34"/>
      <c r="C61" s="35" t="s">
        <v>17</v>
      </c>
      <c r="D61" s="35"/>
      <c r="E61" s="36">
        <f>SUM(E44:E60)</f>
        <v>0.803786</v>
      </c>
      <c r="F61" s="36">
        <f t="shared" ref="F61:X61" si="31">SUM(F44:F60)</f>
        <v>0</v>
      </c>
      <c r="G61" s="36">
        <f t="shared" si="31"/>
        <v>0</v>
      </c>
      <c r="H61" s="36">
        <f t="shared" si="31"/>
        <v>0.803786</v>
      </c>
      <c r="I61" s="36">
        <f t="shared" si="31"/>
        <v>0.803786</v>
      </c>
      <c r="J61" s="36">
        <f>SUM(J44:J60)</f>
        <v>2.6773145999999999</v>
      </c>
      <c r="K61" s="36">
        <f t="shared" si="31"/>
        <v>0</v>
      </c>
      <c r="L61" s="36">
        <f t="shared" si="31"/>
        <v>0</v>
      </c>
      <c r="M61" s="36">
        <f t="shared" si="31"/>
        <v>3.4811006</v>
      </c>
      <c r="N61" s="36">
        <f t="shared" si="31"/>
        <v>3.4811006</v>
      </c>
      <c r="O61" s="36">
        <f>SUM(O44:O60)</f>
        <v>5.8585627000000002</v>
      </c>
      <c r="P61" s="36">
        <f t="shared" ref="P61" si="32">SUM(P44:P60)</f>
        <v>0</v>
      </c>
      <c r="Q61" s="36">
        <f t="shared" si="31"/>
        <v>0</v>
      </c>
      <c r="R61" s="36">
        <f t="shared" si="31"/>
        <v>9.339663299999998</v>
      </c>
      <c r="S61" s="36">
        <f t="shared" si="31"/>
        <v>9.339663299999998</v>
      </c>
      <c r="T61" s="36">
        <f>SUM(T44:T60)</f>
        <v>8.8216848666666667</v>
      </c>
      <c r="U61" s="36">
        <f t="shared" ref="U61" si="33">SUM(U44:U60)</f>
        <v>0</v>
      </c>
      <c r="V61" s="36">
        <f t="shared" si="31"/>
        <v>0</v>
      </c>
      <c r="W61" s="36">
        <f t="shared" si="31"/>
        <v>18.161348166666663</v>
      </c>
      <c r="X61" s="36">
        <f t="shared" si="31"/>
        <v>18.161348166666663</v>
      </c>
      <c r="Y61" s="34"/>
      <c r="Z61" s="34"/>
      <c r="AA61" s="74"/>
      <c r="AB61" s="34"/>
      <c r="AC61" s="116"/>
    </row>
    <row r="62" spans="2:29" ht="16" x14ac:dyDescent="0.3">
      <c r="B62" s="38"/>
      <c r="C62" s="51"/>
      <c r="D62" s="51"/>
      <c r="E62" s="100">
        <f>'PRS3-4(E) UptoFY20'!T86</f>
        <v>9.212328767123287</v>
      </c>
      <c r="F62" s="51"/>
      <c r="G62" s="51"/>
      <c r="H62" s="51"/>
      <c r="J62" s="100">
        <f>E62-1</f>
        <v>8.212328767123287</v>
      </c>
      <c r="K62" s="38"/>
      <c r="L62" s="38"/>
      <c r="M62" s="38"/>
      <c r="O62" s="100">
        <f>J62-1</f>
        <v>7.212328767123287</v>
      </c>
      <c r="P62" s="38"/>
      <c r="Q62" s="38"/>
      <c r="R62" s="38"/>
      <c r="T62" s="100">
        <f>O62-1</f>
        <v>6.212328767123287</v>
      </c>
      <c r="U62" s="81"/>
      <c r="V62" s="81"/>
      <c r="X62" s="38"/>
      <c r="Y62" s="100">
        <f>T62-1</f>
        <v>5.212328767123287</v>
      </c>
      <c r="Z62" s="38"/>
      <c r="AA62" s="38"/>
      <c r="AB62" s="38"/>
    </row>
    <row r="64" spans="2:29" x14ac:dyDescent="0.3">
      <c r="B64" s="14" t="s">
        <v>90</v>
      </c>
    </row>
    <row r="65" spans="2:29"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9"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9"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9"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9"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9" x14ac:dyDescent="0.3">
      <c r="B70" s="27">
        <v>1</v>
      </c>
      <c r="C70" s="28" t="s">
        <v>0</v>
      </c>
      <c r="D70" s="82">
        <f>D16-D44</f>
        <v>0</v>
      </c>
      <c r="E70" s="82">
        <f t="shared" ref="E70:F70" si="34">E16-E44</f>
        <v>2.833333333333333</v>
      </c>
      <c r="F70" s="82">
        <f t="shared" si="34"/>
        <v>0</v>
      </c>
      <c r="G70" s="82"/>
      <c r="H70" s="43">
        <f t="shared" ref="H70:H86" si="35">D70+E70-F70-G70</f>
        <v>2.833333333333333</v>
      </c>
      <c r="I70" s="82">
        <f>I16-I44</f>
        <v>2.833333333333333</v>
      </c>
      <c r="J70" s="82">
        <f t="shared" ref="J70:K70" si="36">J16-J44</f>
        <v>2.25</v>
      </c>
      <c r="K70" s="82">
        <f t="shared" si="36"/>
        <v>0</v>
      </c>
      <c r="L70" s="82"/>
      <c r="M70" s="43">
        <f t="shared" ref="M70:M86" si="37">I70+J70-K70-L70</f>
        <v>5.083333333333333</v>
      </c>
      <c r="N70" s="82">
        <f>N16-N44</f>
        <v>5.083333333333333</v>
      </c>
      <c r="O70" s="82">
        <f t="shared" ref="O70:P70" si="38">O16-O44</f>
        <v>4</v>
      </c>
      <c r="P70" s="82">
        <f t="shared" si="38"/>
        <v>0</v>
      </c>
      <c r="Q70" s="82"/>
      <c r="R70" s="43">
        <f t="shared" ref="R70:R86" si="39">N70+O70-P70-Q70</f>
        <v>9.0833333333333321</v>
      </c>
      <c r="S70" s="82">
        <f>S16-S44</f>
        <v>9.0833333333333321</v>
      </c>
      <c r="T70" s="82">
        <f t="shared" ref="T70:U70" si="40">T16-T44</f>
        <v>5.6666666666666661</v>
      </c>
      <c r="U70" s="82">
        <f t="shared" si="40"/>
        <v>0</v>
      </c>
      <c r="V70" s="82"/>
      <c r="W70" s="43">
        <f t="shared" ref="W70:W86" si="41">S70+T70-U70-V70</f>
        <v>14.749999999999998</v>
      </c>
      <c r="X70" s="82">
        <f>X16-X44</f>
        <v>14.749999999999998</v>
      </c>
      <c r="Y70" s="82">
        <f t="shared" ref="Y70:Z70" si="42">Y16-Y44</f>
        <v>8.5</v>
      </c>
      <c r="Z70" s="82">
        <f t="shared" si="42"/>
        <v>0</v>
      </c>
      <c r="AA70" s="82"/>
      <c r="AB70" s="43">
        <f t="shared" ref="AB70:AB86" si="43">X70+Y70-Z70-AA70</f>
        <v>23.25</v>
      </c>
      <c r="AC70" s="116"/>
    </row>
    <row r="71" spans="2:29" x14ac:dyDescent="0.3">
      <c r="B71" s="27">
        <f>B70+1</f>
        <v>2</v>
      </c>
      <c r="C71" s="28" t="s">
        <v>1</v>
      </c>
      <c r="D71" s="82">
        <f t="shared" ref="D71:F86" si="44">D17-D45</f>
        <v>0</v>
      </c>
      <c r="E71" s="82">
        <f t="shared" si="44"/>
        <v>0</v>
      </c>
      <c r="F71" s="82">
        <f t="shared" si="44"/>
        <v>0</v>
      </c>
      <c r="G71" s="82"/>
      <c r="H71" s="43">
        <f t="shared" si="35"/>
        <v>0</v>
      </c>
      <c r="I71" s="82">
        <f t="shared" ref="I71:K86" si="45">I17-I45</f>
        <v>0</v>
      </c>
      <c r="J71" s="82">
        <f t="shared" si="45"/>
        <v>0</v>
      </c>
      <c r="K71" s="82">
        <f t="shared" si="45"/>
        <v>0</v>
      </c>
      <c r="L71" s="82"/>
      <c r="M71" s="43">
        <f t="shared" si="37"/>
        <v>0</v>
      </c>
      <c r="N71" s="82">
        <f t="shared" ref="N71:P86" si="46">N17-N45</f>
        <v>0</v>
      </c>
      <c r="O71" s="82">
        <f t="shared" si="46"/>
        <v>0</v>
      </c>
      <c r="P71" s="82">
        <f t="shared" si="46"/>
        <v>0</v>
      </c>
      <c r="Q71" s="82"/>
      <c r="R71" s="43">
        <f t="shared" si="39"/>
        <v>0</v>
      </c>
      <c r="S71" s="82">
        <f t="shared" ref="S71:U86" si="47">S17-S45</f>
        <v>0</v>
      </c>
      <c r="T71" s="82">
        <f t="shared" si="47"/>
        <v>1.37662</v>
      </c>
      <c r="U71" s="82">
        <f t="shared" si="47"/>
        <v>0</v>
      </c>
      <c r="V71" s="82"/>
      <c r="W71" s="43">
        <f t="shared" si="41"/>
        <v>1.37662</v>
      </c>
      <c r="X71" s="82">
        <f t="shared" ref="X71:Z86" si="48">X17-X45</f>
        <v>1.37662</v>
      </c>
      <c r="Y71" s="82">
        <f t="shared" si="48"/>
        <v>-4.6759999999999996E-2</v>
      </c>
      <c r="Z71" s="82">
        <f t="shared" si="48"/>
        <v>0</v>
      </c>
      <c r="AA71" s="82"/>
      <c r="AB71" s="43">
        <f t="shared" si="43"/>
        <v>1.32986</v>
      </c>
      <c r="AC71" s="116"/>
    </row>
    <row r="72" spans="2:29" x14ac:dyDescent="0.3">
      <c r="B72" s="27">
        <f t="shared" ref="B72:B86" si="49">B71+1</f>
        <v>3</v>
      </c>
      <c r="C72" s="28" t="s">
        <v>2</v>
      </c>
      <c r="D72" s="82">
        <f t="shared" si="44"/>
        <v>0</v>
      </c>
      <c r="E72" s="82">
        <f t="shared" si="44"/>
        <v>0</v>
      </c>
      <c r="F72" s="82">
        <f t="shared" si="44"/>
        <v>0</v>
      </c>
      <c r="G72" s="82"/>
      <c r="H72" s="43">
        <f t="shared" si="35"/>
        <v>0</v>
      </c>
      <c r="I72" s="82">
        <f t="shared" si="45"/>
        <v>0</v>
      </c>
      <c r="J72" s="82">
        <f t="shared" si="45"/>
        <v>0</v>
      </c>
      <c r="K72" s="82">
        <f t="shared" si="45"/>
        <v>0</v>
      </c>
      <c r="L72" s="82"/>
      <c r="M72" s="43">
        <f t="shared" si="37"/>
        <v>0</v>
      </c>
      <c r="N72" s="82">
        <f t="shared" si="46"/>
        <v>0</v>
      </c>
      <c r="O72" s="82">
        <f t="shared" si="46"/>
        <v>0</v>
      </c>
      <c r="P72" s="82">
        <f t="shared" si="46"/>
        <v>0</v>
      </c>
      <c r="Q72" s="82"/>
      <c r="R72" s="43">
        <f t="shared" si="39"/>
        <v>0</v>
      </c>
      <c r="S72" s="82">
        <f t="shared" si="47"/>
        <v>0</v>
      </c>
      <c r="T72" s="82">
        <f t="shared" si="47"/>
        <v>0</v>
      </c>
      <c r="U72" s="82">
        <f t="shared" si="47"/>
        <v>0</v>
      </c>
      <c r="V72" s="82"/>
      <c r="W72" s="43">
        <f t="shared" si="41"/>
        <v>0</v>
      </c>
      <c r="X72" s="82">
        <f t="shared" si="48"/>
        <v>0</v>
      </c>
      <c r="Y72" s="82">
        <f t="shared" si="48"/>
        <v>0</v>
      </c>
      <c r="Z72" s="82">
        <f t="shared" si="48"/>
        <v>0</v>
      </c>
      <c r="AA72" s="82"/>
      <c r="AB72" s="43">
        <f t="shared" si="43"/>
        <v>0</v>
      </c>
      <c r="AC72" s="116"/>
    </row>
    <row r="73" spans="2:29" x14ac:dyDescent="0.3">
      <c r="B73" s="27">
        <f t="shared" si="49"/>
        <v>4</v>
      </c>
      <c r="C73" s="28" t="s">
        <v>3</v>
      </c>
      <c r="D73" s="82">
        <f t="shared" si="44"/>
        <v>0</v>
      </c>
      <c r="E73" s="82">
        <f t="shared" si="44"/>
        <v>0</v>
      </c>
      <c r="F73" s="82">
        <f t="shared" si="44"/>
        <v>0</v>
      </c>
      <c r="G73" s="82"/>
      <c r="H73" s="43">
        <f t="shared" si="35"/>
        <v>0</v>
      </c>
      <c r="I73" s="82">
        <f t="shared" si="45"/>
        <v>0</v>
      </c>
      <c r="J73" s="82">
        <f t="shared" si="45"/>
        <v>0</v>
      </c>
      <c r="K73" s="82">
        <f t="shared" si="45"/>
        <v>0</v>
      </c>
      <c r="L73" s="82"/>
      <c r="M73" s="43">
        <f t="shared" si="37"/>
        <v>0</v>
      </c>
      <c r="N73" s="82">
        <f t="shared" si="46"/>
        <v>0</v>
      </c>
      <c r="O73" s="82">
        <f t="shared" si="46"/>
        <v>0</v>
      </c>
      <c r="P73" s="82">
        <f t="shared" si="46"/>
        <v>0</v>
      </c>
      <c r="Q73" s="82"/>
      <c r="R73" s="43">
        <f t="shared" si="39"/>
        <v>0</v>
      </c>
      <c r="S73" s="82">
        <f t="shared" si="47"/>
        <v>0</v>
      </c>
      <c r="T73" s="82">
        <f t="shared" si="47"/>
        <v>0</v>
      </c>
      <c r="U73" s="82">
        <f t="shared" si="47"/>
        <v>0</v>
      </c>
      <c r="V73" s="82"/>
      <c r="W73" s="43">
        <f t="shared" si="41"/>
        <v>0</v>
      </c>
      <c r="X73" s="82">
        <f t="shared" si="48"/>
        <v>0</v>
      </c>
      <c r="Y73" s="82">
        <f t="shared" si="48"/>
        <v>0</v>
      </c>
      <c r="Z73" s="82">
        <f t="shared" si="48"/>
        <v>0</v>
      </c>
      <c r="AA73" s="82"/>
      <c r="AB73" s="43">
        <f t="shared" si="43"/>
        <v>0</v>
      </c>
      <c r="AC73" s="116"/>
    </row>
    <row r="74" spans="2:29" x14ac:dyDescent="0.3">
      <c r="B74" s="27">
        <f t="shared" si="49"/>
        <v>5</v>
      </c>
      <c r="C74" s="28" t="s">
        <v>4</v>
      </c>
      <c r="D74" s="82">
        <f t="shared" si="44"/>
        <v>0</v>
      </c>
      <c r="E74" s="82">
        <f t="shared" si="44"/>
        <v>2.3468093333333333</v>
      </c>
      <c r="F74" s="82">
        <f t="shared" si="44"/>
        <v>0</v>
      </c>
      <c r="G74" s="82"/>
      <c r="H74" s="43">
        <f t="shared" si="35"/>
        <v>2.3468093333333333</v>
      </c>
      <c r="I74" s="82">
        <f t="shared" si="45"/>
        <v>2.3468093333333333</v>
      </c>
      <c r="J74" s="82">
        <f t="shared" si="45"/>
        <v>6.4469390833333335</v>
      </c>
      <c r="K74" s="82">
        <f t="shared" si="45"/>
        <v>0</v>
      </c>
      <c r="L74" s="82"/>
      <c r="M74" s="43">
        <f t="shared" si="37"/>
        <v>8.7937484166666664</v>
      </c>
      <c r="N74" s="82">
        <f t="shared" si="46"/>
        <v>8.7937484166666664</v>
      </c>
      <c r="O74" s="82">
        <f t="shared" si="46"/>
        <v>4.4675978333333326</v>
      </c>
      <c r="P74" s="82">
        <f t="shared" si="46"/>
        <v>0</v>
      </c>
      <c r="Q74" s="82"/>
      <c r="R74" s="43">
        <f t="shared" si="39"/>
        <v>13.261346249999999</v>
      </c>
      <c r="S74" s="82">
        <f t="shared" si="47"/>
        <v>13.261346249999999</v>
      </c>
      <c r="T74" s="82">
        <f t="shared" si="47"/>
        <v>3.0764828333333334</v>
      </c>
      <c r="U74" s="82">
        <f t="shared" si="47"/>
        <v>0</v>
      </c>
      <c r="V74" s="82"/>
      <c r="W74" s="43">
        <f t="shared" si="41"/>
        <v>16.337829083333332</v>
      </c>
      <c r="X74" s="82">
        <f t="shared" si="48"/>
        <v>16.337829083333332</v>
      </c>
      <c r="Y74" s="82">
        <f t="shared" si="48"/>
        <v>6.4469578333333342</v>
      </c>
      <c r="Z74" s="82">
        <f t="shared" si="48"/>
        <v>0</v>
      </c>
      <c r="AA74" s="82"/>
      <c r="AB74" s="43">
        <f t="shared" si="43"/>
        <v>22.784786916666668</v>
      </c>
      <c r="AC74" s="116"/>
    </row>
    <row r="75" spans="2:29" x14ac:dyDescent="0.3">
      <c r="B75" s="27">
        <f t="shared" si="49"/>
        <v>6</v>
      </c>
      <c r="C75" s="28" t="s">
        <v>5</v>
      </c>
      <c r="D75" s="82">
        <f t="shared" si="44"/>
        <v>0</v>
      </c>
      <c r="E75" s="82">
        <f t="shared" si="44"/>
        <v>35.227347999999999</v>
      </c>
      <c r="F75" s="82">
        <f t="shared" si="44"/>
        <v>0</v>
      </c>
      <c r="G75" s="82"/>
      <c r="H75" s="43">
        <f t="shared" si="35"/>
        <v>35.227347999999999</v>
      </c>
      <c r="I75" s="82">
        <f t="shared" si="45"/>
        <v>35.227347999999999</v>
      </c>
      <c r="J75" s="82">
        <f t="shared" si="45"/>
        <v>40.785505066666666</v>
      </c>
      <c r="K75" s="82">
        <f t="shared" si="45"/>
        <v>0</v>
      </c>
      <c r="L75" s="82"/>
      <c r="M75" s="43">
        <f t="shared" si="37"/>
        <v>76.012853066666665</v>
      </c>
      <c r="N75" s="82">
        <f t="shared" si="46"/>
        <v>76.012853066666665</v>
      </c>
      <c r="O75" s="82">
        <f t="shared" si="46"/>
        <v>90.539051966666662</v>
      </c>
      <c r="P75" s="82">
        <f t="shared" si="46"/>
        <v>0</v>
      </c>
      <c r="Q75" s="82"/>
      <c r="R75" s="43">
        <f t="shared" si="39"/>
        <v>166.55190503333333</v>
      </c>
      <c r="S75" s="82">
        <f t="shared" si="47"/>
        <v>166.55190503333333</v>
      </c>
      <c r="T75" s="82">
        <f t="shared" si="47"/>
        <v>27.818226466666662</v>
      </c>
      <c r="U75" s="82">
        <f t="shared" si="47"/>
        <v>0</v>
      </c>
      <c r="V75" s="82"/>
      <c r="W75" s="43">
        <f t="shared" si="41"/>
        <v>194.37013149999999</v>
      </c>
      <c r="X75" s="82">
        <f t="shared" si="48"/>
        <v>194.37013149999999</v>
      </c>
      <c r="Y75" s="82">
        <f t="shared" si="48"/>
        <v>29.56343313333333</v>
      </c>
      <c r="Z75" s="82">
        <f t="shared" si="48"/>
        <v>0</v>
      </c>
      <c r="AA75" s="82"/>
      <c r="AB75" s="43">
        <f t="shared" si="43"/>
        <v>223.9335646333333</v>
      </c>
      <c r="AC75" s="116"/>
    </row>
    <row r="76" spans="2:29" x14ac:dyDescent="0.3">
      <c r="B76" s="27">
        <f t="shared" si="49"/>
        <v>7</v>
      </c>
      <c r="C76" s="28" t="s">
        <v>6</v>
      </c>
      <c r="D76" s="82">
        <f t="shared" si="44"/>
        <v>0</v>
      </c>
      <c r="E76" s="82">
        <f t="shared" si="44"/>
        <v>0</v>
      </c>
      <c r="F76" s="82">
        <f t="shared" si="44"/>
        <v>0</v>
      </c>
      <c r="G76" s="82"/>
      <c r="H76" s="43">
        <f t="shared" si="35"/>
        <v>0</v>
      </c>
      <c r="I76" s="82">
        <f t="shared" si="45"/>
        <v>0</v>
      </c>
      <c r="J76" s="82">
        <f t="shared" si="45"/>
        <v>0.87391874999999997</v>
      </c>
      <c r="K76" s="82">
        <f t="shared" si="45"/>
        <v>0</v>
      </c>
      <c r="L76" s="82"/>
      <c r="M76" s="43">
        <f t="shared" si="37"/>
        <v>0.87391874999999997</v>
      </c>
      <c r="N76" s="82">
        <f t="shared" si="46"/>
        <v>0.87391874999999997</v>
      </c>
      <c r="O76" s="82">
        <f t="shared" si="46"/>
        <v>-8.7162500000000004E-2</v>
      </c>
      <c r="P76" s="82">
        <f t="shared" si="46"/>
        <v>0</v>
      </c>
      <c r="Q76" s="82"/>
      <c r="R76" s="43">
        <f t="shared" si="39"/>
        <v>0.78675624999999993</v>
      </c>
      <c r="S76" s="82">
        <f t="shared" si="47"/>
        <v>0.78675625000000005</v>
      </c>
      <c r="T76" s="82">
        <f t="shared" si="47"/>
        <v>-8.7162500000000004E-2</v>
      </c>
      <c r="U76" s="82">
        <f t="shared" si="47"/>
        <v>0</v>
      </c>
      <c r="V76" s="82"/>
      <c r="W76" s="43">
        <f t="shared" si="41"/>
        <v>0.69959375000000001</v>
      </c>
      <c r="X76" s="82">
        <f t="shared" si="48"/>
        <v>0.69959375000000001</v>
      </c>
      <c r="Y76" s="82">
        <f t="shared" si="48"/>
        <v>-8.7162500000000004E-2</v>
      </c>
      <c r="Z76" s="82">
        <f t="shared" si="48"/>
        <v>0</v>
      </c>
      <c r="AA76" s="82"/>
      <c r="AB76" s="43">
        <f t="shared" si="43"/>
        <v>0.61243124999999998</v>
      </c>
      <c r="AC76" s="116"/>
    </row>
    <row r="77" spans="2:29" x14ac:dyDescent="0.3">
      <c r="B77" s="27">
        <f t="shared" si="49"/>
        <v>8</v>
      </c>
      <c r="C77" s="28" t="s">
        <v>7</v>
      </c>
      <c r="D77" s="82">
        <f t="shared" si="44"/>
        <v>0</v>
      </c>
      <c r="E77" s="82">
        <f t="shared" si="44"/>
        <v>0</v>
      </c>
      <c r="F77" s="82">
        <f t="shared" si="44"/>
        <v>0</v>
      </c>
      <c r="G77" s="82"/>
      <c r="H77" s="43">
        <f t="shared" si="35"/>
        <v>0</v>
      </c>
      <c r="I77" s="82">
        <f t="shared" si="45"/>
        <v>0</v>
      </c>
      <c r="J77" s="82">
        <f t="shared" si="45"/>
        <v>0</v>
      </c>
      <c r="K77" s="82">
        <f t="shared" si="45"/>
        <v>0</v>
      </c>
      <c r="L77" s="82"/>
      <c r="M77" s="43">
        <f t="shared" si="37"/>
        <v>0</v>
      </c>
      <c r="N77" s="82">
        <f t="shared" si="46"/>
        <v>0</v>
      </c>
      <c r="O77" s="82">
        <f t="shared" si="46"/>
        <v>0</v>
      </c>
      <c r="P77" s="82">
        <f t="shared" si="46"/>
        <v>0</v>
      </c>
      <c r="Q77" s="82"/>
      <c r="R77" s="43">
        <f t="shared" si="39"/>
        <v>0</v>
      </c>
      <c r="S77" s="82">
        <f t="shared" si="47"/>
        <v>0</v>
      </c>
      <c r="T77" s="82">
        <f t="shared" si="47"/>
        <v>0</v>
      </c>
      <c r="U77" s="82">
        <f t="shared" si="47"/>
        <v>0</v>
      </c>
      <c r="V77" s="82"/>
      <c r="W77" s="43">
        <f t="shared" si="41"/>
        <v>0</v>
      </c>
      <c r="X77" s="82">
        <f t="shared" si="48"/>
        <v>0</v>
      </c>
      <c r="Y77" s="82">
        <f t="shared" si="48"/>
        <v>0</v>
      </c>
      <c r="Z77" s="82">
        <f t="shared" si="48"/>
        <v>0</v>
      </c>
      <c r="AA77" s="82"/>
      <c r="AB77" s="43">
        <f t="shared" si="43"/>
        <v>0</v>
      </c>
      <c r="AC77" s="116"/>
    </row>
    <row r="78" spans="2:29" x14ac:dyDescent="0.3">
      <c r="B78" s="27">
        <f t="shared" si="49"/>
        <v>9</v>
      </c>
      <c r="C78" s="28" t="s">
        <v>8</v>
      </c>
      <c r="D78" s="82">
        <f t="shared" si="44"/>
        <v>0</v>
      </c>
      <c r="E78" s="82">
        <f t="shared" si="44"/>
        <v>0</v>
      </c>
      <c r="F78" s="82">
        <f t="shared" si="44"/>
        <v>0</v>
      </c>
      <c r="G78" s="82"/>
      <c r="H78" s="43">
        <f t="shared" si="35"/>
        <v>0</v>
      </c>
      <c r="I78" s="82">
        <f t="shared" si="45"/>
        <v>0</v>
      </c>
      <c r="J78" s="82">
        <f t="shared" si="45"/>
        <v>0</v>
      </c>
      <c r="K78" s="82">
        <f t="shared" si="45"/>
        <v>0</v>
      </c>
      <c r="L78" s="82"/>
      <c r="M78" s="43">
        <f t="shared" si="37"/>
        <v>0</v>
      </c>
      <c r="N78" s="82">
        <f t="shared" si="46"/>
        <v>0</v>
      </c>
      <c r="O78" s="82">
        <f t="shared" si="46"/>
        <v>0</v>
      </c>
      <c r="P78" s="82">
        <f t="shared" si="46"/>
        <v>0</v>
      </c>
      <c r="Q78" s="82"/>
      <c r="R78" s="43">
        <f t="shared" si="39"/>
        <v>0</v>
      </c>
      <c r="S78" s="82">
        <f t="shared" si="47"/>
        <v>0</v>
      </c>
      <c r="T78" s="82">
        <f t="shared" si="47"/>
        <v>0</v>
      </c>
      <c r="U78" s="82">
        <f t="shared" si="47"/>
        <v>0</v>
      </c>
      <c r="V78" s="82"/>
      <c r="W78" s="43">
        <f t="shared" si="41"/>
        <v>0</v>
      </c>
      <c r="X78" s="82">
        <f t="shared" si="48"/>
        <v>0</v>
      </c>
      <c r="Y78" s="82">
        <f t="shared" si="48"/>
        <v>0</v>
      </c>
      <c r="Z78" s="82">
        <f t="shared" si="48"/>
        <v>0</v>
      </c>
      <c r="AA78" s="82"/>
      <c r="AB78" s="43">
        <f t="shared" si="43"/>
        <v>0</v>
      </c>
      <c r="AC78" s="116"/>
    </row>
    <row r="79" spans="2:29" x14ac:dyDescent="0.3">
      <c r="B79" s="27">
        <f t="shared" si="49"/>
        <v>10</v>
      </c>
      <c r="C79" s="28" t="s">
        <v>9</v>
      </c>
      <c r="D79" s="82">
        <f t="shared" si="44"/>
        <v>0</v>
      </c>
      <c r="E79" s="82">
        <f t="shared" si="44"/>
        <v>0</v>
      </c>
      <c r="F79" s="82">
        <f t="shared" si="44"/>
        <v>0</v>
      </c>
      <c r="G79" s="82"/>
      <c r="H79" s="43">
        <f t="shared" si="35"/>
        <v>0</v>
      </c>
      <c r="I79" s="82">
        <f t="shared" si="45"/>
        <v>0</v>
      </c>
      <c r="J79" s="82">
        <f t="shared" si="45"/>
        <v>0</v>
      </c>
      <c r="K79" s="82">
        <f t="shared" si="45"/>
        <v>0</v>
      </c>
      <c r="L79" s="82"/>
      <c r="M79" s="43">
        <f t="shared" si="37"/>
        <v>0</v>
      </c>
      <c r="N79" s="82">
        <f t="shared" si="46"/>
        <v>0</v>
      </c>
      <c r="O79" s="82">
        <f t="shared" si="46"/>
        <v>0</v>
      </c>
      <c r="P79" s="82">
        <f t="shared" si="46"/>
        <v>0</v>
      </c>
      <c r="Q79" s="82"/>
      <c r="R79" s="43">
        <f t="shared" si="39"/>
        <v>0</v>
      </c>
      <c r="S79" s="82">
        <f t="shared" si="47"/>
        <v>0</v>
      </c>
      <c r="T79" s="82">
        <f t="shared" si="47"/>
        <v>0</v>
      </c>
      <c r="U79" s="82">
        <f t="shared" si="47"/>
        <v>0</v>
      </c>
      <c r="V79" s="82"/>
      <c r="W79" s="43">
        <f t="shared" si="41"/>
        <v>0</v>
      </c>
      <c r="X79" s="82">
        <f t="shared" si="48"/>
        <v>0</v>
      </c>
      <c r="Y79" s="82">
        <f t="shared" si="48"/>
        <v>0</v>
      </c>
      <c r="Z79" s="82">
        <f t="shared" si="48"/>
        <v>0</v>
      </c>
      <c r="AA79" s="82"/>
      <c r="AB79" s="43">
        <f t="shared" si="43"/>
        <v>0</v>
      </c>
      <c r="AC79" s="116"/>
    </row>
    <row r="80" spans="2:29" x14ac:dyDescent="0.3">
      <c r="B80" s="27">
        <f t="shared" si="49"/>
        <v>11</v>
      </c>
      <c r="C80" s="28" t="s">
        <v>10</v>
      </c>
      <c r="D80" s="82">
        <f t="shared" si="44"/>
        <v>0</v>
      </c>
      <c r="E80" s="82">
        <f t="shared" si="44"/>
        <v>3.2278333333333332E-2</v>
      </c>
      <c r="F80" s="82">
        <f t="shared" si="44"/>
        <v>0</v>
      </c>
      <c r="G80" s="82"/>
      <c r="H80" s="43">
        <f t="shared" si="35"/>
        <v>3.2278333333333332E-2</v>
      </c>
      <c r="I80" s="82">
        <f t="shared" si="45"/>
        <v>3.2278333333333332E-2</v>
      </c>
      <c r="J80" s="82">
        <f t="shared" si="45"/>
        <v>2.209875E-2</v>
      </c>
      <c r="K80" s="82">
        <f t="shared" si="45"/>
        <v>0</v>
      </c>
      <c r="L80" s="82"/>
      <c r="M80" s="43">
        <f t="shared" si="37"/>
        <v>5.4377083333333333E-2</v>
      </c>
      <c r="N80" s="82">
        <f t="shared" si="46"/>
        <v>5.4377083333333333E-2</v>
      </c>
      <c r="O80" s="82">
        <f t="shared" si="46"/>
        <v>4.4725000000000001E-2</v>
      </c>
      <c r="P80" s="82">
        <f t="shared" si="46"/>
        <v>0</v>
      </c>
      <c r="Q80" s="82"/>
      <c r="R80" s="43">
        <f t="shared" si="39"/>
        <v>9.9102083333333341E-2</v>
      </c>
      <c r="S80" s="82">
        <f t="shared" si="47"/>
        <v>9.9102083333333341E-2</v>
      </c>
      <c r="T80" s="82">
        <f t="shared" si="47"/>
        <v>5.7699166666666662E-2</v>
      </c>
      <c r="U80" s="82">
        <f t="shared" si="47"/>
        <v>0</v>
      </c>
      <c r="V80" s="82"/>
      <c r="W80" s="43">
        <f t="shared" si="41"/>
        <v>0.15680125</v>
      </c>
      <c r="X80" s="82">
        <f t="shared" si="48"/>
        <v>0.15680125</v>
      </c>
      <c r="Y80" s="82">
        <f t="shared" si="48"/>
        <v>8.5757500000000014E-2</v>
      </c>
      <c r="Z80" s="82">
        <f t="shared" si="48"/>
        <v>0</v>
      </c>
      <c r="AA80" s="82"/>
      <c r="AB80" s="43">
        <f t="shared" si="43"/>
        <v>0.24255875000000002</v>
      </c>
      <c r="AC80" s="116"/>
    </row>
    <row r="81" spans="2:29" x14ac:dyDescent="0.3">
      <c r="B81" s="27">
        <f t="shared" si="49"/>
        <v>12</v>
      </c>
      <c r="C81" s="28" t="s">
        <v>11</v>
      </c>
      <c r="D81" s="82">
        <f t="shared" si="44"/>
        <v>0</v>
      </c>
      <c r="E81" s="82">
        <f t="shared" si="44"/>
        <v>3.2278333333333332E-2</v>
      </c>
      <c r="F81" s="82">
        <f t="shared" si="44"/>
        <v>0</v>
      </c>
      <c r="G81" s="82"/>
      <c r="H81" s="43">
        <f t="shared" si="35"/>
        <v>3.2278333333333332E-2</v>
      </c>
      <c r="I81" s="82">
        <f t="shared" si="45"/>
        <v>3.2278333333333332E-2</v>
      </c>
      <c r="J81" s="82">
        <f t="shared" si="45"/>
        <v>2.209875E-2</v>
      </c>
      <c r="K81" s="82">
        <f t="shared" si="45"/>
        <v>0</v>
      </c>
      <c r="L81" s="82"/>
      <c r="M81" s="43">
        <f t="shared" si="37"/>
        <v>5.4377083333333333E-2</v>
      </c>
      <c r="N81" s="82">
        <f t="shared" si="46"/>
        <v>5.4377083333333333E-2</v>
      </c>
      <c r="O81" s="82">
        <f t="shared" si="46"/>
        <v>4.4725000000000001E-2</v>
      </c>
      <c r="P81" s="82">
        <f t="shared" si="46"/>
        <v>0</v>
      </c>
      <c r="Q81" s="82"/>
      <c r="R81" s="43">
        <f t="shared" si="39"/>
        <v>9.9102083333333341E-2</v>
      </c>
      <c r="S81" s="82">
        <f t="shared" si="47"/>
        <v>9.9102083333333341E-2</v>
      </c>
      <c r="T81" s="82">
        <f t="shared" si="47"/>
        <v>5.7699166666666662E-2</v>
      </c>
      <c r="U81" s="82">
        <f t="shared" si="47"/>
        <v>0</v>
      </c>
      <c r="V81" s="82"/>
      <c r="W81" s="43">
        <f t="shared" si="41"/>
        <v>0.15680125</v>
      </c>
      <c r="X81" s="82">
        <f t="shared" si="48"/>
        <v>0.15680125</v>
      </c>
      <c r="Y81" s="82">
        <f t="shared" si="48"/>
        <v>8.5757500000000014E-2</v>
      </c>
      <c r="Z81" s="82">
        <f t="shared" si="48"/>
        <v>0</v>
      </c>
      <c r="AA81" s="82"/>
      <c r="AB81" s="43">
        <f t="shared" si="43"/>
        <v>0.24255875000000002</v>
      </c>
      <c r="AC81" s="116"/>
    </row>
    <row r="82" spans="2:29" x14ac:dyDescent="0.3">
      <c r="B82" s="27">
        <f t="shared" si="49"/>
        <v>13</v>
      </c>
      <c r="C82" s="28" t="s">
        <v>12</v>
      </c>
      <c r="D82" s="82">
        <f t="shared" si="44"/>
        <v>0</v>
      </c>
      <c r="E82" s="82">
        <f t="shared" si="44"/>
        <v>0</v>
      </c>
      <c r="F82" s="82">
        <f t="shared" si="44"/>
        <v>0</v>
      </c>
      <c r="G82" s="82"/>
      <c r="H82" s="43">
        <f t="shared" si="35"/>
        <v>0</v>
      </c>
      <c r="I82" s="82">
        <f t="shared" si="45"/>
        <v>0</v>
      </c>
      <c r="J82" s="82">
        <f t="shared" si="45"/>
        <v>0</v>
      </c>
      <c r="K82" s="82">
        <f t="shared" si="45"/>
        <v>0</v>
      </c>
      <c r="L82" s="82"/>
      <c r="M82" s="43">
        <f t="shared" si="37"/>
        <v>0</v>
      </c>
      <c r="N82" s="82">
        <f t="shared" si="46"/>
        <v>0</v>
      </c>
      <c r="O82" s="82">
        <f t="shared" si="46"/>
        <v>0</v>
      </c>
      <c r="P82" s="82">
        <f t="shared" si="46"/>
        <v>0</v>
      </c>
      <c r="Q82" s="82"/>
      <c r="R82" s="43">
        <f t="shared" si="39"/>
        <v>0</v>
      </c>
      <c r="S82" s="82">
        <f t="shared" si="47"/>
        <v>0</v>
      </c>
      <c r="T82" s="82">
        <f t="shared" si="47"/>
        <v>0</v>
      </c>
      <c r="U82" s="82">
        <f t="shared" si="47"/>
        <v>0</v>
      </c>
      <c r="V82" s="82"/>
      <c r="W82" s="43">
        <f t="shared" si="41"/>
        <v>0</v>
      </c>
      <c r="X82" s="82">
        <f t="shared" si="48"/>
        <v>0</v>
      </c>
      <c r="Y82" s="82">
        <f t="shared" si="48"/>
        <v>0</v>
      </c>
      <c r="Z82" s="82">
        <f t="shared" si="48"/>
        <v>0</v>
      </c>
      <c r="AA82" s="82"/>
      <c r="AB82" s="43">
        <f t="shared" si="43"/>
        <v>0</v>
      </c>
      <c r="AC82" s="116"/>
    </row>
    <row r="83" spans="2:29" x14ac:dyDescent="0.3">
      <c r="B83" s="27">
        <f t="shared" si="49"/>
        <v>14</v>
      </c>
      <c r="C83" s="28" t="s">
        <v>13</v>
      </c>
      <c r="D83" s="82">
        <f t="shared" si="44"/>
        <v>0</v>
      </c>
      <c r="E83" s="82">
        <f t="shared" si="44"/>
        <v>3.0833333333333334E-2</v>
      </c>
      <c r="F83" s="82">
        <f t="shared" si="44"/>
        <v>0</v>
      </c>
      <c r="G83" s="82"/>
      <c r="H83" s="43">
        <f t="shared" si="35"/>
        <v>3.0833333333333334E-2</v>
      </c>
      <c r="I83" s="82">
        <f t="shared" si="45"/>
        <v>3.0833333333333334E-2</v>
      </c>
      <c r="J83" s="82">
        <f t="shared" si="45"/>
        <v>1.8125000000000002E-2</v>
      </c>
      <c r="K83" s="82">
        <f t="shared" si="45"/>
        <v>0</v>
      </c>
      <c r="L83" s="82"/>
      <c r="M83" s="43">
        <f t="shared" si="37"/>
        <v>4.895833333333334E-2</v>
      </c>
      <c r="N83" s="82">
        <f t="shared" si="46"/>
        <v>4.8958333333333333E-2</v>
      </c>
      <c r="O83" s="82">
        <f t="shared" si="46"/>
        <v>3.7500000000000006E-2</v>
      </c>
      <c r="P83" s="82">
        <f t="shared" si="46"/>
        <v>0</v>
      </c>
      <c r="Q83" s="82"/>
      <c r="R83" s="43">
        <f t="shared" si="39"/>
        <v>8.6458333333333331E-2</v>
      </c>
      <c r="S83" s="82">
        <f t="shared" si="47"/>
        <v>8.6458333333333331E-2</v>
      </c>
      <c r="T83" s="82">
        <f t="shared" si="47"/>
        <v>4.5416666666666668E-2</v>
      </c>
      <c r="U83" s="82">
        <f t="shared" si="47"/>
        <v>0</v>
      </c>
      <c r="V83" s="82"/>
      <c r="W83" s="43">
        <f t="shared" si="41"/>
        <v>0.13187499999999999</v>
      </c>
      <c r="X83" s="82">
        <f t="shared" si="48"/>
        <v>0.13187499999999999</v>
      </c>
      <c r="Y83" s="82">
        <f t="shared" si="48"/>
        <v>6.6250000000000003E-2</v>
      </c>
      <c r="Z83" s="82">
        <f t="shared" si="48"/>
        <v>0</v>
      </c>
      <c r="AA83" s="82"/>
      <c r="AB83" s="43">
        <f t="shared" si="43"/>
        <v>0.198125</v>
      </c>
      <c r="AC83" s="116"/>
    </row>
    <row r="84" spans="2:29" x14ac:dyDescent="0.3">
      <c r="B84" s="27">
        <f t="shared" si="49"/>
        <v>15</v>
      </c>
      <c r="C84" s="28" t="s">
        <v>14</v>
      </c>
      <c r="D84" s="82">
        <f t="shared" si="44"/>
        <v>0</v>
      </c>
      <c r="E84" s="82">
        <f t="shared" si="44"/>
        <v>0</v>
      </c>
      <c r="F84" s="82">
        <f t="shared" si="44"/>
        <v>0</v>
      </c>
      <c r="G84" s="82"/>
      <c r="H84" s="43">
        <f t="shared" si="35"/>
        <v>0</v>
      </c>
      <c r="I84" s="82">
        <f t="shared" si="45"/>
        <v>0</v>
      </c>
      <c r="J84" s="82">
        <f t="shared" si="45"/>
        <v>0</v>
      </c>
      <c r="K84" s="82">
        <f t="shared" si="45"/>
        <v>0</v>
      </c>
      <c r="L84" s="82"/>
      <c r="M84" s="43">
        <f t="shared" si="37"/>
        <v>0</v>
      </c>
      <c r="N84" s="82">
        <f t="shared" si="46"/>
        <v>0</v>
      </c>
      <c r="O84" s="82">
        <f t="shared" si="46"/>
        <v>0</v>
      </c>
      <c r="P84" s="82">
        <f t="shared" si="46"/>
        <v>0</v>
      </c>
      <c r="Q84" s="82"/>
      <c r="R84" s="43">
        <f t="shared" si="39"/>
        <v>0</v>
      </c>
      <c r="S84" s="82">
        <f t="shared" si="47"/>
        <v>0</v>
      </c>
      <c r="T84" s="82">
        <f t="shared" si="47"/>
        <v>0</v>
      </c>
      <c r="U84" s="82">
        <f t="shared" si="47"/>
        <v>0</v>
      </c>
      <c r="V84" s="82"/>
      <c r="W84" s="43">
        <f t="shared" si="41"/>
        <v>0</v>
      </c>
      <c r="X84" s="82">
        <f t="shared" si="48"/>
        <v>0</v>
      </c>
      <c r="Y84" s="82">
        <f t="shared" si="48"/>
        <v>0</v>
      </c>
      <c r="Z84" s="82">
        <f t="shared" si="48"/>
        <v>0</v>
      </c>
      <c r="AA84" s="82"/>
      <c r="AB84" s="43">
        <f t="shared" si="43"/>
        <v>0</v>
      </c>
      <c r="AC84" s="116"/>
    </row>
    <row r="85" spans="2:29" x14ac:dyDescent="0.3">
      <c r="B85" s="27">
        <f t="shared" si="49"/>
        <v>16</v>
      </c>
      <c r="C85" s="28" t="s">
        <v>15</v>
      </c>
      <c r="D85" s="82">
        <f t="shared" si="44"/>
        <v>0</v>
      </c>
      <c r="E85" s="82">
        <f t="shared" si="44"/>
        <v>0</v>
      </c>
      <c r="F85" s="82">
        <f t="shared" si="44"/>
        <v>0</v>
      </c>
      <c r="G85" s="82"/>
      <c r="H85" s="43">
        <f t="shared" si="35"/>
        <v>0</v>
      </c>
      <c r="I85" s="82">
        <f t="shared" si="45"/>
        <v>0</v>
      </c>
      <c r="J85" s="82">
        <f t="shared" si="45"/>
        <v>0</v>
      </c>
      <c r="K85" s="82">
        <f t="shared" si="45"/>
        <v>0</v>
      </c>
      <c r="L85" s="82"/>
      <c r="M85" s="43">
        <f t="shared" si="37"/>
        <v>0</v>
      </c>
      <c r="N85" s="82">
        <f t="shared" si="46"/>
        <v>0</v>
      </c>
      <c r="O85" s="82">
        <f t="shared" si="46"/>
        <v>0</v>
      </c>
      <c r="P85" s="82">
        <f t="shared" si="46"/>
        <v>0</v>
      </c>
      <c r="Q85" s="82"/>
      <c r="R85" s="43">
        <f t="shared" si="39"/>
        <v>0</v>
      </c>
      <c r="S85" s="82">
        <f t="shared" si="47"/>
        <v>0</v>
      </c>
      <c r="T85" s="82">
        <f t="shared" si="47"/>
        <v>0</v>
      </c>
      <c r="U85" s="82">
        <f t="shared" si="47"/>
        <v>0</v>
      </c>
      <c r="V85" s="82"/>
      <c r="W85" s="43">
        <f t="shared" si="41"/>
        <v>0</v>
      </c>
      <c r="X85" s="82">
        <f t="shared" si="48"/>
        <v>0</v>
      </c>
      <c r="Y85" s="82">
        <f t="shared" si="48"/>
        <v>0</v>
      </c>
      <c r="Z85" s="82">
        <f t="shared" si="48"/>
        <v>0</v>
      </c>
      <c r="AA85" s="82"/>
      <c r="AB85" s="43">
        <f t="shared" si="43"/>
        <v>0</v>
      </c>
      <c r="AC85" s="116"/>
    </row>
    <row r="86" spans="2:29" x14ac:dyDescent="0.3">
      <c r="B86" s="27">
        <f t="shared" si="49"/>
        <v>17</v>
      </c>
      <c r="C86" s="28" t="s">
        <v>16</v>
      </c>
      <c r="D86" s="82">
        <f t="shared" si="44"/>
        <v>0</v>
      </c>
      <c r="E86" s="82">
        <f t="shared" si="44"/>
        <v>0</v>
      </c>
      <c r="F86" s="82">
        <f t="shared" si="44"/>
        <v>0</v>
      </c>
      <c r="G86" s="82"/>
      <c r="H86" s="43">
        <f t="shared" si="35"/>
        <v>0</v>
      </c>
      <c r="I86" s="82">
        <f t="shared" si="45"/>
        <v>0</v>
      </c>
      <c r="J86" s="82">
        <f t="shared" si="45"/>
        <v>0</v>
      </c>
      <c r="K86" s="82">
        <f t="shared" si="45"/>
        <v>0</v>
      </c>
      <c r="L86" s="82"/>
      <c r="M86" s="43">
        <f t="shared" si="37"/>
        <v>0</v>
      </c>
      <c r="N86" s="82">
        <f t="shared" si="46"/>
        <v>0</v>
      </c>
      <c r="O86" s="82">
        <f t="shared" si="46"/>
        <v>0</v>
      </c>
      <c r="P86" s="82">
        <f t="shared" si="46"/>
        <v>0</v>
      </c>
      <c r="Q86" s="82"/>
      <c r="R86" s="43">
        <f t="shared" si="39"/>
        <v>0</v>
      </c>
      <c r="S86" s="82">
        <f t="shared" si="47"/>
        <v>0</v>
      </c>
      <c r="T86" s="82">
        <f t="shared" si="47"/>
        <v>0</v>
      </c>
      <c r="U86" s="82">
        <f t="shared" si="47"/>
        <v>0</v>
      </c>
      <c r="V86" s="82"/>
      <c r="W86" s="43">
        <f t="shared" si="41"/>
        <v>0</v>
      </c>
      <c r="X86" s="82">
        <f t="shared" si="48"/>
        <v>0</v>
      </c>
      <c r="Y86" s="82">
        <f t="shared" si="48"/>
        <v>0</v>
      </c>
      <c r="Z86" s="82">
        <f t="shared" si="48"/>
        <v>0</v>
      </c>
      <c r="AA86" s="82"/>
      <c r="AB86" s="43">
        <f t="shared" si="43"/>
        <v>0</v>
      </c>
      <c r="AC86" s="116"/>
    </row>
    <row r="87" spans="2:29" ht="16" x14ac:dyDescent="0.3">
      <c r="B87" s="34"/>
      <c r="C87" s="35" t="s">
        <v>17</v>
      </c>
      <c r="D87" s="35">
        <f>SUM(D70:D86)</f>
        <v>0</v>
      </c>
      <c r="E87" s="35">
        <f t="shared" ref="E87:AB87" si="50">SUM(E70:E86)</f>
        <v>40.502880666666663</v>
      </c>
      <c r="F87" s="35">
        <f t="shared" si="50"/>
        <v>0</v>
      </c>
      <c r="G87" s="35">
        <f t="shared" si="50"/>
        <v>0</v>
      </c>
      <c r="H87" s="35">
        <f t="shared" si="50"/>
        <v>40.502880666666663</v>
      </c>
      <c r="I87" s="35">
        <f t="shared" si="50"/>
        <v>40.502880666666663</v>
      </c>
      <c r="J87" s="35">
        <f t="shared" si="50"/>
        <v>50.418685399999994</v>
      </c>
      <c r="K87" s="35">
        <f t="shared" si="50"/>
        <v>0</v>
      </c>
      <c r="L87" s="35">
        <f t="shared" si="50"/>
        <v>0</v>
      </c>
      <c r="M87" s="35">
        <f t="shared" si="50"/>
        <v>90.921566066666671</v>
      </c>
      <c r="N87" s="35">
        <f t="shared" si="50"/>
        <v>90.921566066666671</v>
      </c>
      <c r="O87" s="35">
        <f t="shared" si="50"/>
        <v>99.04643729999998</v>
      </c>
      <c r="P87" s="35">
        <f t="shared" si="50"/>
        <v>0</v>
      </c>
      <c r="Q87" s="35">
        <f t="shared" si="50"/>
        <v>0</v>
      </c>
      <c r="R87" s="35">
        <f t="shared" si="50"/>
        <v>189.96800336666661</v>
      </c>
      <c r="S87" s="35">
        <f t="shared" si="50"/>
        <v>189.96800336666661</v>
      </c>
      <c r="T87" s="35">
        <f t="shared" si="50"/>
        <v>38.011648466666664</v>
      </c>
      <c r="U87" s="35">
        <f t="shared" si="50"/>
        <v>0</v>
      </c>
      <c r="V87" s="35">
        <f t="shared" si="50"/>
        <v>0</v>
      </c>
      <c r="W87" s="35">
        <f t="shared" si="50"/>
        <v>227.97965183333332</v>
      </c>
      <c r="X87" s="35">
        <f t="shared" si="50"/>
        <v>227.97965183333332</v>
      </c>
      <c r="Y87" s="35">
        <f t="shared" si="50"/>
        <v>44.614233466666661</v>
      </c>
      <c r="Z87" s="35">
        <f t="shared" si="50"/>
        <v>0</v>
      </c>
      <c r="AA87" s="35">
        <f t="shared" si="50"/>
        <v>0</v>
      </c>
      <c r="AB87" s="35">
        <f t="shared" si="50"/>
        <v>272.59388529999995</v>
      </c>
      <c r="AC87" s="116"/>
    </row>
    <row r="88" spans="2:29"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166"/>
  <sheetViews>
    <sheetView showGridLines="0" view="pageBreakPreview" topLeftCell="A58" zoomScale="56" zoomScaleNormal="68" zoomScaleSheetLayoutView="70" workbookViewId="0">
      <selection activeCell="D68" sqref="D68:D84"/>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117</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3.0250103724831003</v>
      </c>
      <c r="E14" s="29"/>
      <c r="F14" s="29"/>
      <c r="G14" s="29"/>
      <c r="H14" s="29">
        <f>D14+E14-F14-G14</f>
        <v>3.0250103724831003</v>
      </c>
      <c r="I14" s="30">
        <f>H14</f>
        <v>3.0250103724831003</v>
      </c>
      <c r="J14" s="29"/>
      <c r="K14" s="29"/>
      <c r="L14" s="29"/>
      <c r="M14" s="30">
        <f>I14+J14-K14-L14</f>
        <v>3.0250103724831003</v>
      </c>
      <c r="N14" s="29">
        <f>M14</f>
        <v>3.0250103724831003</v>
      </c>
      <c r="O14" s="29"/>
      <c r="P14" s="29"/>
      <c r="Q14" s="29"/>
      <c r="R14" s="29">
        <f>N14+O14-P14-Q14</f>
        <v>3.0250103724831003</v>
      </c>
      <c r="S14" s="30">
        <f>R14</f>
        <v>3.0250103724831003</v>
      </c>
      <c r="T14" s="29"/>
      <c r="U14" s="30"/>
      <c r="V14" s="29"/>
      <c r="W14" s="30">
        <f>S14+T14-U14-V14</f>
        <v>3.0250103724831003</v>
      </c>
    </row>
    <row r="15" spans="1:23" s="26" customFormat="1" x14ac:dyDescent="0.3">
      <c r="B15" s="27">
        <f>B14+1</f>
        <v>2</v>
      </c>
      <c r="C15" s="28" t="s">
        <v>1</v>
      </c>
      <c r="D15" s="133">
        <v>156.79479191410255</v>
      </c>
      <c r="E15" s="29"/>
      <c r="F15" s="29"/>
      <c r="G15" s="29"/>
      <c r="H15" s="29">
        <f t="shared" ref="H15:H30" si="0">D15+E15-F15-G15</f>
        <v>156.79479191410255</v>
      </c>
      <c r="I15" s="30">
        <f t="shared" ref="I15:I30" si="1">H15</f>
        <v>156.79479191410255</v>
      </c>
      <c r="J15" s="29"/>
      <c r="K15" s="29"/>
      <c r="L15" s="29"/>
      <c r="M15" s="30">
        <f t="shared" ref="M15:M30" si="2">I15+J15-K15-L15</f>
        <v>156.79479191410255</v>
      </c>
      <c r="N15" s="29">
        <f t="shared" ref="N15:N30" si="3">M15</f>
        <v>156.79479191410255</v>
      </c>
      <c r="O15" s="29"/>
      <c r="P15" s="29"/>
      <c r="Q15" s="29"/>
      <c r="R15" s="29">
        <f t="shared" ref="R15:R30" si="4">N15+O15-P15-Q15</f>
        <v>156.79479191410255</v>
      </c>
      <c r="S15" s="30">
        <f t="shared" ref="S15:S30" si="5">R15</f>
        <v>156.79479191410255</v>
      </c>
      <c r="T15" s="29"/>
      <c r="U15" s="30"/>
      <c r="V15" s="29"/>
      <c r="W15" s="30">
        <f t="shared" ref="W15:W30" si="6">S15+T15-U15-V15</f>
        <v>156.79479191410255</v>
      </c>
    </row>
    <row r="16" spans="1:23" s="26" customFormat="1" x14ac:dyDescent="0.3">
      <c r="B16" s="27">
        <f t="shared" ref="B16:B30" si="7">B15+1</f>
        <v>3</v>
      </c>
      <c r="C16" s="28" t="s">
        <v>2</v>
      </c>
      <c r="D16" s="133">
        <v>73.849999999999994</v>
      </c>
      <c r="E16" s="29"/>
      <c r="F16" s="31"/>
      <c r="G16" s="31"/>
      <c r="H16" s="29">
        <f t="shared" si="0"/>
        <v>73.849999999999994</v>
      </c>
      <c r="I16" s="30">
        <f t="shared" si="1"/>
        <v>73.849999999999994</v>
      </c>
      <c r="J16" s="29"/>
      <c r="K16" s="31"/>
      <c r="L16" s="31"/>
      <c r="M16" s="30">
        <f t="shared" si="2"/>
        <v>73.849999999999994</v>
      </c>
      <c r="N16" s="29">
        <f t="shared" si="3"/>
        <v>73.849999999999994</v>
      </c>
      <c r="O16" s="29"/>
      <c r="P16" s="31"/>
      <c r="Q16" s="29"/>
      <c r="R16" s="29">
        <f t="shared" si="4"/>
        <v>73.849999999999994</v>
      </c>
      <c r="S16" s="30">
        <f t="shared" si="5"/>
        <v>73.849999999999994</v>
      </c>
      <c r="T16" s="29"/>
      <c r="U16" s="30"/>
      <c r="V16" s="29"/>
      <c r="W16" s="30">
        <f t="shared" si="6"/>
        <v>73.849999999999994</v>
      </c>
    </row>
    <row r="17" spans="2:23" s="26" customFormat="1" x14ac:dyDescent="0.3">
      <c r="B17" s="27">
        <f t="shared" si="7"/>
        <v>4</v>
      </c>
      <c r="C17" s="28" t="s">
        <v>3</v>
      </c>
      <c r="D17" s="133">
        <v>147.5128596753207</v>
      </c>
      <c r="E17" s="29"/>
      <c r="F17" s="31"/>
      <c r="G17" s="31"/>
      <c r="H17" s="29">
        <f t="shared" si="0"/>
        <v>147.5128596753207</v>
      </c>
      <c r="I17" s="30">
        <f t="shared" si="1"/>
        <v>147.5128596753207</v>
      </c>
      <c r="J17" s="29"/>
      <c r="K17" s="31"/>
      <c r="L17" s="31"/>
      <c r="M17" s="30">
        <f t="shared" si="2"/>
        <v>147.5128596753207</v>
      </c>
      <c r="N17" s="29">
        <f t="shared" si="3"/>
        <v>147.5128596753207</v>
      </c>
      <c r="O17" s="29"/>
      <c r="P17" s="31"/>
      <c r="Q17" s="29"/>
      <c r="R17" s="29">
        <f t="shared" si="4"/>
        <v>147.5128596753207</v>
      </c>
      <c r="S17" s="30">
        <f t="shared" si="5"/>
        <v>147.5128596753207</v>
      </c>
      <c r="T17" s="29"/>
      <c r="U17" s="30"/>
      <c r="V17" s="29"/>
      <c r="W17" s="30">
        <f t="shared" si="6"/>
        <v>147.5128596753207</v>
      </c>
    </row>
    <row r="18" spans="2:23" s="26" customFormat="1" x14ac:dyDescent="0.3">
      <c r="B18" s="27">
        <f t="shared" si="7"/>
        <v>5</v>
      </c>
      <c r="C18" s="28" t="s">
        <v>4</v>
      </c>
      <c r="D18" s="133">
        <v>91.663136003771172</v>
      </c>
      <c r="E18" s="29"/>
      <c r="F18" s="31"/>
      <c r="G18" s="31"/>
      <c r="H18" s="29">
        <f t="shared" si="0"/>
        <v>91.663136003771172</v>
      </c>
      <c r="I18" s="30">
        <f t="shared" si="1"/>
        <v>91.663136003771172</v>
      </c>
      <c r="J18" s="29"/>
      <c r="K18" s="31"/>
      <c r="L18" s="31"/>
      <c r="M18" s="30">
        <f t="shared" si="2"/>
        <v>91.663136003771172</v>
      </c>
      <c r="N18" s="29">
        <f t="shared" si="3"/>
        <v>91.663136003771172</v>
      </c>
      <c r="O18" s="29"/>
      <c r="P18" s="31"/>
      <c r="Q18" s="29"/>
      <c r="R18" s="29">
        <f t="shared" si="4"/>
        <v>91.663136003771172</v>
      </c>
      <c r="S18" s="30">
        <f t="shared" si="5"/>
        <v>91.663136003771172</v>
      </c>
      <c r="T18" s="29"/>
      <c r="U18" s="30"/>
      <c r="V18" s="29"/>
      <c r="W18" s="30">
        <f t="shared" si="6"/>
        <v>91.663136003771172</v>
      </c>
    </row>
    <row r="19" spans="2:23" s="32" customFormat="1" x14ac:dyDescent="0.3">
      <c r="B19" s="27">
        <f t="shared" si="7"/>
        <v>6</v>
      </c>
      <c r="C19" s="28" t="s">
        <v>5</v>
      </c>
      <c r="D19" s="133">
        <v>2465.36280463207</v>
      </c>
      <c r="E19" s="29"/>
      <c r="F19" s="29"/>
      <c r="G19" s="29"/>
      <c r="H19" s="29">
        <f t="shared" si="0"/>
        <v>2465.36280463207</v>
      </c>
      <c r="I19" s="30">
        <f t="shared" si="1"/>
        <v>2465.36280463207</v>
      </c>
      <c r="J19" s="29"/>
      <c r="K19" s="29"/>
      <c r="L19" s="29"/>
      <c r="M19" s="30">
        <f t="shared" si="2"/>
        <v>2465.36280463207</v>
      </c>
      <c r="N19" s="29">
        <f t="shared" si="3"/>
        <v>2465.36280463207</v>
      </c>
      <c r="O19" s="29"/>
      <c r="P19" s="29"/>
      <c r="Q19" s="29"/>
      <c r="R19" s="29">
        <f t="shared" si="4"/>
        <v>2465.36280463207</v>
      </c>
      <c r="S19" s="30">
        <f t="shared" si="5"/>
        <v>2465.36280463207</v>
      </c>
      <c r="T19" s="29"/>
      <c r="U19" s="30"/>
      <c r="V19" s="29"/>
      <c r="W19" s="30">
        <f t="shared" si="6"/>
        <v>2465.36280463207</v>
      </c>
    </row>
    <row r="20" spans="2:23" s="32" customFormat="1" x14ac:dyDescent="0.3">
      <c r="B20" s="27">
        <f t="shared" si="7"/>
        <v>7</v>
      </c>
      <c r="C20" s="28" t="s">
        <v>6</v>
      </c>
      <c r="D20" s="133">
        <v>5.0409049482966299</v>
      </c>
      <c r="E20" s="29"/>
      <c r="F20" s="33"/>
      <c r="G20" s="29"/>
      <c r="H20" s="29">
        <f t="shared" si="0"/>
        <v>5.0409049482966299</v>
      </c>
      <c r="I20" s="30">
        <f t="shared" si="1"/>
        <v>5.0409049482966299</v>
      </c>
      <c r="J20" s="29"/>
      <c r="K20" s="33"/>
      <c r="L20" s="29"/>
      <c r="M20" s="30">
        <f t="shared" si="2"/>
        <v>5.0409049482966299</v>
      </c>
      <c r="N20" s="29">
        <f t="shared" si="3"/>
        <v>5.0409049482966299</v>
      </c>
      <c r="O20" s="29"/>
      <c r="P20" s="33"/>
      <c r="Q20" s="29"/>
      <c r="R20" s="29">
        <f t="shared" si="4"/>
        <v>5.0409049482966299</v>
      </c>
      <c r="S20" s="30">
        <f t="shared" si="5"/>
        <v>5.0409049482966299</v>
      </c>
      <c r="T20" s="29"/>
      <c r="U20" s="30"/>
      <c r="V20" s="29"/>
      <c r="W20" s="30">
        <f t="shared" si="6"/>
        <v>5.0409049482966299</v>
      </c>
    </row>
    <row r="21" spans="2:23" s="32" customFormat="1" x14ac:dyDescent="0.3">
      <c r="B21" s="27">
        <f t="shared" si="7"/>
        <v>8</v>
      </c>
      <c r="C21" s="28" t="s">
        <v>7</v>
      </c>
      <c r="D21" s="133">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32.510099787069834</v>
      </c>
      <c r="E22" s="29"/>
      <c r="F22" s="29"/>
      <c r="G22" s="29"/>
      <c r="H22" s="29">
        <f t="shared" si="0"/>
        <v>32.510099787069834</v>
      </c>
      <c r="I22" s="30">
        <f t="shared" si="1"/>
        <v>32.510099787069834</v>
      </c>
      <c r="J22" s="29"/>
      <c r="K22" s="29"/>
      <c r="L22" s="29"/>
      <c r="M22" s="30">
        <f t="shared" si="2"/>
        <v>32.510099787069834</v>
      </c>
      <c r="N22" s="29">
        <f t="shared" si="3"/>
        <v>32.510099787069834</v>
      </c>
      <c r="O22" s="29"/>
      <c r="P22" s="29"/>
      <c r="Q22" s="29"/>
      <c r="R22" s="29">
        <f t="shared" si="4"/>
        <v>32.510099787069834</v>
      </c>
      <c r="S22" s="30">
        <f t="shared" si="5"/>
        <v>32.510099787069834</v>
      </c>
      <c r="T22" s="29"/>
      <c r="U22" s="30"/>
      <c r="V22" s="29"/>
      <c r="W22" s="30">
        <f t="shared" si="6"/>
        <v>32.510099787069834</v>
      </c>
    </row>
    <row r="23" spans="2:23" s="32" customFormat="1" x14ac:dyDescent="0.3">
      <c r="B23" s="27">
        <f t="shared" si="7"/>
        <v>10</v>
      </c>
      <c r="C23" s="28" t="s">
        <v>9</v>
      </c>
      <c r="D23" s="133">
        <v>0.69212833751430791</v>
      </c>
      <c r="E23" s="29"/>
      <c r="F23" s="29"/>
      <c r="G23" s="29"/>
      <c r="H23" s="29">
        <f t="shared" si="0"/>
        <v>0.69212833751430791</v>
      </c>
      <c r="I23" s="30">
        <f t="shared" si="1"/>
        <v>0.69212833751430791</v>
      </c>
      <c r="J23" s="29"/>
      <c r="K23" s="29"/>
      <c r="L23" s="29"/>
      <c r="M23" s="30">
        <f t="shared" si="2"/>
        <v>0.69212833751430791</v>
      </c>
      <c r="N23" s="29">
        <f t="shared" si="3"/>
        <v>0.69212833751430791</v>
      </c>
      <c r="O23" s="29"/>
      <c r="P23" s="29"/>
      <c r="Q23" s="29"/>
      <c r="R23" s="29">
        <f t="shared" si="4"/>
        <v>0.69212833751430791</v>
      </c>
      <c r="S23" s="30">
        <f t="shared" si="5"/>
        <v>0.69212833751430791</v>
      </c>
      <c r="T23" s="29"/>
      <c r="U23" s="30"/>
      <c r="V23" s="29"/>
      <c r="W23" s="30">
        <f t="shared" si="6"/>
        <v>0.69212833751430791</v>
      </c>
    </row>
    <row r="24" spans="2:23" s="32" customFormat="1" x14ac:dyDescent="0.3">
      <c r="B24" s="27">
        <f t="shared" si="7"/>
        <v>11</v>
      </c>
      <c r="C24" s="28" t="s">
        <v>10</v>
      </c>
      <c r="D24" s="133">
        <v>1.5291287977986348</v>
      </c>
      <c r="E24" s="29"/>
      <c r="F24" s="29"/>
      <c r="G24" s="29"/>
      <c r="H24" s="29">
        <f t="shared" si="0"/>
        <v>1.5291287977986348</v>
      </c>
      <c r="I24" s="30">
        <f t="shared" si="1"/>
        <v>1.5291287977986348</v>
      </c>
      <c r="J24" s="29"/>
      <c r="K24" s="29"/>
      <c r="L24" s="29"/>
      <c r="M24" s="30">
        <f t="shared" si="2"/>
        <v>1.5291287977986348</v>
      </c>
      <c r="N24" s="29">
        <f t="shared" si="3"/>
        <v>1.5291287977986348</v>
      </c>
      <c r="O24" s="29"/>
      <c r="P24" s="29"/>
      <c r="Q24" s="29"/>
      <c r="R24" s="29">
        <f t="shared" si="4"/>
        <v>1.5291287977986348</v>
      </c>
      <c r="S24" s="30">
        <f t="shared" si="5"/>
        <v>1.5291287977986348</v>
      </c>
      <c r="T24" s="29"/>
      <c r="U24" s="30"/>
      <c r="V24" s="29"/>
      <c r="W24" s="30">
        <f t="shared" si="6"/>
        <v>1.5291287977986348</v>
      </c>
    </row>
    <row r="25" spans="2:23" s="32" customFormat="1" x14ac:dyDescent="0.3">
      <c r="B25" s="27">
        <f t="shared" si="7"/>
        <v>12</v>
      </c>
      <c r="C25" s="28" t="s">
        <v>11</v>
      </c>
      <c r="D25" s="133">
        <v>3.3227859247271083</v>
      </c>
      <c r="E25" s="29"/>
      <c r="F25" s="29"/>
      <c r="G25" s="29"/>
      <c r="H25" s="29">
        <f t="shared" si="0"/>
        <v>3.3227859247271083</v>
      </c>
      <c r="I25" s="30">
        <f t="shared" si="1"/>
        <v>3.3227859247271083</v>
      </c>
      <c r="J25" s="29"/>
      <c r="K25" s="29"/>
      <c r="L25" s="29"/>
      <c r="M25" s="30">
        <f t="shared" si="2"/>
        <v>3.3227859247271083</v>
      </c>
      <c r="N25" s="29">
        <f t="shared" si="3"/>
        <v>3.3227859247271083</v>
      </c>
      <c r="O25" s="29"/>
      <c r="P25" s="29"/>
      <c r="Q25" s="29"/>
      <c r="R25" s="29">
        <f t="shared" si="4"/>
        <v>3.3227859247271083</v>
      </c>
      <c r="S25" s="30">
        <f t="shared" si="5"/>
        <v>3.3227859247271083</v>
      </c>
      <c r="T25" s="29"/>
      <c r="U25" s="30"/>
      <c r="V25" s="29"/>
      <c r="W25" s="30">
        <f t="shared" si="6"/>
        <v>3.3227859247271083</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0.10369218304688214</v>
      </c>
      <c r="E27" s="29"/>
      <c r="F27" s="29"/>
      <c r="G27" s="29"/>
      <c r="H27" s="29">
        <f t="shared" si="0"/>
        <v>0.10369218304688214</v>
      </c>
      <c r="I27" s="30">
        <f t="shared" si="1"/>
        <v>0.10369218304688214</v>
      </c>
      <c r="J27" s="29"/>
      <c r="K27" s="29"/>
      <c r="L27" s="29"/>
      <c r="M27" s="30">
        <f t="shared" si="2"/>
        <v>0.10369218304688214</v>
      </c>
      <c r="N27" s="29">
        <f t="shared" si="3"/>
        <v>0.10369218304688214</v>
      </c>
      <c r="O27" s="29"/>
      <c r="P27" s="29"/>
      <c r="Q27" s="29"/>
      <c r="R27" s="29">
        <f t="shared" si="4"/>
        <v>0.10369218304688214</v>
      </c>
      <c r="S27" s="30">
        <f t="shared" si="5"/>
        <v>0.10369218304688214</v>
      </c>
      <c r="T27" s="29"/>
      <c r="U27" s="30"/>
      <c r="V27" s="29"/>
      <c r="W27" s="30">
        <f t="shared" si="6"/>
        <v>0.10369218304688214</v>
      </c>
    </row>
    <row r="28" spans="2: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2981.4073425762008</v>
      </c>
      <c r="E31" s="36">
        <f>SUM(E14:E30)</f>
        <v>0</v>
      </c>
      <c r="F31" s="36">
        <f t="shared" ref="F31:W31" si="8">SUM(F14:F30)</f>
        <v>0</v>
      </c>
      <c r="G31" s="36">
        <f t="shared" si="8"/>
        <v>0</v>
      </c>
      <c r="H31" s="36">
        <f t="shared" si="8"/>
        <v>2981.4073425762008</v>
      </c>
      <c r="I31" s="36">
        <f t="shared" si="8"/>
        <v>2981.4073425762008</v>
      </c>
      <c r="J31" s="36">
        <f t="shared" si="8"/>
        <v>0</v>
      </c>
      <c r="K31" s="36">
        <f t="shared" si="8"/>
        <v>0</v>
      </c>
      <c r="L31" s="36">
        <f t="shared" si="8"/>
        <v>0</v>
      </c>
      <c r="M31" s="36">
        <f t="shared" si="8"/>
        <v>2981.4073425762008</v>
      </c>
      <c r="N31" s="36">
        <f t="shared" si="8"/>
        <v>2981.4073425762008</v>
      </c>
      <c r="O31" s="36">
        <f t="shared" si="8"/>
        <v>0</v>
      </c>
      <c r="P31" s="36">
        <f t="shared" si="8"/>
        <v>0</v>
      </c>
      <c r="Q31" s="36">
        <f t="shared" si="8"/>
        <v>0</v>
      </c>
      <c r="R31" s="36">
        <f t="shared" si="8"/>
        <v>2981.4073425762008</v>
      </c>
      <c r="S31" s="36">
        <f t="shared" si="8"/>
        <v>2981.4073425762008</v>
      </c>
      <c r="T31" s="36">
        <f t="shared" si="8"/>
        <v>0</v>
      </c>
      <c r="U31" s="36">
        <f t="shared" si="8"/>
        <v>0</v>
      </c>
      <c r="V31" s="36">
        <f t="shared" si="8"/>
        <v>0</v>
      </c>
      <c r="W31" s="36">
        <f t="shared" si="8"/>
        <v>2981.4073425762008</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3.0250103724831003</v>
      </c>
      <c r="E40" s="29"/>
      <c r="F40" s="30"/>
      <c r="G40" s="29"/>
      <c r="H40" s="30">
        <f>D40+E40-F40-G40</f>
        <v>3.0250103724831003</v>
      </c>
      <c r="I40" s="30">
        <f>H40</f>
        <v>3.0250103724831003</v>
      </c>
      <c r="J40" s="29"/>
      <c r="K40" s="30"/>
      <c r="L40" s="29"/>
      <c r="M40" s="30">
        <f>I40+J40-K40-L40</f>
        <v>3.0250103724831003</v>
      </c>
      <c r="N40" s="30">
        <f>M40</f>
        <v>3.0250103724831003</v>
      </c>
      <c r="O40" s="29"/>
      <c r="P40" s="30"/>
      <c r="Q40" s="29"/>
      <c r="R40" s="30">
        <f>N40+O40-P40-Q40</f>
        <v>3.0250103724831003</v>
      </c>
      <c r="S40" s="30">
        <f>R40</f>
        <v>3.0250103724831003</v>
      </c>
      <c r="T40" s="29"/>
      <c r="U40" s="30"/>
      <c r="V40" s="29"/>
      <c r="W40" s="30">
        <f>S40+T40-U40-V40</f>
        <v>3.0250103724831003</v>
      </c>
    </row>
    <row r="41" spans="1:33" s="26" customFormat="1" x14ac:dyDescent="0.3">
      <c r="B41" s="27">
        <f>B40+1</f>
        <v>2</v>
      </c>
      <c r="C41" s="28" t="s">
        <v>1</v>
      </c>
      <c r="D41" s="30">
        <f t="shared" si="9"/>
        <v>156.79479191410255</v>
      </c>
      <c r="E41" s="29"/>
      <c r="F41" s="30"/>
      <c r="G41" s="29"/>
      <c r="H41" s="30">
        <f t="shared" ref="H41:H56" si="10">D41+E41-F41-G41</f>
        <v>156.79479191410255</v>
      </c>
      <c r="I41" s="30">
        <f t="shared" ref="I41:I56" si="11">H41</f>
        <v>156.79479191410255</v>
      </c>
      <c r="J41" s="29"/>
      <c r="K41" s="30"/>
      <c r="L41" s="29"/>
      <c r="M41" s="30">
        <f t="shared" ref="M41:M56" si="12">I41+J41-K41-L41</f>
        <v>156.79479191410255</v>
      </c>
      <c r="N41" s="30">
        <f t="shared" ref="N41:N56" si="13">M41</f>
        <v>156.79479191410255</v>
      </c>
      <c r="O41" s="29"/>
      <c r="P41" s="30"/>
      <c r="Q41" s="29"/>
      <c r="R41" s="30">
        <f t="shared" ref="R41:R56" si="14">N41+O41-P41-Q41</f>
        <v>156.79479191410255</v>
      </c>
      <c r="S41" s="30">
        <f t="shared" ref="S41:S56" si="15">R41</f>
        <v>156.79479191410255</v>
      </c>
      <c r="T41" s="29"/>
      <c r="U41" s="30"/>
      <c r="V41" s="29"/>
      <c r="W41" s="30">
        <f t="shared" ref="W41:W56" si="16">S41+T41-U41-V41</f>
        <v>156.79479191410255</v>
      </c>
    </row>
    <row r="42" spans="1:33" s="32" customFormat="1" x14ac:dyDescent="0.3">
      <c r="A42" s="26"/>
      <c r="B42" s="27">
        <f t="shared" ref="B42:B56" si="17">B41+1</f>
        <v>3</v>
      </c>
      <c r="C42" s="28" t="s">
        <v>2</v>
      </c>
      <c r="D42" s="30">
        <f t="shared" si="9"/>
        <v>73.849999999999994</v>
      </c>
      <c r="E42" s="29"/>
      <c r="F42" s="30"/>
      <c r="G42" s="29"/>
      <c r="H42" s="30">
        <f t="shared" si="10"/>
        <v>73.849999999999994</v>
      </c>
      <c r="I42" s="30">
        <f t="shared" si="11"/>
        <v>73.849999999999994</v>
      </c>
      <c r="J42" s="29"/>
      <c r="K42" s="30"/>
      <c r="L42" s="29"/>
      <c r="M42" s="30">
        <f t="shared" si="12"/>
        <v>73.849999999999994</v>
      </c>
      <c r="N42" s="30">
        <f t="shared" si="13"/>
        <v>73.849999999999994</v>
      </c>
      <c r="O42" s="29"/>
      <c r="P42" s="30"/>
      <c r="Q42" s="29"/>
      <c r="R42" s="30">
        <f t="shared" si="14"/>
        <v>73.849999999999994</v>
      </c>
      <c r="S42" s="30">
        <f t="shared" si="15"/>
        <v>73.849999999999994</v>
      </c>
      <c r="T42" s="29"/>
      <c r="U42" s="30"/>
      <c r="V42" s="29"/>
      <c r="W42" s="30">
        <f t="shared" si="16"/>
        <v>73.849999999999994</v>
      </c>
    </row>
    <row r="43" spans="1:33" s="32" customFormat="1" x14ac:dyDescent="0.3">
      <c r="A43" s="26"/>
      <c r="B43" s="27">
        <f t="shared" si="17"/>
        <v>4</v>
      </c>
      <c r="C43" s="28" t="s">
        <v>3</v>
      </c>
      <c r="D43" s="30">
        <f t="shared" si="9"/>
        <v>147.5128596753207</v>
      </c>
      <c r="E43" s="29"/>
      <c r="F43" s="30"/>
      <c r="G43" s="29"/>
      <c r="H43" s="30">
        <f t="shared" si="10"/>
        <v>147.5128596753207</v>
      </c>
      <c r="I43" s="30">
        <f t="shared" si="11"/>
        <v>147.5128596753207</v>
      </c>
      <c r="J43" s="29"/>
      <c r="K43" s="30"/>
      <c r="L43" s="29"/>
      <c r="M43" s="30">
        <f t="shared" si="12"/>
        <v>147.5128596753207</v>
      </c>
      <c r="N43" s="30">
        <f t="shared" si="13"/>
        <v>147.5128596753207</v>
      </c>
      <c r="O43" s="29"/>
      <c r="P43" s="30"/>
      <c r="Q43" s="29"/>
      <c r="R43" s="30">
        <f t="shared" si="14"/>
        <v>147.5128596753207</v>
      </c>
      <c r="S43" s="30">
        <f t="shared" si="15"/>
        <v>147.5128596753207</v>
      </c>
      <c r="T43" s="29"/>
      <c r="U43" s="30"/>
      <c r="V43" s="29"/>
      <c r="W43" s="30">
        <f t="shared" si="16"/>
        <v>147.5128596753207</v>
      </c>
    </row>
    <row r="44" spans="1:33" s="32" customFormat="1" x14ac:dyDescent="0.3">
      <c r="A44" s="26"/>
      <c r="B44" s="27">
        <f t="shared" si="17"/>
        <v>5</v>
      </c>
      <c r="C44" s="28" t="s">
        <v>4</v>
      </c>
      <c r="D44" s="30">
        <f t="shared" si="9"/>
        <v>91.663136003771172</v>
      </c>
      <c r="E44" s="29"/>
      <c r="F44" s="30"/>
      <c r="G44" s="29"/>
      <c r="H44" s="30">
        <f t="shared" si="10"/>
        <v>91.663136003771172</v>
      </c>
      <c r="I44" s="30">
        <f t="shared" si="11"/>
        <v>91.663136003771172</v>
      </c>
      <c r="J44" s="29"/>
      <c r="K44" s="30"/>
      <c r="L44" s="29"/>
      <c r="M44" s="30">
        <f t="shared" si="12"/>
        <v>91.663136003771172</v>
      </c>
      <c r="N44" s="30">
        <f t="shared" si="13"/>
        <v>91.663136003771172</v>
      </c>
      <c r="O44" s="29"/>
      <c r="P44" s="30"/>
      <c r="Q44" s="29"/>
      <c r="R44" s="30">
        <f t="shared" si="14"/>
        <v>91.663136003771172</v>
      </c>
      <c r="S44" s="30">
        <f t="shared" si="15"/>
        <v>91.663136003771172</v>
      </c>
      <c r="T44" s="29"/>
      <c r="U44" s="30"/>
      <c r="V44" s="29"/>
      <c r="W44" s="30">
        <f t="shared" si="16"/>
        <v>91.663136003771172</v>
      </c>
    </row>
    <row r="45" spans="1:33" s="32" customFormat="1" x14ac:dyDescent="0.3">
      <c r="A45" s="26"/>
      <c r="B45" s="27">
        <f t="shared" si="17"/>
        <v>6</v>
      </c>
      <c r="C45" s="28" t="s">
        <v>5</v>
      </c>
      <c r="D45" s="30">
        <f t="shared" si="9"/>
        <v>2465.36280463207</v>
      </c>
      <c r="E45" s="29"/>
      <c r="F45" s="30"/>
      <c r="G45" s="29"/>
      <c r="H45" s="30">
        <f t="shared" si="10"/>
        <v>2465.36280463207</v>
      </c>
      <c r="I45" s="30">
        <f t="shared" si="11"/>
        <v>2465.36280463207</v>
      </c>
      <c r="J45" s="29"/>
      <c r="K45" s="30"/>
      <c r="L45" s="29"/>
      <c r="M45" s="30">
        <f t="shared" si="12"/>
        <v>2465.36280463207</v>
      </c>
      <c r="N45" s="30">
        <f t="shared" si="13"/>
        <v>2465.36280463207</v>
      </c>
      <c r="O45" s="29"/>
      <c r="P45" s="30"/>
      <c r="Q45" s="29"/>
      <c r="R45" s="30">
        <f t="shared" si="14"/>
        <v>2465.36280463207</v>
      </c>
      <c r="S45" s="30">
        <f t="shared" si="15"/>
        <v>2465.36280463207</v>
      </c>
      <c r="T45" s="29"/>
      <c r="U45" s="30"/>
      <c r="V45" s="29"/>
      <c r="W45" s="30">
        <f t="shared" si="16"/>
        <v>2465.36280463207</v>
      </c>
    </row>
    <row r="46" spans="1:33" s="32" customFormat="1" x14ac:dyDescent="0.3">
      <c r="A46" s="26"/>
      <c r="B46" s="27">
        <f t="shared" si="17"/>
        <v>7</v>
      </c>
      <c r="C46" s="28" t="s">
        <v>6</v>
      </c>
      <c r="D46" s="30">
        <f t="shared" si="9"/>
        <v>5.0409049482966299</v>
      </c>
      <c r="E46" s="29"/>
      <c r="F46" s="30"/>
      <c r="G46" s="29"/>
      <c r="H46" s="30">
        <f t="shared" si="10"/>
        <v>5.0409049482966299</v>
      </c>
      <c r="I46" s="30">
        <f t="shared" si="11"/>
        <v>5.0409049482966299</v>
      </c>
      <c r="J46" s="29"/>
      <c r="K46" s="30"/>
      <c r="L46" s="29"/>
      <c r="M46" s="30">
        <f t="shared" si="12"/>
        <v>5.0409049482966299</v>
      </c>
      <c r="N46" s="30">
        <f t="shared" si="13"/>
        <v>5.0409049482966299</v>
      </c>
      <c r="O46" s="29"/>
      <c r="P46" s="30"/>
      <c r="Q46" s="29"/>
      <c r="R46" s="30">
        <f t="shared" si="14"/>
        <v>5.0409049482966299</v>
      </c>
      <c r="S46" s="30">
        <f t="shared" si="15"/>
        <v>5.0409049482966299</v>
      </c>
      <c r="T46" s="29"/>
      <c r="U46" s="30"/>
      <c r="V46" s="29"/>
      <c r="W46" s="30">
        <f t="shared" si="16"/>
        <v>5.0409049482966299</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32.510099787069834</v>
      </c>
      <c r="E48" s="29"/>
      <c r="F48" s="30"/>
      <c r="G48" s="29"/>
      <c r="H48" s="30">
        <f t="shared" si="10"/>
        <v>32.510099787069834</v>
      </c>
      <c r="I48" s="30">
        <f t="shared" si="11"/>
        <v>32.510099787069834</v>
      </c>
      <c r="J48" s="29"/>
      <c r="K48" s="30"/>
      <c r="L48" s="29"/>
      <c r="M48" s="30">
        <f t="shared" si="12"/>
        <v>32.510099787069834</v>
      </c>
      <c r="N48" s="30">
        <f t="shared" si="13"/>
        <v>32.510099787069834</v>
      </c>
      <c r="O48" s="29"/>
      <c r="P48" s="30"/>
      <c r="Q48" s="29"/>
      <c r="R48" s="30">
        <f t="shared" si="14"/>
        <v>32.510099787069834</v>
      </c>
      <c r="S48" s="30">
        <f t="shared" si="15"/>
        <v>32.510099787069834</v>
      </c>
      <c r="T48" s="29"/>
      <c r="U48" s="30"/>
      <c r="V48" s="29"/>
      <c r="W48" s="30">
        <f t="shared" si="16"/>
        <v>32.510099787069834</v>
      </c>
    </row>
    <row r="49" spans="1:23" s="32" customFormat="1" x14ac:dyDescent="0.3">
      <c r="A49" s="26"/>
      <c r="B49" s="27">
        <f t="shared" si="17"/>
        <v>10</v>
      </c>
      <c r="C49" s="28" t="s">
        <v>9</v>
      </c>
      <c r="D49" s="30">
        <f t="shared" si="9"/>
        <v>0.69212833751430791</v>
      </c>
      <c r="E49" s="29"/>
      <c r="F49" s="30"/>
      <c r="G49" s="29"/>
      <c r="H49" s="30">
        <f t="shared" si="10"/>
        <v>0.69212833751430791</v>
      </c>
      <c r="I49" s="30">
        <f t="shared" si="11"/>
        <v>0.69212833751430791</v>
      </c>
      <c r="J49" s="29"/>
      <c r="K49" s="30"/>
      <c r="L49" s="29"/>
      <c r="M49" s="30">
        <f t="shared" si="12"/>
        <v>0.69212833751430791</v>
      </c>
      <c r="N49" s="30">
        <f t="shared" si="13"/>
        <v>0.69212833751430791</v>
      </c>
      <c r="O49" s="29"/>
      <c r="P49" s="30"/>
      <c r="Q49" s="29"/>
      <c r="R49" s="30">
        <f t="shared" si="14"/>
        <v>0.69212833751430791</v>
      </c>
      <c r="S49" s="30">
        <f t="shared" si="15"/>
        <v>0.69212833751430791</v>
      </c>
      <c r="T49" s="29"/>
      <c r="U49" s="30"/>
      <c r="V49" s="29"/>
      <c r="W49" s="30">
        <f t="shared" si="16"/>
        <v>0.69212833751430791</v>
      </c>
    </row>
    <row r="50" spans="1:23" s="32" customFormat="1" x14ac:dyDescent="0.3">
      <c r="A50" s="26"/>
      <c r="B50" s="27">
        <f t="shared" si="17"/>
        <v>11</v>
      </c>
      <c r="C50" s="28" t="s">
        <v>10</v>
      </c>
      <c r="D50" s="30">
        <f t="shared" si="9"/>
        <v>1.5291287977986348</v>
      </c>
      <c r="E50" s="29"/>
      <c r="F50" s="30"/>
      <c r="G50" s="29"/>
      <c r="H50" s="30">
        <f t="shared" si="10"/>
        <v>1.5291287977986348</v>
      </c>
      <c r="I50" s="30">
        <f t="shared" si="11"/>
        <v>1.5291287977986348</v>
      </c>
      <c r="J50" s="29"/>
      <c r="K50" s="30"/>
      <c r="L50" s="29"/>
      <c r="M50" s="30">
        <f t="shared" si="12"/>
        <v>1.5291287977986348</v>
      </c>
      <c r="N50" s="30">
        <f t="shared" si="13"/>
        <v>1.5291287977986348</v>
      </c>
      <c r="O50" s="29"/>
      <c r="P50" s="30"/>
      <c r="Q50" s="29"/>
      <c r="R50" s="30">
        <f t="shared" si="14"/>
        <v>1.5291287977986348</v>
      </c>
      <c r="S50" s="30">
        <f t="shared" si="15"/>
        <v>1.5291287977986348</v>
      </c>
      <c r="T50" s="29"/>
      <c r="U50" s="30"/>
      <c r="V50" s="29"/>
      <c r="W50" s="30">
        <f t="shared" si="16"/>
        <v>1.5291287977986348</v>
      </c>
    </row>
    <row r="51" spans="1:23" s="37" customFormat="1" x14ac:dyDescent="0.3">
      <c r="A51" s="26"/>
      <c r="B51" s="27">
        <f t="shared" si="17"/>
        <v>12</v>
      </c>
      <c r="C51" s="28" t="s">
        <v>11</v>
      </c>
      <c r="D51" s="30">
        <f t="shared" si="9"/>
        <v>3.3227859247271083</v>
      </c>
      <c r="E51" s="29"/>
      <c r="F51" s="30"/>
      <c r="G51" s="29"/>
      <c r="H51" s="30">
        <f t="shared" si="10"/>
        <v>3.3227859247271083</v>
      </c>
      <c r="I51" s="30">
        <f t="shared" si="11"/>
        <v>3.3227859247271083</v>
      </c>
      <c r="J51" s="29"/>
      <c r="K51" s="30"/>
      <c r="L51" s="29"/>
      <c r="M51" s="30">
        <f t="shared" si="12"/>
        <v>3.3227859247271083</v>
      </c>
      <c r="N51" s="30">
        <f t="shared" si="13"/>
        <v>3.3227859247271083</v>
      </c>
      <c r="O51" s="29"/>
      <c r="P51" s="30"/>
      <c r="Q51" s="29"/>
      <c r="R51" s="30">
        <f t="shared" si="14"/>
        <v>3.3227859247271083</v>
      </c>
      <c r="S51" s="30">
        <f t="shared" si="15"/>
        <v>3.3227859247271083</v>
      </c>
      <c r="T51" s="29"/>
      <c r="U51" s="30"/>
      <c r="V51" s="29"/>
      <c r="W51" s="30">
        <f t="shared" si="16"/>
        <v>3.3227859247271083</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0.10369218304688214</v>
      </c>
      <c r="E53" s="29"/>
      <c r="F53" s="30"/>
      <c r="G53" s="29"/>
      <c r="H53" s="30">
        <f t="shared" si="10"/>
        <v>0.10369218304688214</v>
      </c>
      <c r="I53" s="30">
        <f t="shared" si="11"/>
        <v>0.10369218304688214</v>
      </c>
      <c r="J53" s="29"/>
      <c r="K53" s="30"/>
      <c r="L53" s="29"/>
      <c r="M53" s="30">
        <f t="shared" si="12"/>
        <v>0.10369218304688214</v>
      </c>
      <c r="N53" s="30">
        <f t="shared" si="13"/>
        <v>0.10369218304688214</v>
      </c>
      <c r="O53" s="29"/>
      <c r="P53" s="30"/>
      <c r="Q53" s="29"/>
      <c r="R53" s="30">
        <f t="shared" si="14"/>
        <v>0.10369218304688214</v>
      </c>
      <c r="S53" s="30">
        <f t="shared" si="15"/>
        <v>0.10369218304688214</v>
      </c>
      <c r="T53" s="29"/>
      <c r="U53" s="30"/>
      <c r="V53" s="29"/>
      <c r="W53" s="30">
        <f t="shared" si="16"/>
        <v>0.10369218304688214</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2981.4073425762008</v>
      </c>
      <c r="E57" s="36">
        <f>SUM(E40:E56)</f>
        <v>0</v>
      </c>
      <c r="F57" s="36">
        <f>SUM(F40:F56)</f>
        <v>0</v>
      </c>
      <c r="G57" s="36">
        <f>SUM(G40:G56)</f>
        <v>0</v>
      </c>
      <c r="H57" s="36">
        <f>SUM(H40:H56)</f>
        <v>2981.4073425762008</v>
      </c>
      <c r="I57" s="36">
        <f t="shared" ref="I57:W57" si="18">SUM(I40:I56)</f>
        <v>2981.4073425762008</v>
      </c>
      <c r="J57" s="36">
        <f t="shared" si="18"/>
        <v>0</v>
      </c>
      <c r="K57" s="36">
        <f t="shared" si="18"/>
        <v>0</v>
      </c>
      <c r="L57" s="36">
        <f t="shared" si="18"/>
        <v>0</v>
      </c>
      <c r="M57" s="36">
        <f t="shared" si="18"/>
        <v>2981.4073425762008</v>
      </c>
      <c r="N57" s="36">
        <f t="shared" si="18"/>
        <v>2981.4073425762008</v>
      </c>
      <c r="O57" s="36">
        <f t="shared" si="18"/>
        <v>0</v>
      </c>
      <c r="P57" s="36">
        <f t="shared" si="18"/>
        <v>0</v>
      </c>
      <c r="Q57" s="36">
        <f t="shared" si="18"/>
        <v>0</v>
      </c>
      <c r="R57" s="36">
        <f t="shared" si="18"/>
        <v>2981.4073425762008</v>
      </c>
      <c r="S57" s="36">
        <f t="shared" si="18"/>
        <v>2981.4073425762008</v>
      </c>
      <c r="T57" s="36">
        <f t="shared" si="18"/>
        <v>0</v>
      </c>
      <c r="U57" s="36">
        <f t="shared" si="18"/>
        <v>0</v>
      </c>
      <c r="V57" s="36">
        <f t="shared" si="18"/>
        <v>0</v>
      </c>
      <c r="W57" s="36">
        <f t="shared" si="18"/>
        <v>2981.4073425762008</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94.164398978258859</v>
      </c>
      <c r="E69" s="43">
        <f t="shared" si="19"/>
        <v>5.2369460499310252</v>
      </c>
      <c r="F69" s="43">
        <f t="shared" ref="F69:F84" si="25">IFERROR(IF(D69=0,0,D69/D15*F15),0)</f>
        <v>0</v>
      </c>
      <c r="G69" s="44"/>
      <c r="H69" s="48">
        <f>D69+E69-F69-G69</f>
        <v>99.40134502818988</v>
      </c>
      <c r="I69" s="45">
        <f t="shared" ref="I69:I84" si="26">H69</f>
        <v>99.40134502818988</v>
      </c>
      <c r="J69" s="43">
        <f t="shared" ref="J69:J84" si="27">IF((IFERROR(I69/((I15+J15)*90%),0))&lt;70%,MIN((MAX((I15+J15)*90%-I69,0)),(I15+J15/2)*$A69),MAX((J15+I15)*90%-I69,0)/J$86)</f>
        <v>3.8044973034716096</v>
      </c>
      <c r="K69" s="43">
        <f t="shared" ref="K69:K84" si="28">IFERROR(IF(I69=0,0,I69/I15*K15),0)</f>
        <v>0</v>
      </c>
      <c r="L69" s="44"/>
      <c r="M69" s="45">
        <f t="shared" si="20"/>
        <v>103.20584233166149</v>
      </c>
      <c r="N69" s="43">
        <f t="shared" ref="N69:N84" si="29">M69</f>
        <v>103.20584233166149</v>
      </c>
      <c r="O69" s="43">
        <f t="shared" si="21"/>
        <v>3.8044973034716101</v>
      </c>
      <c r="P69" s="43">
        <f t="shared" si="22"/>
        <v>0</v>
      </c>
      <c r="Q69" s="44"/>
      <c r="R69" s="43">
        <f t="shared" ref="R69:R84" si="30">N69+O69-P69-Q69</f>
        <v>107.01033963513309</v>
      </c>
      <c r="S69" s="45">
        <f t="shared" ref="S69:S84" si="31">R69</f>
        <v>107.01033963513309</v>
      </c>
      <c r="T69" s="43">
        <f t="shared" si="23"/>
        <v>3.8044973034716105</v>
      </c>
      <c r="U69" s="43">
        <f t="shared" si="24"/>
        <v>0</v>
      </c>
      <c r="V69" s="44"/>
      <c r="W69" s="45">
        <f t="shared" ref="W69:W84" si="32">S69+T69-U69-V69</f>
        <v>110.8148369386047</v>
      </c>
      <c r="Y69" s="46">
        <v>3.3399999999999999E-2</v>
      </c>
    </row>
    <row r="70" spans="1:25" x14ac:dyDescent="0.3">
      <c r="A70" s="46">
        <v>5.28E-2</v>
      </c>
      <c r="B70" s="41">
        <f t="shared" ref="B70:B84" si="33">B69+1</f>
        <v>3</v>
      </c>
      <c r="C70" s="42" t="s">
        <v>2</v>
      </c>
      <c r="D70" s="133">
        <v>44.354121252791742</v>
      </c>
      <c r="E70" s="43">
        <f t="shared" si="19"/>
        <v>3.8992799999999996</v>
      </c>
      <c r="F70" s="43">
        <f t="shared" si="25"/>
        <v>0</v>
      </c>
      <c r="G70" s="44"/>
      <c r="H70" s="43">
        <f t="shared" ref="H70:H84" si="34">D70+E70-F70-G70</f>
        <v>48.25340125279174</v>
      </c>
      <c r="I70" s="45">
        <f t="shared" si="26"/>
        <v>48.25340125279174</v>
      </c>
      <c r="J70" s="43">
        <f t="shared" si="27"/>
        <v>1.6609778967343869</v>
      </c>
      <c r="K70" s="43">
        <f t="shared" si="28"/>
        <v>0</v>
      </c>
      <c r="L70" s="44"/>
      <c r="M70" s="45">
        <f t="shared" si="20"/>
        <v>49.914379149526127</v>
      </c>
      <c r="N70" s="43">
        <f t="shared" si="29"/>
        <v>49.914379149526127</v>
      </c>
      <c r="O70" s="43">
        <f t="shared" si="21"/>
        <v>1.6609778967343869</v>
      </c>
      <c r="P70" s="43">
        <f t="shared" si="22"/>
        <v>0</v>
      </c>
      <c r="Q70" s="44"/>
      <c r="R70" s="43">
        <f t="shared" si="30"/>
        <v>51.575357046260514</v>
      </c>
      <c r="S70" s="45">
        <f t="shared" si="31"/>
        <v>51.575357046260514</v>
      </c>
      <c r="T70" s="43">
        <f t="shared" si="23"/>
        <v>1.6609778967343869</v>
      </c>
      <c r="U70" s="43">
        <f t="shared" si="24"/>
        <v>0</v>
      </c>
      <c r="V70" s="44"/>
      <c r="W70" s="45">
        <f t="shared" si="32"/>
        <v>53.236334942994901</v>
      </c>
      <c r="Y70" s="46">
        <v>5.28E-2</v>
      </c>
    </row>
    <row r="71" spans="1:25" x14ac:dyDescent="0.3">
      <c r="A71" s="46">
        <v>5.28E-2</v>
      </c>
      <c r="B71" s="41">
        <f t="shared" si="33"/>
        <v>4</v>
      </c>
      <c r="C71" s="42" t="s">
        <v>3</v>
      </c>
      <c r="D71" s="133">
        <v>77.746685763503237</v>
      </c>
      <c r="E71" s="43">
        <f t="shared" si="19"/>
        <v>7.7886789908569325</v>
      </c>
      <c r="F71" s="43">
        <f t="shared" si="25"/>
        <v>0</v>
      </c>
      <c r="G71" s="44"/>
      <c r="H71" s="43">
        <f t="shared" si="34"/>
        <v>85.535364754360174</v>
      </c>
      <c r="I71" s="45">
        <f t="shared" si="26"/>
        <v>85.535364754360174</v>
      </c>
      <c r="J71" s="43">
        <f t="shared" si="27"/>
        <v>7.7886789908569325</v>
      </c>
      <c r="K71" s="43">
        <f t="shared" si="28"/>
        <v>0</v>
      </c>
      <c r="L71" s="44"/>
      <c r="M71" s="45">
        <f t="shared" si="20"/>
        <v>93.324043745217111</v>
      </c>
      <c r="N71" s="43">
        <f t="shared" si="29"/>
        <v>93.324043745217111</v>
      </c>
      <c r="O71" s="43">
        <f t="shared" si="21"/>
        <v>3.957849446340008</v>
      </c>
      <c r="P71" s="43">
        <f t="shared" si="22"/>
        <v>0</v>
      </c>
      <c r="Q71" s="44"/>
      <c r="R71" s="43">
        <f t="shared" si="30"/>
        <v>97.281893191557117</v>
      </c>
      <c r="S71" s="45">
        <f t="shared" si="31"/>
        <v>97.281893191557117</v>
      </c>
      <c r="T71" s="43">
        <f t="shared" si="23"/>
        <v>3.9578494463400085</v>
      </c>
      <c r="U71" s="43">
        <f t="shared" si="24"/>
        <v>0</v>
      </c>
      <c r="V71" s="44"/>
      <c r="W71" s="45">
        <f t="shared" si="32"/>
        <v>101.23974263789712</v>
      </c>
      <c r="Y71" s="46">
        <v>5.28E-2</v>
      </c>
    </row>
    <row r="72" spans="1:25" x14ac:dyDescent="0.3">
      <c r="A72" s="46">
        <v>3.3399999999999999E-2</v>
      </c>
      <c r="B72" s="41">
        <f t="shared" si="33"/>
        <v>5</v>
      </c>
      <c r="C72" s="42" t="s">
        <v>4</v>
      </c>
      <c r="D72" s="133">
        <v>52.12122953810978</v>
      </c>
      <c r="E72" s="43">
        <f t="shared" si="19"/>
        <v>3.0615487425259569</v>
      </c>
      <c r="F72" s="43">
        <f t="shared" si="25"/>
        <v>0</v>
      </c>
      <c r="G72" s="44"/>
      <c r="H72" s="43">
        <f t="shared" si="34"/>
        <v>55.182778280635738</v>
      </c>
      <c r="I72" s="45">
        <f t="shared" si="26"/>
        <v>55.182778280635738</v>
      </c>
      <c r="J72" s="43">
        <f t="shared" si="27"/>
        <v>3.0615487425259569</v>
      </c>
      <c r="K72" s="43">
        <f t="shared" si="28"/>
        <v>0</v>
      </c>
      <c r="L72" s="44"/>
      <c r="M72" s="45">
        <f t="shared" si="20"/>
        <v>58.244327023161695</v>
      </c>
      <c r="N72" s="43">
        <f t="shared" si="29"/>
        <v>58.244327023161695</v>
      </c>
      <c r="O72" s="43">
        <f t="shared" si="21"/>
        <v>2.4339182880904082</v>
      </c>
      <c r="P72" s="43">
        <f t="shared" si="22"/>
        <v>0</v>
      </c>
      <c r="Q72" s="44"/>
      <c r="R72" s="43">
        <f t="shared" si="30"/>
        <v>60.678245311252105</v>
      </c>
      <c r="S72" s="45">
        <f t="shared" si="31"/>
        <v>60.678245311252105</v>
      </c>
      <c r="T72" s="43">
        <f t="shared" si="23"/>
        <v>2.4339182880904078</v>
      </c>
      <c r="U72" s="43">
        <f t="shared" si="24"/>
        <v>0</v>
      </c>
      <c r="V72" s="44"/>
      <c r="W72" s="45">
        <f t="shared" si="32"/>
        <v>63.112163599342516</v>
      </c>
      <c r="Y72" s="46">
        <v>3.3399999999999999E-2</v>
      </c>
    </row>
    <row r="73" spans="1:25" x14ac:dyDescent="0.3">
      <c r="A73" s="46">
        <v>5.28E-2</v>
      </c>
      <c r="B73" s="41">
        <f t="shared" si="33"/>
        <v>6</v>
      </c>
      <c r="C73" s="42" t="s">
        <v>5</v>
      </c>
      <c r="D73" s="133">
        <v>1654.5045762713066</v>
      </c>
      <c r="E73" s="43">
        <f t="shared" si="19"/>
        <v>47.166821841678079</v>
      </c>
      <c r="F73" s="43">
        <f>IFERROR(IF(D73=0,0,D73/D19*F19),0)</f>
        <v>0</v>
      </c>
      <c r="G73" s="44"/>
      <c r="H73" s="43">
        <f t="shared" si="34"/>
        <v>1701.6713981129847</v>
      </c>
      <c r="I73" s="45">
        <f t="shared" si="26"/>
        <v>1701.6713981129847</v>
      </c>
      <c r="J73" s="43">
        <f t="shared" si="27"/>
        <v>47.166821841678079</v>
      </c>
      <c r="K73" s="43">
        <f t="shared" si="28"/>
        <v>0</v>
      </c>
      <c r="L73" s="44"/>
      <c r="M73" s="45">
        <f t="shared" si="20"/>
        <v>1748.8382199546627</v>
      </c>
      <c r="N73" s="43">
        <f t="shared" si="29"/>
        <v>1748.8382199546627</v>
      </c>
      <c r="O73" s="43">
        <f t="shared" si="21"/>
        <v>47.166821841678086</v>
      </c>
      <c r="P73" s="43">
        <f t="shared" si="22"/>
        <v>0</v>
      </c>
      <c r="Q73" s="44"/>
      <c r="R73" s="43">
        <f t="shared" si="30"/>
        <v>1796.0050417963407</v>
      </c>
      <c r="S73" s="45">
        <f t="shared" si="31"/>
        <v>1796.0050417963407</v>
      </c>
      <c r="T73" s="43">
        <f t="shared" si="23"/>
        <v>47.166821841678093</v>
      </c>
      <c r="U73" s="43">
        <f t="shared" si="24"/>
        <v>0</v>
      </c>
      <c r="V73" s="44"/>
      <c r="W73" s="45">
        <f t="shared" si="32"/>
        <v>1843.1718636380187</v>
      </c>
      <c r="Y73" s="46">
        <v>5.28E-2</v>
      </c>
    </row>
    <row r="74" spans="1:25" x14ac:dyDescent="0.3">
      <c r="A74" s="46">
        <v>0.18</v>
      </c>
      <c r="B74" s="41">
        <f t="shared" si="33"/>
        <v>7</v>
      </c>
      <c r="C74" s="42" t="s">
        <v>6</v>
      </c>
      <c r="D74" s="133">
        <v>2.4957522647534831</v>
      </c>
      <c r="E74" s="43">
        <f t="shared" si="19"/>
        <v>0.90736289069339338</v>
      </c>
      <c r="F74" s="43">
        <f t="shared" si="25"/>
        <v>0</v>
      </c>
      <c r="G74" s="44"/>
      <c r="H74" s="43">
        <f t="shared" si="34"/>
        <v>3.4031151554468764</v>
      </c>
      <c r="I74" s="45">
        <f t="shared" si="26"/>
        <v>3.4031151554468764</v>
      </c>
      <c r="J74" s="43">
        <f t="shared" si="27"/>
        <v>0.10339836176345153</v>
      </c>
      <c r="K74" s="43">
        <f t="shared" si="28"/>
        <v>0</v>
      </c>
      <c r="L74" s="44"/>
      <c r="M74" s="45">
        <f t="shared" si="20"/>
        <v>3.5065135172103279</v>
      </c>
      <c r="N74" s="43">
        <f t="shared" si="29"/>
        <v>3.5065135172103279</v>
      </c>
      <c r="O74" s="43">
        <f t="shared" si="21"/>
        <v>0.10339836176345153</v>
      </c>
      <c r="P74" s="43">
        <f t="shared" si="22"/>
        <v>0</v>
      </c>
      <c r="Q74" s="44"/>
      <c r="R74" s="43">
        <f t="shared" si="30"/>
        <v>3.6099118789737794</v>
      </c>
      <c r="S74" s="45">
        <f t="shared" si="31"/>
        <v>3.6099118789737794</v>
      </c>
      <c r="T74" s="43">
        <f t="shared" si="23"/>
        <v>0.10339836176345153</v>
      </c>
      <c r="U74" s="43">
        <f t="shared" si="24"/>
        <v>0</v>
      </c>
      <c r="V74" s="44"/>
      <c r="W74" s="45">
        <f t="shared" si="32"/>
        <v>3.7133102407372309</v>
      </c>
      <c r="Y74" s="46">
        <v>0.18</v>
      </c>
    </row>
    <row r="75" spans="1:25" x14ac:dyDescent="0.3">
      <c r="A75" s="46">
        <v>5.28E-2</v>
      </c>
      <c r="B75" s="41">
        <f t="shared" si="33"/>
        <v>8</v>
      </c>
      <c r="C75" s="42" t="s">
        <v>7</v>
      </c>
      <c r="D75" s="13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3">
        <v>20.293972473631765</v>
      </c>
      <c r="E76" s="43">
        <f t="shared" si="19"/>
        <v>1.7165332687572872</v>
      </c>
      <c r="F76" s="43">
        <f t="shared" si="25"/>
        <v>0</v>
      </c>
      <c r="G76" s="44"/>
      <c r="H76" s="43">
        <f t="shared" si="34"/>
        <v>22.010505742389054</v>
      </c>
      <c r="I76" s="45">
        <f t="shared" si="26"/>
        <v>22.010505742389054</v>
      </c>
      <c r="J76" s="43">
        <f t="shared" si="27"/>
        <v>0.66110274464778518</v>
      </c>
      <c r="K76" s="43">
        <f t="shared" si="28"/>
        <v>0</v>
      </c>
      <c r="L76" s="44"/>
      <c r="M76" s="45">
        <f t="shared" si="20"/>
        <v>22.671608487036838</v>
      </c>
      <c r="N76" s="43">
        <f t="shared" si="29"/>
        <v>22.671608487036838</v>
      </c>
      <c r="O76" s="43">
        <f t="shared" si="21"/>
        <v>0.66110274464778529</v>
      </c>
      <c r="P76" s="43">
        <f t="shared" si="22"/>
        <v>0</v>
      </c>
      <c r="Q76" s="44"/>
      <c r="R76" s="43">
        <f t="shared" si="30"/>
        <v>23.332711231684623</v>
      </c>
      <c r="S76" s="45">
        <f t="shared" si="31"/>
        <v>23.332711231684623</v>
      </c>
      <c r="T76" s="43">
        <f t="shared" si="23"/>
        <v>0.66110274464778529</v>
      </c>
      <c r="U76" s="43">
        <f t="shared" si="24"/>
        <v>0</v>
      </c>
      <c r="V76" s="44"/>
      <c r="W76" s="45">
        <f t="shared" si="32"/>
        <v>23.993813976332408</v>
      </c>
      <c r="Y76" s="46">
        <v>5.28E-2</v>
      </c>
    </row>
    <row r="77" spans="1:25" x14ac:dyDescent="0.3">
      <c r="A77" s="46">
        <v>9.5000000000000001E-2</v>
      </c>
      <c r="B77" s="41">
        <f t="shared" si="33"/>
        <v>10</v>
      </c>
      <c r="C77" s="42" t="s">
        <v>9</v>
      </c>
      <c r="D77" s="133">
        <v>0.46221173887633427</v>
      </c>
      <c r="E77" s="43">
        <f t="shared" si="19"/>
        <v>1.3431846618637088E-2</v>
      </c>
      <c r="F77" s="43">
        <f t="shared" si="25"/>
        <v>0</v>
      </c>
      <c r="G77" s="44"/>
      <c r="H77" s="43">
        <f t="shared" si="34"/>
        <v>0.47564358549497138</v>
      </c>
      <c r="I77" s="45">
        <f t="shared" si="26"/>
        <v>0.47564358549497138</v>
      </c>
      <c r="J77" s="43">
        <f t="shared" si="27"/>
        <v>1.3431846618637087E-2</v>
      </c>
      <c r="K77" s="43">
        <f t="shared" si="28"/>
        <v>0</v>
      </c>
      <c r="L77" s="44"/>
      <c r="M77" s="45">
        <f t="shared" si="20"/>
        <v>0.48907543211360849</v>
      </c>
      <c r="N77" s="43">
        <f t="shared" si="29"/>
        <v>0.48907543211360849</v>
      </c>
      <c r="O77" s="43">
        <f t="shared" si="21"/>
        <v>1.3431846618637085E-2</v>
      </c>
      <c r="P77" s="43">
        <f t="shared" si="22"/>
        <v>0</v>
      </c>
      <c r="Q77" s="44"/>
      <c r="R77" s="43">
        <f t="shared" si="30"/>
        <v>0.50250727873224554</v>
      </c>
      <c r="S77" s="45">
        <f t="shared" si="31"/>
        <v>0.50250727873224554</v>
      </c>
      <c r="T77" s="43">
        <f t="shared" si="23"/>
        <v>1.3431846618637088E-2</v>
      </c>
      <c r="U77" s="43">
        <f t="shared" si="24"/>
        <v>0</v>
      </c>
      <c r="V77" s="44"/>
      <c r="W77" s="45">
        <f t="shared" si="32"/>
        <v>0.5159391253508826</v>
      </c>
      <c r="Y77" s="46">
        <v>9.5000000000000001E-2</v>
      </c>
    </row>
    <row r="78" spans="1:25" x14ac:dyDescent="0.3">
      <c r="A78" s="46">
        <v>6.3299999999999995E-2</v>
      </c>
      <c r="B78" s="41">
        <f t="shared" si="33"/>
        <v>11</v>
      </c>
      <c r="C78" s="42" t="s">
        <v>10</v>
      </c>
      <c r="D78" s="133">
        <v>1.0514874876515161</v>
      </c>
      <c r="E78" s="43">
        <f t="shared" si="19"/>
        <v>2.7141258778119577E-2</v>
      </c>
      <c r="F78" s="43">
        <f t="shared" si="25"/>
        <v>0</v>
      </c>
      <c r="G78" s="44"/>
      <c r="H78" s="43">
        <f t="shared" si="34"/>
        <v>1.0786287464296358</v>
      </c>
      <c r="I78" s="45">
        <f t="shared" si="26"/>
        <v>1.0786287464296358</v>
      </c>
      <c r="J78" s="43">
        <f t="shared" si="27"/>
        <v>2.7141258778119567E-2</v>
      </c>
      <c r="K78" s="43">
        <f t="shared" si="28"/>
        <v>0</v>
      </c>
      <c r="L78" s="44"/>
      <c r="M78" s="45">
        <f t="shared" si="20"/>
        <v>1.1057700052077553</v>
      </c>
      <c r="N78" s="43">
        <f t="shared" si="29"/>
        <v>1.1057700052077553</v>
      </c>
      <c r="O78" s="43">
        <f t="shared" si="21"/>
        <v>2.7141258778119577E-2</v>
      </c>
      <c r="P78" s="43">
        <f t="shared" si="22"/>
        <v>0</v>
      </c>
      <c r="Q78" s="44"/>
      <c r="R78" s="43">
        <f t="shared" si="30"/>
        <v>1.1329112639858749</v>
      </c>
      <c r="S78" s="45">
        <f t="shared" si="31"/>
        <v>1.1329112639858749</v>
      </c>
      <c r="T78" s="43">
        <f t="shared" si="23"/>
        <v>2.7141258778119563E-2</v>
      </c>
      <c r="U78" s="43">
        <f t="shared" si="24"/>
        <v>0</v>
      </c>
      <c r="V78" s="44"/>
      <c r="W78" s="45">
        <f t="shared" si="32"/>
        <v>1.1600525227639944</v>
      </c>
      <c r="Y78" s="46">
        <v>6.3299999999999995E-2</v>
      </c>
    </row>
    <row r="79" spans="1:25" x14ac:dyDescent="0.3">
      <c r="A79" s="46">
        <v>6.3299999999999995E-2</v>
      </c>
      <c r="B79" s="41">
        <f t="shared" si="33"/>
        <v>12</v>
      </c>
      <c r="C79" s="42" t="s">
        <v>11</v>
      </c>
      <c r="D79" s="133">
        <v>1.7990632428847328</v>
      </c>
      <c r="E79" s="43">
        <f t="shared" si="19"/>
        <v>0.21033234903522594</v>
      </c>
      <c r="F79" s="43">
        <f t="shared" si="25"/>
        <v>0</v>
      </c>
      <c r="G79" s="49"/>
      <c r="H79" s="43">
        <f t="shared" si="34"/>
        <v>2.0093955919199589</v>
      </c>
      <c r="I79" s="45">
        <f t="shared" si="26"/>
        <v>2.0093955919199589</v>
      </c>
      <c r="J79" s="43">
        <f t="shared" si="27"/>
        <v>0.21033234903522594</v>
      </c>
      <c r="K79" s="43">
        <f t="shared" si="28"/>
        <v>0</v>
      </c>
      <c r="L79" s="44"/>
      <c r="M79" s="45">
        <f t="shared" si="20"/>
        <v>2.2197279409551847</v>
      </c>
      <c r="N79" s="43">
        <f t="shared" si="29"/>
        <v>2.2197279409551847</v>
      </c>
      <c r="O79" s="43">
        <f t="shared" si="21"/>
        <v>7.7353444548862421E-2</v>
      </c>
      <c r="P79" s="43">
        <f t="shared" si="22"/>
        <v>0</v>
      </c>
      <c r="Q79" s="44"/>
      <c r="R79" s="43">
        <f t="shared" si="30"/>
        <v>2.2970813855040473</v>
      </c>
      <c r="S79" s="45">
        <f t="shared" si="31"/>
        <v>2.2970813855040473</v>
      </c>
      <c r="T79" s="43">
        <f t="shared" si="23"/>
        <v>7.7353444548862407E-2</v>
      </c>
      <c r="U79" s="43">
        <f t="shared" si="24"/>
        <v>0</v>
      </c>
      <c r="V79" s="44"/>
      <c r="W79" s="45">
        <f t="shared" si="32"/>
        <v>2.3744348300529099</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3">
        <v>3.8884568642580802E-2</v>
      </c>
      <c r="E81" s="43">
        <f>IF((IFERROR(D81/((D27+E27)*100%),0))&lt;70%,MIN((MAX((D27+E27)*100%-D81,0)),(D27+E27/2)*$Y81),MAX((E27+D27)*100%-D81,0)/E$86)</f>
        <v>1.5553827457032321E-2</v>
      </c>
      <c r="F81" s="43">
        <f t="shared" si="25"/>
        <v>0</v>
      </c>
      <c r="G81" s="49"/>
      <c r="H81" s="43">
        <f t="shared" si="34"/>
        <v>5.4438396099613123E-2</v>
      </c>
      <c r="I81" s="45">
        <f t="shared" si="26"/>
        <v>5.4438396099613123E-2</v>
      </c>
      <c r="J81" s="43">
        <f>IF((IFERROR(I81/((I27+J27)*100%),0))&lt;70%,MIN((MAX((I27+J27)*100%-I81,0)),(I27+J27/2)*$A81),MAX((J27+I27)*100%-I81,0)/J$86)</f>
        <v>1.5553827457032321E-2</v>
      </c>
      <c r="K81" s="43">
        <f t="shared" si="28"/>
        <v>0</v>
      </c>
      <c r="L81" s="44"/>
      <c r="M81" s="45">
        <f t="shared" si="20"/>
        <v>6.9992223556645444E-2</v>
      </c>
      <c r="N81" s="43">
        <f t="shared" si="29"/>
        <v>6.9992223556645444E-2</v>
      </c>
      <c r="O81" s="43">
        <f>IF((IFERROR(N81/((N27+O27)*100%),0))&lt;70%,MIN((MAX((N27+O27)*100%-N81,0)),(N27+O27/2)*$A108),MAX((O27+N27)*100%-N81,0)/O$86)</f>
        <v>1.5553827457032321E-2</v>
      </c>
      <c r="P81" s="43">
        <f t="shared" si="22"/>
        <v>0</v>
      </c>
      <c r="Q81" s="44"/>
      <c r="R81" s="43">
        <f t="shared" si="30"/>
        <v>8.5546051013677765E-2</v>
      </c>
      <c r="S81" s="45">
        <f t="shared" si="31"/>
        <v>8.5546051013677765E-2</v>
      </c>
      <c r="T81" s="43">
        <f>IF((IFERROR(S81/((S27+T27)*100%),0))&lt;70%,MIN((MAX((S27+T27)*100%-S81,0)),(S27+T27/2)*$A108),MAX((T27+S27)*100%-S81,0)/T$86)</f>
        <v>2.0242476137284837E-3</v>
      </c>
      <c r="U81" s="43">
        <f t="shared" si="24"/>
        <v>0</v>
      </c>
      <c r="V81" s="44"/>
      <c r="W81" s="45">
        <f t="shared" si="32"/>
        <v>8.7570298627406243E-2</v>
      </c>
      <c r="Y81" s="46">
        <v>0.15</v>
      </c>
    </row>
    <row r="82" spans="1:33" x14ac:dyDescent="0.3">
      <c r="A82" s="46">
        <v>0.3</v>
      </c>
      <c r="B82" s="41">
        <f t="shared" si="33"/>
        <v>15</v>
      </c>
      <c r="C82" s="28" t="s">
        <v>14</v>
      </c>
      <c r="D82" s="13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1949.0323835804106</v>
      </c>
      <c r="E85" s="36">
        <f>SUM(E68:E84)</f>
        <v>70.04363106633167</v>
      </c>
      <c r="F85" s="36">
        <f t="shared" ref="F85:W85" si="35">SUM(F68:F84)</f>
        <v>0</v>
      </c>
      <c r="G85" s="36">
        <f t="shared" si="35"/>
        <v>0</v>
      </c>
      <c r="H85" s="36">
        <f t="shared" si="35"/>
        <v>2019.0760146467421</v>
      </c>
      <c r="I85" s="36">
        <f t="shared" si="35"/>
        <v>2019.0760146467421</v>
      </c>
      <c r="J85" s="36">
        <f t="shared" si="35"/>
        <v>64.513485163567211</v>
      </c>
      <c r="K85" s="36">
        <f t="shared" si="35"/>
        <v>0</v>
      </c>
      <c r="L85" s="36">
        <f t="shared" si="35"/>
        <v>0</v>
      </c>
      <c r="M85" s="36">
        <f t="shared" si="35"/>
        <v>2083.5894998103095</v>
      </c>
      <c r="N85" s="36">
        <f t="shared" si="35"/>
        <v>2083.5894998103095</v>
      </c>
      <c r="O85" s="36">
        <f t="shared" si="35"/>
        <v>59.922046260128397</v>
      </c>
      <c r="P85" s="36">
        <f t="shared" si="35"/>
        <v>0</v>
      </c>
      <c r="Q85" s="36">
        <f t="shared" si="35"/>
        <v>0</v>
      </c>
      <c r="R85" s="36">
        <f t="shared" si="35"/>
        <v>2143.5115460704383</v>
      </c>
      <c r="S85" s="36">
        <f t="shared" si="35"/>
        <v>2143.5115460704383</v>
      </c>
      <c r="T85" s="36">
        <f t="shared" si="35"/>
        <v>59.908516680285089</v>
      </c>
      <c r="U85" s="36">
        <f t="shared" si="35"/>
        <v>0</v>
      </c>
      <c r="V85" s="36">
        <f t="shared" si="35"/>
        <v>0</v>
      </c>
      <c r="W85" s="36">
        <f t="shared" si="35"/>
        <v>2203.4200627507234</v>
      </c>
    </row>
    <row r="86" spans="1:33" ht="16" x14ac:dyDescent="0.3">
      <c r="A86" s="85"/>
      <c r="B86" s="38"/>
      <c r="C86" s="51" t="s">
        <v>87</v>
      </c>
      <c r="D86" s="52"/>
      <c r="E86" s="53">
        <v>11.964383561643835</v>
      </c>
      <c r="F86" s="52">
        <f>E85-F85</f>
        <v>70.04363106633167</v>
      </c>
      <c r="G86" s="52"/>
      <c r="H86" s="52"/>
      <c r="I86" s="54"/>
      <c r="J86" s="53">
        <f>E86-1</f>
        <v>10.964383561643835</v>
      </c>
      <c r="K86" s="54"/>
      <c r="L86" s="54"/>
      <c r="M86" s="54"/>
      <c r="N86" s="52"/>
      <c r="O86" s="53">
        <f>J86-1</f>
        <v>9.9643835616438352</v>
      </c>
      <c r="P86" s="52"/>
      <c r="Q86" s="52"/>
      <c r="R86" s="52"/>
      <c r="S86" s="54"/>
      <c r="T86" s="53">
        <f>O86-1</f>
        <v>8.9643835616438352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IF((IFERROR(D95/((D40+E40)*90%),0))&lt;70%,MIN((MAX((D40+E40)*90%-D95,0)),(D40+E40/2)*$A95),MAX((E40+D40)*90%-D95,0)/E$113)</f>
        <v>0</v>
      </c>
      <c r="F95" s="43">
        <f t="shared" ref="F95:F111" si="37">IFERROR(IF(D95=0,0,D95/D40*F40),0)</f>
        <v>0</v>
      </c>
      <c r="G95" s="44"/>
      <c r="H95" s="45">
        <f>D95+E95-F95-G95</f>
        <v>0</v>
      </c>
      <c r="I95" s="30">
        <f>H95</f>
        <v>0</v>
      </c>
      <c r="J95" s="43">
        <f t="shared" ref="J95:J107" si="38">IF((IFERROR(I95/((I40+J40)*90%),0))&lt;70%,MIN((MAX((I40+J40)*90%-I95,0)),(I40+J40/2)*$A95),MAX((J40+I40)*90%-I95,0)/J$113)</f>
        <v>0</v>
      </c>
      <c r="K95" s="43">
        <f t="shared" ref="K95:K111" si="39">IFERROR(IF(I95=0,0,I95/I40*K40),0)</f>
        <v>0</v>
      </c>
      <c r="L95" s="29"/>
      <c r="M95" s="30">
        <f>I95+J95-K95-L95</f>
        <v>0</v>
      </c>
      <c r="N95" s="30">
        <f>M95</f>
        <v>0</v>
      </c>
      <c r="O95" s="43">
        <f t="shared" ref="O95:O107" si="40">IF((IFERROR(N95/((N40+O40)*90%),0))&lt;70%,MIN((MAX((N40+O40)*90%-N95,0)),(N40+O40/2)*$A95),MAX((O40+N40)*90%-N95,0)/O$113)</f>
        <v>0</v>
      </c>
      <c r="P95" s="43">
        <f t="shared" ref="P95:P111" si="41">IFERROR(IF(N95=0,0,N95/N40*P40),0)</f>
        <v>0</v>
      </c>
      <c r="Q95" s="29"/>
      <c r="R95" s="30">
        <f>N95+O95-P95-Q95</f>
        <v>0</v>
      </c>
      <c r="S95" s="30">
        <f>R95</f>
        <v>0</v>
      </c>
      <c r="T95" s="43">
        <f t="shared" ref="T95:T107" si="42">IF((IFERROR(S95/((S40+T40)*90%),0))&lt;70%,MIN((MAX((S40+T40)*90%-S95,0)),(S40+T40/2)*$A95),MAX((T40+S40)*90%-S95,0)/T$113)</f>
        <v>0</v>
      </c>
      <c r="U95" s="43">
        <f t="shared" ref="U95:U111" si="43">IFERROR(IF(S95=0,0,S95/S40*U40),0)</f>
        <v>0</v>
      </c>
      <c r="V95" s="29"/>
      <c r="W95" s="30">
        <f>S95+T95-U95-V95</f>
        <v>0</v>
      </c>
    </row>
    <row r="96" spans="1:33" x14ac:dyDescent="0.3">
      <c r="A96" s="46">
        <f t="shared" ref="A96:A111" si="44">A69</f>
        <v>3.3399999999999999E-2</v>
      </c>
      <c r="B96" s="41">
        <f>B95+1</f>
        <v>2</v>
      </c>
      <c r="C96" s="42" t="s">
        <v>1</v>
      </c>
      <c r="D96" s="45">
        <f t="shared" si="36"/>
        <v>110.8148369386047</v>
      </c>
      <c r="E96" s="43">
        <f t="shared" ref="E96:E107" si="45">IF((IFERROR(D96/((D41+E41)*90%),0))&lt;70%,MIN((MAX((D41+E41)*90%-D96,0)),(D41+E41/2)*$A96),MAX((E41+D41)*90%-D96,0)/E$113)</f>
        <v>3.804497303471611</v>
      </c>
      <c r="F96" s="43">
        <f t="shared" si="37"/>
        <v>0</v>
      </c>
      <c r="G96" s="44"/>
      <c r="H96" s="45">
        <f t="shared" ref="H96:H111" si="46">D96+E96-F96-G96</f>
        <v>114.61933424207631</v>
      </c>
      <c r="I96" s="30">
        <f t="shared" ref="I96:I111" si="47">H96</f>
        <v>114.61933424207631</v>
      </c>
      <c r="J96" s="43">
        <f t="shared" si="38"/>
        <v>3.8044973034716114</v>
      </c>
      <c r="K96" s="43">
        <f t="shared" si="39"/>
        <v>0</v>
      </c>
      <c r="L96" s="29"/>
      <c r="M96" s="30">
        <f t="shared" ref="M96:M111" si="48">I96+J96-K96-L96</f>
        <v>118.42383154554791</v>
      </c>
      <c r="N96" s="30">
        <f t="shared" ref="N96:N111" si="49">M96</f>
        <v>118.42383154554791</v>
      </c>
      <c r="O96" s="43">
        <f t="shared" si="40"/>
        <v>3.8044973034716123</v>
      </c>
      <c r="P96" s="43">
        <f t="shared" si="41"/>
        <v>0</v>
      </c>
      <c r="Q96" s="29"/>
      <c r="R96" s="30">
        <f t="shared" ref="R96:R111" si="50">N96+O96-P96-Q96</f>
        <v>122.22832884901952</v>
      </c>
      <c r="S96" s="30">
        <f t="shared" ref="S96:S111" si="51">R96</f>
        <v>122.22832884901952</v>
      </c>
      <c r="T96" s="43">
        <f t="shared" si="42"/>
        <v>3.8044973034716136</v>
      </c>
      <c r="U96" s="43">
        <f t="shared" si="43"/>
        <v>0</v>
      </c>
      <c r="V96" s="29"/>
      <c r="W96" s="30">
        <f t="shared" ref="W96:W111" si="52">S96+T96-U96-V96</f>
        <v>126.03282615249114</v>
      </c>
    </row>
    <row r="97" spans="1:23" x14ac:dyDescent="0.3">
      <c r="A97" s="46">
        <f t="shared" si="44"/>
        <v>5.28E-2</v>
      </c>
      <c r="B97" s="41">
        <f t="shared" ref="B97:B111" si="53">B96+1</f>
        <v>3</v>
      </c>
      <c r="C97" s="42" t="s">
        <v>2</v>
      </c>
      <c r="D97" s="45">
        <f t="shared" si="36"/>
        <v>53.236334942994901</v>
      </c>
      <c r="E97" s="43">
        <f t="shared" si="45"/>
        <v>1.6609778967343869</v>
      </c>
      <c r="F97" s="43">
        <f t="shared" si="37"/>
        <v>0</v>
      </c>
      <c r="G97" s="44"/>
      <c r="H97" s="45">
        <f t="shared" si="46"/>
        <v>54.897312839729288</v>
      </c>
      <c r="I97" s="30">
        <f t="shared" si="47"/>
        <v>54.897312839729288</v>
      </c>
      <c r="J97" s="43">
        <f t="shared" si="38"/>
        <v>1.6609778967343869</v>
      </c>
      <c r="K97" s="43">
        <f t="shared" si="39"/>
        <v>0</v>
      </c>
      <c r="L97" s="29"/>
      <c r="M97" s="30">
        <f t="shared" si="48"/>
        <v>56.558290736463675</v>
      </c>
      <c r="N97" s="30">
        <f t="shared" si="49"/>
        <v>56.558290736463675</v>
      </c>
      <c r="O97" s="43">
        <f t="shared" si="40"/>
        <v>1.6609778967343867</v>
      </c>
      <c r="P97" s="43">
        <f t="shared" si="41"/>
        <v>0</v>
      </c>
      <c r="Q97" s="29"/>
      <c r="R97" s="30">
        <f t="shared" si="50"/>
        <v>58.219268633198062</v>
      </c>
      <c r="S97" s="30">
        <f t="shared" si="51"/>
        <v>58.219268633198062</v>
      </c>
      <c r="T97" s="43">
        <f t="shared" si="42"/>
        <v>1.6609778967343867</v>
      </c>
      <c r="U97" s="43">
        <f t="shared" si="43"/>
        <v>0</v>
      </c>
      <c r="V97" s="29"/>
      <c r="W97" s="30">
        <f t="shared" si="52"/>
        <v>59.88024652993245</v>
      </c>
    </row>
    <row r="98" spans="1:23" x14ac:dyDescent="0.3">
      <c r="A98" s="46">
        <f t="shared" si="44"/>
        <v>5.28E-2</v>
      </c>
      <c r="B98" s="41">
        <f t="shared" si="53"/>
        <v>4</v>
      </c>
      <c r="C98" s="42" t="s">
        <v>3</v>
      </c>
      <c r="D98" s="45">
        <f t="shared" si="36"/>
        <v>101.23974263789712</v>
      </c>
      <c r="E98" s="43">
        <f t="shared" si="45"/>
        <v>3.9578494463400085</v>
      </c>
      <c r="F98" s="43">
        <f t="shared" si="37"/>
        <v>0</v>
      </c>
      <c r="G98" s="44"/>
      <c r="H98" s="45">
        <f t="shared" si="46"/>
        <v>105.19759208423713</v>
      </c>
      <c r="I98" s="30">
        <f t="shared" si="47"/>
        <v>105.19759208423713</v>
      </c>
      <c r="J98" s="43">
        <f t="shared" si="38"/>
        <v>3.9578494463400089</v>
      </c>
      <c r="K98" s="43">
        <f t="shared" si="39"/>
        <v>0</v>
      </c>
      <c r="L98" s="29"/>
      <c r="M98" s="30">
        <f t="shared" si="48"/>
        <v>109.15544153057714</v>
      </c>
      <c r="N98" s="30">
        <f t="shared" si="49"/>
        <v>109.15544153057714</v>
      </c>
      <c r="O98" s="43">
        <f t="shared" si="40"/>
        <v>3.9578494463400093</v>
      </c>
      <c r="P98" s="43">
        <f t="shared" si="41"/>
        <v>0</v>
      </c>
      <c r="Q98" s="29"/>
      <c r="R98" s="30">
        <f t="shared" si="50"/>
        <v>113.11329097691714</v>
      </c>
      <c r="S98" s="30">
        <f t="shared" si="51"/>
        <v>113.11329097691714</v>
      </c>
      <c r="T98" s="43">
        <f t="shared" si="42"/>
        <v>3.9578494463400102</v>
      </c>
      <c r="U98" s="43">
        <f t="shared" si="43"/>
        <v>0</v>
      </c>
      <c r="V98" s="29"/>
      <c r="W98" s="30">
        <f t="shared" si="52"/>
        <v>117.07114042325715</v>
      </c>
    </row>
    <row r="99" spans="1:23" x14ac:dyDescent="0.3">
      <c r="A99" s="46">
        <f t="shared" si="44"/>
        <v>3.3399999999999999E-2</v>
      </c>
      <c r="B99" s="41">
        <f t="shared" si="53"/>
        <v>5</v>
      </c>
      <c r="C99" s="42" t="s">
        <v>4</v>
      </c>
      <c r="D99" s="45">
        <f t="shared" si="36"/>
        <v>63.112163599342516</v>
      </c>
      <c r="E99" s="43">
        <f t="shared" si="45"/>
        <v>2.4339182880904078</v>
      </c>
      <c r="F99" s="43">
        <f t="shared" si="37"/>
        <v>0</v>
      </c>
      <c r="G99" s="44"/>
      <c r="H99" s="45">
        <f t="shared" si="46"/>
        <v>65.546081887432919</v>
      </c>
      <c r="I99" s="30">
        <f t="shared" si="47"/>
        <v>65.546081887432919</v>
      </c>
      <c r="J99" s="43">
        <f t="shared" si="38"/>
        <v>2.4339182880904082</v>
      </c>
      <c r="K99" s="43">
        <f t="shared" si="39"/>
        <v>0</v>
      </c>
      <c r="L99" s="29"/>
      <c r="M99" s="30">
        <f t="shared" si="48"/>
        <v>67.98000017552333</v>
      </c>
      <c r="N99" s="30">
        <f t="shared" si="49"/>
        <v>67.98000017552333</v>
      </c>
      <c r="O99" s="43">
        <f t="shared" si="40"/>
        <v>2.4339182880904078</v>
      </c>
      <c r="P99" s="43">
        <f t="shared" si="41"/>
        <v>0</v>
      </c>
      <c r="Q99" s="29"/>
      <c r="R99" s="30">
        <f t="shared" si="50"/>
        <v>70.41391846361374</v>
      </c>
      <c r="S99" s="30">
        <f t="shared" si="51"/>
        <v>70.41391846361374</v>
      </c>
      <c r="T99" s="43">
        <f t="shared" si="42"/>
        <v>2.4339182880904073</v>
      </c>
      <c r="U99" s="43">
        <f t="shared" si="43"/>
        <v>0</v>
      </c>
      <c r="V99" s="29"/>
      <c r="W99" s="30">
        <f t="shared" si="52"/>
        <v>72.847836751704151</v>
      </c>
    </row>
    <row r="100" spans="1:23" x14ac:dyDescent="0.3">
      <c r="A100" s="46">
        <f t="shared" si="44"/>
        <v>5.28E-2</v>
      </c>
      <c r="B100" s="41">
        <f t="shared" si="53"/>
        <v>6</v>
      </c>
      <c r="C100" s="42" t="s">
        <v>5</v>
      </c>
      <c r="D100" s="45">
        <f t="shared" si="36"/>
        <v>1843.1718636380187</v>
      </c>
      <c r="E100" s="43">
        <f t="shared" si="45"/>
        <v>47.1668218416781</v>
      </c>
      <c r="F100" s="43">
        <f t="shared" si="37"/>
        <v>0</v>
      </c>
      <c r="G100" s="44"/>
      <c r="H100" s="45">
        <f t="shared" si="46"/>
        <v>1890.3386854796968</v>
      </c>
      <c r="I100" s="30">
        <f t="shared" si="47"/>
        <v>1890.3386854796968</v>
      </c>
      <c r="J100" s="43">
        <f t="shared" si="38"/>
        <v>47.166821841678107</v>
      </c>
      <c r="K100" s="43">
        <f t="shared" si="39"/>
        <v>0</v>
      </c>
      <c r="L100" s="29"/>
      <c r="M100" s="30">
        <f t="shared" si="48"/>
        <v>1937.5055073213748</v>
      </c>
      <c r="N100" s="30">
        <f t="shared" si="49"/>
        <v>1937.5055073213748</v>
      </c>
      <c r="O100" s="43">
        <f t="shared" si="40"/>
        <v>47.166821841678122</v>
      </c>
      <c r="P100" s="43">
        <f t="shared" si="41"/>
        <v>0</v>
      </c>
      <c r="Q100" s="29"/>
      <c r="R100" s="30">
        <f t="shared" si="50"/>
        <v>1984.6723291630528</v>
      </c>
      <c r="S100" s="30">
        <f t="shared" si="51"/>
        <v>1984.6723291630528</v>
      </c>
      <c r="T100" s="43">
        <f t="shared" si="42"/>
        <v>47.166821841678143</v>
      </c>
      <c r="U100" s="43">
        <f t="shared" si="43"/>
        <v>0</v>
      </c>
      <c r="V100" s="29"/>
      <c r="W100" s="30">
        <f t="shared" si="52"/>
        <v>2031.8391510047309</v>
      </c>
    </row>
    <row r="101" spans="1:23" x14ac:dyDescent="0.3">
      <c r="A101" s="46">
        <f t="shared" si="44"/>
        <v>0.18</v>
      </c>
      <c r="B101" s="41">
        <f t="shared" si="53"/>
        <v>7</v>
      </c>
      <c r="C101" s="42" t="s">
        <v>6</v>
      </c>
      <c r="D101" s="45">
        <f t="shared" si="36"/>
        <v>3.7133102407372309</v>
      </c>
      <c r="E101" s="43">
        <f t="shared" si="45"/>
        <v>0.10339836176345153</v>
      </c>
      <c r="F101" s="43">
        <f t="shared" si="37"/>
        <v>0</v>
      </c>
      <c r="G101" s="44"/>
      <c r="H101" s="45">
        <f t="shared" si="46"/>
        <v>3.8167086025006824</v>
      </c>
      <c r="I101" s="30">
        <f t="shared" si="47"/>
        <v>3.8167086025006824</v>
      </c>
      <c r="J101" s="43">
        <f t="shared" si="38"/>
        <v>0.10339836176345153</v>
      </c>
      <c r="K101" s="43">
        <f t="shared" si="39"/>
        <v>0</v>
      </c>
      <c r="L101" s="29"/>
      <c r="M101" s="30">
        <f t="shared" si="48"/>
        <v>3.920106964264134</v>
      </c>
      <c r="N101" s="30">
        <f t="shared" si="49"/>
        <v>3.920106964264134</v>
      </c>
      <c r="O101" s="43">
        <f t="shared" si="40"/>
        <v>0.10339836176345153</v>
      </c>
      <c r="P101" s="43">
        <f t="shared" si="41"/>
        <v>0</v>
      </c>
      <c r="Q101" s="29"/>
      <c r="R101" s="30">
        <f t="shared" si="50"/>
        <v>4.0235053260275855</v>
      </c>
      <c r="S101" s="30">
        <f t="shared" si="51"/>
        <v>4.0235053260275855</v>
      </c>
      <c r="T101" s="43">
        <f t="shared" si="42"/>
        <v>0.10339836176345153</v>
      </c>
      <c r="U101" s="43">
        <f t="shared" si="43"/>
        <v>0</v>
      </c>
      <c r="V101" s="29"/>
      <c r="W101" s="30">
        <f t="shared" si="52"/>
        <v>4.126903687791037</v>
      </c>
    </row>
    <row r="102" spans="1:23" x14ac:dyDescent="0.3">
      <c r="A102" s="46">
        <f t="shared" si="44"/>
        <v>5.28E-2</v>
      </c>
      <c r="B102" s="41">
        <f t="shared" si="53"/>
        <v>8</v>
      </c>
      <c r="C102" s="42" t="s">
        <v>7</v>
      </c>
      <c r="D102" s="45">
        <f t="shared" si="36"/>
        <v>0</v>
      </c>
      <c r="E102" s="43">
        <f t="shared" si="45"/>
        <v>0</v>
      </c>
      <c r="F102" s="43">
        <f t="shared" si="37"/>
        <v>0</v>
      </c>
      <c r="G102" s="44"/>
      <c r="H102" s="45">
        <f t="shared" si="46"/>
        <v>0</v>
      </c>
      <c r="I102" s="30">
        <f t="shared" si="47"/>
        <v>0</v>
      </c>
      <c r="J102" s="43">
        <f t="shared" si="38"/>
        <v>0</v>
      </c>
      <c r="K102" s="43">
        <f t="shared" si="39"/>
        <v>0</v>
      </c>
      <c r="L102" s="29"/>
      <c r="M102" s="30">
        <f t="shared" si="48"/>
        <v>0</v>
      </c>
      <c r="N102" s="30">
        <f t="shared" si="49"/>
        <v>0</v>
      </c>
      <c r="O102" s="43">
        <f t="shared" si="40"/>
        <v>0</v>
      </c>
      <c r="P102" s="43">
        <f t="shared" si="41"/>
        <v>0</v>
      </c>
      <c r="Q102" s="29"/>
      <c r="R102" s="30">
        <f t="shared" si="50"/>
        <v>0</v>
      </c>
      <c r="S102" s="30">
        <f t="shared" si="51"/>
        <v>0</v>
      </c>
      <c r="T102" s="43">
        <f t="shared" si="42"/>
        <v>0</v>
      </c>
      <c r="U102" s="43">
        <f t="shared" si="43"/>
        <v>0</v>
      </c>
      <c r="V102" s="29"/>
      <c r="W102" s="30">
        <f t="shared" si="52"/>
        <v>0</v>
      </c>
    </row>
    <row r="103" spans="1:23" x14ac:dyDescent="0.3">
      <c r="A103" s="46">
        <f t="shared" si="44"/>
        <v>5.28E-2</v>
      </c>
      <c r="B103" s="41">
        <f t="shared" si="53"/>
        <v>9</v>
      </c>
      <c r="C103" s="42" t="s">
        <v>8</v>
      </c>
      <c r="D103" s="45">
        <f t="shared" si="36"/>
        <v>23.993813976332408</v>
      </c>
      <c r="E103" s="43">
        <f t="shared" si="45"/>
        <v>0.6611027446477854</v>
      </c>
      <c r="F103" s="43">
        <f t="shared" si="37"/>
        <v>0</v>
      </c>
      <c r="G103" s="44"/>
      <c r="H103" s="45">
        <f t="shared" si="46"/>
        <v>24.654916720980193</v>
      </c>
      <c r="I103" s="30">
        <f t="shared" si="47"/>
        <v>24.654916720980193</v>
      </c>
      <c r="J103" s="43">
        <f t="shared" si="38"/>
        <v>0.6611027446477854</v>
      </c>
      <c r="K103" s="43">
        <f t="shared" si="39"/>
        <v>0</v>
      </c>
      <c r="L103" s="29"/>
      <c r="M103" s="30">
        <f t="shared" si="48"/>
        <v>25.316019465627978</v>
      </c>
      <c r="N103" s="30">
        <f t="shared" si="49"/>
        <v>25.316019465627978</v>
      </c>
      <c r="O103" s="43">
        <f t="shared" si="40"/>
        <v>0.66110274464778551</v>
      </c>
      <c r="P103" s="43">
        <f t="shared" si="41"/>
        <v>0</v>
      </c>
      <c r="Q103" s="29"/>
      <c r="R103" s="30">
        <f t="shared" si="50"/>
        <v>25.977122210275763</v>
      </c>
      <c r="S103" s="30">
        <f t="shared" si="51"/>
        <v>25.977122210275763</v>
      </c>
      <c r="T103" s="43">
        <f t="shared" si="42"/>
        <v>0.66110274464778562</v>
      </c>
      <c r="U103" s="43">
        <f t="shared" si="43"/>
        <v>0</v>
      </c>
      <c r="V103" s="29"/>
      <c r="W103" s="30">
        <f t="shared" si="52"/>
        <v>26.638224954923547</v>
      </c>
    </row>
    <row r="104" spans="1:23" x14ac:dyDescent="0.3">
      <c r="A104" s="46">
        <f t="shared" si="44"/>
        <v>9.5000000000000001E-2</v>
      </c>
      <c r="B104" s="41">
        <f t="shared" si="53"/>
        <v>10</v>
      </c>
      <c r="C104" s="42" t="s">
        <v>9</v>
      </c>
      <c r="D104" s="45">
        <f t="shared" si="36"/>
        <v>0.5159391253508826</v>
      </c>
      <c r="E104" s="43">
        <f t="shared" si="45"/>
        <v>1.3431846618637092E-2</v>
      </c>
      <c r="F104" s="43">
        <f t="shared" si="37"/>
        <v>0</v>
      </c>
      <c r="G104" s="44"/>
      <c r="H104" s="45">
        <f t="shared" si="46"/>
        <v>0.52937097196951965</v>
      </c>
      <c r="I104" s="30">
        <f t="shared" si="47"/>
        <v>0.52937097196951965</v>
      </c>
      <c r="J104" s="43">
        <f t="shared" si="38"/>
        <v>1.3431846618637097E-2</v>
      </c>
      <c r="K104" s="43">
        <f t="shared" si="39"/>
        <v>0</v>
      </c>
      <c r="L104" s="29"/>
      <c r="M104" s="30">
        <f t="shared" si="48"/>
        <v>0.54280281858815671</v>
      </c>
      <c r="N104" s="30">
        <f t="shared" si="49"/>
        <v>0.54280281858815671</v>
      </c>
      <c r="O104" s="43">
        <f t="shared" si="40"/>
        <v>1.3431846618637104E-2</v>
      </c>
      <c r="P104" s="43">
        <f t="shared" si="41"/>
        <v>0</v>
      </c>
      <c r="Q104" s="29"/>
      <c r="R104" s="30">
        <f t="shared" si="50"/>
        <v>0.55623466520679377</v>
      </c>
      <c r="S104" s="30">
        <f t="shared" si="51"/>
        <v>0.55623466520679377</v>
      </c>
      <c r="T104" s="43">
        <f t="shared" si="42"/>
        <v>1.3431846618637115E-2</v>
      </c>
      <c r="U104" s="43">
        <f t="shared" si="43"/>
        <v>0</v>
      </c>
      <c r="V104" s="29"/>
      <c r="W104" s="30">
        <f t="shared" si="52"/>
        <v>0.56966651182543093</v>
      </c>
    </row>
    <row r="105" spans="1:23" x14ac:dyDescent="0.3">
      <c r="A105" s="46">
        <f t="shared" si="44"/>
        <v>6.3299999999999995E-2</v>
      </c>
      <c r="B105" s="41">
        <f t="shared" si="53"/>
        <v>11</v>
      </c>
      <c r="C105" s="42" t="s">
        <v>10</v>
      </c>
      <c r="D105" s="45">
        <f t="shared" si="36"/>
        <v>1.1600525227639944</v>
      </c>
      <c r="E105" s="43">
        <f t="shared" si="45"/>
        <v>2.7141258778119577E-2</v>
      </c>
      <c r="F105" s="43">
        <f t="shared" si="37"/>
        <v>0</v>
      </c>
      <c r="G105" s="44"/>
      <c r="H105" s="45">
        <f t="shared" si="46"/>
        <v>1.1871937815421141</v>
      </c>
      <c r="I105" s="30">
        <f t="shared" si="47"/>
        <v>1.1871937815421141</v>
      </c>
      <c r="J105" s="43">
        <f t="shared" si="38"/>
        <v>2.7141258778119563E-2</v>
      </c>
      <c r="K105" s="43">
        <f t="shared" si="39"/>
        <v>0</v>
      </c>
      <c r="L105" s="29"/>
      <c r="M105" s="30">
        <f t="shared" si="48"/>
        <v>1.2143350403202335</v>
      </c>
      <c r="N105" s="30">
        <f t="shared" si="49"/>
        <v>1.2143350403202335</v>
      </c>
      <c r="O105" s="43">
        <f t="shared" si="40"/>
        <v>2.7141258778119581E-2</v>
      </c>
      <c r="P105" s="43">
        <f t="shared" si="41"/>
        <v>0</v>
      </c>
      <c r="Q105" s="29"/>
      <c r="R105" s="30">
        <f t="shared" si="50"/>
        <v>1.2414762990983532</v>
      </c>
      <c r="S105" s="30">
        <f t="shared" si="51"/>
        <v>1.2414762990983532</v>
      </c>
      <c r="T105" s="43">
        <f t="shared" si="42"/>
        <v>2.714125877811956E-2</v>
      </c>
      <c r="U105" s="43">
        <f t="shared" si="43"/>
        <v>0</v>
      </c>
      <c r="V105" s="29"/>
      <c r="W105" s="30">
        <f t="shared" si="52"/>
        <v>1.2686175578764727</v>
      </c>
    </row>
    <row r="106" spans="1:23" x14ac:dyDescent="0.3">
      <c r="A106" s="46">
        <f t="shared" si="44"/>
        <v>6.3299999999999995E-2</v>
      </c>
      <c r="B106" s="41">
        <f t="shared" si="53"/>
        <v>12</v>
      </c>
      <c r="C106" s="42" t="s">
        <v>11</v>
      </c>
      <c r="D106" s="45">
        <f t="shared" si="36"/>
        <v>2.3744348300529099</v>
      </c>
      <c r="E106" s="43">
        <f t="shared" si="45"/>
        <v>7.735344454886238E-2</v>
      </c>
      <c r="F106" s="43">
        <f t="shared" si="37"/>
        <v>0</v>
      </c>
      <c r="G106" s="44"/>
      <c r="H106" s="45">
        <f t="shared" si="46"/>
        <v>2.4517882746017721</v>
      </c>
      <c r="I106" s="30">
        <f t="shared" si="47"/>
        <v>2.4517882746017721</v>
      </c>
      <c r="J106" s="43">
        <f t="shared" si="38"/>
        <v>7.7353444548862407E-2</v>
      </c>
      <c r="K106" s="43">
        <f t="shared" si="39"/>
        <v>0</v>
      </c>
      <c r="L106" s="29"/>
      <c r="M106" s="30">
        <f t="shared" si="48"/>
        <v>2.5291417191506347</v>
      </c>
      <c r="N106" s="30">
        <f t="shared" si="49"/>
        <v>2.5291417191506347</v>
      </c>
      <c r="O106" s="43">
        <f t="shared" si="40"/>
        <v>7.735344454886238E-2</v>
      </c>
      <c r="P106" s="43">
        <f t="shared" si="41"/>
        <v>0</v>
      </c>
      <c r="Q106" s="29"/>
      <c r="R106" s="30">
        <f t="shared" si="50"/>
        <v>2.6064951636994969</v>
      </c>
      <c r="S106" s="30">
        <f t="shared" si="51"/>
        <v>2.6064951636994969</v>
      </c>
      <c r="T106" s="43">
        <f t="shared" si="42"/>
        <v>7.7353444548862421E-2</v>
      </c>
      <c r="U106" s="43">
        <f t="shared" si="43"/>
        <v>0</v>
      </c>
      <c r="V106" s="29"/>
      <c r="W106" s="30">
        <f t="shared" si="52"/>
        <v>2.6838486082483595</v>
      </c>
    </row>
    <row r="107" spans="1:23" x14ac:dyDescent="0.3">
      <c r="A107" s="46">
        <f t="shared" si="44"/>
        <v>6.3299999999999995E-2</v>
      </c>
      <c r="B107" s="41">
        <f t="shared" si="53"/>
        <v>13</v>
      </c>
      <c r="C107" s="28" t="s">
        <v>12</v>
      </c>
      <c r="D107" s="45">
        <f t="shared" si="36"/>
        <v>0</v>
      </c>
      <c r="E107" s="43">
        <f t="shared" si="45"/>
        <v>0</v>
      </c>
      <c r="F107" s="43">
        <f t="shared" si="37"/>
        <v>0</v>
      </c>
      <c r="G107" s="44"/>
      <c r="H107" s="45">
        <f t="shared" si="46"/>
        <v>0</v>
      </c>
      <c r="I107" s="30">
        <f t="shared" si="47"/>
        <v>0</v>
      </c>
      <c r="J107" s="43">
        <f t="shared" si="38"/>
        <v>0</v>
      </c>
      <c r="K107" s="43">
        <f t="shared" si="39"/>
        <v>0</v>
      </c>
      <c r="L107" s="29"/>
      <c r="M107" s="30">
        <f t="shared" si="48"/>
        <v>0</v>
      </c>
      <c r="N107" s="30">
        <f t="shared" si="49"/>
        <v>0</v>
      </c>
      <c r="O107" s="43">
        <f t="shared" si="40"/>
        <v>0</v>
      </c>
      <c r="P107" s="43">
        <f t="shared" si="41"/>
        <v>0</v>
      </c>
      <c r="Q107" s="29"/>
      <c r="R107" s="30">
        <f t="shared" si="50"/>
        <v>0</v>
      </c>
      <c r="S107" s="30">
        <f t="shared" si="51"/>
        <v>0</v>
      </c>
      <c r="T107" s="43">
        <f t="shared" si="42"/>
        <v>0</v>
      </c>
      <c r="U107" s="43">
        <f t="shared" si="43"/>
        <v>0</v>
      </c>
      <c r="V107" s="29"/>
      <c r="W107" s="30">
        <f t="shared" si="52"/>
        <v>0</v>
      </c>
    </row>
    <row r="108" spans="1:23" x14ac:dyDescent="0.3">
      <c r="A108" s="46">
        <f t="shared" si="44"/>
        <v>0.15</v>
      </c>
      <c r="B108" s="41">
        <f t="shared" si="53"/>
        <v>14</v>
      </c>
      <c r="C108" s="28" t="s">
        <v>13</v>
      </c>
      <c r="D108" s="45">
        <f t="shared" si="36"/>
        <v>8.7570298627406243E-2</v>
      </c>
      <c r="E108" s="43">
        <f>IF((IFERROR(D108/((D53+E53)*100%),0))&lt;70%,MIN((MAX((D53+E53)*100%-D108,0)),(D53+E53/2)*$A108),MAX((E53+D53)*100%-D108,0)/E$113)</f>
        <v>2.0242476137284846E-3</v>
      </c>
      <c r="F108" s="43">
        <f t="shared" si="37"/>
        <v>0</v>
      </c>
      <c r="G108" s="44"/>
      <c r="H108" s="45">
        <f t="shared" si="46"/>
        <v>8.959454624113472E-2</v>
      </c>
      <c r="I108" s="30">
        <f t="shared" si="47"/>
        <v>8.959454624113472E-2</v>
      </c>
      <c r="J108" s="43">
        <f>IF((IFERROR(I108/((I53+J53)*100%),0))&lt;70%,MIN((MAX((I53+J53)*100%-I108,0)),(I53+J53/2)*$A108),MAX((J53+I53)*100%-I108,0)/J$113)</f>
        <v>2.0242476137284854E-3</v>
      </c>
      <c r="K108" s="43">
        <f t="shared" si="39"/>
        <v>0</v>
      </c>
      <c r="L108" s="29"/>
      <c r="M108" s="30">
        <f t="shared" si="48"/>
        <v>9.1618793854863212E-2</v>
      </c>
      <c r="N108" s="30">
        <f t="shared" si="49"/>
        <v>9.1618793854863212E-2</v>
      </c>
      <c r="O108" s="43">
        <f>IF((IFERROR(N108/((N53+O53)*100%),0))&lt;70%,MIN((MAX((N53+O53)*100%-N108,0)),(N53+O53/2)*$A108),MAX((O53+N53)*100%-N108,0)/O$113)</f>
        <v>2.0242476137284846E-3</v>
      </c>
      <c r="P108" s="43">
        <f t="shared" si="41"/>
        <v>0</v>
      </c>
      <c r="Q108" s="29"/>
      <c r="R108" s="30">
        <f t="shared" si="50"/>
        <v>9.3643041468591703E-2</v>
      </c>
      <c r="S108" s="30">
        <f t="shared" si="51"/>
        <v>9.3643041468591703E-2</v>
      </c>
      <c r="T108" s="43">
        <f>IF((IFERROR(S108/((S53+T53)*100%),0))&lt;70%,MIN((MAX((S53+T53)*100%-S108,0)),(S53+T53/2)*$A108),MAX((T53+S53)*100%-S108,0)/T$113)</f>
        <v>2.0242476137284828E-3</v>
      </c>
      <c r="U108" s="43">
        <f t="shared" si="43"/>
        <v>0</v>
      </c>
      <c r="V108" s="29"/>
      <c r="W108" s="30">
        <f t="shared" si="52"/>
        <v>9.5667289082320181E-2</v>
      </c>
    </row>
    <row r="109" spans="1:23" x14ac:dyDescent="0.3">
      <c r="A109" s="46">
        <f t="shared" si="44"/>
        <v>0.3</v>
      </c>
      <c r="B109" s="41">
        <f t="shared" si="53"/>
        <v>15</v>
      </c>
      <c r="C109" s="28" t="s">
        <v>14</v>
      </c>
      <c r="D109" s="45">
        <f t="shared" si="36"/>
        <v>0</v>
      </c>
      <c r="E109" s="43">
        <f>IF((IFERROR(D109/((D54+E54)*100%),0))&lt;70%,MIN((MAX((D54+E54)*100%-D109,0)),(D54+E54/2)*$A109),MAX((E54+D54)*100%-D109,0)/E$113)</f>
        <v>0</v>
      </c>
      <c r="F109" s="43">
        <f t="shared" si="37"/>
        <v>0</v>
      </c>
      <c r="G109" s="44"/>
      <c r="H109" s="45">
        <f t="shared" si="46"/>
        <v>0</v>
      </c>
      <c r="I109" s="30">
        <f t="shared" si="47"/>
        <v>0</v>
      </c>
      <c r="J109" s="43">
        <f>IF((IFERROR(I109/((I54+J54)*100%),0))&lt;70%,MIN((MAX((I54+J54)*100%-I109,0)),(I54+J54/2)*$A109),MAX((J54+I54)*100%-I109,0)/J$113)</f>
        <v>0</v>
      </c>
      <c r="K109" s="43">
        <f t="shared" si="39"/>
        <v>0</v>
      </c>
      <c r="L109" s="29"/>
      <c r="M109" s="30">
        <f t="shared" si="48"/>
        <v>0</v>
      </c>
      <c r="N109" s="30">
        <f t="shared" si="49"/>
        <v>0</v>
      </c>
      <c r="O109" s="43">
        <f>IF((IFERROR(N109/((N54+O54)*100%),0))&lt;70%,MIN((MAX((N54+O54)*100%-N109,0)),(N54+O54/2)*$A109),MAX((O54+N54)*100%-N109,0)/O$113)</f>
        <v>0</v>
      </c>
      <c r="P109" s="43">
        <f t="shared" si="41"/>
        <v>0</v>
      </c>
      <c r="Q109" s="29"/>
      <c r="R109" s="30">
        <f t="shared" si="50"/>
        <v>0</v>
      </c>
      <c r="S109" s="30">
        <f t="shared" si="51"/>
        <v>0</v>
      </c>
      <c r="T109" s="43">
        <f>IF((IFERROR(S109/((S54+T54)*100%),0))&lt;70%,MIN((MAX((S54+T54)*100%-S109,0)),(S54+T54/2)*$A109),MAX((T54+S54)*100%-S109,0)/T$113)</f>
        <v>0</v>
      </c>
      <c r="U109" s="43">
        <f t="shared" si="43"/>
        <v>0</v>
      </c>
      <c r="V109" s="29"/>
      <c r="W109" s="30">
        <f t="shared" si="52"/>
        <v>0</v>
      </c>
    </row>
    <row r="110" spans="1:23" x14ac:dyDescent="0.3">
      <c r="A110" s="46">
        <f t="shared" si="44"/>
        <v>0.3</v>
      </c>
      <c r="B110" s="41">
        <f t="shared" si="53"/>
        <v>16</v>
      </c>
      <c r="C110" s="28" t="s">
        <v>15</v>
      </c>
      <c r="D110" s="45">
        <f t="shared" si="36"/>
        <v>0</v>
      </c>
      <c r="E110" s="43">
        <f>IF((IFERROR(D110/((D55+E55)*100%),0))&lt;70%,MIN((MAX((D55+E55)*100%-D110,0)),(D55+E55/2)*$A110),MAX((E55+D55)*100%-D110,0)/E$113)</f>
        <v>0</v>
      </c>
      <c r="F110" s="43">
        <f t="shared" si="37"/>
        <v>0</v>
      </c>
      <c r="G110" s="44"/>
      <c r="H110" s="45">
        <f t="shared" si="46"/>
        <v>0</v>
      </c>
      <c r="I110" s="30">
        <f t="shared" si="47"/>
        <v>0</v>
      </c>
      <c r="J110" s="43">
        <f>IF((IFERROR(I110/((I55+J55)*100%),0))&lt;70%,MIN((MAX((I55+J55)*100%-I110,0)),(I55+J55/2)*$A110),MAX((J55+I55)*100%-I110,0)/J$113)</f>
        <v>0</v>
      </c>
      <c r="K110" s="43">
        <f t="shared" si="39"/>
        <v>0</v>
      </c>
      <c r="L110" s="29"/>
      <c r="M110" s="30">
        <f t="shared" si="48"/>
        <v>0</v>
      </c>
      <c r="N110" s="30">
        <f t="shared" si="49"/>
        <v>0</v>
      </c>
      <c r="O110" s="43">
        <f>IF((IFERROR(N110/((N55+O55)*100%),0))&lt;70%,MIN((MAX((N55+O55)*100%-N110,0)),(N55+O55/2)*$A110),MAX((O55+N55)*100%-N110,0)/O$113)</f>
        <v>0</v>
      </c>
      <c r="P110" s="43">
        <f t="shared" si="41"/>
        <v>0</v>
      </c>
      <c r="Q110" s="29"/>
      <c r="R110" s="30">
        <f t="shared" si="50"/>
        <v>0</v>
      </c>
      <c r="S110" s="30">
        <f t="shared" si="51"/>
        <v>0</v>
      </c>
      <c r="T110" s="43">
        <f>IF((IFERROR(S110/((S55+T55)*100%),0))&lt;70%,MIN((MAX((S55+T55)*100%-S110,0)),(S55+T55/2)*$A110),MAX((T55+S55)*100%-S110,0)/T$113)</f>
        <v>0</v>
      </c>
      <c r="U110" s="43">
        <f t="shared" si="43"/>
        <v>0</v>
      </c>
      <c r="V110" s="29"/>
      <c r="W110" s="30">
        <f t="shared" si="52"/>
        <v>0</v>
      </c>
    </row>
    <row r="111" spans="1:23" x14ac:dyDescent="0.3">
      <c r="A111" s="46">
        <f t="shared" si="44"/>
        <v>3.3399999999999999E-2</v>
      </c>
      <c r="B111" s="41">
        <f t="shared" si="53"/>
        <v>17</v>
      </c>
      <c r="C111" s="28" t="s">
        <v>16</v>
      </c>
      <c r="D111" s="45">
        <f t="shared" si="36"/>
        <v>0</v>
      </c>
      <c r="E111" s="43">
        <f>IF((IFERROR(D111/((D56+E56)*90%),0))&lt;70%,MIN((MAX((D56+E56)*90%-D111,0)),(D56+E56/2)*$A111),MAX((E56+D56)*90%-D111,0)/E$113)</f>
        <v>0</v>
      </c>
      <c r="F111" s="43">
        <f t="shared" si="37"/>
        <v>0</v>
      </c>
      <c r="G111" s="44"/>
      <c r="H111" s="45">
        <f t="shared" si="46"/>
        <v>0</v>
      </c>
      <c r="I111" s="30">
        <f t="shared" si="47"/>
        <v>0</v>
      </c>
      <c r="J111" s="43">
        <f>IF((IFERROR(I111/((I56+J56)*90%),0))&lt;70%,MIN((MAX((I56+J56)*90%-I111,0)),(I56+J56/2)*$A111),MAX((J56+I56)*90%-I111,0)/J$113)</f>
        <v>0</v>
      </c>
      <c r="K111" s="43">
        <f t="shared" si="39"/>
        <v>0</v>
      </c>
      <c r="L111" s="29"/>
      <c r="M111" s="30">
        <f t="shared" si="48"/>
        <v>0</v>
      </c>
      <c r="N111" s="30">
        <f t="shared" si="49"/>
        <v>0</v>
      </c>
      <c r="O111" s="43">
        <f>IF((IFERROR(N111/((N56+O56)*90%),0))&lt;70%,MIN((MAX((N56+O56)*90%-N111,0)),(N56+O56/2)*$A111),MAX((O56+N56)*90%-N111,0)/O$113)</f>
        <v>0</v>
      </c>
      <c r="P111" s="43">
        <f t="shared" si="41"/>
        <v>0</v>
      </c>
      <c r="Q111" s="29"/>
      <c r="R111" s="30">
        <f t="shared" si="50"/>
        <v>0</v>
      </c>
      <c r="S111" s="30">
        <f t="shared" si="51"/>
        <v>0</v>
      </c>
      <c r="T111" s="43">
        <f>IF((IFERROR(S111/((S56+T56)*90%),0))&lt;70%,MIN((MAX((S56+T56)*90%-S111,0)),(S56+T56/2)*$A111),MAX((T56+S56)*90%-S111,0)/T$113)</f>
        <v>0</v>
      </c>
      <c r="U111" s="43">
        <f t="shared" si="43"/>
        <v>0</v>
      </c>
      <c r="V111" s="29"/>
      <c r="W111" s="30">
        <f t="shared" si="52"/>
        <v>0</v>
      </c>
    </row>
    <row r="112" spans="1:23" ht="16" x14ac:dyDescent="0.3">
      <c r="B112" s="34"/>
      <c r="C112" s="35" t="s">
        <v>17</v>
      </c>
      <c r="D112" s="36">
        <f t="shared" ref="D112:W112" si="54">SUM(D95:D111)</f>
        <v>2203.4200627507234</v>
      </c>
      <c r="E112" s="36">
        <f t="shared" si="54"/>
        <v>59.908516680285103</v>
      </c>
      <c r="F112" s="36">
        <f t="shared" si="54"/>
        <v>0</v>
      </c>
      <c r="G112" s="36">
        <f t="shared" si="54"/>
        <v>0</v>
      </c>
      <c r="H112" s="36">
        <f t="shared" si="54"/>
        <v>2263.3285794310077</v>
      </c>
      <c r="I112" s="36">
        <f t="shared" si="54"/>
        <v>2263.3285794310077</v>
      </c>
      <c r="J112" s="36">
        <f t="shared" si="54"/>
        <v>59.908516680285111</v>
      </c>
      <c r="K112" s="36">
        <f t="shared" si="54"/>
        <v>0</v>
      </c>
      <c r="L112" s="36">
        <f t="shared" si="54"/>
        <v>0</v>
      </c>
      <c r="M112" s="36">
        <f t="shared" si="54"/>
        <v>2323.2370961112929</v>
      </c>
      <c r="N112" s="36">
        <f t="shared" si="54"/>
        <v>2323.2370961112929</v>
      </c>
      <c r="O112" s="36">
        <f t="shared" si="54"/>
        <v>59.908516680285125</v>
      </c>
      <c r="P112" s="36">
        <f t="shared" si="54"/>
        <v>0</v>
      </c>
      <c r="Q112" s="36">
        <f t="shared" si="54"/>
        <v>0</v>
      </c>
      <c r="R112" s="36">
        <f t="shared" si="54"/>
        <v>2383.1456127915781</v>
      </c>
      <c r="S112" s="36">
        <f t="shared" si="54"/>
        <v>2383.1456127915781</v>
      </c>
      <c r="T112" s="36">
        <f t="shared" si="54"/>
        <v>59.908516680285146</v>
      </c>
      <c r="U112" s="36">
        <f t="shared" si="54"/>
        <v>0</v>
      </c>
      <c r="V112" s="36">
        <f t="shared" si="54"/>
        <v>0</v>
      </c>
      <c r="W112" s="36">
        <f t="shared" si="54"/>
        <v>2443.0541294718632</v>
      </c>
    </row>
    <row r="113" spans="2:20" ht="16" x14ac:dyDescent="0.3">
      <c r="B113" s="38"/>
      <c r="C113" s="51"/>
      <c r="D113" s="54"/>
      <c r="E113" s="53">
        <f>T86-1</f>
        <v>7.9643835616438352</v>
      </c>
      <c r="F113" s="54"/>
      <c r="G113" s="54"/>
      <c r="H113" s="54"/>
      <c r="J113" s="53">
        <f>E113-1</f>
        <v>6.9643835616438352</v>
      </c>
      <c r="O113" s="53">
        <f>J113-1</f>
        <v>5.9643835616438352</v>
      </c>
      <c r="T113" s="53">
        <f>O113-1</f>
        <v>4.9643835616438352</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3.0250103724831003</v>
      </c>
      <c r="E122" s="43">
        <f t="shared" si="55"/>
        <v>0</v>
      </c>
      <c r="F122" s="43">
        <f t="shared" si="55"/>
        <v>0</v>
      </c>
      <c r="G122" s="43">
        <f t="shared" si="55"/>
        <v>0</v>
      </c>
      <c r="H122" s="43">
        <f>D122+E122-F122-G122</f>
        <v>3.0250103724831003</v>
      </c>
      <c r="I122" s="43">
        <f t="shared" ref="I122:L137" si="56">I14-I68</f>
        <v>3.0250103724831003</v>
      </c>
      <c r="J122" s="43">
        <f t="shared" si="56"/>
        <v>0</v>
      </c>
      <c r="K122" s="43">
        <f t="shared" si="56"/>
        <v>0</v>
      </c>
      <c r="L122" s="43">
        <f t="shared" si="56"/>
        <v>0</v>
      </c>
      <c r="M122" s="45">
        <f>I122+J122-K122-L122</f>
        <v>3.0250103724831003</v>
      </c>
      <c r="N122" s="111"/>
      <c r="O122" s="111"/>
      <c r="P122" s="111"/>
      <c r="Q122" s="111"/>
      <c r="R122" s="112"/>
    </row>
    <row r="123" spans="2:20" x14ac:dyDescent="0.3">
      <c r="B123" s="41">
        <f>B122+1</f>
        <v>2</v>
      </c>
      <c r="C123" s="42" t="s">
        <v>1</v>
      </c>
      <c r="D123" s="43">
        <f t="shared" si="55"/>
        <v>62.630392935843687</v>
      </c>
      <c r="E123" s="43">
        <f t="shared" si="55"/>
        <v>-5.2369460499310252</v>
      </c>
      <c r="F123" s="43">
        <f t="shared" si="55"/>
        <v>0</v>
      </c>
      <c r="G123" s="43">
        <f t="shared" si="55"/>
        <v>0</v>
      </c>
      <c r="H123" s="43">
        <f t="shared" ref="H123:H138" si="57">D123+E123-F123-G123</f>
        <v>57.39344688591266</v>
      </c>
      <c r="I123" s="43">
        <f t="shared" si="56"/>
        <v>57.393446885912667</v>
      </c>
      <c r="J123" s="43">
        <f t="shared" si="56"/>
        <v>-3.8044973034716096</v>
      </c>
      <c r="K123" s="43">
        <f t="shared" si="56"/>
        <v>0</v>
      </c>
      <c r="L123" s="43">
        <f t="shared" si="56"/>
        <v>0</v>
      </c>
      <c r="M123" s="45">
        <f t="shared" ref="M123:M138" si="58">I123+J123-K123-L123</f>
        <v>53.58894958244106</v>
      </c>
      <c r="N123" s="111"/>
      <c r="O123" s="111"/>
      <c r="P123" s="111"/>
      <c r="Q123" s="111"/>
      <c r="R123" s="112"/>
    </row>
    <row r="124" spans="2:20" x14ac:dyDescent="0.3">
      <c r="B124" s="41">
        <f t="shared" ref="B124:B138" si="59">B123+1</f>
        <v>3</v>
      </c>
      <c r="C124" s="42" t="s">
        <v>2</v>
      </c>
      <c r="D124" s="43">
        <f t="shared" si="55"/>
        <v>29.495878747208252</v>
      </c>
      <c r="E124" s="43">
        <f t="shared" si="55"/>
        <v>-3.8992799999999996</v>
      </c>
      <c r="F124" s="43">
        <f t="shared" si="55"/>
        <v>0</v>
      </c>
      <c r="G124" s="43">
        <f t="shared" si="55"/>
        <v>0</v>
      </c>
      <c r="H124" s="43">
        <f t="shared" si="57"/>
        <v>25.596598747208251</v>
      </c>
      <c r="I124" s="43">
        <f t="shared" si="56"/>
        <v>25.596598747208255</v>
      </c>
      <c r="J124" s="43">
        <f t="shared" si="56"/>
        <v>-1.6609778967343869</v>
      </c>
      <c r="K124" s="43">
        <f t="shared" si="56"/>
        <v>0</v>
      </c>
      <c r="L124" s="43">
        <f t="shared" si="56"/>
        <v>0</v>
      </c>
      <c r="M124" s="45">
        <f t="shared" si="58"/>
        <v>23.935620850473867</v>
      </c>
      <c r="N124" s="111"/>
      <c r="O124" s="111"/>
      <c r="P124" s="111"/>
      <c r="Q124" s="111"/>
      <c r="R124" s="112"/>
    </row>
    <row r="125" spans="2:20" x14ac:dyDescent="0.3">
      <c r="B125" s="41">
        <f t="shared" si="59"/>
        <v>4</v>
      </c>
      <c r="C125" s="42" t="s">
        <v>3</v>
      </c>
      <c r="D125" s="43">
        <f t="shared" si="55"/>
        <v>69.766173911817461</v>
      </c>
      <c r="E125" s="43">
        <f t="shared" si="55"/>
        <v>-7.7886789908569325</v>
      </c>
      <c r="F125" s="43">
        <f t="shared" si="55"/>
        <v>0</v>
      </c>
      <c r="G125" s="43">
        <f t="shared" si="55"/>
        <v>0</v>
      </c>
      <c r="H125" s="43">
        <f t="shared" si="57"/>
        <v>61.977494920960531</v>
      </c>
      <c r="I125" s="43">
        <f t="shared" si="56"/>
        <v>61.977494920960524</v>
      </c>
      <c r="J125" s="43">
        <f t="shared" si="56"/>
        <v>-7.7886789908569325</v>
      </c>
      <c r="K125" s="43">
        <f t="shared" si="56"/>
        <v>0</v>
      </c>
      <c r="L125" s="43">
        <f t="shared" si="56"/>
        <v>0</v>
      </c>
      <c r="M125" s="45">
        <f t="shared" si="58"/>
        <v>54.188815930103594</v>
      </c>
      <c r="N125" s="111"/>
      <c r="O125" s="111"/>
      <c r="P125" s="111"/>
      <c r="Q125" s="111"/>
      <c r="R125" s="112"/>
    </row>
    <row r="126" spans="2:20" x14ac:dyDescent="0.3">
      <c r="B126" s="41">
        <f t="shared" si="59"/>
        <v>5</v>
      </c>
      <c r="C126" s="42" t="s">
        <v>4</v>
      </c>
      <c r="D126" s="43">
        <f t="shared" si="55"/>
        <v>39.541906465661391</v>
      </c>
      <c r="E126" s="43">
        <f t="shared" si="55"/>
        <v>-3.0615487425259569</v>
      </c>
      <c r="F126" s="43">
        <f t="shared" si="55"/>
        <v>0</v>
      </c>
      <c r="G126" s="43">
        <f t="shared" si="55"/>
        <v>0</v>
      </c>
      <c r="H126" s="43">
        <f t="shared" si="57"/>
        <v>36.480357723135434</v>
      </c>
      <c r="I126" s="43">
        <f t="shared" si="56"/>
        <v>36.480357723135434</v>
      </c>
      <c r="J126" s="43">
        <f t="shared" si="56"/>
        <v>-3.0615487425259569</v>
      </c>
      <c r="K126" s="43">
        <f t="shared" si="56"/>
        <v>0</v>
      </c>
      <c r="L126" s="43">
        <f t="shared" si="56"/>
        <v>0</v>
      </c>
      <c r="M126" s="45">
        <f t="shared" si="58"/>
        <v>33.418808980609477</v>
      </c>
      <c r="N126" s="111"/>
      <c r="O126" s="111"/>
      <c r="P126" s="111"/>
      <c r="Q126" s="111"/>
      <c r="R126" s="112"/>
    </row>
    <row r="127" spans="2:20" x14ac:dyDescent="0.3">
      <c r="B127" s="41">
        <f t="shared" si="59"/>
        <v>6</v>
      </c>
      <c r="C127" s="42" t="s">
        <v>5</v>
      </c>
      <c r="D127" s="43">
        <f t="shared" si="55"/>
        <v>810.85822836076341</v>
      </c>
      <c r="E127" s="43">
        <f t="shared" si="55"/>
        <v>-47.166821841678079</v>
      </c>
      <c r="F127" s="43">
        <f t="shared" si="55"/>
        <v>0</v>
      </c>
      <c r="G127" s="43">
        <f t="shared" si="55"/>
        <v>0</v>
      </c>
      <c r="H127" s="43">
        <f t="shared" si="57"/>
        <v>763.69140651908538</v>
      </c>
      <c r="I127" s="43">
        <f t="shared" si="56"/>
        <v>763.69140651908538</v>
      </c>
      <c r="J127" s="43">
        <f t="shared" si="56"/>
        <v>-47.166821841678079</v>
      </c>
      <c r="K127" s="43">
        <f t="shared" si="56"/>
        <v>0</v>
      </c>
      <c r="L127" s="43">
        <f t="shared" si="56"/>
        <v>0</v>
      </c>
      <c r="M127" s="45">
        <f t="shared" si="58"/>
        <v>716.52458467740735</v>
      </c>
      <c r="N127" s="111"/>
      <c r="O127" s="111"/>
      <c r="P127" s="111"/>
      <c r="Q127" s="111"/>
      <c r="R127" s="112"/>
    </row>
    <row r="128" spans="2:20" x14ac:dyDescent="0.3">
      <c r="B128" s="41">
        <f t="shared" si="59"/>
        <v>7</v>
      </c>
      <c r="C128" s="42" t="s">
        <v>6</v>
      </c>
      <c r="D128" s="43">
        <f t="shared" si="55"/>
        <v>2.5451526835431468</v>
      </c>
      <c r="E128" s="43">
        <f t="shared" si="55"/>
        <v>-0.90736289069339338</v>
      </c>
      <c r="F128" s="43">
        <f t="shared" si="55"/>
        <v>0</v>
      </c>
      <c r="G128" s="43">
        <f t="shared" si="55"/>
        <v>0</v>
      </c>
      <c r="H128" s="43">
        <f t="shared" si="57"/>
        <v>1.6377897928497536</v>
      </c>
      <c r="I128" s="43">
        <f t="shared" si="56"/>
        <v>1.6377897928497536</v>
      </c>
      <c r="J128" s="43">
        <f t="shared" si="56"/>
        <v>-0.10339836176345153</v>
      </c>
      <c r="K128" s="43">
        <f t="shared" si="56"/>
        <v>0</v>
      </c>
      <c r="L128" s="43">
        <f t="shared" si="56"/>
        <v>0</v>
      </c>
      <c r="M128" s="45">
        <f t="shared" si="58"/>
        <v>1.534391431086302</v>
      </c>
      <c r="N128" s="111"/>
      <c r="O128" s="111"/>
      <c r="P128" s="111"/>
      <c r="Q128" s="111"/>
      <c r="R128" s="112"/>
    </row>
    <row r="129" spans="2:33" x14ac:dyDescent="0.3">
      <c r="B129" s="41">
        <f t="shared" si="59"/>
        <v>8</v>
      </c>
      <c r="C129" s="42" t="s">
        <v>7</v>
      </c>
      <c r="D129" s="43">
        <f t="shared" si="55"/>
        <v>0</v>
      </c>
      <c r="E129" s="43">
        <f t="shared" si="55"/>
        <v>0</v>
      </c>
      <c r="F129" s="43">
        <f t="shared" si="55"/>
        <v>0</v>
      </c>
      <c r="G129" s="43">
        <f t="shared" si="55"/>
        <v>0</v>
      </c>
      <c r="H129" s="43">
        <f t="shared" si="57"/>
        <v>0</v>
      </c>
      <c r="I129" s="43">
        <f t="shared" si="56"/>
        <v>0</v>
      </c>
      <c r="J129" s="43">
        <f t="shared" si="56"/>
        <v>0</v>
      </c>
      <c r="K129" s="43">
        <f t="shared" si="56"/>
        <v>0</v>
      </c>
      <c r="L129" s="43">
        <f t="shared" si="56"/>
        <v>0</v>
      </c>
      <c r="M129" s="45">
        <f t="shared" si="58"/>
        <v>0</v>
      </c>
      <c r="N129" s="111"/>
      <c r="O129" s="111"/>
      <c r="P129" s="111"/>
      <c r="Q129" s="111"/>
      <c r="R129" s="112"/>
    </row>
    <row r="130" spans="2:33" x14ac:dyDescent="0.3">
      <c r="B130" s="41">
        <f t="shared" si="59"/>
        <v>9</v>
      </c>
      <c r="C130" s="42" t="s">
        <v>8</v>
      </c>
      <c r="D130" s="43">
        <f t="shared" si="55"/>
        <v>12.216127313438069</v>
      </c>
      <c r="E130" s="43">
        <f t="shared" si="55"/>
        <v>-1.7165332687572872</v>
      </c>
      <c r="F130" s="43">
        <f t="shared" si="55"/>
        <v>0</v>
      </c>
      <c r="G130" s="43">
        <f t="shared" si="55"/>
        <v>0</v>
      </c>
      <c r="H130" s="43">
        <f t="shared" si="57"/>
        <v>10.499594044680782</v>
      </c>
      <c r="I130" s="43">
        <f t="shared" si="56"/>
        <v>10.49959404468078</v>
      </c>
      <c r="J130" s="43">
        <f t="shared" si="56"/>
        <v>-0.66110274464778518</v>
      </c>
      <c r="K130" s="43">
        <f t="shared" si="56"/>
        <v>0</v>
      </c>
      <c r="L130" s="43">
        <f t="shared" si="56"/>
        <v>0</v>
      </c>
      <c r="M130" s="45">
        <f t="shared" si="58"/>
        <v>9.8384913000329952</v>
      </c>
      <c r="N130" s="111"/>
      <c r="O130" s="111"/>
      <c r="P130" s="111"/>
      <c r="Q130" s="111"/>
      <c r="R130" s="112"/>
    </row>
    <row r="131" spans="2:33" x14ac:dyDescent="0.3">
      <c r="B131" s="41">
        <f t="shared" si="59"/>
        <v>10</v>
      </c>
      <c r="C131" s="42" t="s">
        <v>9</v>
      </c>
      <c r="D131" s="43">
        <f t="shared" si="55"/>
        <v>0.22991659863797365</v>
      </c>
      <c r="E131" s="43">
        <f t="shared" si="55"/>
        <v>-1.3431846618637088E-2</v>
      </c>
      <c r="F131" s="43">
        <f t="shared" si="55"/>
        <v>0</v>
      </c>
      <c r="G131" s="43">
        <f t="shared" si="55"/>
        <v>0</v>
      </c>
      <c r="H131" s="43">
        <f t="shared" si="57"/>
        <v>0.21648475201933656</v>
      </c>
      <c r="I131" s="43">
        <f t="shared" si="56"/>
        <v>0.21648475201933653</v>
      </c>
      <c r="J131" s="43">
        <f t="shared" si="56"/>
        <v>-1.3431846618637087E-2</v>
      </c>
      <c r="K131" s="43">
        <f t="shared" si="56"/>
        <v>0</v>
      </c>
      <c r="L131" s="43">
        <f t="shared" si="56"/>
        <v>0</v>
      </c>
      <c r="M131" s="45">
        <f t="shared" si="58"/>
        <v>0.20305290540069945</v>
      </c>
      <c r="N131" s="111"/>
      <c r="O131" s="111"/>
      <c r="P131" s="111"/>
      <c r="Q131" s="111"/>
      <c r="R131" s="112"/>
    </row>
    <row r="132" spans="2:33" x14ac:dyDescent="0.3">
      <c r="B132" s="41">
        <f t="shared" si="59"/>
        <v>11</v>
      </c>
      <c r="C132" s="42" t="s">
        <v>10</v>
      </c>
      <c r="D132" s="43">
        <f t="shared" si="55"/>
        <v>0.47764131014711864</v>
      </c>
      <c r="E132" s="43">
        <f t="shared" si="55"/>
        <v>-2.7141258778119577E-2</v>
      </c>
      <c r="F132" s="43">
        <f t="shared" si="55"/>
        <v>0</v>
      </c>
      <c r="G132" s="43">
        <f t="shared" si="55"/>
        <v>0</v>
      </c>
      <c r="H132" s="43">
        <f t="shared" si="57"/>
        <v>0.45050005136899907</v>
      </c>
      <c r="I132" s="43">
        <f t="shared" si="56"/>
        <v>0.45050005136899895</v>
      </c>
      <c r="J132" s="43">
        <f t="shared" si="56"/>
        <v>-2.7141258778119567E-2</v>
      </c>
      <c r="K132" s="43">
        <f t="shared" si="56"/>
        <v>0</v>
      </c>
      <c r="L132" s="43">
        <f t="shared" si="56"/>
        <v>0</v>
      </c>
      <c r="M132" s="45">
        <f t="shared" si="58"/>
        <v>0.42335879259087938</v>
      </c>
      <c r="N132" s="111"/>
      <c r="O132" s="111"/>
      <c r="P132" s="111"/>
      <c r="Q132" s="111"/>
      <c r="R132" s="112"/>
    </row>
    <row r="133" spans="2:33" x14ac:dyDescent="0.3">
      <c r="B133" s="41">
        <f t="shared" si="59"/>
        <v>12</v>
      </c>
      <c r="C133" s="42" t="s">
        <v>11</v>
      </c>
      <c r="D133" s="43">
        <f t="shared" si="55"/>
        <v>1.5237226818423755</v>
      </c>
      <c r="E133" s="43">
        <f t="shared" si="55"/>
        <v>-0.21033234903522594</v>
      </c>
      <c r="F133" s="43">
        <f t="shared" si="55"/>
        <v>0</v>
      </c>
      <c r="G133" s="43">
        <f t="shared" si="55"/>
        <v>0</v>
      </c>
      <c r="H133" s="43">
        <f t="shared" si="57"/>
        <v>1.3133903328071495</v>
      </c>
      <c r="I133" s="43">
        <f t="shared" si="56"/>
        <v>1.3133903328071495</v>
      </c>
      <c r="J133" s="43">
        <f t="shared" si="56"/>
        <v>-0.21033234903522594</v>
      </c>
      <c r="K133" s="43">
        <f t="shared" si="56"/>
        <v>0</v>
      </c>
      <c r="L133" s="43">
        <f t="shared" si="56"/>
        <v>0</v>
      </c>
      <c r="M133" s="45">
        <f t="shared" si="58"/>
        <v>1.1030579837719234</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6.4807614404301342E-2</v>
      </c>
      <c r="E135" s="43">
        <f t="shared" si="55"/>
        <v>-1.5553827457032321E-2</v>
      </c>
      <c r="F135" s="43">
        <f t="shared" si="55"/>
        <v>0</v>
      </c>
      <c r="G135" s="43">
        <f t="shared" si="55"/>
        <v>0</v>
      </c>
      <c r="H135" s="43">
        <f t="shared" si="57"/>
        <v>4.9253786947269021E-2</v>
      </c>
      <c r="I135" s="43">
        <f t="shared" si="56"/>
        <v>4.9253786947269021E-2</v>
      </c>
      <c r="J135" s="43">
        <f t="shared" si="56"/>
        <v>-1.5553827457032321E-2</v>
      </c>
      <c r="K135" s="43">
        <f t="shared" si="56"/>
        <v>0</v>
      </c>
      <c r="L135" s="43">
        <f t="shared" si="56"/>
        <v>0</v>
      </c>
      <c r="M135" s="45">
        <f t="shared" si="58"/>
        <v>3.36999594902367E-2</v>
      </c>
      <c r="N135" s="111"/>
      <c r="O135" s="111"/>
      <c r="P135" s="111"/>
      <c r="Q135" s="111"/>
      <c r="R135" s="112"/>
    </row>
    <row r="136" spans="2:33" x14ac:dyDescent="0.3">
      <c r="B136" s="41">
        <f t="shared" si="59"/>
        <v>15</v>
      </c>
      <c r="C136" s="28" t="s">
        <v>14</v>
      </c>
      <c r="D136" s="43">
        <f t="shared" si="55"/>
        <v>0</v>
      </c>
      <c r="E136" s="43">
        <f t="shared" si="55"/>
        <v>0</v>
      </c>
      <c r="F136" s="43">
        <f t="shared" si="55"/>
        <v>0</v>
      </c>
      <c r="G136" s="43">
        <f t="shared" si="55"/>
        <v>0</v>
      </c>
      <c r="H136" s="43">
        <f t="shared" si="57"/>
        <v>0</v>
      </c>
      <c r="I136" s="43">
        <f t="shared" si="56"/>
        <v>0</v>
      </c>
      <c r="J136" s="43">
        <f t="shared" si="56"/>
        <v>0</v>
      </c>
      <c r="K136" s="43">
        <f t="shared" si="56"/>
        <v>0</v>
      </c>
      <c r="L136" s="43">
        <f t="shared" si="56"/>
        <v>0</v>
      </c>
      <c r="M136" s="45">
        <f t="shared" si="58"/>
        <v>0</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1032.3749589957906</v>
      </c>
      <c r="E139" s="36">
        <f t="shared" ref="E139:M139" si="62">SUM(E122:E137)</f>
        <v>-70.04363106633167</v>
      </c>
      <c r="F139" s="36">
        <f t="shared" si="62"/>
        <v>0</v>
      </c>
      <c r="G139" s="36">
        <f t="shared" si="62"/>
        <v>0</v>
      </c>
      <c r="H139" s="36">
        <f t="shared" si="62"/>
        <v>962.33132792945855</v>
      </c>
      <c r="I139" s="36">
        <f t="shared" si="62"/>
        <v>962.33132792945855</v>
      </c>
      <c r="J139" s="36">
        <f t="shared" si="62"/>
        <v>-64.513485163567211</v>
      </c>
      <c r="K139" s="36">
        <f t="shared" si="62"/>
        <v>0</v>
      </c>
      <c r="L139" s="36">
        <f t="shared" si="62"/>
        <v>0</v>
      </c>
      <c r="M139" s="36">
        <f t="shared" si="62"/>
        <v>897.81784276589144</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3.0250103724831003</v>
      </c>
      <c r="E148" s="43">
        <f t="shared" si="63"/>
        <v>0</v>
      </c>
      <c r="F148" s="43">
        <f t="shared" si="63"/>
        <v>0</v>
      </c>
      <c r="G148" s="43">
        <f t="shared" si="63"/>
        <v>0</v>
      </c>
      <c r="H148" s="43">
        <f>D148+E148-F148-G148</f>
        <v>3.0250103724831003</v>
      </c>
      <c r="I148" s="43">
        <f t="shared" ref="I148:L164" si="64">S14-S68</f>
        <v>3.0250103724831003</v>
      </c>
      <c r="J148" s="43">
        <f t="shared" si="64"/>
        <v>0</v>
      </c>
      <c r="K148" s="43">
        <f t="shared" si="64"/>
        <v>0</v>
      </c>
      <c r="L148" s="43">
        <f t="shared" si="64"/>
        <v>0</v>
      </c>
      <c r="M148" s="45">
        <f>I148+J148-K148-L148</f>
        <v>3.0250103724831003</v>
      </c>
      <c r="N148" s="43">
        <f t="shared" ref="N148:Q164" si="65">D40-D95</f>
        <v>3.0250103724831003</v>
      </c>
      <c r="O148" s="43">
        <f t="shared" si="65"/>
        <v>0</v>
      </c>
      <c r="P148" s="43">
        <f t="shared" si="65"/>
        <v>0</v>
      </c>
      <c r="Q148" s="43">
        <f t="shared" si="65"/>
        <v>0</v>
      </c>
      <c r="R148" s="45">
        <f>N148+O148-P148-Q148</f>
        <v>3.0250103724831003</v>
      </c>
      <c r="S148" s="30">
        <f>R148</f>
        <v>3.0250103724831003</v>
      </c>
      <c r="T148" s="29"/>
      <c r="U148" s="30"/>
      <c r="V148" s="29"/>
      <c r="W148" s="30">
        <f>S148+T148-U148-V148</f>
        <v>3.0250103724831003</v>
      </c>
      <c r="X148" s="30">
        <f>W148</f>
        <v>3.0250103724831003</v>
      </c>
      <c r="Y148" s="29"/>
      <c r="Z148" s="30"/>
      <c r="AA148" s="29"/>
      <c r="AB148" s="30">
        <f>X148+Y148-Z148-AA148</f>
        <v>3.0250103724831003</v>
      </c>
      <c r="AC148" s="30">
        <f>AB148</f>
        <v>3.0250103724831003</v>
      </c>
      <c r="AD148" s="29"/>
      <c r="AE148" s="30"/>
      <c r="AF148" s="29"/>
      <c r="AG148" s="30">
        <f>AC148+AD148-AE148-AF148</f>
        <v>3.0250103724831003</v>
      </c>
    </row>
    <row r="149" spans="2:33" x14ac:dyDescent="0.3">
      <c r="B149" s="41">
        <f>B148+1</f>
        <v>2</v>
      </c>
      <c r="C149" s="42" t="s">
        <v>1</v>
      </c>
      <c r="D149" s="43">
        <f t="shared" si="63"/>
        <v>53.58894958244106</v>
      </c>
      <c r="E149" s="43">
        <f t="shared" si="63"/>
        <v>-3.8044973034716101</v>
      </c>
      <c r="F149" s="43">
        <f t="shared" si="63"/>
        <v>0</v>
      </c>
      <c r="G149" s="43">
        <f t="shared" si="63"/>
        <v>0</v>
      </c>
      <c r="H149" s="43">
        <f t="shared" ref="H149:H164" si="66">D149+E149-F149-G149</f>
        <v>49.784452278969454</v>
      </c>
      <c r="I149" s="43">
        <f t="shared" si="64"/>
        <v>49.784452278969454</v>
      </c>
      <c r="J149" s="43">
        <f t="shared" si="64"/>
        <v>-3.8044973034716105</v>
      </c>
      <c r="K149" s="43">
        <f t="shared" si="64"/>
        <v>0</v>
      </c>
      <c r="L149" s="43">
        <f t="shared" si="64"/>
        <v>0</v>
      </c>
      <c r="M149" s="45">
        <f t="shared" ref="M149:M164" si="67">I149+J149-K149-L149</f>
        <v>45.97995497549784</v>
      </c>
      <c r="N149" s="43">
        <f t="shared" si="65"/>
        <v>45.979954975497847</v>
      </c>
      <c r="O149" s="43">
        <f t="shared" si="65"/>
        <v>-3.804497303471611</v>
      </c>
      <c r="P149" s="43">
        <f t="shared" si="65"/>
        <v>0</v>
      </c>
      <c r="Q149" s="43">
        <f t="shared" si="65"/>
        <v>0</v>
      </c>
      <c r="R149" s="45">
        <f t="shared" ref="R149:R164" si="68">N149+O149-P149-Q149</f>
        <v>42.175457672026234</v>
      </c>
      <c r="S149" s="30">
        <f t="shared" ref="S149:S164" si="69">R149</f>
        <v>42.175457672026234</v>
      </c>
      <c r="T149" s="29"/>
      <c r="U149" s="30"/>
      <c r="V149" s="29"/>
      <c r="W149" s="30">
        <f t="shared" ref="W149:W164" si="70">S149+T149-U149-V149</f>
        <v>42.175457672026234</v>
      </c>
      <c r="X149" s="30">
        <f t="shared" ref="X149:X164" si="71">W149</f>
        <v>42.175457672026234</v>
      </c>
      <c r="Y149" s="29"/>
      <c r="Z149" s="30"/>
      <c r="AA149" s="29"/>
      <c r="AB149" s="30">
        <f t="shared" ref="AB149:AB164" si="72">X149+Y149-Z149-AA149</f>
        <v>42.175457672026234</v>
      </c>
      <c r="AC149" s="30">
        <f t="shared" ref="AC149:AC164" si="73">AB149</f>
        <v>42.175457672026234</v>
      </c>
      <c r="AD149" s="29"/>
      <c r="AE149" s="30"/>
      <c r="AF149" s="29"/>
      <c r="AG149" s="30">
        <f t="shared" ref="AG149:AG164" si="74">AC149+AD149-AE149-AF149</f>
        <v>42.175457672026234</v>
      </c>
    </row>
    <row r="150" spans="2:33" x14ac:dyDescent="0.3">
      <c r="B150" s="41">
        <f t="shared" ref="B150:B164" si="75">B149+1</f>
        <v>3</v>
      </c>
      <c r="C150" s="42" t="s">
        <v>2</v>
      </c>
      <c r="D150" s="43">
        <f t="shared" si="63"/>
        <v>23.935620850473867</v>
      </c>
      <c r="E150" s="43">
        <f t="shared" si="63"/>
        <v>-1.6609778967343869</v>
      </c>
      <c r="F150" s="43">
        <f t="shared" si="63"/>
        <v>0</v>
      </c>
      <c r="G150" s="43">
        <f t="shared" si="63"/>
        <v>0</v>
      </c>
      <c r="H150" s="43">
        <f t="shared" si="66"/>
        <v>22.27464295373948</v>
      </c>
      <c r="I150" s="43">
        <f t="shared" si="64"/>
        <v>22.27464295373948</v>
      </c>
      <c r="J150" s="43">
        <f t="shared" si="64"/>
        <v>-1.6609778967343869</v>
      </c>
      <c r="K150" s="43">
        <f t="shared" si="64"/>
        <v>0</v>
      </c>
      <c r="L150" s="43">
        <f t="shared" si="64"/>
        <v>0</v>
      </c>
      <c r="M150" s="45">
        <f t="shared" si="67"/>
        <v>20.613665057005093</v>
      </c>
      <c r="N150" s="43">
        <f t="shared" si="65"/>
        <v>20.613665057005093</v>
      </c>
      <c r="O150" s="43">
        <f t="shared" si="65"/>
        <v>-1.6609778967343869</v>
      </c>
      <c r="P150" s="43">
        <f t="shared" si="65"/>
        <v>0</v>
      </c>
      <c r="Q150" s="43">
        <f t="shared" si="65"/>
        <v>0</v>
      </c>
      <c r="R150" s="45">
        <f t="shared" si="68"/>
        <v>18.952687160270706</v>
      </c>
      <c r="S150" s="30">
        <f t="shared" si="69"/>
        <v>18.952687160270706</v>
      </c>
      <c r="T150" s="29"/>
      <c r="U150" s="30"/>
      <c r="V150" s="29"/>
      <c r="W150" s="30">
        <f t="shared" si="70"/>
        <v>18.952687160270706</v>
      </c>
      <c r="X150" s="30">
        <f t="shared" si="71"/>
        <v>18.952687160270706</v>
      </c>
      <c r="Y150" s="29"/>
      <c r="Z150" s="30"/>
      <c r="AA150" s="29"/>
      <c r="AB150" s="30">
        <f t="shared" si="72"/>
        <v>18.952687160270706</v>
      </c>
      <c r="AC150" s="30">
        <f t="shared" si="73"/>
        <v>18.952687160270706</v>
      </c>
      <c r="AD150" s="29"/>
      <c r="AE150" s="30"/>
      <c r="AF150" s="29"/>
      <c r="AG150" s="30">
        <f t="shared" si="74"/>
        <v>18.952687160270706</v>
      </c>
    </row>
    <row r="151" spans="2:33" x14ac:dyDescent="0.3">
      <c r="B151" s="41">
        <f t="shared" si="75"/>
        <v>4</v>
      </c>
      <c r="C151" s="42" t="s">
        <v>3</v>
      </c>
      <c r="D151" s="43">
        <f t="shared" si="63"/>
        <v>54.188815930103587</v>
      </c>
      <c r="E151" s="43">
        <f t="shared" si="63"/>
        <v>-3.957849446340008</v>
      </c>
      <c r="F151" s="43">
        <f t="shared" si="63"/>
        <v>0</v>
      </c>
      <c r="G151" s="43">
        <f t="shared" si="63"/>
        <v>0</v>
      </c>
      <c r="H151" s="43">
        <f t="shared" si="66"/>
        <v>50.230966483763581</v>
      </c>
      <c r="I151" s="43">
        <f t="shared" si="64"/>
        <v>50.230966483763581</v>
      </c>
      <c r="J151" s="43">
        <f t="shared" si="64"/>
        <v>-3.9578494463400085</v>
      </c>
      <c r="K151" s="43">
        <f t="shared" si="64"/>
        <v>0</v>
      </c>
      <c r="L151" s="43">
        <f t="shared" si="64"/>
        <v>0</v>
      </c>
      <c r="M151" s="45">
        <f t="shared" si="67"/>
        <v>46.273117037423575</v>
      </c>
      <c r="N151" s="43">
        <f t="shared" si="65"/>
        <v>46.273117037423575</v>
      </c>
      <c r="O151" s="43">
        <f t="shared" si="65"/>
        <v>-3.9578494463400085</v>
      </c>
      <c r="P151" s="43">
        <f t="shared" si="65"/>
        <v>0</v>
      </c>
      <c r="Q151" s="43">
        <f t="shared" si="65"/>
        <v>0</v>
      </c>
      <c r="R151" s="45">
        <f t="shared" si="68"/>
        <v>42.315267591083568</v>
      </c>
      <c r="S151" s="30">
        <f t="shared" si="69"/>
        <v>42.315267591083568</v>
      </c>
      <c r="T151" s="29"/>
      <c r="U151" s="30"/>
      <c r="V151" s="29"/>
      <c r="W151" s="30">
        <f t="shared" si="70"/>
        <v>42.315267591083568</v>
      </c>
      <c r="X151" s="30">
        <f t="shared" si="71"/>
        <v>42.315267591083568</v>
      </c>
      <c r="Y151" s="29"/>
      <c r="Z151" s="30"/>
      <c r="AA151" s="29"/>
      <c r="AB151" s="30">
        <f t="shared" si="72"/>
        <v>42.315267591083568</v>
      </c>
      <c r="AC151" s="30">
        <f t="shared" si="73"/>
        <v>42.315267591083568</v>
      </c>
      <c r="AD151" s="29"/>
      <c r="AE151" s="30"/>
      <c r="AF151" s="29"/>
      <c r="AG151" s="30">
        <f t="shared" si="74"/>
        <v>42.315267591083568</v>
      </c>
    </row>
    <row r="152" spans="2:33" x14ac:dyDescent="0.3">
      <c r="B152" s="41">
        <f t="shared" si="75"/>
        <v>5</v>
      </c>
      <c r="C152" s="42" t="s">
        <v>4</v>
      </c>
      <c r="D152" s="43">
        <f t="shared" si="63"/>
        <v>33.418808980609477</v>
      </c>
      <c r="E152" s="43">
        <f t="shared" si="63"/>
        <v>-2.4339182880904082</v>
      </c>
      <c r="F152" s="43">
        <f t="shared" si="63"/>
        <v>0</v>
      </c>
      <c r="G152" s="43">
        <f t="shared" si="63"/>
        <v>0</v>
      </c>
      <c r="H152" s="43">
        <f t="shared" si="66"/>
        <v>30.98489069251907</v>
      </c>
      <c r="I152" s="43">
        <f t="shared" si="64"/>
        <v>30.984890692519066</v>
      </c>
      <c r="J152" s="43">
        <f t="shared" si="64"/>
        <v>-2.4339182880904078</v>
      </c>
      <c r="K152" s="43">
        <f t="shared" si="64"/>
        <v>0</v>
      </c>
      <c r="L152" s="43">
        <f t="shared" si="64"/>
        <v>0</v>
      </c>
      <c r="M152" s="45">
        <f t="shared" si="67"/>
        <v>28.550972404428659</v>
      </c>
      <c r="N152" s="43">
        <f t="shared" si="65"/>
        <v>28.550972404428656</v>
      </c>
      <c r="O152" s="43">
        <f t="shared" si="65"/>
        <v>-2.4339182880904078</v>
      </c>
      <c r="P152" s="43">
        <f t="shared" si="65"/>
        <v>0</v>
      </c>
      <c r="Q152" s="43">
        <f t="shared" si="65"/>
        <v>0</v>
      </c>
      <c r="R152" s="45">
        <f t="shared" si="68"/>
        <v>26.117054116338249</v>
      </c>
      <c r="S152" s="30">
        <f t="shared" si="69"/>
        <v>26.117054116338249</v>
      </c>
      <c r="T152" s="29"/>
      <c r="U152" s="30"/>
      <c r="V152" s="29"/>
      <c r="W152" s="30">
        <f t="shared" si="70"/>
        <v>26.117054116338249</v>
      </c>
      <c r="X152" s="30">
        <f t="shared" si="71"/>
        <v>26.117054116338249</v>
      </c>
      <c r="Y152" s="29"/>
      <c r="Z152" s="30"/>
      <c r="AA152" s="29"/>
      <c r="AB152" s="30">
        <f t="shared" si="72"/>
        <v>26.117054116338249</v>
      </c>
      <c r="AC152" s="30">
        <f t="shared" si="73"/>
        <v>26.117054116338249</v>
      </c>
      <c r="AD152" s="29"/>
      <c r="AE152" s="30"/>
      <c r="AF152" s="29"/>
      <c r="AG152" s="30">
        <f t="shared" si="74"/>
        <v>26.117054116338249</v>
      </c>
    </row>
    <row r="153" spans="2:33" x14ac:dyDescent="0.3">
      <c r="B153" s="41">
        <f t="shared" si="75"/>
        <v>6</v>
      </c>
      <c r="C153" s="42" t="s">
        <v>5</v>
      </c>
      <c r="D153" s="43">
        <f t="shared" si="63"/>
        <v>716.52458467740735</v>
      </c>
      <c r="E153" s="43">
        <f t="shared" si="63"/>
        <v>-47.166821841678086</v>
      </c>
      <c r="F153" s="43">
        <f t="shared" si="63"/>
        <v>0</v>
      </c>
      <c r="G153" s="43">
        <f t="shared" si="63"/>
        <v>0</v>
      </c>
      <c r="H153" s="43">
        <f t="shared" si="66"/>
        <v>669.35776283572932</v>
      </c>
      <c r="I153" s="43">
        <f t="shared" si="64"/>
        <v>669.35776283572932</v>
      </c>
      <c r="J153" s="43">
        <f t="shared" si="64"/>
        <v>-47.166821841678093</v>
      </c>
      <c r="K153" s="43">
        <f t="shared" si="64"/>
        <v>0</v>
      </c>
      <c r="L153" s="43">
        <f t="shared" si="64"/>
        <v>0</v>
      </c>
      <c r="M153" s="45">
        <f t="shared" si="67"/>
        <v>622.19094099405118</v>
      </c>
      <c r="N153" s="43">
        <f t="shared" si="65"/>
        <v>622.19094099405129</v>
      </c>
      <c r="O153" s="43">
        <f t="shared" si="65"/>
        <v>-47.1668218416781</v>
      </c>
      <c r="P153" s="43">
        <f t="shared" si="65"/>
        <v>0</v>
      </c>
      <c r="Q153" s="43">
        <f t="shared" si="65"/>
        <v>0</v>
      </c>
      <c r="R153" s="45">
        <f t="shared" si="68"/>
        <v>575.02411915237315</v>
      </c>
      <c r="S153" s="30">
        <f t="shared" si="69"/>
        <v>575.02411915237315</v>
      </c>
      <c r="T153" s="29"/>
      <c r="U153" s="30"/>
      <c r="V153" s="29"/>
      <c r="W153" s="30">
        <f t="shared" si="70"/>
        <v>575.02411915237315</v>
      </c>
      <c r="X153" s="30">
        <f t="shared" si="71"/>
        <v>575.02411915237315</v>
      </c>
      <c r="Y153" s="29"/>
      <c r="Z153" s="30"/>
      <c r="AA153" s="29"/>
      <c r="AB153" s="30">
        <f t="shared" si="72"/>
        <v>575.02411915237315</v>
      </c>
      <c r="AC153" s="30">
        <f t="shared" si="73"/>
        <v>575.02411915237315</v>
      </c>
      <c r="AD153" s="29"/>
      <c r="AE153" s="30"/>
      <c r="AF153" s="29"/>
      <c r="AG153" s="30">
        <f t="shared" si="74"/>
        <v>575.02411915237315</v>
      </c>
    </row>
    <row r="154" spans="2:33" x14ac:dyDescent="0.3">
      <c r="B154" s="41">
        <f t="shared" si="75"/>
        <v>7</v>
      </c>
      <c r="C154" s="42" t="s">
        <v>6</v>
      </c>
      <c r="D154" s="43">
        <f t="shared" si="63"/>
        <v>1.534391431086302</v>
      </c>
      <c r="E154" s="43">
        <f t="shared" si="63"/>
        <v>-0.10339836176345153</v>
      </c>
      <c r="F154" s="43">
        <f t="shared" si="63"/>
        <v>0</v>
      </c>
      <c r="G154" s="43">
        <f t="shared" si="63"/>
        <v>0</v>
      </c>
      <c r="H154" s="43">
        <f t="shared" si="66"/>
        <v>1.4309930693228505</v>
      </c>
      <c r="I154" s="43">
        <f t="shared" si="64"/>
        <v>1.4309930693228505</v>
      </c>
      <c r="J154" s="43">
        <f t="shared" si="64"/>
        <v>-0.10339836176345153</v>
      </c>
      <c r="K154" s="43">
        <f t="shared" si="64"/>
        <v>0</v>
      </c>
      <c r="L154" s="43">
        <f t="shared" si="64"/>
        <v>0</v>
      </c>
      <c r="M154" s="45">
        <f t="shared" si="67"/>
        <v>1.327594707559399</v>
      </c>
      <c r="N154" s="43">
        <f t="shared" si="65"/>
        <v>1.327594707559399</v>
      </c>
      <c r="O154" s="43">
        <f t="shared" si="65"/>
        <v>-0.10339836176345153</v>
      </c>
      <c r="P154" s="43">
        <f t="shared" si="65"/>
        <v>0</v>
      </c>
      <c r="Q154" s="43">
        <f t="shared" si="65"/>
        <v>0</v>
      </c>
      <c r="R154" s="45">
        <f t="shared" si="68"/>
        <v>1.2241963457959475</v>
      </c>
      <c r="S154" s="30">
        <f t="shared" si="69"/>
        <v>1.2241963457959475</v>
      </c>
      <c r="T154" s="29"/>
      <c r="U154" s="30"/>
      <c r="V154" s="29"/>
      <c r="W154" s="30">
        <f t="shared" si="70"/>
        <v>1.2241963457959475</v>
      </c>
      <c r="X154" s="30">
        <f t="shared" si="71"/>
        <v>1.2241963457959475</v>
      </c>
      <c r="Y154" s="29"/>
      <c r="Z154" s="30"/>
      <c r="AA154" s="29"/>
      <c r="AB154" s="30">
        <f t="shared" si="72"/>
        <v>1.2241963457959475</v>
      </c>
      <c r="AC154" s="30">
        <f t="shared" si="73"/>
        <v>1.2241963457959475</v>
      </c>
      <c r="AD154" s="29"/>
      <c r="AE154" s="30"/>
      <c r="AF154" s="29"/>
      <c r="AG154" s="30">
        <f t="shared" si="74"/>
        <v>1.2241963457959475</v>
      </c>
    </row>
    <row r="155" spans="2:33" x14ac:dyDescent="0.3">
      <c r="B155" s="41">
        <f t="shared" si="75"/>
        <v>8</v>
      </c>
      <c r="C155" s="42" t="s">
        <v>7</v>
      </c>
      <c r="D155" s="43">
        <f t="shared" si="63"/>
        <v>0</v>
      </c>
      <c r="E155" s="43">
        <f t="shared" si="63"/>
        <v>0</v>
      </c>
      <c r="F155" s="43">
        <f t="shared" si="63"/>
        <v>0</v>
      </c>
      <c r="G155" s="43">
        <f t="shared" si="63"/>
        <v>0</v>
      </c>
      <c r="H155" s="43">
        <f t="shared" si="66"/>
        <v>0</v>
      </c>
      <c r="I155" s="43">
        <f t="shared" si="64"/>
        <v>0</v>
      </c>
      <c r="J155" s="43">
        <f t="shared" si="64"/>
        <v>0</v>
      </c>
      <c r="K155" s="43">
        <f t="shared" si="64"/>
        <v>0</v>
      </c>
      <c r="L155" s="43">
        <f t="shared" si="64"/>
        <v>0</v>
      </c>
      <c r="M155" s="45">
        <f t="shared" si="67"/>
        <v>0</v>
      </c>
      <c r="N155" s="43">
        <f t="shared" si="65"/>
        <v>0</v>
      </c>
      <c r="O155" s="43">
        <f t="shared" si="65"/>
        <v>0</v>
      </c>
      <c r="P155" s="43">
        <f t="shared" si="65"/>
        <v>0</v>
      </c>
      <c r="Q155" s="43">
        <f t="shared" si="65"/>
        <v>0</v>
      </c>
      <c r="R155" s="45">
        <f t="shared" si="68"/>
        <v>0</v>
      </c>
      <c r="S155" s="30">
        <f t="shared" si="69"/>
        <v>0</v>
      </c>
      <c r="T155" s="29"/>
      <c r="U155" s="30"/>
      <c r="V155" s="29"/>
      <c r="W155" s="30">
        <f t="shared" si="70"/>
        <v>0</v>
      </c>
      <c r="X155" s="30">
        <f t="shared" si="71"/>
        <v>0</v>
      </c>
      <c r="Y155" s="29"/>
      <c r="Z155" s="30"/>
      <c r="AA155" s="29"/>
      <c r="AB155" s="30">
        <f t="shared" si="72"/>
        <v>0</v>
      </c>
      <c r="AC155" s="30">
        <f t="shared" si="73"/>
        <v>0</v>
      </c>
      <c r="AD155" s="29"/>
      <c r="AE155" s="30"/>
      <c r="AF155" s="29"/>
      <c r="AG155" s="30">
        <f t="shared" si="74"/>
        <v>0</v>
      </c>
    </row>
    <row r="156" spans="2:33" x14ac:dyDescent="0.3">
      <c r="B156" s="41">
        <f t="shared" si="75"/>
        <v>9</v>
      </c>
      <c r="C156" s="42" t="s">
        <v>8</v>
      </c>
      <c r="D156" s="43">
        <f t="shared" si="63"/>
        <v>9.8384913000329952</v>
      </c>
      <c r="E156" s="43">
        <f t="shared" si="63"/>
        <v>-0.66110274464778529</v>
      </c>
      <c r="F156" s="43">
        <f t="shared" si="63"/>
        <v>0</v>
      </c>
      <c r="G156" s="43">
        <f t="shared" si="63"/>
        <v>0</v>
      </c>
      <c r="H156" s="43">
        <f t="shared" si="66"/>
        <v>9.1773885553852104</v>
      </c>
      <c r="I156" s="43">
        <f t="shared" si="64"/>
        <v>9.1773885553852104</v>
      </c>
      <c r="J156" s="43">
        <f t="shared" si="64"/>
        <v>-0.66110274464778529</v>
      </c>
      <c r="K156" s="43">
        <f t="shared" si="64"/>
        <v>0</v>
      </c>
      <c r="L156" s="43">
        <f t="shared" si="64"/>
        <v>0</v>
      </c>
      <c r="M156" s="45">
        <f t="shared" si="67"/>
        <v>8.5162858107374255</v>
      </c>
      <c r="N156" s="43">
        <f t="shared" si="65"/>
        <v>8.5162858107374255</v>
      </c>
      <c r="O156" s="43">
        <f t="shared" si="65"/>
        <v>-0.6611027446477854</v>
      </c>
      <c r="P156" s="43">
        <f t="shared" si="65"/>
        <v>0</v>
      </c>
      <c r="Q156" s="43">
        <f t="shared" si="65"/>
        <v>0</v>
      </c>
      <c r="R156" s="45">
        <f t="shared" si="68"/>
        <v>7.8551830660896398</v>
      </c>
      <c r="S156" s="30">
        <f t="shared" si="69"/>
        <v>7.8551830660896398</v>
      </c>
      <c r="T156" s="29"/>
      <c r="U156" s="30"/>
      <c r="V156" s="29"/>
      <c r="W156" s="30">
        <f t="shared" si="70"/>
        <v>7.8551830660896398</v>
      </c>
      <c r="X156" s="30">
        <f t="shared" si="71"/>
        <v>7.8551830660896398</v>
      </c>
      <c r="Y156" s="29"/>
      <c r="Z156" s="30"/>
      <c r="AA156" s="29"/>
      <c r="AB156" s="30">
        <f t="shared" si="72"/>
        <v>7.8551830660896398</v>
      </c>
      <c r="AC156" s="30">
        <f t="shared" si="73"/>
        <v>7.8551830660896398</v>
      </c>
      <c r="AD156" s="29"/>
      <c r="AE156" s="30"/>
      <c r="AF156" s="29"/>
      <c r="AG156" s="30">
        <f t="shared" si="74"/>
        <v>7.8551830660896398</v>
      </c>
    </row>
    <row r="157" spans="2:33" x14ac:dyDescent="0.3">
      <c r="B157" s="41">
        <f t="shared" si="75"/>
        <v>10</v>
      </c>
      <c r="C157" s="42" t="s">
        <v>9</v>
      </c>
      <c r="D157" s="43">
        <f t="shared" si="63"/>
        <v>0.20305290540069942</v>
      </c>
      <c r="E157" s="43">
        <f t="shared" si="63"/>
        <v>-1.3431846618637085E-2</v>
      </c>
      <c r="F157" s="43">
        <f t="shared" si="63"/>
        <v>0</v>
      </c>
      <c r="G157" s="43">
        <f t="shared" si="63"/>
        <v>0</v>
      </c>
      <c r="H157" s="43">
        <f t="shared" si="66"/>
        <v>0.18962105878206234</v>
      </c>
      <c r="I157" s="43">
        <f t="shared" si="64"/>
        <v>0.18962105878206237</v>
      </c>
      <c r="J157" s="43">
        <f t="shared" si="64"/>
        <v>-1.3431846618637088E-2</v>
      </c>
      <c r="K157" s="43">
        <f t="shared" si="64"/>
        <v>0</v>
      </c>
      <c r="L157" s="43">
        <f t="shared" si="64"/>
        <v>0</v>
      </c>
      <c r="M157" s="45">
        <f t="shared" si="67"/>
        <v>0.17618921216342529</v>
      </c>
      <c r="N157" s="43">
        <f t="shared" si="65"/>
        <v>0.17618921216342531</v>
      </c>
      <c r="O157" s="43">
        <f t="shared" si="65"/>
        <v>-1.3431846618637092E-2</v>
      </c>
      <c r="P157" s="43">
        <f t="shared" si="65"/>
        <v>0</v>
      </c>
      <c r="Q157" s="43">
        <f t="shared" si="65"/>
        <v>0</v>
      </c>
      <c r="R157" s="45">
        <f t="shared" si="68"/>
        <v>0.16275736554478823</v>
      </c>
      <c r="S157" s="30">
        <f t="shared" si="69"/>
        <v>0.16275736554478823</v>
      </c>
      <c r="T157" s="29"/>
      <c r="U157" s="30"/>
      <c r="V157" s="29"/>
      <c r="W157" s="30">
        <f t="shared" si="70"/>
        <v>0.16275736554478823</v>
      </c>
      <c r="X157" s="30">
        <f t="shared" si="71"/>
        <v>0.16275736554478823</v>
      </c>
      <c r="Y157" s="29"/>
      <c r="Z157" s="30"/>
      <c r="AA157" s="29"/>
      <c r="AB157" s="30">
        <f t="shared" si="72"/>
        <v>0.16275736554478823</v>
      </c>
      <c r="AC157" s="30">
        <f t="shared" si="73"/>
        <v>0.16275736554478823</v>
      </c>
      <c r="AD157" s="29"/>
      <c r="AE157" s="30"/>
      <c r="AF157" s="29"/>
      <c r="AG157" s="30">
        <f t="shared" si="74"/>
        <v>0.16275736554478823</v>
      </c>
    </row>
    <row r="158" spans="2:33" x14ac:dyDescent="0.3">
      <c r="B158" s="41">
        <f t="shared" si="75"/>
        <v>11</v>
      </c>
      <c r="C158" s="42" t="s">
        <v>10</v>
      </c>
      <c r="D158" s="43">
        <f t="shared" si="63"/>
        <v>0.4233587925908795</v>
      </c>
      <c r="E158" s="43">
        <f t="shared" si="63"/>
        <v>-2.7141258778119577E-2</v>
      </c>
      <c r="F158" s="43">
        <f t="shared" si="63"/>
        <v>0</v>
      </c>
      <c r="G158" s="43">
        <f t="shared" si="63"/>
        <v>0</v>
      </c>
      <c r="H158" s="43">
        <f t="shared" si="66"/>
        <v>0.39621753381275993</v>
      </c>
      <c r="I158" s="43">
        <f t="shared" si="64"/>
        <v>0.39621753381275981</v>
      </c>
      <c r="J158" s="43">
        <f t="shared" si="64"/>
        <v>-2.7141258778119563E-2</v>
      </c>
      <c r="K158" s="43">
        <f t="shared" si="64"/>
        <v>0</v>
      </c>
      <c r="L158" s="43">
        <f t="shared" si="64"/>
        <v>0</v>
      </c>
      <c r="M158" s="45">
        <f t="shared" si="67"/>
        <v>0.36907627503464024</v>
      </c>
      <c r="N158" s="43">
        <f t="shared" si="65"/>
        <v>0.36907627503464036</v>
      </c>
      <c r="O158" s="43">
        <f t="shared" si="65"/>
        <v>-2.7141258778119577E-2</v>
      </c>
      <c r="P158" s="43">
        <f t="shared" si="65"/>
        <v>0</v>
      </c>
      <c r="Q158" s="43">
        <f t="shared" si="65"/>
        <v>0</v>
      </c>
      <c r="R158" s="45">
        <f t="shared" si="68"/>
        <v>0.34193501625652079</v>
      </c>
      <c r="S158" s="30">
        <f t="shared" si="69"/>
        <v>0.34193501625652079</v>
      </c>
      <c r="T158" s="29"/>
      <c r="U158" s="30"/>
      <c r="V158" s="29"/>
      <c r="W158" s="30">
        <f t="shared" si="70"/>
        <v>0.34193501625652079</v>
      </c>
      <c r="X158" s="30">
        <f t="shared" si="71"/>
        <v>0.34193501625652079</v>
      </c>
      <c r="Y158" s="29"/>
      <c r="Z158" s="30"/>
      <c r="AA158" s="29"/>
      <c r="AB158" s="30">
        <f t="shared" si="72"/>
        <v>0.34193501625652079</v>
      </c>
      <c r="AC158" s="30">
        <f t="shared" si="73"/>
        <v>0.34193501625652079</v>
      </c>
      <c r="AD158" s="29"/>
      <c r="AE158" s="30"/>
      <c r="AF158" s="29"/>
      <c r="AG158" s="30">
        <f t="shared" si="74"/>
        <v>0.34193501625652079</v>
      </c>
    </row>
    <row r="159" spans="2:33" x14ac:dyDescent="0.3">
      <c r="B159" s="41">
        <f t="shared" si="75"/>
        <v>12</v>
      </c>
      <c r="C159" s="42" t="s">
        <v>11</v>
      </c>
      <c r="D159" s="43">
        <f t="shared" si="63"/>
        <v>1.1030579837719237</v>
      </c>
      <c r="E159" s="43">
        <f t="shared" si="63"/>
        <v>-7.7353444548862421E-2</v>
      </c>
      <c r="F159" s="43">
        <f t="shared" si="63"/>
        <v>0</v>
      </c>
      <c r="G159" s="43">
        <f t="shared" si="63"/>
        <v>0</v>
      </c>
      <c r="H159" s="43">
        <f t="shared" si="66"/>
        <v>1.0257045392230613</v>
      </c>
      <c r="I159" s="43">
        <f t="shared" si="64"/>
        <v>1.025704539223061</v>
      </c>
      <c r="J159" s="43">
        <f t="shared" si="64"/>
        <v>-7.7353444548862407E-2</v>
      </c>
      <c r="K159" s="43">
        <f t="shared" si="64"/>
        <v>0</v>
      </c>
      <c r="L159" s="43">
        <f t="shared" si="64"/>
        <v>0</v>
      </c>
      <c r="M159" s="45">
        <f t="shared" si="67"/>
        <v>0.94835109467419865</v>
      </c>
      <c r="N159" s="43">
        <f t="shared" si="65"/>
        <v>0.94835109467419842</v>
      </c>
      <c r="O159" s="43">
        <f t="shared" si="65"/>
        <v>-7.735344454886238E-2</v>
      </c>
      <c r="P159" s="43">
        <f t="shared" si="65"/>
        <v>0</v>
      </c>
      <c r="Q159" s="43">
        <f t="shared" si="65"/>
        <v>0</v>
      </c>
      <c r="R159" s="45">
        <f t="shared" si="68"/>
        <v>0.87099765012533603</v>
      </c>
      <c r="S159" s="30">
        <f t="shared" si="69"/>
        <v>0.87099765012533603</v>
      </c>
      <c r="T159" s="29"/>
      <c r="U159" s="30"/>
      <c r="V159" s="29"/>
      <c r="W159" s="30">
        <f t="shared" si="70"/>
        <v>0.87099765012533603</v>
      </c>
      <c r="X159" s="30">
        <f t="shared" si="71"/>
        <v>0.87099765012533603</v>
      </c>
      <c r="Y159" s="29"/>
      <c r="Z159" s="30"/>
      <c r="AA159" s="29"/>
      <c r="AB159" s="30">
        <f t="shared" si="72"/>
        <v>0.87099765012533603</v>
      </c>
      <c r="AC159" s="30">
        <f t="shared" si="73"/>
        <v>0.87099765012533603</v>
      </c>
      <c r="AD159" s="29"/>
      <c r="AE159" s="30"/>
      <c r="AF159" s="29"/>
      <c r="AG159" s="30">
        <f t="shared" si="74"/>
        <v>0.87099765012533603</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3.36999594902367E-2</v>
      </c>
      <c r="E161" s="43">
        <f t="shared" si="63"/>
        <v>-1.5553827457032321E-2</v>
      </c>
      <c r="F161" s="43">
        <f t="shared" si="63"/>
        <v>0</v>
      </c>
      <c r="G161" s="43">
        <f t="shared" si="63"/>
        <v>0</v>
      </c>
      <c r="H161" s="43">
        <f t="shared" si="66"/>
        <v>1.8146132033204379E-2</v>
      </c>
      <c r="I161" s="43">
        <f t="shared" si="64"/>
        <v>1.8146132033204379E-2</v>
      </c>
      <c r="J161" s="43">
        <f t="shared" si="64"/>
        <v>-2.0242476137284837E-3</v>
      </c>
      <c r="K161" s="43">
        <f t="shared" si="64"/>
        <v>0</v>
      </c>
      <c r="L161" s="43">
        <f t="shared" si="64"/>
        <v>0</v>
      </c>
      <c r="M161" s="45">
        <f t="shared" si="67"/>
        <v>1.6121884419475895E-2</v>
      </c>
      <c r="N161" s="43">
        <f t="shared" si="65"/>
        <v>1.6121884419475901E-2</v>
      </c>
      <c r="O161" s="43">
        <f t="shared" si="65"/>
        <v>-2.0242476137284846E-3</v>
      </c>
      <c r="P161" s="43">
        <f t="shared" si="65"/>
        <v>0</v>
      </c>
      <c r="Q161" s="43">
        <f t="shared" si="65"/>
        <v>0</v>
      </c>
      <c r="R161" s="45">
        <f t="shared" si="68"/>
        <v>1.4097636805747417E-2</v>
      </c>
      <c r="S161" s="30">
        <f t="shared" si="69"/>
        <v>1.4097636805747417E-2</v>
      </c>
      <c r="T161" s="29"/>
      <c r="U161" s="30"/>
      <c r="V161" s="29"/>
      <c r="W161" s="30">
        <f t="shared" si="70"/>
        <v>1.4097636805747417E-2</v>
      </c>
      <c r="X161" s="30">
        <f t="shared" si="71"/>
        <v>1.4097636805747417E-2</v>
      </c>
      <c r="Y161" s="29"/>
      <c r="Z161" s="30"/>
      <c r="AA161" s="29"/>
      <c r="AB161" s="30">
        <f t="shared" si="72"/>
        <v>1.4097636805747417E-2</v>
      </c>
      <c r="AC161" s="30">
        <f t="shared" si="73"/>
        <v>1.4097636805747417E-2</v>
      </c>
      <c r="AD161" s="29"/>
      <c r="AE161" s="30"/>
      <c r="AF161" s="29"/>
      <c r="AG161" s="30">
        <f t="shared" si="74"/>
        <v>1.4097636805747417E-2</v>
      </c>
    </row>
    <row r="162" spans="2:33" x14ac:dyDescent="0.3">
      <c r="B162" s="41">
        <f t="shared" si="75"/>
        <v>15</v>
      </c>
      <c r="C162" s="28" t="s">
        <v>14</v>
      </c>
      <c r="D162" s="43">
        <f t="shared" si="63"/>
        <v>0</v>
      </c>
      <c r="E162" s="43">
        <f t="shared" si="63"/>
        <v>0</v>
      </c>
      <c r="F162" s="43">
        <f t="shared" si="63"/>
        <v>0</v>
      </c>
      <c r="G162" s="43">
        <f t="shared" si="63"/>
        <v>0</v>
      </c>
      <c r="H162" s="43">
        <f t="shared" si="66"/>
        <v>0</v>
      </c>
      <c r="I162" s="43">
        <f t="shared" si="64"/>
        <v>0</v>
      </c>
      <c r="J162" s="43">
        <f t="shared" si="64"/>
        <v>0</v>
      </c>
      <c r="K162" s="43">
        <f t="shared" si="64"/>
        <v>0</v>
      </c>
      <c r="L162" s="43">
        <f t="shared" si="64"/>
        <v>0</v>
      </c>
      <c r="M162" s="45">
        <f t="shared" si="67"/>
        <v>0</v>
      </c>
      <c r="N162" s="43">
        <f t="shared" si="65"/>
        <v>0</v>
      </c>
      <c r="O162" s="43">
        <f t="shared" si="65"/>
        <v>0</v>
      </c>
      <c r="P162" s="43">
        <f t="shared" si="65"/>
        <v>0</v>
      </c>
      <c r="Q162" s="43">
        <f t="shared" si="65"/>
        <v>0</v>
      </c>
      <c r="R162" s="45">
        <f t="shared" si="68"/>
        <v>0</v>
      </c>
      <c r="S162" s="30">
        <f t="shared" si="69"/>
        <v>0</v>
      </c>
      <c r="T162" s="29"/>
      <c r="U162" s="30"/>
      <c r="V162" s="29"/>
      <c r="W162" s="30">
        <f t="shared" si="70"/>
        <v>0</v>
      </c>
      <c r="X162" s="30">
        <f t="shared" si="71"/>
        <v>0</v>
      </c>
      <c r="Y162" s="29"/>
      <c r="Z162" s="30"/>
      <c r="AA162" s="29"/>
      <c r="AB162" s="30">
        <f t="shared" si="72"/>
        <v>0</v>
      </c>
      <c r="AC162" s="30">
        <f t="shared" si="73"/>
        <v>0</v>
      </c>
      <c r="AD162" s="29"/>
      <c r="AE162" s="30"/>
      <c r="AF162" s="29"/>
      <c r="AG162" s="30">
        <f t="shared" si="74"/>
        <v>0</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897.81784276589144</v>
      </c>
      <c r="E165" s="36">
        <f t="shared" ref="E165:R165" si="76">SUM(E148:E163)</f>
        <v>-59.922046260128397</v>
      </c>
      <c r="F165" s="36">
        <f t="shared" si="76"/>
        <v>0</v>
      </c>
      <c r="G165" s="36">
        <f t="shared" si="76"/>
        <v>0</v>
      </c>
      <c r="H165" s="36">
        <f t="shared" si="76"/>
        <v>837.8957965057632</v>
      </c>
      <c r="I165" s="36">
        <f t="shared" si="76"/>
        <v>837.8957965057632</v>
      </c>
      <c r="J165" s="36">
        <f t="shared" si="76"/>
        <v>-59.908516680285089</v>
      </c>
      <c r="K165" s="36">
        <f t="shared" si="76"/>
        <v>0</v>
      </c>
      <c r="L165" s="36">
        <f t="shared" si="76"/>
        <v>0</v>
      </c>
      <c r="M165" s="36">
        <f t="shared" si="76"/>
        <v>777.98727982547803</v>
      </c>
      <c r="N165" s="36">
        <f t="shared" si="76"/>
        <v>777.98727982547803</v>
      </c>
      <c r="O165" s="36">
        <f t="shared" si="76"/>
        <v>-59.908516680285103</v>
      </c>
      <c r="P165" s="36">
        <f t="shared" si="76"/>
        <v>0</v>
      </c>
      <c r="Q165" s="36">
        <f t="shared" si="76"/>
        <v>0</v>
      </c>
      <c r="R165" s="36">
        <f t="shared" si="76"/>
        <v>718.07876314519308</v>
      </c>
      <c r="S165" s="36">
        <f t="shared" ref="S165:AG165" si="77">SUM(S148:S164)</f>
        <v>718.07876314519308</v>
      </c>
      <c r="T165" s="36">
        <f t="shared" si="77"/>
        <v>0</v>
      </c>
      <c r="U165" s="36">
        <f t="shared" si="77"/>
        <v>0</v>
      </c>
      <c r="V165" s="36">
        <f t="shared" si="77"/>
        <v>0</v>
      </c>
      <c r="W165" s="36">
        <f t="shared" si="77"/>
        <v>718.07876314519308</v>
      </c>
      <c r="X165" s="36">
        <f t="shared" si="77"/>
        <v>718.07876314519308</v>
      </c>
      <c r="Y165" s="36">
        <f t="shared" si="77"/>
        <v>0</v>
      </c>
      <c r="Z165" s="36">
        <f t="shared" si="77"/>
        <v>0</v>
      </c>
      <c r="AA165" s="36">
        <f t="shared" si="77"/>
        <v>0</v>
      </c>
      <c r="AB165" s="36">
        <f t="shared" si="77"/>
        <v>718.07876314519308</v>
      </c>
      <c r="AC165" s="36">
        <f t="shared" si="77"/>
        <v>718.07876314519308</v>
      </c>
      <c r="AD165" s="36">
        <f t="shared" si="77"/>
        <v>0</v>
      </c>
      <c r="AE165" s="36">
        <f t="shared" si="77"/>
        <v>0</v>
      </c>
      <c r="AF165" s="36">
        <f t="shared" si="77"/>
        <v>0</v>
      </c>
      <c r="AG165" s="36">
        <f t="shared" si="77"/>
        <v>718.07876314519308</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AG166"/>
  <sheetViews>
    <sheetView showGridLines="0" view="pageBreakPreview" topLeftCell="A47" zoomScale="56" zoomScaleNormal="68" zoomScaleSheetLayoutView="70" workbookViewId="0">
      <selection activeCell="D81" sqref="D81"/>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117</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0.68234517959433227</v>
      </c>
      <c r="E14" s="29">
        <v>0</v>
      </c>
      <c r="F14" s="29">
        <v>0</v>
      </c>
      <c r="G14" s="29"/>
      <c r="H14" s="29">
        <f>D14+E14-F14-G14</f>
        <v>0.68234517959433227</v>
      </c>
      <c r="I14" s="30">
        <f>H14</f>
        <v>0.68234517959433227</v>
      </c>
      <c r="J14" s="29">
        <v>0.88590860000000005</v>
      </c>
      <c r="K14" s="29">
        <v>0</v>
      </c>
      <c r="L14" s="29"/>
      <c r="M14" s="30">
        <f>I14+J14-K14-L14</f>
        <v>1.5682537795943323</v>
      </c>
      <c r="N14" s="29">
        <f>M14</f>
        <v>1.5682537795943323</v>
      </c>
      <c r="O14" s="29">
        <v>0</v>
      </c>
      <c r="P14" s="29">
        <v>0</v>
      </c>
      <c r="Q14" s="29"/>
      <c r="R14" s="29">
        <f>N14+O14-P14-Q14</f>
        <v>1.5682537795943323</v>
      </c>
      <c r="S14" s="30">
        <f>R14</f>
        <v>1.5682537795943323</v>
      </c>
      <c r="T14" s="29">
        <v>0</v>
      </c>
      <c r="U14" s="30">
        <v>0</v>
      </c>
      <c r="V14" s="29"/>
      <c r="W14" s="30">
        <f>S14+T14-U14-V14</f>
        <v>1.5682537795943323</v>
      </c>
    </row>
    <row r="15" spans="1:23" s="26" customFormat="1" x14ac:dyDescent="0.3">
      <c r="B15" s="27">
        <f>B14+1</f>
        <v>2</v>
      </c>
      <c r="C15" s="28" t="s">
        <v>1</v>
      </c>
      <c r="D15" s="134">
        <v>6.1348509682300723</v>
      </c>
      <c r="E15" s="29">
        <v>2.9588409999999998E-3</v>
      </c>
      <c r="F15" s="29">
        <v>0</v>
      </c>
      <c r="G15" s="29"/>
      <c r="H15" s="29">
        <f t="shared" ref="H15:H30" si="0">D15+E15-F15-G15</f>
        <v>6.1378098092300721</v>
      </c>
      <c r="I15" s="30">
        <f t="shared" ref="I15:I30" si="1">H15</f>
        <v>6.1378098092300721</v>
      </c>
      <c r="J15" s="29">
        <v>0</v>
      </c>
      <c r="K15" s="29">
        <v>0</v>
      </c>
      <c r="L15" s="29"/>
      <c r="M15" s="30">
        <f t="shared" ref="M15:M30" si="2">I15+J15-K15-L15</f>
        <v>6.1378098092300721</v>
      </c>
      <c r="N15" s="29">
        <f t="shared" ref="N15:N30" si="3">M15</f>
        <v>6.1378098092300721</v>
      </c>
      <c r="O15" s="29">
        <v>0</v>
      </c>
      <c r="P15" s="29">
        <v>0</v>
      </c>
      <c r="Q15" s="29"/>
      <c r="R15" s="29">
        <f t="shared" ref="R15:R30" si="4">N15+O15-P15-Q15</f>
        <v>6.1378098092300721</v>
      </c>
      <c r="S15" s="30">
        <f t="shared" ref="S15:S30" si="5">R15</f>
        <v>6.1378098092300721</v>
      </c>
      <c r="T15" s="29">
        <v>0</v>
      </c>
      <c r="U15" s="30">
        <v>0</v>
      </c>
      <c r="V15" s="29"/>
      <c r="W15" s="30">
        <f t="shared" ref="W15:W30" si="6">S15+T15-U15-V15</f>
        <v>6.1378098092300721</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14.114044286088559</v>
      </c>
      <c r="E17" s="29">
        <v>0</v>
      </c>
      <c r="F17" s="31">
        <v>0</v>
      </c>
      <c r="G17" s="31"/>
      <c r="H17" s="29">
        <f t="shared" si="0"/>
        <v>14.114044286088559</v>
      </c>
      <c r="I17" s="30">
        <f t="shared" si="1"/>
        <v>14.114044286088559</v>
      </c>
      <c r="J17" s="29">
        <v>0</v>
      </c>
      <c r="K17" s="31">
        <v>0</v>
      </c>
      <c r="L17" s="31"/>
      <c r="M17" s="30">
        <f t="shared" si="2"/>
        <v>14.114044286088559</v>
      </c>
      <c r="N17" s="29">
        <f t="shared" si="3"/>
        <v>14.114044286088559</v>
      </c>
      <c r="O17" s="29">
        <v>0</v>
      </c>
      <c r="P17" s="31">
        <v>0</v>
      </c>
      <c r="Q17" s="29"/>
      <c r="R17" s="29">
        <f t="shared" si="4"/>
        <v>14.114044286088559</v>
      </c>
      <c r="S17" s="30">
        <f t="shared" si="5"/>
        <v>14.114044286088559</v>
      </c>
      <c r="T17" s="29">
        <v>0</v>
      </c>
      <c r="U17" s="30">
        <v>0</v>
      </c>
      <c r="V17" s="29"/>
      <c r="W17" s="30">
        <f t="shared" si="6"/>
        <v>14.114044286088559</v>
      </c>
    </row>
    <row r="18" spans="2:23" s="26" customFormat="1" x14ac:dyDescent="0.3">
      <c r="B18" s="27">
        <f t="shared" si="7"/>
        <v>5</v>
      </c>
      <c r="C18" s="28" t="s">
        <v>4</v>
      </c>
      <c r="D18" s="134">
        <v>11.352958230342951</v>
      </c>
      <c r="E18" s="29">
        <v>0.35765140699999998</v>
      </c>
      <c r="F18" s="31">
        <v>0</v>
      </c>
      <c r="G18" s="31"/>
      <c r="H18" s="29">
        <f t="shared" si="0"/>
        <v>11.710609637342952</v>
      </c>
      <c r="I18" s="30">
        <f t="shared" si="1"/>
        <v>11.710609637342952</v>
      </c>
      <c r="J18" s="29">
        <v>0</v>
      </c>
      <c r="K18" s="31">
        <v>0</v>
      </c>
      <c r="L18" s="31"/>
      <c r="M18" s="30">
        <f t="shared" si="2"/>
        <v>11.710609637342952</v>
      </c>
      <c r="N18" s="29">
        <f t="shared" si="3"/>
        <v>11.710609637342952</v>
      </c>
      <c r="O18" s="29">
        <v>2.67</v>
      </c>
      <c r="P18" s="31">
        <v>0</v>
      </c>
      <c r="Q18" s="29"/>
      <c r="R18" s="29">
        <f t="shared" si="4"/>
        <v>14.380609637342952</v>
      </c>
      <c r="S18" s="30">
        <f t="shared" si="5"/>
        <v>14.380609637342952</v>
      </c>
      <c r="T18" s="29">
        <v>1.7399999999999998</v>
      </c>
      <c r="U18" s="30">
        <v>0</v>
      </c>
      <c r="V18" s="29"/>
      <c r="W18" s="30">
        <f t="shared" si="6"/>
        <v>16.120609637342952</v>
      </c>
    </row>
    <row r="19" spans="2:23" s="32" customFormat="1" x14ac:dyDescent="0.3">
      <c r="B19" s="27">
        <f t="shared" si="7"/>
        <v>6</v>
      </c>
      <c r="C19" s="28" t="s">
        <v>5</v>
      </c>
      <c r="D19" s="134">
        <v>50.507951300735989</v>
      </c>
      <c r="E19" s="29">
        <v>33.466184237999997</v>
      </c>
      <c r="F19" s="29">
        <v>0</v>
      </c>
      <c r="G19" s="29"/>
      <c r="H19" s="29">
        <f t="shared" si="0"/>
        <v>83.974135538735993</v>
      </c>
      <c r="I19" s="30">
        <f t="shared" si="1"/>
        <v>83.974135538735993</v>
      </c>
      <c r="J19" s="29">
        <v>6.9788741320000005</v>
      </c>
      <c r="K19" s="29">
        <v>0</v>
      </c>
      <c r="L19" s="29"/>
      <c r="M19" s="30">
        <f t="shared" si="2"/>
        <v>90.953009670735995</v>
      </c>
      <c r="N19" s="29">
        <f t="shared" si="3"/>
        <v>90.953009670735995</v>
      </c>
      <c r="O19" s="29">
        <v>58.1</v>
      </c>
      <c r="P19" s="29">
        <v>0</v>
      </c>
      <c r="Q19" s="29"/>
      <c r="R19" s="29">
        <f t="shared" si="4"/>
        <v>149.053009670736</v>
      </c>
      <c r="S19" s="30">
        <f t="shared" si="5"/>
        <v>149.053009670736</v>
      </c>
      <c r="T19" s="29">
        <v>52.386666666666663</v>
      </c>
      <c r="U19" s="30">
        <v>0</v>
      </c>
      <c r="V19" s="29"/>
      <c r="W19" s="30">
        <f t="shared" si="6"/>
        <v>201.43967633740266</v>
      </c>
    </row>
    <row r="20" spans="2:23" s="32" customFormat="1" x14ac:dyDescent="0.3">
      <c r="B20" s="27">
        <f t="shared" si="7"/>
        <v>7</v>
      </c>
      <c r="C20" s="28" t="s">
        <v>6</v>
      </c>
      <c r="D20" s="134">
        <v>0</v>
      </c>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1.7107960300022012</v>
      </c>
      <c r="E23" s="29">
        <v>0</v>
      </c>
      <c r="F23" s="29">
        <v>0</v>
      </c>
      <c r="G23" s="29"/>
      <c r="H23" s="29">
        <f t="shared" si="0"/>
        <v>1.7107960300022012</v>
      </c>
      <c r="I23" s="30">
        <f t="shared" si="1"/>
        <v>1.7107960300022012</v>
      </c>
      <c r="J23" s="29">
        <v>0</v>
      </c>
      <c r="K23" s="29">
        <v>0</v>
      </c>
      <c r="L23" s="29"/>
      <c r="M23" s="30">
        <f t="shared" si="2"/>
        <v>1.7107960300022012</v>
      </c>
      <c r="N23" s="29">
        <f t="shared" si="3"/>
        <v>1.7107960300022012</v>
      </c>
      <c r="O23" s="29">
        <v>0</v>
      </c>
      <c r="P23" s="29">
        <v>0</v>
      </c>
      <c r="Q23" s="29"/>
      <c r="R23" s="29">
        <f t="shared" si="4"/>
        <v>1.7107960300022012</v>
      </c>
      <c r="S23" s="30">
        <f t="shared" si="5"/>
        <v>1.7107960300022012</v>
      </c>
      <c r="T23" s="29">
        <v>0</v>
      </c>
      <c r="U23" s="30">
        <v>0</v>
      </c>
      <c r="V23" s="29"/>
      <c r="W23" s="30">
        <f t="shared" si="6"/>
        <v>1.7107960300022012</v>
      </c>
    </row>
    <row r="24" spans="2:23" s="32" customFormat="1" x14ac:dyDescent="0.3">
      <c r="B24" s="27">
        <f t="shared" si="7"/>
        <v>11</v>
      </c>
      <c r="C24" s="28" t="s">
        <v>10</v>
      </c>
      <c r="D24" s="134">
        <v>0.33642589908472931</v>
      </c>
      <c r="E24" s="29">
        <v>1.9859399999999999E-2</v>
      </c>
      <c r="F24" s="29">
        <v>0</v>
      </c>
      <c r="G24" s="29"/>
      <c r="H24" s="29">
        <f t="shared" si="0"/>
        <v>0.35628529908472928</v>
      </c>
      <c r="I24" s="30">
        <f t="shared" si="1"/>
        <v>0.35628529908472928</v>
      </c>
      <c r="J24" s="29">
        <v>0</v>
      </c>
      <c r="K24" s="29">
        <v>0</v>
      </c>
      <c r="L24" s="29"/>
      <c r="M24" s="30">
        <f t="shared" si="2"/>
        <v>0.35628529908472928</v>
      </c>
      <c r="N24" s="29">
        <f t="shared" si="3"/>
        <v>0.35628529908472928</v>
      </c>
      <c r="O24" s="29">
        <v>0</v>
      </c>
      <c r="P24" s="29">
        <v>0</v>
      </c>
      <c r="Q24" s="29"/>
      <c r="R24" s="29">
        <f t="shared" si="4"/>
        <v>0.35628529908472928</v>
      </c>
      <c r="S24" s="30">
        <f t="shared" si="5"/>
        <v>0.35628529908472928</v>
      </c>
      <c r="T24" s="29">
        <v>0</v>
      </c>
      <c r="U24" s="30">
        <v>0</v>
      </c>
      <c r="V24" s="29"/>
      <c r="W24" s="30">
        <f t="shared" si="6"/>
        <v>0.35628529908472928</v>
      </c>
    </row>
    <row r="25" spans="2:23" s="32" customFormat="1" x14ac:dyDescent="0.3">
      <c r="B25" s="27">
        <f t="shared" si="7"/>
        <v>12</v>
      </c>
      <c r="C25" s="28" t="s">
        <v>11</v>
      </c>
      <c r="D25" s="134">
        <v>1.1292164979642794E-2</v>
      </c>
      <c r="E25" s="29">
        <v>0.47401199999999999</v>
      </c>
      <c r="F25" s="29">
        <v>0</v>
      </c>
      <c r="G25" s="29"/>
      <c r="H25" s="29">
        <f t="shared" si="0"/>
        <v>0.48530416497964279</v>
      </c>
      <c r="I25" s="30">
        <f t="shared" si="1"/>
        <v>0.48530416497964279</v>
      </c>
      <c r="J25" s="29">
        <v>0</v>
      </c>
      <c r="K25" s="29">
        <v>0</v>
      </c>
      <c r="L25" s="29"/>
      <c r="M25" s="30">
        <f t="shared" si="2"/>
        <v>0.48530416497964279</v>
      </c>
      <c r="N25" s="29">
        <f t="shared" si="3"/>
        <v>0.48530416497964279</v>
      </c>
      <c r="O25" s="29">
        <v>0</v>
      </c>
      <c r="P25" s="29">
        <v>0</v>
      </c>
      <c r="Q25" s="29"/>
      <c r="R25" s="29">
        <f t="shared" si="4"/>
        <v>0.48530416497964279</v>
      </c>
      <c r="S25" s="30">
        <f t="shared" si="5"/>
        <v>0.48530416497964279</v>
      </c>
      <c r="T25" s="29">
        <v>0</v>
      </c>
      <c r="U25" s="30">
        <v>0</v>
      </c>
      <c r="V25" s="29"/>
      <c r="W25" s="30">
        <f t="shared" si="6"/>
        <v>0.48530416497964279</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0.31478089127778547</v>
      </c>
      <c r="E27" s="29">
        <v>0</v>
      </c>
      <c r="F27" s="29">
        <v>0</v>
      </c>
      <c r="G27" s="29"/>
      <c r="H27" s="29">
        <f t="shared" si="0"/>
        <v>0.31478089127778547</v>
      </c>
      <c r="I27" s="30">
        <f t="shared" si="1"/>
        <v>0.31478089127778547</v>
      </c>
      <c r="J27" s="29">
        <v>0</v>
      </c>
      <c r="K27" s="29">
        <v>0</v>
      </c>
      <c r="L27" s="29"/>
      <c r="M27" s="30">
        <f t="shared" si="2"/>
        <v>0.31478089127778547</v>
      </c>
      <c r="N27" s="29">
        <f t="shared" si="3"/>
        <v>0.31478089127778547</v>
      </c>
      <c r="O27" s="29">
        <v>0</v>
      </c>
      <c r="P27" s="29">
        <v>0</v>
      </c>
      <c r="Q27" s="29"/>
      <c r="R27" s="29">
        <f t="shared" si="4"/>
        <v>0.31478089127778547</v>
      </c>
      <c r="S27" s="30">
        <f t="shared" si="5"/>
        <v>0.31478089127778547</v>
      </c>
      <c r="T27" s="29">
        <v>0</v>
      </c>
      <c r="U27" s="30">
        <v>0</v>
      </c>
      <c r="V27" s="29"/>
      <c r="W27" s="30">
        <f t="shared" si="6"/>
        <v>0.31478089127778547</v>
      </c>
    </row>
    <row r="28" spans="2:23" s="32" customFormat="1" x14ac:dyDescent="0.3">
      <c r="B28" s="27">
        <f t="shared" si="7"/>
        <v>15</v>
      </c>
      <c r="C28" s="28" t="s">
        <v>14</v>
      </c>
      <c r="D28" s="134">
        <v>1.2302536663739264E-2</v>
      </c>
      <c r="E28" s="29">
        <v>0</v>
      </c>
      <c r="F28" s="29">
        <v>0</v>
      </c>
      <c r="G28" s="29"/>
      <c r="H28" s="29">
        <f t="shared" si="0"/>
        <v>1.2302536663739264E-2</v>
      </c>
      <c r="I28" s="30">
        <f t="shared" si="1"/>
        <v>1.2302536663739264E-2</v>
      </c>
      <c r="J28" s="29">
        <v>0</v>
      </c>
      <c r="K28" s="29">
        <v>0</v>
      </c>
      <c r="L28" s="29"/>
      <c r="M28" s="30">
        <f t="shared" si="2"/>
        <v>1.2302536663739264E-2</v>
      </c>
      <c r="N28" s="29">
        <f t="shared" si="3"/>
        <v>1.2302536663739264E-2</v>
      </c>
      <c r="O28" s="29">
        <v>0</v>
      </c>
      <c r="P28" s="29">
        <v>0</v>
      </c>
      <c r="Q28" s="29"/>
      <c r="R28" s="29">
        <f t="shared" si="4"/>
        <v>1.2302536663739264E-2</v>
      </c>
      <c r="S28" s="30">
        <f t="shared" si="5"/>
        <v>1.2302536663739264E-2</v>
      </c>
      <c r="T28" s="29">
        <v>0</v>
      </c>
      <c r="U28" s="30">
        <v>0</v>
      </c>
      <c r="V28" s="29"/>
      <c r="W28" s="30">
        <f t="shared" si="6"/>
        <v>1.2302536663739264E-2</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85.177747486999991</v>
      </c>
      <c r="E31" s="36">
        <f>SUM(E14:E30)</f>
        <v>34.320665886</v>
      </c>
      <c r="F31" s="36">
        <f t="shared" ref="F31:W31" si="8">SUM(F14:F30)</f>
        <v>0</v>
      </c>
      <c r="G31" s="36">
        <f t="shared" si="8"/>
        <v>0</v>
      </c>
      <c r="H31" s="36">
        <f t="shared" si="8"/>
        <v>119.49841337300001</v>
      </c>
      <c r="I31" s="36">
        <f t="shared" si="8"/>
        <v>119.49841337300001</v>
      </c>
      <c r="J31" s="36">
        <f t="shared" si="8"/>
        <v>7.8647827320000001</v>
      </c>
      <c r="K31" s="36">
        <f t="shared" si="8"/>
        <v>0</v>
      </c>
      <c r="L31" s="36">
        <f t="shared" si="8"/>
        <v>0</v>
      </c>
      <c r="M31" s="36">
        <f t="shared" si="8"/>
        <v>127.36319610500001</v>
      </c>
      <c r="N31" s="36">
        <f t="shared" si="8"/>
        <v>127.36319610500001</v>
      </c>
      <c r="O31" s="36">
        <f t="shared" si="8"/>
        <v>60.77</v>
      </c>
      <c r="P31" s="36">
        <f t="shared" si="8"/>
        <v>0</v>
      </c>
      <c r="Q31" s="36">
        <f t="shared" si="8"/>
        <v>0</v>
      </c>
      <c r="R31" s="36">
        <f t="shared" si="8"/>
        <v>188.13319610500002</v>
      </c>
      <c r="S31" s="36">
        <f t="shared" si="8"/>
        <v>188.13319610500002</v>
      </c>
      <c r="T31" s="36">
        <f t="shared" si="8"/>
        <v>54.126666666666665</v>
      </c>
      <c r="U31" s="36">
        <f t="shared" si="8"/>
        <v>0</v>
      </c>
      <c r="V31" s="36">
        <f t="shared" si="8"/>
        <v>0</v>
      </c>
      <c r="W31" s="36">
        <f t="shared" si="8"/>
        <v>242.25986277166669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1.5682537795943323</v>
      </c>
      <c r="E40" s="29">
        <v>0</v>
      </c>
      <c r="F40" s="30">
        <v>0</v>
      </c>
      <c r="G40" s="29"/>
      <c r="H40" s="30">
        <f>D40+E40-F40-G40</f>
        <v>1.5682537795943323</v>
      </c>
      <c r="I40" s="30">
        <f>H40</f>
        <v>1.5682537795943323</v>
      </c>
      <c r="J40" s="29">
        <v>0</v>
      </c>
      <c r="K40" s="30">
        <v>0</v>
      </c>
      <c r="L40" s="29"/>
      <c r="M40" s="30">
        <f>I40+J40-K40-L40</f>
        <v>1.5682537795943323</v>
      </c>
      <c r="N40" s="30">
        <f>M40</f>
        <v>1.5682537795943323</v>
      </c>
      <c r="O40" s="29">
        <v>0</v>
      </c>
      <c r="P40" s="30">
        <v>0</v>
      </c>
      <c r="Q40" s="29"/>
      <c r="R40" s="30">
        <f>N40+O40-P40-Q40</f>
        <v>1.5682537795943323</v>
      </c>
      <c r="S40" s="30">
        <f>R40</f>
        <v>1.5682537795943323</v>
      </c>
      <c r="T40" s="29">
        <v>0</v>
      </c>
      <c r="U40" s="30">
        <v>0</v>
      </c>
      <c r="V40" s="29"/>
      <c r="W40" s="30">
        <f>S40+T40-U40-V40</f>
        <v>1.5682537795943323</v>
      </c>
    </row>
    <row r="41" spans="1:33" s="26" customFormat="1" x14ac:dyDescent="0.3">
      <c r="B41" s="27">
        <f>B40+1</f>
        <v>2</v>
      </c>
      <c r="C41" s="28" t="s">
        <v>1</v>
      </c>
      <c r="D41" s="30">
        <f t="shared" si="9"/>
        <v>6.1378098092300721</v>
      </c>
      <c r="E41" s="29">
        <v>0</v>
      </c>
      <c r="F41" s="30">
        <v>0</v>
      </c>
      <c r="G41" s="29"/>
      <c r="H41" s="30">
        <f t="shared" ref="H41:H56" si="10">D41+E41-F41-G41</f>
        <v>6.1378098092300721</v>
      </c>
      <c r="I41" s="30">
        <f t="shared" ref="I41:I56" si="11">H41</f>
        <v>6.1378098092300721</v>
      </c>
      <c r="J41" s="29">
        <v>0</v>
      </c>
      <c r="K41" s="30">
        <v>0</v>
      </c>
      <c r="L41" s="29"/>
      <c r="M41" s="30">
        <f t="shared" ref="M41:M56" si="12">I41+J41-K41-L41</f>
        <v>6.1378098092300721</v>
      </c>
      <c r="N41" s="30">
        <f t="shared" ref="N41:N56" si="13">M41</f>
        <v>6.1378098092300721</v>
      </c>
      <c r="O41" s="29">
        <v>0</v>
      </c>
      <c r="P41" s="30">
        <v>0</v>
      </c>
      <c r="Q41" s="29"/>
      <c r="R41" s="30">
        <f t="shared" ref="R41:R56" si="14">N41+O41-P41-Q41</f>
        <v>6.1378098092300721</v>
      </c>
      <c r="S41" s="30">
        <f t="shared" ref="S41:S56" si="15">R41</f>
        <v>6.1378098092300721</v>
      </c>
      <c r="T41" s="29">
        <v>0</v>
      </c>
      <c r="U41" s="30">
        <v>0</v>
      </c>
      <c r="V41" s="29"/>
      <c r="W41" s="30">
        <f t="shared" ref="W41:W56" si="16">S41+T41-U41-V41</f>
        <v>6.1378098092300721</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14.114044286088559</v>
      </c>
      <c r="E43" s="29">
        <v>0</v>
      </c>
      <c r="F43" s="30">
        <v>0</v>
      </c>
      <c r="G43" s="29"/>
      <c r="H43" s="30">
        <f t="shared" si="10"/>
        <v>14.114044286088559</v>
      </c>
      <c r="I43" s="30">
        <f t="shared" si="11"/>
        <v>14.114044286088559</v>
      </c>
      <c r="J43" s="29">
        <v>0</v>
      </c>
      <c r="K43" s="30">
        <v>0</v>
      </c>
      <c r="L43" s="29"/>
      <c r="M43" s="30">
        <f t="shared" si="12"/>
        <v>14.114044286088559</v>
      </c>
      <c r="N43" s="30">
        <f t="shared" si="13"/>
        <v>14.114044286088559</v>
      </c>
      <c r="O43" s="29">
        <v>0</v>
      </c>
      <c r="P43" s="30">
        <v>0</v>
      </c>
      <c r="Q43" s="29"/>
      <c r="R43" s="30">
        <f t="shared" si="14"/>
        <v>14.114044286088559</v>
      </c>
      <c r="S43" s="30">
        <f t="shared" si="15"/>
        <v>14.114044286088559</v>
      </c>
      <c r="T43" s="29">
        <v>0</v>
      </c>
      <c r="U43" s="30">
        <v>0</v>
      </c>
      <c r="V43" s="29"/>
      <c r="W43" s="30">
        <f t="shared" si="16"/>
        <v>14.114044286088559</v>
      </c>
    </row>
    <row r="44" spans="1:33" s="32" customFormat="1" x14ac:dyDescent="0.3">
      <c r="A44" s="26"/>
      <c r="B44" s="27">
        <f t="shared" si="17"/>
        <v>5</v>
      </c>
      <c r="C44" s="28" t="s">
        <v>4</v>
      </c>
      <c r="D44" s="30">
        <f t="shared" si="9"/>
        <v>16.120609637342952</v>
      </c>
      <c r="E44" s="29">
        <v>0</v>
      </c>
      <c r="F44" s="30">
        <v>0</v>
      </c>
      <c r="G44" s="29"/>
      <c r="H44" s="30">
        <f t="shared" si="10"/>
        <v>16.120609637342952</v>
      </c>
      <c r="I44" s="30">
        <f t="shared" si="11"/>
        <v>16.120609637342952</v>
      </c>
      <c r="J44" s="29">
        <v>0</v>
      </c>
      <c r="K44" s="30">
        <v>0</v>
      </c>
      <c r="L44" s="29"/>
      <c r="M44" s="30">
        <f t="shared" si="12"/>
        <v>16.120609637342952</v>
      </c>
      <c r="N44" s="30">
        <f t="shared" si="13"/>
        <v>16.120609637342952</v>
      </c>
      <c r="O44" s="29">
        <v>0</v>
      </c>
      <c r="P44" s="30">
        <v>0</v>
      </c>
      <c r="Q44" s="29"/>
      <c r="R44" s="30">
        <f t="shared" si="14"/>
        <v>16.120609637342952</v>
      </c>
      <c r="S44" s="30">
        <f t="shared" si="15"/>
        <v>16.120609637342952</v>
      </c>
      <c r="T44" s="29">
        <v>0</v>
      </c>
      <c r="U44" s="30">
        <v>0</v>
      </c>
      <c r="V44" s="29"/>
      <c r="W44" s="30">
        <f t="shared" si="16"/>
        <v>16.120609637342952</v>
      </c>
    </row>
    <row r="45" spans="1:33" s="32" customFormat="1" x14ac:dyDescent="0.3">
      <c r="A45" s="26"/>
      <c r="B45" s="27">
        <f t="shared" si="17"/>
        <v>6</v>
      </c>
      <c r="C45" s="28" t="s">
        <v>5</v>
      </c>
      <c r="D45" s="30">
        <f t="shared" si="9"/>
        <v>201.43967633740266</v>
      </c>
      <c r="E45" s="29">
        <v>0</v>
      </c>
      <c r="F45" s="30">
        <v>0</v>
      </c>
      <c r="G45" s="29"/>
      <c r="H45" s="30">
        <f t="shared" si="10"/>
        <v>201.43967633740266</v>
      </c>
      <c r="I45" s="30">
        <f t="shared" si="11"/>
        <v>201.43967633740266</v>
      </c>
      <c r="J45" s="29">
        <v>0</v>
      </c>
      <c r="K45" s="30">
        <v>0</v>
      </c>
      <c r="L45" s="29"/>
      <c r="M45" s="30">
        <f t="shared" si="12"/>
        <v>201.43967633740266</v>
      </c>
      <c r="N45" s="30">
        <f t="shared" si="13"/>
        <v>201.43967633740266</v>
      </c>
      <c r="O45" s="29">
        <v>0</v>
      </c>
      <c r="P45" s="30">
        <v>0</v>
      </c>
      <c r="Q45" s="29"/>
      <c r="R45" s="30">
        <f t="shared" si="14"/>
        <v>201.43967633740266</v>
      </c>
      <c r="S45" s="30">
        <f t="shared" si="15"/>
        <v>201.43967633740266</v>
      </c>
      <c r="T45" s="29">
        <v>0</v>
      </c>
      <c r="U45" s="30">
        <v>0</v>
      </c>
      <c r="V45" s="29"/>
      <c r="W45" s="30">
        <f t="shared" si="16"/>
        <v>201.43967633740266</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1.7107960300022012</v>
      </c>
      <c r="E49" s="29">
        <v>0</v>
      </c>
      <c r="F49" s="30">
        <v>0</v>
      </c>
      <c r="G49" s="29"/>
      <c r="H49" s="30">
        <f t="shared" si="10"/>
        <v>1.7107960300022012</v>
      </c>
      <c r="I49" s="30">
        <f t="shared" si="11"/>
        <v>1.7107960300022012</v>
      </c>
      <c r="J49" s="29">
        <v>0</v>
      </c>
      <c r="K49" s="30">
        <v>0</v>
      </c>
      <c r="L49" s="29"/>
      <c r="M49" s="30">
        <f t="shared" si="12"/>
        <v>1.7107960300022012</v>
      </c>
      <c r="N49" s="30">
        <f t="shared" si="13"/>
        <v>1.7107960300022012</v>
      </c>
      <c r="O49" s="29">
        <v>0</v>
      </c>
      <c r="P49" s="30">
        <v>0</v>
      </c>
      <c r="Q49" s="29"/>
      <c r="R49" s="30">
        <f t="shared" si="14"/>
        <v>1.7107960300022012</v>
      </c>
      <c r="S49" s="30">
        <f t="shared" si="15"/>
        <v>1.7107960300022012</v>
      </c>
      <c r="T49" s="29">
        <v>0</v>
      </c>
      <c r="U49" s="30">
        <v>0</v>
      </c>
      <c r="V49" s="29"/>
      <c r="W49" s="30">
        <f t="shared" si="16"/>
        <v>1.7107960300022012</v>
      </c>
    </row>
    <row r="50" spans="1:23" s="32" customFormat="1" x14ac:dyDescent="0.3">
      <c r="A50" s="26"/>
      <c r="B50" s="27">
        <f t="shared" si="17"/>
        <v>11</v>
      </c>
      <c r="C50" s="28" t="s">
        <v>10</v>
      </c>
      <c r="D50" s="30">
        <f t="shared" si="9"/>
        <v>0.35628529908472928</v>
      </c>
      <c r="E50" s="29">
        <v>0</v>
      </c>
      <c r="F50" s="30">
        <v>0</v>
      </c>
      <c r="G50" s="29"/>
      <c r="H50" s="30">
        <f t="shared" si="10"/>
        <v>0.35628529908472928</v>
      </c>
      <c r="I50" s="30">
        <f t="shared" si="11"/>
        <v>0.35628529908472928</v>
      </c>
      <c r="J50" s="29">
        <v>0</v>
      </c>
      <c r="K50" s="30">
        <v>0</v>
      </c>
      <c r="L50" s="29"/>
      <c r="M50" s="30">
        <f t="shared" si="12"/>
        <v>0.35628529908472928</v>
      </c>
      <c r="N50" s="30">
        <f t="shared" si="13"/>
        <v>0.35628529908472928</v>
      </c>
      <c r="O50" s="29">
        <v>0</v>
      </c>
      <c r="P50" s="30">
        <v>0</v>
      </c>
      <c r="Q50" s="29"/>
      <c r="R50" s="30">
        <f t="shared" si="14"/>
        <v>0.35628529908472928</v>
      </c>
      <c r="S50" s="30">
        <f t="shared" si="15"/>
        <v>0.35628529908472928</v>
      </c>
      <c r="T50" s="29">
        <v>0</v>
      </c>
      <c r="U50" s="30">
        <v>0</v>
      </c>
      <c r="V50" s="29"/>
      <c r="W50" s="30">
        <f t="shared" si="16"/>
        <v>0.35628529908472928</v>
      </c>
    </row>
    <row r="51" spans="1:23" s="37" customFormat="1" x14ac:dyDescent="0.3">
      <c r="A51" s="26"/>
      <c r="B51" s="27">
        <f t="shared" si="17"/>
        <v>12</v>
      </c>
      <c r="C51" s="28" t="s">
        <v>11</v>
      </c>
      <c r="D51" s="30">
        <f t="shared" si="9"/>
        <v>0.48530416497964279</v>
      </c>
      <c r="E51" s="29">
        <v>0</v>
      </c>
      <c r="F51" s="30">
        <v>0</v>
      </c>
      <c r="G51" s="29"/>
      <c r="H51" s="30">
        <f t="shared" si="10"/>
        <v>0.48530416497964279</v>
      </c>
      <c r="I51" s="30">
        <f t="shared" si="11"/>
        <v>0.48530416497964279</v>
      </c>
      <c r="J51" s="29">
        <v>0</v>
      </c>
      <c r="K51" s="30">
        <v>0</v>
      </c>
      <c r="L51" s="29"/>
      <c r="M51" s="30">
        <f t="shared" si="12"/>
        <v>0.48530416497964279</v>
      </c>
      <c r="N51" s="30">
        <f t="shared" si="13"/>
        <v>0.48530416497964279</v>
      </c>
      <c r="O51" s="29">
        <v>0</v>
      </c>
      <c r="P51" s="30">
        <v>0</v>
      </c>
      <c r="Q51" s="29"/>
      <c r="R51" s="30">
        <f t="shared" si="14"/>
        <v>0.48530416497964279</v>
      </c>
      <c r="S51" s="30">
        <f t="shared" si="15"/>
        <v>0.48530416497964279</v>
      </c>
      <c r="T51" s="29">
        <v>0</v>
      </c>
      <c r="U51" s="30">
        <v>0</v>
      </c>
      <c r="V51" s="29"/>
      <c r="W51" s="30">
        <f t="shared" si="16"/>
        <v>0.48530416497964279</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0.31478089127778547</v>
      </c>
      <c r="E53" s="29">
        <v>0</v>
      </c>
      <c r="F53" s="30">
        <v>0</v>
      </c>
      <c r="G53" s="29"/>
      <c r="H53" s="30">
        <f t="shared" si="10"/>
        <v>0.31478089127778547</v>
      </c>
      <c r="I53" s="30">
        <f t="shared" si="11"/>
        <v>0.31478089127778547</v>
      </c>
      <c r="J53" s="29">
        <v>0</v>
      </c>
      <c r="K53" s="30">
        <v>0</v>
      </c>
      <c r="L53" s="29"/>
      <c r="M53" s="30">
        <f t="shared" si="12"/>
        <v>0.31478089127778547</v>
      </c>
      <c r="N53" s="30">
        <f t="shared" si="13"/>
        <v>0.31478089127778547</v>
      </c>
      <c r="O53" s="29">
        <v>0</v>
      </c>
      <c r="P53" s="30">
        <v>0</v>
      </c>
      <c r="Q53" s="29"/>
      <c r="R53" s="30">
        <f t="shared" si="14"/>
        <v>0.31478089127778547</v>
      </c>
      <c r="S53" s="30">
        <f t="shared" si="15"/>
        <v>0.31478089127778547</v>
      </c>
      <c r="T53" s="29">
        <v>0</v>
      </c>
      <c r="U53" s="30">
        <v>0</v>
      </c>
      <c r="V53" s="29"/>
      <c r="W53" s="30">
        <f t="shared" si="16"/>
        <v>0.31478089127778547</v>
      </c>
    </row>
    <row r="54" spans="1:23" s="37" customFormat="1" x14ac:dyDescent="0.3">
      <c r="A54" s="26"/>
      <c r="B54" s="27">
        <f t="shared" si="17"/>
        <v>15</v>
      </c>
      <c r="C54" s="28" t="s">
        <v>14</v>
      </c>
      <c r="D54" s="30">
        <f t="shared" si="9"/>
        <v>1.2302536663739264E-2</v>
      </c>
      <c r="E54" s="29">
        <v>0</v>
      </c>
      <c r="F54" s="30">
        <v>0</v>
      </c>
      <c r="G54" s="29"/>
      <c r="H54" s="30">
        <f t="shared" si="10"/>
        <v>1.2302536663739264E-2</v>
      </c>
      <c r="I54" s="30">
        <f t="shared" si="11"/>
        <v>1.2302536663739264E-2</v>
      </c>
      <c r="J54" s="29">
        <v>0</v>
      </c>
      <c r="K54" s="30">
        <v>0</v>
      </c>
      <c r="L54" s="29"/>
      <c r="M54" s="30">
        <f t="shared" si="12"/>
        <v>1.2302536663739264E-2</v>
      </c>
      <c r="N54" s="30">
        <f t="shared" si="13"/>
        <v>1.2302536663739264E-2</v>
      </c>
      <c r="O54" s="29">
        <v>0</v>
      </c>
      <c r="P54" s="30">
        <v>0</v>
      </c>
      <c r="Q54" s="29"/>
      <c r="R54" s="30">
        <f t="shared" si="14"/>
        <v>1.2302536663739264E-2</v>
      </c>
      <c r="S54" s="30">
        <f t="shared" si="15"/>
        <v>1.2302536663739264E-2</v>
      </c>
      <c r="T54" s="29">
        <v>0</v>
      </c>
      <c r="U54" s="30">
        <v>0</v>
      </c>
      <c r="V54" s="29"/>
      <c r="W54" s="30">
        <f t="shared" si="16"/>
        <v>1.2302536663739264E-2</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242.25986277166669</v>
      </c>
      <c r="E57" s="36">
        <f>SUM(E40:E56)</f>
        <v>0</v>
      </c>
      <c r="F57" s="36">
        <f>SUM(F40:F56)</f>
        <v>0</v>
      </c>
      <c r="G57" s="36">
        <f>SUM(G40:G56)</f>
        <v>0</v>
      </c>
      <c r="H57" s="36">
        <f>SUM(H40:H56)</f>
        <v>242.25986277166669</v>
      </c>
      <c r="I57" s="36">
        <f t="shared" ref="I57:W57" si="18">SUM(I40:I56)</f>
        <v>242.25986277166669</v>
      </c>
      <c r="J57" s="36">
        <f t="shared" si="18"/>
        <v>0</v>
      </c>
      <c r="K57" s="36">
        <f t="shared" si="18"/>
        <v>0</v>
      </c>
      <c r="L57" s="36">
        <f t="shared" si="18"/>
        <v>0</v>
      </c>
      <c r="M57" s="36">
        <f t="shared" si="18"/>
        <v>242.25986277166669</v>
      </c>
      <c r="N57" s="36">
        <f t="shared" si="18"/>
        <v>242.25986277166669</v>
      </c>
      <c r="O57" s="36">
        <f t="shared" si="18"/>
        <v>0</v>
      </c>
      <c r="P57" s="36">
        <f t="shared" si="18"/>
        <v>0</v>
      </c>
      <c r="Q57" s="36">
        <f t="shared" si="18"/>
        <v>0</v>
      </c>
      <c r="R57" s="36">
        <f t="shared" si="18"/>
        <v>242.25986277166669</v>
      </c>
      <c r="S57" s="36">
        <f t="shared" si="18"/>
        <v>242.25986277166669</v>
      </c>
      <c r="T57" s="36">
        <f t="shared" si="18"/>
        <v>0</v>
      </c>
      <c r="U57" s="36">
        <f t="shared" si="18"/>
        <v>0</v>
      </c>
      <c r="V57" s="36">
        <f t="shared" si="18"/>
        <v>0</v>
      </c>
      <c r="W57" s="36">
        <f t="shared" si="18"/>
        <v>242.25986277166669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0.20633202935191916</v>
      </c>
      <c r="E69" s="43">
        <f t="shared" si="19"/>
        <v>0.2049534349835844</v>
      </c>
      <c r="F69" s="43">
        <f t="shared" ref="F69:F84" si="25">IFERROR(IF(D69=0,0,D69/D15*F15),0)</f>
        <v>0</v>
      </c>
      <c r="G69" s="44"/>
      <c r="H69" s="48">
        <f>D69+E69-F69-G69</f>
        <v>0.41128546433550356</v>
      </c>
      <c r="I69" s="45">
        <f t="shared" ref="I69:I84" si="26">H69</f>
        <v>0.41128546433550356</v>
      </c>
      <c r="J69" s="43">
        <f t="shared" ref="J69:J84" si="27">IF((IFERROR(I69/((I15+J15)*90%),0))&lt;70%,MIN((MAX((I15+J15)*90%-I69,0)),(I15+J15/2)*$A69),MAX((J15+I15)*90%-I69,0)/J$86)</f>
        <v>0.20500284762828441</v>
      </c>
      <c r="K69" s="43">
        <f t="shared" ref="K69:K84" si="28">IFERROR(IF(I69=0,0,I69/I15*K15),0)</f>
        <v>0</v>
      </c>
      <c r="L69" s="44"/>
      <c r="M69" s="45">
        <f t="shared" si="20"/>
        <v>0.61628831196378797</v>
      </c>
      <c r="N69" s="43">
        <f t="shared" ref="N69:N84" si="29">M69</f>
        <v>0.61628831196378797</v>
      </c>
      <c r="O69" s="43">
        <f t="shared" si="21"/>
        <v>0.20500284762828441</v>
      </c>
      <c r="P69" s="43">
        <f t="shared" si="22"/>
        <v>0</v>
      </c>
      <c r="Q69" s="44"/>
      <c r="R69" s="43">
        <f t="shared" ref="R69:R84" si="30">N69+O69-P69-Q69</f>
        <v>0.82129115959207244</v>
      </c>
      <c r="S69" s="45">
        <f t="shared" ref="S69:S84" si="31">R69</f>
        <v>0.82129115959207244</v>
      </c>
      <c r="T69" s="43">
        <f t="shared" si="23"/>
        <v>0.20500284762828441</v>
      </c>
      <c r="U69" s="43">
        <f t="shared" si="24"/>
        <v>0</v>
      </c>
      <c r="V69" s="44"/>
      <c r="W69" s="45">
        <f t="shared" ref="W69:W84" si="32">S69+T69-U69-V69</f>
        <v>1.0262940072203568</v>
      </c>
      <c r="Y69" s="46">
        <v>3.3399999999999999E-2</v>
      </c>
    </row>
    <row r="70" spans="1:25" x14ac:dyDescent="0.3">
      <c r="A70" s="46">
        <v>5.28E-2</v>
      </c>
      <c r="B70" s="41">
        <f t="shared" ref="B70:B84" si="33">B69+1</f>
        <v>3</v>
      </c>
      <c r="C70" s="42" t="s">
        <v>2</v>
      </c>
      <c r="D70" s="134">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134">
        <v>0.37261076915273794</v>
      </c>
      <c r="E71" s="43">
        <f t="shared" si="19"/>
        <v>0.74522153830547588</v>
      </c>
      <c r="F71" s="43">
        <f t="shared" si="25"/>
        <v>0</v>
      </c>
      <c r="G71" s="44"/>
      <c r="H71" s="43">
        <f t="shared" si="34"/>
        <v>1.1178323074582139</v>
      </c>
      <c r="I71" s="45">
        <f t="shared" si="26"/>
        <v>1.1178323074582139</v>
      </c>
      <c r="J71" s="43">
        <f t="shared" si="27"/>
        <v>0.74522153830547588</v>
      </c>
      <c r="K71" s="43">
        <f t="shared" si="28"/>
        <v>0</v>
      </c>
      <c r="L71" s="44"/>
      <c r="M71" s="45">
        <f t="shared" si="20"/>
        <v>1.8630538457636898</v>
      </c>
      <c r="N71" s="43">
        <f t="shared" si="29"/>
        <v>1.8630538457636898</v>
      </c>
      <c r="O71" s="43">
        <f t="shared" si="21"/>
        <v>0.74522153830547588</v>
      </c>
      <c r="P71" s="43">
        <f t="shared" si="22"/>
        <v>0</v>
      </c>
      <c r="Q71" s="44"/>
      <c r="R71" s="43">
        <f t="shared" si="30"/>
        <v>2.6082753840691657</v>
      </c>
      <c r="S71" s="45">
        <f t="shared" si="31"/>
        <v>2.6082753840691657</v>
      </c>
      <c r="T71" s="43">
        <f t="shared" si="23"/>
        <v>0.74522153830547588</v>
      </c>
      <c r="U71" s="43">
        <f t="shared" si="24"/>
        <v>0</v>
      </c>
      <c r="V71" s="44"/>
      <c r="W71" s="45">
        <f t="shared" si="32"/>
        <v>3.3534969223746414</v>
      </c>
      <c r="Y71" s="46">
        <v>5.28E-2</v>
      </c>
    </row>
    <row r="72" spans="1:25" x14ac:dyDescent="0.3">
      <c r="A72" s="46">
        <v>3.3399999999999999E-2</v>
      </c>
      <c r="B72" s="41">
        <f t="shared" si="33"/>
        <v>5</v>
      </c>
      <c r="C72" s="42" t="s">
        <v>4</v>
      </c>
      <c r="D72" s="134">
        <v>0.32265595462746827</v>
      </c>
      <c r="E72" s="43">
        <f t="shared" si="19"/>
        <v>0.38516158339035456</v>
      </c>
      <c r="F72" s="43">
        <f t="shared" si="25"/>
        <v>0</v>
      </c>
      <c r="G72" s="44"/>
      <c r="H72" s="43">
        <f t="shared" si="34"/>
        <v>0.70781753801782288</v>
      </c>
      <c r="I72" s="45">
        <f t="shared" si="26"/>
        <v>0.70781753801782288</v>
      </c>
      <c r="J72" s="43">
        <f t="shared" si="27"/>
        <v>0.39113436188725459</v>
      </c>
      <c r="K72" s="43">
        <f t="shared" si="28"/>
        <v>0</v>
      </c>
      <c r="L72" s="44"/>
      <c r="M72" s="45">
        <f t="shared" si="20"/>
        <v>1.0989518999050776</v>
      </c>
      <c r="N72" s="43">
        <f t="shared" si="29"/>
        <v>1.0989518999050776</v>
      </c>
      <c r="O72" s="43">
        <f t="shared" si="21"/>
        <v>0.43572336188725458</v>
      </c>
      <c r="P72" s="43">
        <f t="shared" si="22"/>
        <v>0</v>
      </c>
      <c r="Q72" s="44"/>
      <c r="R72" s="43">
        <f t="shared" si="30"/>
        <v>1.5346752617923323</v>
      </c>
      <c r="S72" s="45">
        <f t="shared" si="31"/>
        <v>1.5346752617923323</v>
      </c>
      <c r="T72" s="43">
        <f t="shared" si="23"/>
        <v>0.50937036188725449</v>
      </c>
      <c r="U72" s="43">
        <f t="shared" si="24"/>
        <v>0</v>
      </c>
      <c r="V72" s="44"/>
      <c r="W72" s="45">
        <f t="shared" si="32"/>
        <v>2.0440456236795868</v>
      </c>
      <c r="Y72" s="46">
        <v>3.3399999999999999E-2</v>
      </c>
    </row>
    <row r="73" spans="1:25" x14ac:dyDescent="0.3">
      <c r="A73" s="46">
        <v>5.28E-2</v>
      </c>
      <c r="B73" s="41">
        <f t="shared" si="33"/>
        <v>6</v>
      </c>
      <c r="C73" s="42" t="s">
        <v>5</v>
      </c>
      <c r="D73" s="134">
        <v>2.3584618725482187</v>
      </c>
      <c r="E73" s="43">
        <f t="shared" si="19"/>
        <v>3.55032709256206</v>
      </c>
      <c r="F73" s="43">
        <f>IFERROR(IF(D73=0,0,D73/D19*F19),0)</f>
        <v>0</v>
      </c>
      <c r="G73" s="44"/>
      <c r="H73" s="43">
        <f t="shared" si="34"/>
        <v>5.9087889651102792</v>
      </c>
      <c r="I73" s="45">
        <f t="shared" si="26"/>
        <v>5.9087889651102792</v>
      </c>
      <c r="J73" s="43">
        <f t="shared" si="27"/>
        <v>4.6180766335300598</v>
      </c>
      <c r="K73" s="43">
        <f t="shared" si="28"/>
        <v>0</v>
      </c>
      <c r="L73" s="44"/>
      <c r="M73" s="45">
        <f t="shared" si="20"/>
        <v>10.526865598640338</v>
      </c>
      <c r="N73" s="43">
        <f t="shared" si="29"/>
        <v>10.526865598640338</v>
      </c>
      <c r="O73" s="43">
        <f t="shared" si="21"/>
        <v>6.3361589106148601</v>
      </c>
      <c r="P73" s="43">
        <f t="shared" si="22"/>
        <v>0</v>
      </c>
      <c r="Q73" s="44"/>
      <c r="R73" s="43">
        <f t="shared" si="30"/>
        <v>16.863024509255197</v>
      </c>
      <c r="S73" s="45">
        <f t="shared" si="31"/>
        <v>16.863024509255197</v>
      </c>
      <c r="T73" s="43">
        <f t="shared" si="23"/>
        <v>9.2530069106148609</v>
      </c>
      <c r="U73" s="43">
        <f t="shared" si="24"/>
        <v>0</v>
      </c>
      <c r="V73" s="44"/>
      <c r="W73" s="45">
        <f t="shared" si="32"/>
        <v>26.116031419870058</v>
      </c>
      <c r="Y73" s="46">
        <v>5.28E-2</v>
      </c>
    </row>
    <row r="74" spans="1:25" x14ac:dyDescent="0.3">
      <c r="A74" s="46">
        <v>0.18</v>
      </c>
      <c r="B74" s="41">
        <f t="shared" si="33"/>
        <v>7</v>
      </c>
      <c r="C74" s="42" t="s">
        <v>6</v>
      </c>
      <c r="D74" s="134">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4">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134">
        <v>8.5281356856781121E-2</v>
      </c>
      <c r="E77" s="43">
        <f t="shared" si="19"/>
        <v>0.16252562285020911</v>
      </c>
      <c r="F77" s="43">
        <f t="shared" si="25"/>
        <v>0</v>
      </c>
      <c r="G77" s="44"/>
      <c r="H77" s="43">
        <f t="shared" si="34"/>
        <v>0.24780697970699023</v>
      </c>
      <c r="I77" s="45">
        <f t="shared" si="26"/>
        <v>0.24780697970699023</v>
      </c>
      <c r="J77" s="43">
        <f t="shared" si="27"/>
        <v>0.16252562285020911</v>
      </c>
      <c r="K77" s="43">
        <f t="shared" si="28"/>
        <v>0</v>
      </c>
      <c r="L77" s="44"/>
      <c r="M77" s="45">
        <f t="shared" si="20"/>
        <v>0.41033260255719933</v>
      </c>
      <c r="N77" s="43">
        <f t="shared" si="29"/>
        <v>0.41033260255719933</v>
      </c>
      <c r="O77" s="43">
        <f t="shared" si="21"/>
        <v>0.16252562285020911</v>
      </c>
      <c r="P77" s="43">
        <f t="shared" si="22"/>
        <v>0</v>
      </c>
      <c r="Q77" s="44"/>
      <c r="R77" s="43">
        <f t="shared" si="30"/>
        <v>0.57285822540740838</v>
      </c>
      <c r="S77" s="45">
        <f t="shared" si="31"/>
        <v>0.57285822540740838</v>
      </c>
      <c r="T77" s="43">
        <f t="shared" si="23"/>
        <v>0.16252562285020911</v>
      </c>
      <c r="U77" s="43">
        <f t="shared" si="24"/>
        <v>0</v>
      </c>
      <c r="V77" s="44"/>
      <c r="W77" s="45">
        <f t="shared" si="32"/>
        <v>0.73538384825761749</v>
      </c>
      <c r="Y77" s="46">
        <v>9.5000000000000001E-2</v>
      </c>
    </row>
    <row r="78" spans="1:25" x14ac:dyDescent="0.3">
      <c r="A78" s="46">
        <v>6.3299999999999995E-2</v>
      </c>
      <c r="B78" s="41">
        <f t="shared" si="33"/>
        <v>11</v>
      </c>
      <c r="C78" s="42" t="s">
        <v>10</v>
      </c>
      <c r="D78" s="134">
        <v>1.8745185696986071E-2</v>
      </c>
      <c r="E78" s="43">
        <f t="shared" si="19"/>
        <v>2.1924309422063363E-2</v>
      </c>
      <c r="F78" s="43">
        <f t="shared" si="25"/>
        <v>0</v>
      </c>
      <c r="G78" s="44"/>
      <c r="H78" s="43">
        <f t="shared" si="34"/>
        <v>4.0669495119049437E-2</v>
      </c>
      <c r="I78" s="45">
        <f t="shared" si="26"/>
        <v>4.0669495119049437E-2</v>
      </c>
      <c r="J78" s="43">
        <f t="shared" si="27"/>
        <v>2.2552859432063362E-2</v>
      </c>
      <c r="K78" s="43">
        <f t="shared" si="28"/>
        <v>0</v>
      </c>
      <c r="L78" s="44"/>
      <c r="M78" s="45">
        <f t="shared" si="20"/>
        <v>6.3222354551112803E-2</v>
      </c>
      <c r="N78" s="43">
        <f t="shared" si="29"/>
        <v>6.3222354551112803E-2</v>
      </c>
      <c r="O78" s="43">
        <f t="shared" si="21"/>
        <v>2.2552859432063362E-2</v>
      </c>
      <c r="P78" s="43">
        <f t="shared" si="22"/>
        <v>0</v>
      </c>
      <c r="Q78" s="44"/>
      <c r="R78" s="43">
        <f t="shared" si="30"/>
        <v>8.5775213983176168E-2</v>
      </c>
      <c r="S78" s="45">
        <f t="shared" si="31"/>
        <v>8.5775213983176168E-2</v>
      </c>
      <c r="T78" s="43">
        <f t="shared" si="23"/>
        <v>2.2552859432063362E-2</v>
      </c>
      <c r="U78" s="43">
        <f t="shared" si="24"/>
        <v>0</v>
      </c>
      <c r="V78" s="44"/>
      <c r="W78" s="45">
        <f t="shared" si="32"/>
        <v>0.10832807341523953</v>
      </c>
      <c r="Y78" s="46">
        <v>6.3299999999999995E-2</v>
      </c>
    </row>
    <row r="79" spans="1:25" x14ac:dyDescent="0.3">
      <c r="A79" s="46">
        <v>6.3299999999999995E-2</v>
      </c>
      <c r="B79" s="41">
        <f t="shared" si="33"/>
        <v>12</v>
      </c>
      <c r="C79" s="42" t="s">
        <v>11</v>
      </c>
      <c r="D79" s="134">
        <v>1.0721910648170832E-3</v>
      </c>
      <c r="E79" s="43">
        <f t="shared" si="19"/>
        <v>1.5717273843211386E-2</v>
      </c>
      <c r="F79" s="43">
        <f t="shared" si="25"/>
        <v>0</v>
      </c>
      <c r="G79" s="49"/>
      <c r="H79" s="43">
        <f t="shared" si="34"/>
        <v>1.6789464908028469E-2</v>
      </c>
      <c r="I79" s="45">
        <f t="shared" si="26"/>
        <v>1.6789464908028469E-2</v>
      </c>
      <c r="J79" s="43">
        <f t="shared" si="27"/>
        <v>3.0719753643211386E-2</v>
      </c>
      <c r="K79" s="43">
        <f t="shared" si="28"/>
        <v>0</v>
      </c>
      <c r="L79" s="44"/>
      <c r="M79" s="45">
        <f t="shared" si="20"/>
        <v>4.7509218551239851E-2</v>
      </c>
      <c r="N79" s="43">
        <f t="shared" si="29"/>
        <v>4.7509218551239851E-2</v>
      </c>
      <c r="O79" s="43">
        <f t="shared" si="21"/>
        <v>3.0719753643211386E-2</v>
      </c>
      <c r="P79" s="43">
        <f t="shared" si="22"/>
        <v>0</v>
      </c>
      <c r="Q79" s="44"/>
      <c r="R79" s="43">
        <f t="shared" si="30"/>
        <v>7.8228972194451241E-2</v>
      </c>
      <c r="S79" s="45">
        <f t="shared" si="31"/>
        <v>7.8228972194451241E-2</v>
      </c>
      <c r="T79" s="43">
        <f t="shared" si="23"/>
        <v>3.0719753643211386E-2</v>
      </c>
      <c r="U79" s="43">
        <f t="shared" si="24"/>
        <v>0</v>
      </c>
      <c r="V79" s="44"/>
      <c r="W79" s="45">
        <f t="shared" si="32"/>
        <v>0.10894872583766263</v>
      </c>
      <c r="Y79" s="46">
        <v>6.3299999999999995E-2</v>
      </c>
    </row>
    <row r="80" spans="1:25" x14ac:dyDescent="0.3">
      <c r="A80" s="46">
        <v>6.3299999999999995E-2</v>
      </c>
      <c r="B80" s="41">
        <f t="shared" si="33"/>
        <v>13</v>
      </c>
      <c r="C80" s="28" t="s">
        <v>12</v>
      </c>
      <c r="D80" s="134">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4">
        <v>3.1589823860024242E-2</v>
      </c>
      <c r="E81" s="43">
        <f>IF((IFERROR(D81/((D27+E27)*100%),0))&lt;70%,MIN((MAX((D27+E27)*100%-D81,0)),(D27+E27/2)*$Y81),MAX((E27+D27)*100%-D81,0)/E$86)</f>
        <v>4.7217133691667822E-2</v>
      </c>
      <c r="F81" s="43">
        <f t="shared" si="25"/>
        <v>0</v>
      </c>
      <c r="G81" s="49"/>
      <c r="H81" s="43">
        <f t="shared" si="34"/>
        <v>7.8806957551692064E-2</v>
      </c>
      <c r="I81" s="45">
        <f t="shared" si="26"/>
        <v>7.8806957551692064E-2</v>
      </c>
      <c r="J81" s="43">
        <f>IF((IFERROR(I81/((I27+J27)*100%),0))&lt;70%,MIN((MAX((I27+J27)*100%-I81,0)),(I27+J27/2)*$A81),MAX((J27+I27)*100%-I81,0)/J$86)</f>
        <v>4.7217133691667822E-2</v>
      </c>
      <c r="K81" s="43">
        <f t="shared" si="28"/>
        <v>0</v>
      </c>
      <c r="L81" s="44"/>
      <c r="M81" s="45">
        <f t="shared" si="20"/>
        <v>0.12602409124335989</v>
      </c>
      <c r="N81" s="43">
        <f t="shared" si="29"/>
        <v>0.12602409124335989</v>
      </c>
      <c r="O81" s="43">
        <f>IF((IFERROR(N81/((N27+O27)*100%),0))&lt;70%,MIN((MAX((N27+O27)*100%-N81,0)),(N27+O27/2)*$A108),MAX((O27+N27)*100%-N81,0)/O$86)</f>
        <v>4.7217133691667822E-2</v>
      </c>
      <c r="P81" s="43">
        <f t="shared" si="22"/>
        <v>0</v>
      </c>
      <c r="Q81" s="44"/>
      <c r="R81" s="43">
        <f t="shared" si="30"/>
        <v>0.17324122493502772</v>
      </c>
      <c r="S81" s="45">
        <f t="shared" si="31"/>
        <v>0.17324122493502772</v>
      </c>
      <c r="T81" s="43">
        <f>IF((IFERROR(S81/((S27+T27)*100%),0))&lt;70%,MIN((MAX((S27+T27)*100%-S81,0)),(S27+T27/2)*$A108),MAX((T27+S27)*100%-S81,0)/T$86)</f>
        <v>4.7217133691667822E-2</v>
      </c>
      <c r="U81" s="43">
        <f t="shared" si="24"/>
        <v>0</v>
      </c>
      <c r="V81" s="44"/>
      <c r="W81" s="45">
        <f t="shared" si="32"/>
        <v>0.22045835862669555</v>
      </c>
      <c r="Y81" s="46">
        <v>0.15</v>
      </c>
    </row>
    <row r="82" spans="1:33" x14ac:dyDescent="0.3">
      <c r="A82" s="46">
        <v>0.3</v>
      </c>
      <c r="B82" s="41">
        <f t="shared" si="33"/>
        <v>15</v>
      </c>
      <c r="C82" s="28" t="s">
        <v>14</v>
      </c>
      <c r="D82" s="134">
        <v>1.8453804995608896E-3</v>
      </c>
      <c r="E82" s="43">
        <f>IF((IFERROR(D82/((D28+E28)*100%),0))&lt;70%,MIN((MAX((D28+E28)*100%-D82,0)),(D28+E28/2)*$Y82),MAX((E28+D28)*100%-D82,0)/E$86)</f>
        <v>3.6907609991217792E-3</v>
      </c>
      <c r="F82" s="43">
        <f t="shared" si="25"/>
        <v>0</v>
      </c>
      <c r="G82" s="49"/>
      <c r="H82" s="43">
        <f t="shared" si="34"/>
        <v>5.5361414986826686E-3</v>
      </c>
      <c r="I82" s="45">
        <f t="shared" si="26"/>
        <v>5.5361414986826686E-3</v>
      </c>
      <c r="J82" s="43">
        <f>IF((IFERROR(I82/((I28+J28)*100%),0))&lt;70%,MIN((MAX((I28+J28)*100%-I82,0)),(I28+J28/2)*$A82),MAX((J28+I28)*100%-I82,0)/J$86)</f>
        <v>3.6907609991217792E-3</v>
      </c>
      <c r="K82" s="43">
        <f t="shared" si="28"/>
        <v>0</v>
      </c>
      <c r="L82" s="44"/>
      <c r="M82" s="45">
        <f t="shared" si="20"/>
        <v>9.2269024978044473E-3</v>
      </c>
      <c r="N82" s="43">
        <f t="shared" si="29"/>
        <v>9.2269024978044473E-3</v>
      </c>
      <c r="O82" s="43">
        <f>IF((IFERROR(N82/((N28+O28)*100%),0))&lt;70%,MIN((MAX((N28+O28)*100%-N82,0)),(N28+O28/2)*$A109),MAX((O28+N28)*100%-N82,0)/O$86)</f>
        <v>3.0866276342210837E-4</v>
      </c>
      <c r="P82" s="43">
        <f t="shared" si="22"/>
        <v>0</v>
      </c>
      <c r="Q82" s="44"/>
      <c r="R82" s="43">
        <f t="shared" si="30"/>
        <v>9.5355652612265553E-3</v>
      </c>
      <c r="S82" s="45">
        <f t="shared" si="31"/>
        <v>9.5355652612265553E-3</v>
      </c>
      <c r="T82" s="43">
        <f>IF((IFERROR(S82/((S28+T28)*100%),0))&lt;70%,MIN((MAX((S28+T28)*100%-S82,0)),(S28+T28/2)*$A109),MAX((T28+S28)*100%-S82,0)/T$86)</f>
        <v>3.0866276342210843E-4</v>
      </c>
      <c r="U82" s="43">
        <f t="shared" si="24"/>
        <v>0</v>
      </c>
      <c r="V82" s="44"/>
      <c r="W82" s="45">
        <f t="shared" si="32"/>
        <v>9.8442280246486633E-3</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3.3985945636585138</v>
      </c>
      <c r="E85" s="36">
        <f>SUM(E68:E84)</f>
        <v>5.1367387500477495</v>
      </c>
      <c r="F85" s="36">
        <f t="shared" ref="F85:W85" si="35">SUM(F68:F84)</f>
        <v>0</v>
      </c>
      <c r="G85" s="36">
        <f t="shared" si="35"/>
        <v>0</v>
      </c>
      <c r="H85" s="36">
        <f t="shared" si="35"/>
        <v>8.5353333137062606</v>
      </c>
      <c r="I85" s="36">
        <f t="shared" si="35"/>
        <v>8.5353333137062606</v>
      </c>
      <c r="J85" s="36">
        <f t="shared" si="35"/>
        <v>6.2261415119673487</v>
      </c>
      <c r="K85" s="36">
        <f t="shared" si="35"/>
        <v>0</v>
      </c>
      <c r="L85" s="36">
        <f t="shared" si="35"/>
        <v>0</v>
      </c>
      <c r="M85" s="36">
        <f t="shared" si="35"/>
        <v>14.761474825673609</v>
      </c>
      <c r="N85" s="36">
        <f t="shared" si="35"/>
        <v>14.761474825673609</v>
      </c>
      <c r="O85" s="36">
        <f t="shared" si="35"/>
        <v>7.9854306908164494</v>
      </c>
      <c r="P85" s="36">
        <f t="shared" si="35"/>
        <v>0</v>
      </c>
      <c r="Q85" s="36">
        <f t="shared" si="35"/>
        <v>0</v>
      </c>
      <c r="R85" s="36">
        <f t="shared" si="35"/>
        <v>22.746905516490056</v>
      </c>
      <c r="S85" s="36">
        <f t="shared" si="35"/>
        <v>22.746905516490056</v>
      </c>
      <c r="T85" s="36">
        <f t="shared" si="35"/>
        <v>10.975925690816448</v>
      </c>
      <c r="U85" s="36">
        <f t="shared" si="35"/>
        <v>0</v>
      </c>
      <c r="V85" s="36">
        <f t="shared" si="35"/>
        <v>0</v>
      </c>
      <c r="W85" s="36">
        <f t="shared" si="35"/>
        <v>33.722831207306506</v>
      </c>
    </row>
    <row r="86" spans="1:33" ht="16" x14ac:dyDescent="0.3">
      <c r="A86" s="85"/>
      <c r="B86" s="38"/>
      <c r="C86" s="51" t="s">
        <v>87</v>
      </c>
      <c r="D86" s="52"/>
      <c r="E86" s="53">
        <v>11.964383561643835</v>
      </c>
      <c r="F86" s="52">
        <f>E85-F85</f>
        <v>5.1367387500477495</v>
      </c>
      <c r="G86" s="52"/>
      <c r="H86" s="52"/>
      <c r="I86" s="54"/>
      <c r="J86" s="53">
        <f>E86-1</f>
        <v>10.964383561643835</v>
      </c>
      <c r="K86" s="54"/>
      <c r="L86" s="54"/>
      <c r="M86" s="54"/>
      <c r="N86" s="52"/>
      <c r="O86" s="53">
        <f>J86-1</f>
        <v>9.9643835616438352</v>
      </c>
      <c r="P86" s="52"/>
      <c r="Q86" s="52"/>
      <c r="R86" s="52"/>
      <c r="S86" s="54"/>
      <c r="T86" s="53">
        <f>O86-1</f>
        <v>8.9643835616438352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IF((IFERROR(D95/((D40+E40)*90%),0))&lt;70%,MIN((MAX((D40+E40)*90%-D95,0)),(D40+E40/2)*$A95),MAX((E40+D40)*90%-D95,0)/E$113)</f>
        <v>0</v>
      </c>
      <c r="F95" s="43">
        <f t="shared" ref="F95:F111" si="37">IFERROR(IF(D95=0,0,D95/D40*F40),0)</f>
        <v>0</v>
      </c>
      <c r="G95" s="44"/>
      <c r="H95" s="45">
        <f>D95+E95-F95-G95</f>
        <v>0</v>
      </c>
      <c r="I95" s="30">
        <f>H95</f>
        <v>0</v>
      </c>
      <c r="J95" s="43">
        <f t="shared" ref="J95:J107" si="38">IF((IFERROR(I95/((I40+J40)*90%),0))&lt;70%,MIN((MAX((I40+J40)*90%-I95,0)),(I40+J40/2)*$A95),MAX((J40+I40)*90%-I95,0)/J$113)</f>
        <v>0</v>
      </c>
      <c r="K95" s="43">
        <f t="shared" ref="K95:K111" si="39">IFERROR(IF(I95=0,0,I95/I40*K40),0)</f>
        <v>0</v>
      </c>
      <c r="L95" s="29"/>
      <c r="M95" s="30">
        <f>I95+J95-K95-L95</f>
        <v>0</v>
      </c>
      <c r="N95" s="30">
        <f>M95</f>
        <v>0</v>
      </c>
      <c r="O95" s="43">
        <f t="shared" ref="O95:O107" si="40">IF((IFERROR(N95/((N40+O40)*90%),0))&lt;70%,MIN((MAX((N40+O40)*90%-N95,0)),(N40+O40/2)*$A95),MAX((O40+N40)*90%-N95,0)/O$113)</f>
        <v>0</v>
      </c>
      <c r="P95" s="43">
        <f t="shared" ref="P95:P111" si="41">IFERROR(IF(N95=0,0,N95/N40*P40),0)</f>
        <v>0</v>
      </c>
      <c r="Q95" s="29"/>
      <c r="R95" s="30">
        <f>N95+O95-P95-Q95</f>
        <v>0</v>
      </c>
      <c r="S95" s="30">
        <f>R95</f>
        <v>0</v>
      </c>
      <c r="T95" s="43">
        <f t="shared" ref="T95:T107" si="42">IF((IFERROR(S95/((S40+T40)*90%),0))&lt;70%,MIN((MAX((S40+T40)*90%-S95,0)),(S40+T40/2)*$A95),MAX((T40+S40)*90%-S95,0)/T$113)</f>
        <v>0</v>
      </c>
      <c r="U95" s="43">
        <f t="shared" ref="U95:U111" si="43">IFERROR(IF(S95=0,0,S95/S40*U40),0)</f>
        <v>0</v>
      </c>
      <c r="V95" s="29"/>
      <c r="W95" s="30">
        <f>S95+T95-U95-V95</f>
        <v>0</v>
      </c>
    </row>
    <row r="96" spans="1:33" x14ac:dyDescent="0.3">
      <c r="A96" s="46">
        <f t="shared" ref="A96:A111" si="44">A69</f>
        <v>3.3399999999999999E-2</v>
      </c>
      <c r="B96" s="41">
        <f>B95+1</f>
        <v>2</v>
      </c>
      <c r="C96" s="42" t="s">
        <v>1</v>
      </c>
      <c r="D96" s="45">
        <f t="shared" si="36"/>
        <v>1.0262940072203568</v>
      </c>
      <c r="E96" s="43">
        <f t="shared" ref="E96:E107" si="45">IF((IFERROR(D96/((D41+E41)*90%),0))&lt;70%,MIN((MAX((D41+E41)*90%-D96,0)),(D41+E41/2)*$A96),MAX((E41+D41)*90%-D96,0)/E$113)</f>
        <v>0.20500284762828441</v>
      </c>
      <c r="F96" s="43">
        <f t="shared" si="37"/>
        <v>0</v>
      </c>
      <c r="G96" s="44"/>
      <c r="H96" s="45">
        <f t="shared" ref="H96:H111" si="46">D96+E96-F96-G96</f>
        <v>1.2312968548486412</v>
      </c>
      <c r="I96" s="30">
        <f t="shared" ref="I96:I111" si="47">H96</f>
        <v>1.2312968548486412</v>
      </c>
      <c r="J96" s="43">
        <f t="shared" si="38"/>
        <v>0.20500284762828441</v>
      </c>
      <c r="K96" s="43">
        <f t="shared" si="39"/>
        <v>0</v>
      </c>
      <c r="L96" s="29"/>
      <c r="M96" s="30">
        <f t="shared" ref="M96:M111" si="48">I96+J96-K96-L96</f>
        <v>1.4362997024769255</v>
      </c>
      <c r="N96" s="30">
        <f t="shared" ref="N96:N111" si="49">M96</f>
        <v>1.4362997024769255</v>
      </c>
      <c r="O96" s="43">
        <f t="shared" si="40"/>
        <v>0.20500284762828441</v>
      </c>
      <c r="P96" s="43">
        <f t="shared" si="41"/>
        <v>0</v>
      </c>
      <c r="Q96" s="29"/>
      <c r="R96" s="30">
        <f t="shared" ref="R96:R111" si="50">N96+O96-P96-Q96</f>
        <v>1.6413025501052099</v>
      </c>
      <c r="S96" s="30">
        <f t="shared" ref="S96:S111" si="51">R96</f>
        <v>1.6413025501052099</v>
      </c>
      <c r="T96" s="43">
        <f t="shared" si="42"/>
        <v>0.20500284762828441</v>
      </c>
      <c r="U96" s="43">
        <f t="shared" si="43"/>
        <v>0</v>
      </c>
      <c r="V96" s="29"/>
      <c r="W96" s="30">
        <f t="shared" ref="W96:W111" si="52">S96+T96-U96-V96</f>
        <v>1.8463053977334942</v>
      </c>
    </row>
    <row r="97" spans="1:23" x14ac:dyDescent="0.3">
      <c r="A97" s="46">
        <f t="shared" si="44"/>
        <v>5.28E-2</v>
      </c>
      <c r="B97" s="41">
        <f t="shared" ref="B97:B111" si="53">B96+1</f>
        <v>3</v>
      </c>
      <c r="C97" s="42" t="s">
        <v>2</v>
      </c>
      <c r="D97" s="45">
        <f t="shared" si="36"/>
        <v>0</v>
      </c>
      <c r="E97" s="43">
        <f t="shared" si="45"/>
        <v>0</v>
      </c>
      <c r="F97" s="43">
        <f t="shared" si="37"/>
        <v>0</v>
      </c>
      <c r="G97" s="44"/>
      <c r="H97" s="45">
        <f t="shared" si="46"/>
        <v>0</v>
      </c>
      <c r="I97" s="30">
        <f t="shared" si="47"/>
        <v>0</v>
      </c>
      <c r="J97" s="43">
        <f t="shared" si="38"/>
        <v>0</v>
      </c>
      <c r="K97" s="43">
        <f t="shared" si="39"/>
        <v>0</v>
      </c>
      <c r="L97" s="29"/>
      <c r="M97" s="30">
        <f t="shared" si="48"/>
        <v>0</v>
      </c>
      <c r="N97" s="30">
        <f t="shared" si="49"/>
        <v>0</v>
      </c>
      <c r="O97" s="43">
        <f t="shared" si="40"/>
        <v>0</v>
      </c>
      <c r="P97" s="43">
        <f t="shared" si="41"/>
        <v>0</v>
      </c>
      <c r="Q97" s="29"/>
      <c r="R97" s="30">
        <f t="shared" si="50"/>
        <v>0</v>
      </c>
      <c r="S97" s="30">
        <f t="shared" si="51"/>
        <v>0</v>
      </c>
      <c r="T97" s="43">
        <f t="shared" si="42"/>
        <v>0</v>
      </c>
      <c r="U97" s="43">
        <f t="shared" si="43"/>
        <v>0</v>
      </c>
      <c r="V97" s="29"/>
      <c r="W97" s="30">
        <f t="shared" si="52"/>
        <v>0</v>
      </c>
    </row>
    <row r="98" spans="1:23" x14ac:dyDescent="0.3">
      <c r="A98" s="46">
        <f t="shared" si="44"/>
        <v>5.28E-2</v>
      </c>
      <c r="B98" s="41">
        <f t="shared" si="53"/>
        <v>4</v>
      </c>
      <c r="C98" s="42" t="s">
        <v>3</v>
      </c>
      <c r="D98" s="45">
        <f t="shared" si="36"/>
        <v>3.3534969223746414</v>
      </c>
      <c r="E98" s="43">
        <f t="shared" si="45"/>
        <v>0.74522153830547588</v>
      </c>
      <c r="F98" s="43">
        <f t="shared" si="37"/>
        <v>0</v>
      </c>
      <c r="G98" s="44"/>
      <c r="H98" s="45">
        <f t="shared" si="46"/>
        <v>4.098718460680117</v>
      </c>
      <c r="I98" s="30">
        <f t="shared" si="47"/>
        <v>4.098718460680117</v>
      </c>
      <c r="J98" s="43">
        <f t="shared" si="38"/>
        <v>0.74522153830547588</v>
      </c>
      <c r="K98" s="43">
        <f t="shared" si="39"/>
        <v>0</v>
      </c>
      <c r="L98" s="29"/>
      <c r="M98" s="30">
        <f t="shared" si="48"/>
        <v>4.8439399989855927</v>
      </c>
      <c r="N98" s="30">
        <f t="shared" si="49"/>
        <v>4.8439399989855927</v>
      </c>
      <c r="O98" s="43">
        <f t="shared" si="40"/>
        <v>0.74522153830547588</v>
      </c>
      <c r="P98" s="43">
        <f t="shared" si="41"/>
        <v>0</v>
      </c>
      <c r="Q98" s="29"/>
      <c r="R98" s="30">
        <f t="shared" si="50"/>
        <v>5.5891615372910683</v>
      </c>
      <c r="S98" s="30">
        <f t="shared" si="51"/>
        <v>5.5891615372910683</v>
      </c>
      <c r="T98" s="43">
        <f t="shared" si="42"/>
        <v>0.74522153830547588</v>
      </c>
      <c r="U98" s="43">
        <f t="shared" si="43"/>
        <v>0</v>
      </c>
      <c r="V98" s="29"/>
      <c r="W98" s="30">
        <f t="shared" si="52"/>
        <v>6.334383075596544</v>
      </c>
    </row>
    <row r="99" spans="1:23" x14ac:dyDescent="0.3">
      <c r="A99" s="46">
        <f t="shared" si="44"/>
        <v>3.3399999999999999E-2</v>
      </c>
      <c r="B99" s="41">
        <f t="shared" si="53"/>
        <v>5</v>
      </c>
      <c r="C99" s="42" t="s">
        <v>4</v>
      </c>
      <c r="D99" s="45">
        <f t="shared" si="36"/>
        <v>2.0440456236795868</v>
      </c>
      <c r="E99" s="43">
        <f t="shared" si="45"/>
        <v>0.53842836188725463</v>
      </c>
      <c r="F99" s="43">
        <f t="shared" si="37"/>
        <v>0</v>
      </c>
      <c r="G99" s="44"/>
      <c r="H99" s="45">
        <f t="shared" si="46"/>
        <v>2.5824739855668413</v>
      </c>
      <c r="I99" s="30">
        <f t="shared" si="47"/>
        <v>2.5824739855668413</v>
      </c>
      <c r="J99" s="43">
        <f t="shared" si="38"/>
        <v>0.53842836188725463</v>
      </c>
      <c r="K99" s="43">
        <f t="shared" si="39"/>
        <v>0</v>
      </c>
      <c r="L99" s="29"/>
      <c r="M99" s="30">
        <f t="shared" si="48"/>
        <v>3.1209023474540958</v>
      </c>
      <c r="N99" s="30">
        <f t="shared" si="49"/>
        <v>3.1209023474540958</v>
      </c>
      <c r="O99" s="43">
        <f t="shared" si="40"/>
        <v>0.53842836188725463</v>
      </c>
      <c r="P99" s="43">
        <f t="shared" si="41"/>
        <v>0</v>
      </c>
      <c r="Q99" s="29"/>
      <c r="R99" s="30">
        <f t="shared" si="50"/>
        <v>3.6593307093413503</v>
      </c>
      <c r="S99" s="30">
        <f t="shared" si="51"/>
        <v>3.6593307093413503</v>
      </c>
      <c r="T99" s="43">
        <f t="shared" si="42"/>
        <v>0.53842836188725463</v>
      </c>
      <c r="U99" s="43">
        <f t="shared" si="43"/>
        <v>0</v>
      </c>
      <c r="V99" s="29"/>
      <c r="W99" s="30">
        <f t="shared" si="52"/>
        <v>4.1977590712286048</v>
      </c>
    </row>
    <row r="100" spans="1:23" x14ac:dyDescent="0.3">
      <c r="A100" s="46">
        <f t="shared" si="44"/>
        <v>5.28E-2</v>
      </c>
      <c r="B100" s="41">
        <f t="shared" si="53"/>
        <v>6</v>
      </c>
      <c r="C100" s="42" t="s">
        <v>5</v>
      </c>
      <c r="D100" s="45">
        <f t="shared" si="36"/>
        <v>26.116031419870058</v>
      </c>
      <c r="E100" s="43">
        <f t="shared" si="45"/>
        <v>10.636014910614861</v>
      </c>
      <c r="F100" s="43">
        <f t="shared" si="37"/>
        <v>0</v>
      </c>
      <c r="G100" s="44"/>
      <c r="H100" s="45">
        <f t="shared" si="46"/>
        <v>36.752046330484916</v>
      </c>
      <c r="I100" s="30">
        <f t="shared" si="47"/>
        <v>36.752046330484916</v>
      </c>
      <c r="J100" s="43">
        <f t="shared" si="38"/>
        <v>10.636014910614861</v>
      </c>
      <c r="K100" s="43">
        <f t="shared" si="39"/>
        <v>0</v>
      </c>
      <c r="L100" s="29"/>
      <c r="M100" s="30">
        <f t="shared" si="48"/>
        <v>47.388061241099777</v>
      </c>
      <c r="N100" s="30">
        <f t="shared" si="49"/>
        <v>47.388061241099777</v>
      </c>
      <c r="O100" s="43">
        <f t="shared" si="40"/>
        <v>10.636014910614861</v>
      </c>
      <c r="P100" s="43">
        <f t="shared" si="41"/>
        <v>0</v>
      </c>
      <c r="Q100" s="29"/>
      <c r="R100" s="30">
        <f t="shared" si="50"/>
        <v>58.024076151714638</v>
      </c>
      <c r="S100" s="30">
        <f t="shared" si="51"/>
        <v>58.024076151714638</v>
      </c>
      <c r="T100" s="43">
        <f t="shared" si="42"/>
        <v>10.636014910614861</v>
      </c>
      <c r="U100" s="43">
        <f t="shared" si="43"/>
        <v>0</v>
      </c>
      <c r="V100" s="29"/>
      <c r="W100" s="30">
        <f t="shared" si="52"/>
        <v>68.660091062329499</v>
      </c>
    </row>
    <row r="101" spans="1:23" x14ac:dyDescent="0.3">
      <c r="A101" s="46">
        <f t="shared" si="44"/>
        <v>0.18</v>
      </c>
      <c r="B101" s="41">
        <f t="shared" si="53"/>
        <v>7</v>
      </c>
      <c r="C101" s="42" t="s">
        <v>6</v>
      </c>
      <c r="D101" s="45">
        <f t="shared" si="36"/>
        <v>0</v>
      </c>
      <c r="E101" s="43">
        <f t="shared" si="45"/>
        <v>0</v>
      </c>
      <c r="F101" s="43">
        <f t="shared" si="37"/>
        <v>0</v>
      </c>
      <c r="G101" s="44"/>
      <c r="H101" s="45">
        <f t="shared" si="46"/>
        <v>0</v>
      </c>
      <c r="I101" s="30">
        <f t="shared" si="47"/>
        <v>0</v>
      </c>
      <c r="J101" s="43">
        <f t="shared" si="38"/>
        <v>0</v>
      </c>
      <c r="K101" s="43">
        <f t="shared" si="39"/>
        <v>0</v>
      </c>
      <c r="L101" s="29"/>
      <c r="M101" s="30">
        <f t="shared" si="48"/>
        <v>0</v>
      </c>
      <c r="N101" s="30">
        <f t="shared" si="49"/>
        <v>0</v>
      </c>
      <c r="O101" s="43">
        <f t="shared" si="40"/>
        <v>0</v>
      </c>
      <c r="P101" s="43">
        <f t="shared" si="41"/>
        <v>0</v>
      </c>
      <c r="Q101" s="29"/>
      <c r="R101" s="30">
        <f t="shared" si="50"/>
        <v>0</v>
      </c>
      <c r="S101" s="30">
        <f t="shared" si="51"/>
        <v>0</v>
      </c>
      <c r="T101" s="43">
        <f t="shared" si="42"/>
        <v>0</v>
      </c>
      <c r="U101" s="43">
        <f t="shared" si="43"/>
        <v>0</v>
      </c>
      <c r="V101" s="29"/>
      <c r="W101" s="30">
        <f t="shared" si="52"/>
        <v>0</v>
      </c>
    </row>
    <row r="102" spans="1:23" x14ac:dyDescent="0.3">
      <c r="A102" s="46">
        <f t="shared" si="44"/>
        <v>5.28E-2</v>
      </c>
      <c r="B102" s="41">
        <f t="shared" si="53"/>
        <v>8</v>
      </c>
      <c r="C102" s="42" t="s">
        <v>7</v>
      </c>
      <c r="D102" s="45">
        <f t="shared" si="36"/>
        <v>0</v>
      </c>
      <c r="E102" s="43">
        <f t="shared" si="45"/>
        <v>0</v>
      </c>
      <c r="F102" s="43">
        <f t="shared" si="37"/>
        <v>0</v>
      </c>
      <c r="G102" s="44"/>
      <c r="H102" s="45">
        <f t="shared" si="46"/>
        <v>0</v>
      </c>
      <c r="I102" s="30">
        <f t="shared" si="47"/>
        <v>0</v>
      </c>
      <c r="J102" s="43">
        <f t="shared" si="38"/>
        <v>0</v>
      </c>
      <c r="K102" s="43">
        <f t="shared" si="39"/>
        <v>0</v>
      </c>
      <c r="L102" s="29"/>
      <c r="M102" s="30">
        <f t="shared" si="48"/>
        <v>0</v>
      </c>
      <c r="N102" s="30">
        <f t="shared" si="49"/>
        <v>0</v>
      </c>
      <c r="O102" s="43">
        <f t="shared" si="40"/>
        <v>0</v>
      </c>
      <c r="P102" s="43">
        <f t="shared" si="41"/>
        <v>0</v>
      </c>
      <c r="Q102" s="29"/>
      <c r="R102" s="30">
        <f t="shared" si="50"/>
        <v>0</v>
      </c>
      <c r="S102" s="30">
        <f t="shared" si="51"/>
        <v>0</v>
      </c>
      <c r="T102" s="43">
        <f t="shared" si="42"/>
        <v>0</v>
      </c>
      <c r="U102" s="43">
        <f t="shared" si="43"/>
        <v>0</v>
      </c>
      <c r="V102" s="29"/>
      <c r="W102" s="30">
        <f t="shared" si="52"/>
        <v>0</v>
      </c>
    </row>
    <row r="103" spans="1:23" x14ac:dyDescent="0.3">
      <c r="A103" s="46">
        <f t="shared" si="44"/>
        <v>5.28E-2</v>
      </c>
      <c r="B103" s="41">
        <f t="shared" si="53"/>
        <v>9</v>
      </c>
      <c r="C103" s="42" t="s">
        <v>8</v>
      </c>
      <c r="D103" s="45">
        <f t="shared" si="36"/>
        <v>0</v>
      </c>
      <c r="E103" s="43">
        <f t="shared" si="45"/>
        <v>0</v>
      </c>
      <c r="F103" s="43">
        <f t="shared" si="37"/>
        <v>0</v>
      </c>
      <c r="G103" s="44"/>
      <c r="H103" s="45">
        <f t="shared" si="46"/>
        <v>0</v>
      </c>
      <c r="I103" s="30">
        <f t="shared" si="47"/>
        <v>0</v>
      </c>
      <c r="J103" s="43">
        <f t="shared" si="38"/>
        <v>0</v>
      </c>
      <c r="K103" s="43">
        <f t="shared" si="39"/>
        <v>0</v>
      </c>
      <c r="L103" s="29"/>
      <c r="M103" s="30">
        <f t="shared" si="48"/>
        <v>0</v>
      </c>
      <c r="N103" s="30">
        <f t="shared" si="49"/>
        <v>0</v>
      </c>
      <c r="O103" s="43">
        <f t="shared" si="40"/>
        <v>0</v>
      </c>
      <c r="P103" s="43">
        <f t="shared" si="41"/>
        <v>0</v>
      </c>
      <c r="Q103" s="29"/>
      <c r="R103" s="30">
        <f t="shared" si="50"/>
        <v>0</v>
      </c>
      <c r="S103" s="30">
        <f t="shared" si="51"/>
        <v>0</v>
      </c>
      <c r="T103" s="43">
        <f t="shared" si="42"/>
        <v>0</v>
      </c>
      <c r="U103" s="43">
        <f t="shared" si="43"/>
        <v>0</v>
      </c>
      <c r="V103" s="29"/>
      <c r="W103" s="30">
        <f t="shared" si="52"/>
        <v>0</v>
      </c>
    </row>
    <row r="104" spans="1:23" x14ac:dyDescent="0.3">
      <c r="A104" s="46">
        <f t="shared" si="44"/>
        <v>9.5000000000000001E-2</v>
      </c>
      <c r="B104" s="41">
        <f t="shared" si="53"/>
        <v>10</v>
      </c>
      <c r="C104" s="42" t="s">
        <v>9</v>
      </c>
      <c r="D104" s="45">
        <f t="shared" si="36"/>
        <v>0.73538384825761749</v>
      </c>
      <c r="E104" s="43">
        <f t="shared" si="45"/>
        <v>0.16252562285020911</v>
      </c>
      <c r="F104" s="43">
        <f t="shared" si="37"/>
        <v>0</v>
      </c>
      <c r="G104" s="44"/>
      <c r="H104" s="45">
        <f t="shared" si="46"/>
        <v>0.8979094711078266</v>
      </c>
      <c r="I104" s="30">
        <f t="shared" si="47"/>
        <v>0.8979094711078266</v>
      </c>
      <c r="J104" s="43">
        <f t="shared" si="38"/>
        <v>0.16252562285020911</v>
      </c>
      <c r="K104" s="43">
        <f t="shared" si="39"/>
        <v>0</v>
      </c>
      <c r="L104" s="29"/>
      <c r="M104" s="30">
        <f t="shared" si="48"/>
        <v>1.0604350939580356</v>
      </c>
      <c r="N104" s="30">
        <f t="shared" si="49"/>
        <v>1.0604350939580356</v>
      </c>
      <c r="O104" s="43">
        <f t="shared" si="40"/>
        <v>0.16252562285020911</v>
      </c>
      <c r="P104" s="43">
        <f t="shared" si="41"/>
        <v>0</v>
      </c>
      <c r="Q104" s="29"/>
      <c r="R104" s="30">
        <f t="shared" si="50"/>
        <v>1.2229607168082448</v>
      </c>
      <c r="S104" s="30">
        <f t="shared" si="51"/>
        <v>1.2229607168082448</v>
      </c>
      <c r="T104" s="43">
        <f t="shared" si="42"/>
        <v>6.3805648024676434E-2</v>
      </c>
      <c r="U104" s="43">
        <f t="shared" si="43"/>
        <v>0</v>
      </c>
      <c r="V104" s="29"/>
      <c r="W104" s="30">
        <f t="shared" si="52"/>
        <v>1.2867663648329213</v>
      </c>
    </row>
    <row r="105" spans="1:23" x14ac:dyDescent="0.3">
      <c r="A105" s="46">
        <f t="shared" si="44"/>
        <v>6.3299999999999995E-2</v>
      </c>
      <c r="B105" s="41">
        <f t="shared" si="53"/>
        <v>11</v>
      </c>
      <c r="C105" s="42" t="s">
        <v>10</v>
      </c>
      <c r="D105" s="45">
        <f t="shared" si="36"/>
        <v>0.10832807341523953</v>
      </c>
      <c r="E105" s="43">
        <f t="shared" si="45"/>
        <v>2.2552859432063362E-2</v>
      </c>
      <c r="F105" s="43">
        <f t="shared" si="37"/>
        <v>0</v>
      </c>
      <c r="G105" s="44"/>
      <c r="H105" s="45">
        <f t="shared" si="46"/>
        <v>0.1308809328473029</v>
      </c>
      <c r="I105" s="30">
        <f t="shared" si="47"/>
        <v>0.1308809328473029</v>
      </c>
      <c r="J105" s="43">
        <f t="shared" si="38"/>
        <v>2.2552859432063362E-2</v>
      </c>
      <c r="K105" s="43">
        <f t="shared" si="39"/>
        <v>0</v>
      </c>
      <c r="L105" s="29"/>
      <c r="M105" s="30">
        <f t="shared" si="48"/>
        <v>0.15343379227936627</v>
      </c>
      <c r="N105" s="30">
        <f t="shared" si="49"/>
        <v>0.15343379227936627</v>
      </c>
      <c r="O105" s="43">
        <f t="shared" si="40"/>
        <v>2.2552859432063362E-2</v>
      </c>
      <c r="P105" s="43">
        <f t="shared" si="41"/>
        <v>0</v>
      </c>
      <c r="Q105" s="29"/>
      <c r="R105" s="30">
        <f t="shared" si="50"/>
        <v>0.17598665171142963</v>
      </c>
      <c r="S105" s="30">
        <f t="shared" si="51"/>
        <v>0.17598665171142963</v>
      </c>
      <c r="T105" s="43">
        <f t="shared" si="42"/>
        <v>2.2552859432063362E-2</v>
      </c>
      <c r="U105" s="43">
        <f t="shared" si="43"/>
        <v>0</v>
      </c>
      <c r="V105" s="29"/>
      <c r="W105" s="30">
        <f t="shared" si="52"/>
        <v>0.198539511143493</v>
      </c>
    </row>
    <row r="106" spans="1:23" x14ac:dyDescent="0.3">
      <c r="A106" s="46">
        <f t="shared" si="44"/>
        <v>6.3299999999999995E-2</v>
      </c>
      <c r="B106" s="41">
        <f t="shared" si="53"/>
        <v>12</v>
      </c>
      <c r="C106" s="42" t="s">
        <v>11</v>
      </c>
      <c r="D106" s="45">
        <f t="shared" si="36"/>
        <v>0.10894872583766263</v>
      </c>
      <c r="E106" s="43">
        <f t="shared" si="45"/>
        <v>3.0719753643211386E-2</v>
      </c>
      <c r="F106" s="43">
        <f t="shared" si="37"/>
        <v>0</v>
      </c>
      <c r="G106" s="44"/>
      <c r="H106" s="45">
        <f t="shared" si="46"/>
        <v>0.13966847948087402</v>
      </c>
      <c r="I106" s="30">
        <f t="shared" si="47"/>
        <v>0.13966847948087402</v>
      </c>
      <c r="J106" s="43">
        <f t="shared" si="38"/>
        <v>3.0719753643211386E-2</v>
      </c>
      <c r="K106" s="43">
        <f t="shared" si="39"/>
        <v>0</v>
      </c>
      <c r="L106" s="29"/>
      <c r="M106" s="30">
        <f t="shared" si="48"/>
        <v>0.17038823312408541</v>
      </c>
      <c r="N106" s="30">
        <f t="shared" si="49"/>
        <v>0.17038823312408541</v>
      </c>
      <c r="O106" s="43">
        <f t="shared" si="40"/>
        <v>3.0719753643211386E-2</v>
      </c>
      <c r="P106" s="43">
        <f t="shared" si="41"/>
        <v>0</v>
      </c>
      <c r="Q106" s="29"/>
      <c r="R106" s="30">
        <f t="shared" si="50"/>
        <v>0.2011079867672968</v>
      </c>
      <c r="S106" s="30">
        <f t="shared" si="51"/>
        <v>0.2011079867672968</v>
      </c>
      <c r="T106" s="43">
        <f t="shared" si="42"/>
        <v>3.0719753643211386E-2</v>
      </c>
      <c r="U106" s="43">
        <f t="shared" si="43"/>
        <v>0</v>
      </c>
      <c r="V106" s="29"/>
      <c r="W106" s="30">
        <f t="shared" si="52"/>
        <v>0.23182774041050819</v>
      </c>
    </row>
    <row r="107" spans="1:23" x14ac:dyDescent="0.3">
      <c r="A107" s="46">
        <f t="shared" si="44"/>
        <v>6.3299999999999995E-2</v>
      </c>
      <c r="B107" s="41">
        <f t="shared" si="53"/>
        <v>13</v>
      </c>
      <c r="C107" s="28" t="s">
        <v>12</v>
      </c>
      <c r="D107" s="45">
        <f t="shared" si="36"/>
        <v>0</v>
      </c>
      <c r="E107" s="43">
        <f t="shared" si="45"/>
        <v>0</v>
      </c>
      <c r="F107" s="43">
        <f t="shared" si="37"/>
        <v>0</v>
      </c>
      <c r="G107" s="44"/>
      <c r="H107" s="45">
        <f t="shared" si="46"/>
        <v>0</v>
      </c>
      <c r="I107" s="30">
        <f t="shared" si="47"/>
        <v>0</v>
      </c>
      <c r="J107" s="43">
        <f t="shared" si="38"/>
        <v>0</v>
      </c>
      <c r="K107" s="43">
        <f t="shared" si="39"/>
        <v>0</v>
      </c>
      <c r="L107" s="29"/>
      <c r="M107" s="30">
        <f t="shared" si="48"/>
        <v>0</v>
      </c>
      <c r="N107" s="30">
        <f t="shared" si="49"/>
        <v>0</v>
      </c>
      <c r="O107" s="43">
        <f t="shared" si="40"/>
        <v>0</v>
      </c>
      <c r="P107" s="43">
        <f t="shared" si="41"/>
        <v>0</v>
      </c>
      <c r="Q107" s="29"/>
      <c r="R107" s="30">
        <f t="shared" si="50"/>
        <v>0</v>
      </c>
      <c r="S107" s="30">
        <f t="shared" si="51"/>
        <v>0</v>
      </c>
      <c r="T107" s="43">
        <f t="shared" si="42"/>
        <v>0</v>
      </c>
      <c r="U107" s="43">
        <f t="shared" si="43"/>
        <v>0</v>
      </c>
      <c r="V107" s="29"/>
      <c r="W107" s="30">
        <f t="shared" si="52"/>
        <v>0</v>
      </c>
    </row>
    <row r="108" spans="1:23" x14ac:dyDescent="0.3">
      <c r="A108" s="46">
        <f t="shared" si="44"/>
        <v>0.15</v>
      </c>
      <c r="B108" s="41">
        <f t="shared" si="53"/>
        <v>14</v>
      </c>
      <c r="C108" s="28" t="s">
        <v>13</v>
      </c>
      <c r="D108" s="45">
        <f t="shared" si="36"/>
        <v>0.22045835862669555</v>
      </c>
      <c r="E108" s="43">
        <f>IF((IFERROR(D108/((D53+E53)*100%),0))&lt;70%,MIN((MAX((D53+E53)*100%-D108,0)),(D53+E53/2)*$A108),MAX((E53+D53)*100%-D108,0)/E$113)</f>
        <v>1.1843042455331208E-2</v>
      </c>
      <c r="F108" s="43">
        <f t="shared" si="37"/>
        <v>0</v>
      </c>
      <c r="G108" s="44"/>
      <c r="H108" s="45">
        <f t="shared" si="46"/>
        <v>0.23230140108202676</v>
      </c>
      <c r="I108" s="30">
        <f t="shared" si="47"/>
        <v>0.23230140108202676</v>
      </c>
      <c r="J108" s="43">
        <f>IF((IFERROR(I108/((I53+J53)*100%),0))&lt;70%,MIN((MAX((I53+J53)*100%-I108,0)),(I53+J53/2)*$A108),MAX((J53+I53)*100%-I108,0)/J$113)</f>
        <v>1.1843042455331207E-2</v>
      </c>
      <c r="K108" s="43">
        <f t="shared" si="39"/>
        <v>0</v>
      </c>
      <c r="L108" s="29"/>
      <c r="M108" s="30">
        <f t="shared" si="48"/>
        <v>0.24414444353735798</v>
      </c>
      <c r="N108" s="30">
        <f t="shared" si="49"/>
        <v>0.24414444353735798</v>
      </c>
      <c r="O108" s="43">
        <f>IF((IFERROR(N108/((N53+O53)*100%),0))&lt;70%,MIN((MAX((N53+O53)*100%-N108,0)),(N53+O53/2)*$A108),MAX((O53+N53)*100%-N108,0)/O$113)</f>
        <v>1.1843042455331207E-2</v>
      </c>
      <c r="P108" s="43">
        <f t="shared" si="41"/>
        <v>0</v>
      </c>
      <c r="Q108" s="29"/>
      <c r="R108" s="30">
        <f t="shared" si="50"/>
        <v>0.25598748599268917</v>
      </c>
      <c r="S108" s="30">
        <f t="shared" si="51"/>
        <v>0.25598748599268917</v>
      </c>
      <c r="T108" s="43">
        <f>IF((IFERROR(S108/((S53+T53)*100%),0))&lt;70%,MIN((MAX((S53+T53)*100%-S108,0)),(S53+T53/2)*$A108),MAX((T53+S53)*100%-S108,0)/T$113)</f>
        <v>1.184304245533121E-2</v>
      </c>
      <c r="U108" s="43">
        <f t="shared" si="43"/>
        <v>0</v>
      </c>
      <c r="V108" s="29"/>
      <c r="W108" s="30">
        <f t="shared" si="52"/>
        <v>0.26783052844802036</v>
      </c>
    </row>
    <row r="109" spans="1:23" x14ac:dyDescent="0.3">
      <c r="A109" s="46">
        <f t="shared" si="44"/>
        <v>0.3</v>
      </c>
      <c r="B109" s="41">
        <f t="shared" si="53"/>
        <v>15</v>
      </c>
      <c r="C109" s="28" t="s">
        <v>14</v>
      </c>
      <c r="D109" s="45">
        <f t="shared" si="36"/>
        <v>9.8442280246486633E-3</v>
      </c>
      <c r="E109" s="43">
        <f>IF((IFERROR(D109/((D54+E54)*100%),0))&lt;70%,MIN((MAX((D54+E54)*100%-D109,0)),(D54+E54/2)*$A109),MAX((E54+D54)*100%-D109,0)/E$113)</f>
        <v>3.0866276342210848E-4</v>
      </c>
      <c r="F109" s="43">
        <f t="shared" si="37"/>
        <v>0</v>
      </c>
      <c r="G109" s="44"/>
      <c r="H109" s="45">
        <f t="shared" si="46"/>
        <v>1.0152890788070771E-2</v>
      </c>
      <c r="I109" s="30">
        <f t="shared" si="47"/>
        <v>1.0152890788070771E-2</v>
      </c>
      <c r="J109" s="43">
        <f>IF((IFERROR(I109/((I54+J54)*100%),0))&lt;70%,MIN((MAX((I54+J54)*100%-I109,0)),(I54+J54/2)*$A109),MAX((J54+I54)*100%-I109,0)/J$113)</f>
        <v>3.0866276342210859E-4</v>
      </c>
      <c r="K109" s="43">
        <f t="shared" si="39"/>
        <v>0</v>
      </c>
      <c r="L109" s="29"/>
      <c r="M109" s="30">
        <f t="shared" si="48"/>
        <v>1.0461553551492879E-2</v>
      </c>
      <c r="N109" s="30">
        <f t="shared" si="49"/>
        <v>1.0461553551492879E-2</v>
      </c>
      <c r="O109" s="43">
        <f>IF((IFERROR(N109/((N54+O54)*100%),0))&lt;70%,MIN((MAX((N54+O54)*100%-N109,0)),(N54+O54/2)*$A109),MAX((O54+N54)*100%-N109,0)/O$113)</f>
        <v>3.0866276342210864E-4</v>
      </c>
      <c r="P109" s="43">
        <f t="shared" si="41"/>
        <v>0</v>
      </c>
      <c r="Q109" s="29"/>
      <c r="R109" s="30">
        <f t="shared" si="50"/>
        <v>1.0770216314914987E-2</v>
      </c>
      <c r="S109" s="30">
        <f t="shared" si="51"/>
        <v>1.0770216314914987E-2</v>
      </c>
      <c r="T109" s="43">
        <f>IF((IFERROR(S109/((S54+T54)*100%),0))&lt;70%,MIN((MAX((S54+T54)*100%-S109,0)),(S54+T54/2)*$A109),MAX((T54+S54)*100%-S109,0)/T$113)</f>
        <v>3.0866276342210881E-4</v>
      </c>
      <c r="U109" s="43">
        <f t="shared" si="43"/>
        <v>0</v>
      </c>
      <c r="V109" s="29"/>
      <c r="W109" s="30">
        <f t="shared" si="52"/>
        <v>1.1078879078337095E-2</v>
      </c>
    </row>
    <row r="110" spans="1:23" x14ac:dyDescent="0.3">
      <c r="A110" s="46">
        <f t="shared" si="44"/>
        <v>0.3</v>
      </c>
      <c r="B110" s="41">
        <f t="shared" si="53"/>
        <v>16</v>
      </c>
      <c r="C110" s="28" t="s">
        <v>15</v>
      </c>
      <c r="D110" s="45">
        <f t="shared" si="36"/>
        <v>0</v>
      </c>
      <c r="E110" s="43">
        <f>IF((IFERROR(D110/((D55+E55)*100%),0))&lt;70%,MIN((MAX((D55+E55)*100%-D110,0)),(D55+E55/2)*$A110),MAX((E55+D55)*100%-D110,0)/E$113)</f>
        <v>0</v>
      </c>
      <c r="F110" s="43">
        <f t="shared" si="37"/>
        <v>0</v>
      </c>
      <c r="G110" s="44"/>
      <c r="H110" s="45">
        <f t="shared" si="46"/>
        <v>0</v>
      </c>
      <c r="I110" s="30">
        <f t="shared" si="47"/>
        <v>0</v>
      </c>
      <c r="J110" s="43">
        <f>IF((IFERROR(I110/((I55+J55)*100%),0))&lt;70%,MIN((MAX((I55+J55)*100%-I110,0)),(I55+J55/2)*$A110),MAX((J55+I55)*100%-I110,0)/J$113)</f>
        <v>0</v>
      </c>
      <c r="K110" s="43">
        <f t="shared" si="39"/>
        <v>0</v>
      </c>
      <c r="L110" s="29"/>
      <c r="M110" s="30">
        <f t="shared" si="48"/>
        <v>0</v>
      </c>
      <c r="N110" s="30">
        <f t="shared" si="49"/>
        <v>0</v>
      </c>
      <c r="O110" s="43">
        <f>IF((IFERROR(N110/((N55+O55)*100%),0))&lt;70%,MIN((MAX((N55+O55)*100%-N110,0)),(N55+O55/2)*$A110),MAX((O55+N55)*100%-N110,0)/O$113)</f>
        <v>0</v>
      </c>
      <c r="P110" s="43">
        <f t="shared" si="41"/>
        <v>0</v>
      </c>
      <c r="Q110" s="29"/>
      <c r="R110" s="30">
        <f t="shared" si="50"/>
        <v>0</v>
      </c>
      <c r="S110" s="30">
        <f t="shared" si="51"/>
        <v>0</v>
      </c>
      <c r="T110" s="43">
        <f>IF((IFERROR(S110/((S55+T55)*100%),0))&lt;70%,MIN((MAX((S55+T55)*100%-S110,0)),(S55+T55/2)*$A110),MAX((T55+S55)*100%-S110,0)/T$113)</f>
        <v>0</v>
      </c>
      <c r="U110" s="43">
        <f t="shared" si="43"/>
        <v>0</v>
      </c>
      <c r="V110" s="29"/>
      <c r="W110" s="30">
        <f t="shared" si="52"/>
        <v>0</v>
      </c>
    </row>
    <row r="111" spans="1:23" x14ac:dyDescent="0.3">
      <c r="A111" s="46">
        <f t="shared" si="44"/>
        <v>3.3399999999999999E-2</v>
      </c>
      <c r="B111" s="41">
        <f t="shared" si="53"/>
        <v>17</v>
      </c>
      <c r="C111" s="28" t="s">
        <v>16</v>
      </c>
      <c r="D111" s="45">
        <f t="shared" si="36"/>
        <v>0</v>
      </c>
      <c r="E111" s="43">
        <f>IF((IFERROR(D111/((D56+E56)*90%),0))&lt;70%,MIN((MAX((D56+E56)*90%-D111,0)),(D56+E56/2)*$A111),MAX((E56+D56)*90%-D111,0)/E$113)</f>
        <v>0</v>
      </c>
      <c r="F111" s="43">
        <f t="shared" si="37"/>
        <v>0</v>
      </c>
      <c r="G111" s="44"/>
      <c r="H111" s="45">
        <f t="shared" si="46"/>
        <v>0</v>
      </c>
      <c r="I111" s="30">
        <f t="shared" si="47"/>
        <v>0</v>
      </c>
      <c r="J111" s="43">
        <f>IF((IFERROR(I111/((I56+J56)*90%),0))&lt;70%,MIN((MAX((I56+J56)*90%-I111,0)),(I56+J56/2)*$A111),MAX((J56+I56)*90%-I111,0)/J$113)</f>
        <v>0</v>
      </c>
      <c r="K111" s="43">
        <f t="shared" si="39"/>
        <v>0</v>
      </c>
      <c r="L111" s="29"/>
      <c r="M111" s="30">
        <f t="shared" si="48"/>
        <v>0</v>
      </c>
      <c r="N111" s="30">
        <f t="shared" si="49"/>
        <v>0</v>
      </c>
      <c r="O111" s="43">
        <f>IF((IFERROR(N111/((N56+O56)*90%),0))&lt;70%,MIN((MAX((N56+O56)*90%-N111,0)),(N56+O56/2)*$A111),MAX((O56+N56)*90%-N111,0)/O$113)</f>
        <v>0</v>
      </c>
      <c r="P111" s="43">
        <f t="shared" si="41"/>
        <v>0</v>
      </c>
      <c r="Q111" s="29"/>
      <c r="R111" s="30">
        <f t="shared" si="50"/>
        <v>0</v>
      </c>
      <c r="S111" s="30">
        <f t="shared" si="51"/>
        <v>0</v>
      </c>
      <c r="T111" s="43">
        <f>IF((IFERROR(S111/((S56+T56)*90%),0))&lt;70%,MIN((MAX((S56+T56)*90%-S111,0)),(S56+T56/2)*$A111),MAX((T56+S56)*90%-S111,0)/T$113)</f>
        <v>0</v>
      </c>
      <c r="U111" s="43">
        <f t="shared" si="43"/>
        <v>0</v>
      </c>
      <c r="V111" s="29"/>
      <c r="W111" s="30">
        <f t="shared" si="52"/>
        <v>0</v>
      </c>
    </row>
    <row r="112" spans="1:23" ht="16" x14ac:dyDescent="0.3">
      <c r="B112" s="34"/>
      <c r="C112" s="35" t="s">
        <v>17</v>
      </c>
      <c r="D112" s="36">
        <f t="shared" ref="D112:W112" si="54">SUM(D95:D111)</f>
        <v>33.722831207306506</v>
      </c>
      <c r="E112" s="36">
        <f t="shared" si="54"/>
        <v>12.35261759958011</v>
      </c>
      <c r="F112" s="36">
        <f t="shared" si="54"/>
        <v>0</v>
      </c>
      <c r="G112" s="36">
        <f t="shared" si="54"/>
        <v>0</v>
      </c>
      <c r="H112" s="36">
        <f t="shared" si="54"/>
        <v>46.075448806886612</v>
      </c>
      <c r="I112" s="36">
        <f t="shared" si="54"/>
        <v>46.075448806886612</v>
      </c>
      <c r="J112" s="36">
        <f t="shared" si="54"/>
        <v>12.35261759958011</v>
      </c>
      <c r="K112" s="36">
        <f t="shared" si="54"/>
        <v>0</v>
      </c>
      <c r="L112" s="36">
        <f t="shared" si="54"/>
        <v>0</v>
      </c>
      <c r="M112" s="36">
        <f t="shared" si="54"/>
        <v>58.428066406466726</v>
      </c>
      <c r="N112" s="36">
        <f t="shared" si="54"/>
        <v>58.428066406466726</v>
      </c>
      <c r="O112" s="36">
        <f t="shared" si="54"/>
        <v>12.35261759958011</v>
      </c>
      <c r="P112" s="36">
        <f t="shared" si="54"/>
        <v>0</v>
      </c>
      <c r="Q112" s="36">
        <f t="shared" si="54"/>
        <v>0</v>
      </c>
      <c r="R112" s="36">
        <f t="shared" si="54"/>
        <v>70.78068400604684</v>
      </c>
      <c r="S112" s="36">
        <f t="shared" si="54"/>
        <v>70.78068400604684</v>
      </c>
      <c r="T112" s="36">
        <f t="shared" si="54"/>
        <v>12.253897624754577</v>
      </c>
      <c r="U112" s="36">
        <f t="shared" si="54"/>
        <v>0</v>
      </c>
      <c r="V112" s="36">
        <f t="shared" si="54"/>
        <v>0</v>
      </c>
      <c r="W112" s="36">
        <f t="shared" si="54"/>
        <v>83.034581630801426</v>
      </c>
    </row>
    <row r="113" spans="2:20" ht="16" x14ac:dyDescent="0.3">
      <c r="B113" s="38"/>
      <c r="C113" s="51"/>
      <c r="D113" s="54"/>
      <c r="E113" s="53">
        <f>T86-1</f>
        <v>7.9643835616438352</v>
      </c>
      <c r="F113" s="54"/>
      <c r="G113" s="54"/>
      <c r="H113" s="54"/>
      <c r="J113" s="53">
        <f>E113-1</f>
        <v>6.9643835616438352</v>
      </c>
      <c r="O113" s="53">
        <f>J113-1</f>
        <v>5.9643835616438352</v>
      </c>
      <c r="T113" s="53">
        <f>O113-1</f>
        <v>4.9643835616438352</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0.68234517959433227</v>
      </c>
      <c r="E122" s="43">
        <f t="shared" si="55"/>
        <v>0</v>
      </c>
      <c r="F122" s="43">
        <f t="shared" si="55"/>
        <v>0</v>
      </c>
      <c r="G122" s="43">
        <f t="shared" si="55"/>
        <v>0</v>
      </c>
      <c r="H122" s="43">
        <f>D122+E122-F122-G122</f>
        <v>0.68234517959433227</v>
      </c>
      <c r="I122" s="43">
        <f t="shared" ref="I122:L137" si="56">I14-I68</f>
        <v>0.68234517959433227</v>
      </c>
      <c r="J122" s="43">
        <f t="shared" si="56"/>
        <v>0.88590860000000005</v>
      </c>
      <c r="K122" s="43">
        <f t="shared" si="56"/>
        <v>0</v>
      </c>
      <c r="L122" s="43">
        <f t="shared" si="56"/>
        <v>0</v>
      </c>
      <c r="M122" s="45">
        <f>I122+J122-K122-L122</f>
        <v>1.5682537795943323</v>
      </c>
      <c r="N122" s="111"/>
      <c r="O122" s="111"/>
      <c r="P122" s="111"/>
      <c r="Q122" s="111"/>
      <c r="R122" s="112"/>
    </row>
    <row r="123" spans="2:20" x14ac:dyDescent="0.3">
      <c r="B123" s="41">
        <f>B122+1</f>
        <v>2</v>
      </c>
      <c r="C123" s="42" t="s">
        <v>1</v>
      </c>
      <c r="D123" s="43">
        <f t="shared" si="55"/>
        <v>5.9285189388781534</v>
      </c>
      <c r="E123" s="43">
        <f t="shared" si="55"/>
        <v>-0.20199459398358441</v>
      </c>
      <c r="F123" s="43">
        <f t="shared" si="55"/>
        <v>0</v>
      </c>
      <c r="G123" s="43">
        <f t="shared" si="55"/>
        <v>0</v>
      </c>
      <c r="H123" s="43">
        <f t="shared" ref="H123:H138" si="57">D123+E123-F123-G123</f>
        <v>5.7265243448945693</v>
      </c>
      <c r="I123" s="43">
        <f t="shared" si="56"/>
        <v>5.7265243448945684</v>
      </c>
      <c r="J123" s="43">
        <f t="shared" si="56"/>
        <v>-0.20500284762828441</v>
      </c>
      <c r="K123" s="43">
        <f t="shared" si="56"/>
        <v>0</v>
      </c>
      <c r="L123" s="43">
        <f t="shared" si="56"/>
        <v>0</v>
      </c>
      <c r="M123" s="45">
        <f t="shared" ref="M123:M138" si="58">I123+J123-K123-L123</f>
        <v>5.5215214972662841</v>
      </c>
      <c r="N123" s="111"/>
      <c r="O123" s="111"/>
      <c r="P123" s="111"/>
      <c r="Q123" s="111"/>
      <c r="R123" s="112"/>
    </row>
    <row r="124" spans="2:20" x14ac:dyDescent="0.3">
      <c r="B124" s="41">
        <f t="shared" ref="B124:B138" si="59">B123+1</f>
        <v>3</v>
      </c>
      <c r="C124" s="42" t="s">
        <v>2</v>
      </c>
      <c r="D124" s="43">
        <f t="shared" si="55"/>
        <v>0</v>
      </c>
      <c r="E124" s="43">
        <f t="shared" si="55"/>
        <v>0</v>
      </c>
      <c r="F124" s="43">
        <f t="shared" si="55"/>
        <v>0</v>
      </c>
      <c r="G124" s="43">
        <f t="shared" si="55"/>
        <v>0</v>
      </c>
      <c r="H124" s="43">
        <f t="shared" si="57"/>
        <v>0</v>
      </c>
      <c r="I124" s="43">
        <f t="shared" si="56"/>
        <v>0</v>
      </c>
      <c r="J124" s="43">
        <f t="shared" si="56"/>
        <v>0</v>
      </c>
      <c r="K124" s="43">
        <f t="shared" si="56"/>
        <v>0</v>
      </c>
      <c r="L124" s="43">
        <f t="shared" si="56"/>
        <v>0</v>
      </c>
      <c r="M124" s="45">
        <f t="shared" si="58"/>
        <v>0</v>
      </c>
      <c r="N124" s="111"/>
      <c r="O124" s="111"/>
      <c r="P124" s="111"/>
      <c r="Q124" s="111"/>
      <c r="R124" s="112"/>
    </row>
    <row r="125" spans="2:20" x14ac:dyDescent="0.3">
      <c r="B125" s="41">
        <f t="shared" si="59"/>
        <v>4</v>
      </c>
      <c r="C125" s="42" t="s">
        <v>3</v>
      </c>
      <c r="D125" s="43">
        <f t="shared" si="55"/>
        <v>13.741433516935821</v>
      </c>
      <c r="E125" s="43">
        <f t="shared" si="55"/>
        <v>-0.74522153830547588</v>
      </c>
      <c r="F125" s="43">
        <f t="shared" si="55"/>
        <v>0</v>
      </c>
      <c r="G125" s="43">
        <f t="shared" si="55"/>
        <v>0</v>
      </c>
      <c r="H125" s="43">
        <f t="shared" si="57"/>
        <v>12.996211978630345</v>
      </c>
      <c r="I125" s="43">
        <f t="shared" si="56"/>
        <v>12.996211978630345</v>
      </c>
      <c r="J125" s="43">
        <f t="shared" si="56"/>
        <v>-0.74522153830547588</v>
      </c>
      <c r="K125" s="43">
        <f t="shared" si="56"/>
        <v>0</v>
      </c>
      <c r="L125" s="43">
        <f t="shared" si="56"/>
        <v>0</v>
      </c>
      <c r="M125" s="45">
        <f t="shared" si="58"/>
        <v>12.25099044032487</v>
      </c>
      <c r="N125" s="111"/>
      <c r="O125" s="111"/>
      <c r="P125" s="111"/>
      <c r="Q125" s="111"/>
      <c r="R125" s="112"/>
    </row>
    <row r="126" spans="2:20" x14ac:dyDescent="0.3">
      <c r="B126" s="41">
        <f t="shared" si="59"/>
        <v>5</v>
      </c>
      <c r="C126" s="42" t="s">
        <v>4</v>
      </c>
      <c r="D126" s="43">
        <f t="shared" si="55"/>
        <v>11.030302275715483</v>
      </c>
      <c r="E126" s="43">
        <f t="shared" si="55"/>
        <v>-2.7510176390354579E-2</v>
      </c>
      <c r="F126" s="43">
        <f t="shared" si="55"/>
        <v>0</v>
      </c>
      <c r="G126" s="43">
        <f t="shared" si="55"/>
        <v>0</v>
      </c>
      <c r="H126" s="43">
        <f t="shared" si="57"/>
        <v>11.002792099325129</v>
      </c>
      <c r="I126" s="43">
        <f t="shared" si="56"/>
        <v>11.002792099325129</v>
      </c>
      <c r="J126" s="43">
        <f t="shared" si="56"/>
        <v>-0.39113436188725459</v>
      </c>
      <c r="K126" s="43">
        <f t="shared" si="56"/>
        <v>0</v>
      </c>
      <c r="L126" s="43">
        <f t="shared" si="56"/>
        <v>0</v>
      </c>
      <c r="M126" s="45">
        <f t="shared" si="58"/>
        <v>10.611657737437874</v>
      </c>
      <c r="N126" s="111"/>
      <c r="O126" s="111"/>
      <c r="P126" s="111"/>
      <c r="Q126" s="111"/>
      <c r="R126" s="112"/>
    </row>
    <row r="127" spans="2:20" x14ac:dyDescent="0.3">
      <c r="B127" s="41">
        <f t="shared" si="59"/>
        <v>6</v>
      </c>
      <c r="C127" s="42" t="s">
        <v>5</v>
      </c>
      <c r="D127" s="43">
        <f t="shared" si="55"/>
        <v>48.149489428187771</v>
      </c>
      <c r="E127" s="43">
        <f t="shared" si="55"/>
        <v>29.915857145437936</v>
      </c>
      <c r="F127" s="43">
        <f t="shared" si="55"/>
        <v>0</v>
      </c>
      <c r="G127" s="43">
        <f t="shared" si="55"/>
        <v>0</v>
      </c>
      <c r="H127" s="43">
        <f t="shared" si="57"/>
        <v>78.065346573625703</v>
      </c>
      <c r="I127" s="43">
        <f t="shared" si="56"/>
        <v>78.065346573625717</v>
      </c>
      <c r="J127" s="43">
        <f t="shared" si="56"/>
        <v>2.3607974984699407</v>
      </c>
      <c r="K127" s="43">
        <f t="shared" si="56"/>
        <v>0</v>
      </c>
      <c r="L127" s="43">
        <f t="shared" si="56"/>
        <v>0</v>
      </c>
      <c r="M127" s="45">
        <f t="shared" si="58"/>
        <v>80.426144072095653</v>
      </c>
      <c r="N127" s="111"/>
      <c r="O127" s="111"/>
      <c r="P127" s="111"/>
      <c r="Q127" s="111"/>
      <c r="R127" s="112"/>
    </row>
    <row r="128" spans="2:20" x14ac:dyDescent="0.3">
      <c r="B128" s="41">
        <f t="shared" si="59"/>
        <v>7</v>
      </c>
      <c r="C128" s="42" t="s">
        <v>6</v>
      </c>
      <c r="D128" s="43">
        <f t="shared" si="55"/>
        <v>0</v>
      </c>
      <c r="E128" s="43">
        <f t="shared" si="55"/>
        <v>0</v>
      </c>
      <c r="F128" s="43">
        <f t="shared" si="55"/>
        <v>0</v>
      </c>
      <c r="G128" s="43">
        <f t="shared" si="55"/>
        <v>0</v>
      </c>
      <c r="H128" s="43">
        <f t="shared" si="57"/>
        <v>0</v>
      </c>
      <c r="I128" s="43">
        <f t="shared" si="56"/>
        <v>0</v>
      </c>
      <c r="J128" s="43">
        <f t="shared" si="56"/>
        <v>0</v>
      </c>
      <c r="K128" s="43">
        <f t="shared" si="56"/>
        <v>0</v>
      </c>
      <c r="L128" s="43">
        <f t="shared" si="56"/>
        <v>0</v>
      </c>
      <c r="M128" s="45">
        <f t="shared" si="58"/>
        <v>0</v>
      </c>
      <c r="N128" s="111"/>
      <c r="O128" s="111"/>
      <c r="P128" s="111"/>
      <c r="Q128" s="111"/>
      <c r="R128" s="112"/>
    </row>
    <row r="129" spans="2:33" x14ac:dyDescent="0.3">
      <c r="B129" s="41">
        <f t="shared" si="59"/>
        <v>8</v>
      </c>
      <c r="C129" s="42" t="s">
        <v>7</v>
      </c>
      <c r="D129" s="43">
        <f t="shared" si="55"/>
        <v>0</v>
      </c>
      <c r="E129" s="43">
        <f t="shared" si="55"/>
        <v>0</v>
      </c>
      <c r="F129" s="43">
        <f t="shared" si="55"/>
        <v>0</v>
      </c>
      <c r="G129" s="43">
        <f t="shared" si="55"/>
        <v>0</v>
      </c>
      <c r="H129" s="43">
        <f t="shared" si="57"/>
        <v>0</v>
      </c>
      <c r="I129" s="43">
        <f t="shared" si="56"/>
        <v>0</v>
      </c>
      <c r="J129" s="43">
        <f t="shared" si="56"/>
        <v>0</v>
      </c>
      <c r="K129" s="43">
        <f t="shared" si="56"/>
        <v>0</v>
      </c>
      <c r="L129" s="43">
        <f t="shared" si="56"/>
        <v>0</v>
      </c>
      <c r="M129" s="45">
        <f t="shared" si="58"/>
        <v>0</v>
      </c>
      <c r="N129" s="111"/>
      <c r="O129" s="111"/>
      <c r="P129" s="111"/>
      <c r="Q129" s="111"/>
      <c r="R129" s="112"/>
    </row>
    <row r="130" spans="2:33" x14ac:dyDescent="0.3">
      <c r="B130" s="41">
        <f t="shared" si="59"/>
        <v>9</v>
      </c>
      <c r="C130" s="42" t="s">
        <v>8</v>
      </c>
      <c r="D130" s="43">
        <f t="shared" si="55"/>
        <v>0</v>
      </c>
      <c r="E130" s="43">
        <f t="shared" si="55"/>
        <v>0</v>
      </c>
      <c r="F130" s="43">
        <f t="shared" si="55"/>
        <v>0</v>
      </c>
      <c r="G130" s="43">
        <f t="shared" si="55"/>
        <v>0</v>
      </c>
      <c r="H130" s="43">
        <f t="shared" si="57"/>
        <v>0</v>
      </c>
      <c r="I130" s="43">
        <f t="shared" si="56"/>
        <v>0</v>
      </c>
      <c r="J130" s="43">
        <f t="shared" si="56"/>
        <v>0</v>
      </c>
      <c r="K130" s="43">
        <f t="shared" si="56"/>
        <v>0</v>
      </c>
      <c r="L130" s="43">
        <f t="shared" si="56"/>
        <v>0</v>
      </c>
      <c r="M130" s="45">
        <f t="shared" si="58"/>
        <v>0</v>
      </c>
      <c r="N130" s="111"/>
      <c r="O130" s="111"/>
      <c r="P130" s="111"/>
      <c r="Q130" s="111"/>
      <c r="R130" s="112"/>
    </row>
    <row r="131" spans="2:33" x14ac:dyDescent="0.3">
      <c r="B131" s="41">
        <f t="shared" si="59"/>
        <v>10</v>
      </c>
      <c r="C131" s="42" t="s">
        <v>9</v>
      </c>
      <c r="D131" s="43">
        <f t="shared" si="55"/>
        <v>1.62551467314542</v>
      </c>
      <c r="E131" s="43">
        <f t="shared" si="55"/>
        <v>-0.16252562285020911</v>
      </c>
      <c r="F131" s="43">
        <f t="shared" si="55"/>
        <v>0</v>
      </c>
      <c r="G131" s="43">
        <f t="shared" si="55"/>
        <v>0</v>
      </c>
      <c r="H131" s="43">
        <f t="shared" si="57"/>
        <v>1.462989050295211</v>
      </c>
      <c r="I131" s="43">
        <f t="shared" si="56"/>
        <v>1.462989050295211</v>
      </c>
      <c r="J131" s="43">
        <f t="shared" si="56"/>
        <v>-0.16252562285020911</v>
      </c>
      <c r="K131" s="43">
        <f t="shared" si="56"/>
        <v>0</v>
      </c>
      <c r="L131" s="43">
        <f t="shared" si="56"/>
        <v>0</v>
      </c>
      <c r="M131" s="45">
        <f t="shared" si="58"/>
        <v>1.3004634274450018</v>
      </c>
      <c r="N131" s="111"/>
      <c r="O131" s="111"/>
      <c r="P131" s="111"/>
      <c r="Q131" s="111"/>
      <c r="R131" s="112"/>
    </row>
    <row r="132" spans="2:33" x14ac:dyDescent="0.3">
      <c r="B132" s="41">
        <f t="shared" si="59"/>
        <v>11</v>
      </c>
      <c r="C132" s="42" t="s">
        <v>10</v>
      </c>
      <c r="D132" s="43">
        <f t="shared" si="55"/>
        <v>0.31768071338774323</v>
      </c>
      <c r="E132" s="43">
        <f t="shared" si="55"/>
        <v>-2.0649094220633636E-3</v>
      </c>
      <c r="F132" s="43">
        <f t="shared" si="55"/>
        <v>0</v>
      </c>
      <c r="G132" s="43">
        <f t="shared" si="55"/>
        <v>0</v>
      </c>
      <c r="H132" s="43">
        <f t="shared" si="57"/>
        <v>0.31561580396567984</v>
      </c>
      <c r="I132" s="43">
        <f t="shared" si="56"/>
        <v>0.31561580396567984</v>
      </c>
      <c r="J132" s="43">
        <f t="shared" si="56"/>
        <v>-2.2552859432063362E-2</v>
      </c>
      <c r="K132" s="43">
        <f t="shared" si="56"/>
        <v>0</v>
      </c>
      <c r="L132" s="43">
        <f t="shared" si="56"/>
        <v>0</v>
      </c>
      <c r="M132" s="45">
        <f t="shared" si="58"/>
        <v>0.29306294453361648</v>
      </c>
      <c r="N132" s="111"/>
      <c r="O132" s="111"/>
      <c r="P132" s="111"/>
      <c r="Q132" s="111"/>
      <c r="R132" s="112"/>
    </row>
    <row r="133" spans="2:33" x14ac:dyDescent="0.3">
      <c r="B133" s="41">
        <f t="shared" si="59"/>
        <v>12</v>
      </c>
      <c r="C133" s="42" t="s">
        <v>11</v>
      </c>
      <c r="D133" s="43">
        <f t="shared" si="55"/>
        <v>1.0219973914825712E-2</v>
      </c>
      <c r="E133" s="43">
        <f t="shared" si="55"/>
        <v>0.45829472615678862</v>
      </c>
      <c r="F133" s="43">
        <f t="shared" si="55"/>
        <v>0</v>
      </c>
      <c r="G133" s="43">
        <f t="shared" si="55"/>
        <v>0</v>
      </c>
      <c r="H133" s="43">
        <f t="shared" si="57"/>
        <v>0.46851470007161433</v>
      </c>
      <c r="I133" s="43">
        <f t="shared" si="56"/>
        <v>0.46851470007161433</v>
      </c>
      <c r="J133" s="43">
        <f t="shared" si="56"/>
        <v>-3.0719753643211386E-2</v>
      </c>
      <c r="K133" s="43">
        <f t="shared" si="56"/>
        <v>0</v>
      </c>
      <c r="L133" s="43">
        <f t="shared" si="56"/>
        <v>0</v>
      </c>
      <c r="M133" s="45">
        <f t="shared" si="58"/>
        <v>0.43779494642840294</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0.28319106741776123</v>
      </c>
      <c r="E135" s="43">
        <f t="shared" si="55"/>
        <v>-4.7217133691667822E-2</v>
      </c>
      <c r="F135" s="43">
        <f t="shared" si="55"/>
        <v>0</v>
      </c>
      <c r="G135" s="43">
        <f t="shared" si="55"/>
        <v>0</v>
      </c>
      <c r="H135" s="43">
        <f t="shared" si="57"/>
        <v>0.2359739337260934</v>
      </c>
      <c r="I135" s="43">
        <f t="shared" si="56"/>
        <v>0.2359739337260934</v>
      </c>
      <c r="J135" s="43">
        <f t="shared" si="56"/>
        <v>-4.7217133691667822E-2</v>
      </c>
      <c r="K135" s="43">
        <f t="shared" si="56"/>
        <v>0</v>
      </c>
      <c r="L135" s="43">
        <f t="shared" si="56"/>
        <v>0</v>
      </c>
      <c r="M135" s="45">
        <f t="shared" si="58"/>
        <v>0.18875680003442558</v>
      </c>
      <c r="N135" s="111"/>
      <c r="O135" s="111"/>
      <c r="P135" s="111"/>
      <c r="Q135" s="111"/>
      <c r="R135" s="112"/>
    </row>
    <row r="136" spans="2:33" x14ac:dyDescent="0.3">
      <c r="B136" s="41">
        <f t="shared" si="59"/>
        <v>15</v>
      </c>
      <c r="C136" s="28" t="s">
        <v>14</v>
      </c>
      <c r="D136" s="43">
        <f t="shared" si="55"/>
        <v>1.0457156164178374E-2</v>
      </c>
      <c r="E136" s="43">
        <f t="shared" si="55"/>
        <v>-3.6907609991217792E-3</v>
      </c>
      <c r="F136" s="43">
        <f t="shared" si="55"/>
        <v>0</v>
      </c>
      <c r="G136" s="43">
        <f t="shared" si="55"/>
        <v>0</v>
      </c>
      <c r="H136" s="43">
        <f t="shared" si="57"/>
        <v>6.7663951650565948E-3</v>
      </c>
      <c r="I136" s="43">
        <f t="shared" si="56"/>
        <v>6.7663951650565957E-3</v>
      </c>
      <c r="J136" s="43">
        <f t="shared" si="56"/>
        <v>-3.6907609991217792E-3</v>
      </c>
      <c r="K136" s="43">
        <f t="shared" si="56"/>
        <v>0</v>
      </c>
      <c r="L136" s="43">
        <f t="shared" si="56"/>
        <v>0</v>
      </c>
      <c r="M136" s="45">
        <f t="shared" si="58"/>
        <v>3.0756341659348165E-3</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81.779152923341499</v>
      </c>
      <c r="E139" s="36">
        <f t="shared" ref="E139:M139" si="62">SUM(E122:E137)</f>
        <v>29.183927135952253</v>
      </c>
      <c r="F139" s="36">
        <f t="shared" si="62"/>
        <v>0</v>
      </c>
      <c r="G139" s="36">
        <f t="shared" si="62"/>
        <v>0</v>
      </c>
      <c r="H139" s="36">
        <f t="shared" si="62"/>
        <v>110.96308005929373</v>
      </c>
      <c r="I139" s="36">
        <f t="shared" si="62"/>
        <v>110.96308005929376</v>
      </c>
      <c r="J139" s="36">
        <f t="shared" si="62"/>
        <v>1.6386412200326523</v>
      </c>
      <c r="K139" s="36">
        <f t="shared" si="62"/>
        <v>0</v>
      </c>
      <c r="L139" s="36">
        <f t="shared" si="62"/>
        <v>0</v>
      </c>
      <c r="M139" s="36">
        <f t="shared" si="62"/>
        <v>112.60172127932638</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1.5682537795943323</v>
      </c>
      <c r="E148" s="43">
        <f t="shared" si="63"/>
        <v>0</v>
      </c>
      <c r="F148" s="43">
        <f t="shared" si="63"/>
        <v>0</v>
      </c>
      <c r="G148" s="43">
        <f t="shared" si="63"/>
        <v>0</v>
      </c>
      <c r="H148" s="43">
        <f>D148+E148-F148-G148</f>
        <v>1.5682537795943323</v>
      </c>
      <c r="I148" s="43">
        <f t="shared" ref="I148:L164" si="64">S14-S68</f>
        <v>1.5682537795943323</v>
      </c>
      <c r="J148" s="43">
        <f t="shared" si="64"/>
        <v>0</v>
      </c>
      <c r="K148" s="43">
        <f t="shared" si="64"/>
        <v>0</v>
      </c>
      <c r="L148" s="43">
        <f t="shared" si="64"/>
        <v>0</v>
      </c>
      <c r="M148" s="45">
        <f>I148+J148-K148-L148</f>
        <v>1.5682537795943323</v>
      </c>
      <c r="N148" s="43">
        <f t="shared" ref="N148:Q164" si="65">D40-D95</f>
        <v>1.5682537795943323</v>
      </c>
      <c r="O148" s="43">
        <f t="shared" si="65"/>
        <v>0</v>
      </c>
      <c r="P148" s="43">
        <f t="shared" si="65"/>
        <v>0</v>
      </c>
      <c r="Q148" s="43">
        <f t="shared" si="65"/>
        <v>0</v>
      </c>
      <c r="R148" s="45">
        <f>N148+O148-P148-Q148</f>
        <v>1.5682537795943323</v>
      </c>
      <c r="S148" s="30">
        <f>R148</f>
        <v>1.5682537795943323</v>
      </c>
      <c r="T148" s="29"/>
      <c r="U148" s="30"/>
      <c r="V148" s="29"/>
      <c r="W148" s="30">
        <f>S148+T148-U148-V148</f>
        <v>1.5682537795943323</v>
      </c>
      <c r="X148" s="30">
        <f>W148</f>
        <v>1.5682537795943323</v>
      </c>
      <c r="Y148" s="29"/>
      <c r="Z148" s="30"/>
      <c r="AA148" s="29"/>
      <c r="AB148" s="30">
        <f>X148+Y148-Z148-AA148</f>
        <v>1.5682537795943323</v>
      </c>
      <c r="AC148" s="30">
        <f>AB148</f>
        <v>1.5682537795943323</v>
      </c>
      <c r="AD148" s="29"/>
      <c r="AE148" s="30"/>
      <c r="AF148" s="29"/>
      <c r="AG148" s="30">
        <f>AC148+AD148-AE148-AF148</f>
        <v>1.5682537795943323</v>
      </c>
    </row>
    <row r="149" spans="2:33" x14ac:dyDescent="0.3">
      <c r="B149" s="41">
        <f>B148+1</f>
        <v>2</v>
      </c>
      <c r="C149" s="42" t="s">
        <v>1</v>
      </c>
      <c r="D149" s="43">
        <f t="shared" si="63"/>
        <v>5.5215214972662841</v>
      </c>
      <c r="E149" s="43">
        <f t="shared" si="63"/>
        <v>-0.20500284762828441</v>
      </c>
      <c r="F149" s="43">
        <f t="shared" si="63"/>
        <v>0</v>
      </c>
      <c r="G149" s="43">
        <f t="shared" si="63"/>
        <v>0</v>
      </c>
      <c r="H149" s="43">
        <f t="shared" ref="H149:H164" si="66">D149+E149-F149-G149</f>
        <v>5.3165186496379997</v>
      </c>
      <c r="I149" s="43">
        <f t="shared" si="64"/>
        <v>5.3165186496379997</v>
      </c>
      <c r="J149" s="43">
        <f t="shared" si="64"/>
        <v>-0.20500284762828441</v>
      </c>
      <c r="K149" s="43">
        <f t="shared" si="64"/>
        <v>0</v>
      </c>
      <c r="L149" s="43">
        <f t="shared" si="64"/>
        <v>0</v>
      </c>
      <c r="M149" s="45">
        <f t="shared" ref="M149:M164" si="67">I149+J149-K149-L149</f>
        <v>5.1115158020097153</v>
      </c>
      <c r="N149" s="43">
        <f t="shared" si="65"/>
        <v>5.1115158020097153</v>
      </c>
      <c r="O149" s="43">
        <f t="shared" si="65"/>
        <v>-0.20500284762828441</v>
      </c>
      <c r="P149" s="43">
        <f t="shared" si="65"/>
        <v>0</v>
      </c>
      <c r="Q149" s="43">
        <f t="shared" si="65"/>
        <v>0</v>
      </c>
      <c r="R149" s="45">
        <f t="shared" ref="R149:R164" si="68">N149+O149-P149-Q149</f>
        <v>4.906512954381431</v>
      </c>
      <c r="S149" s="30">
        <f t="shared" ref="S149:S164" si="69">R149</f>
        <v>4.906512954381431</v>
      </c>
      <c r="T149" s="29"/>
      <c r="U149" s="30"/>
      <c r="V149" s="29"/>
      <c r="W149" s="30">
        <f t="shared" ref="W149:W164" si="70">S149+T149-U149-V149</f>
        <v>4.906512954381431</v>
      </c>
      <c r="X149" s="30">
        <f t="shared" ref="X149:X164" si="71">W149</f>
        <v>4.906512954381431</v>
      </c>
      <c r="Y149" s="29"/>
      <c r="Z149" s="30"/>
      <c r="AA149" s="29"/>
      <c r="AB149" s="30">
        <f t="shared" ref="AB149:AB164" si="72">X149+Y149-Z149-AA149</f>
        <v>4.906512954381431</v>
      </c>
      <c r="AC149" s="30">
        <f t="shared" ref="AC149:AC164" si="73">AB149</f>
        <v>4.906512954381431</v>
      </c>
      <c r="AD149" s="29"/>
      <c r="AE149" s="30"/>
      <c r="AF149" s="29"/>
      <c r="AG149" s="30">
        <f t="shared" ref="AG149:AG164" si="74">AC149+AD149-AE149-AF149</f>
        <v>4.906512954381431</v>
      </c>
    </row>
    <row r="150" spans="2:33" x14ac:dyDescent="0.3">
      <c r="B150" s="41">
        <f t="shared" ref="B150:B164" si="75">B149+1</f>
        <v>3</v>
      </c>
      <c r="C150" s="42" t="s">
        <v>2</v>
      </c>
      <c r="D150" s="43">
        <f t="shared" si="63"/>
        <v>0</v>
      </c>
      <c r="E150" s="43">
        <f t="shared" si="63"/>
        <v>0</v>
      </c>
      <c r="F150" s="43">
        <f t="shared" si="63"/>
        <v>0</v>
      </c>
      <c r="G150" s="43">
        <f t="shared" si="63"/>
        <v>0</v>
      </c>
      <c r="H150" s="43">
        <f t="shared" si="66"/>
        <v>0</v>
      </c>
      <c r="I150" s="43">
        <f t="shared" si="64"/>
        <v>0</v>
      </c>
      <c r="J150" s="43">
        <f t="shared" si="64"/>
        <v>0</v>
      </c>
      <c r="K150" s="43">
        <f t="shared" si="64"/>
        <v>0</v>
      </c>
      <c r="L150" s="43">
        <f t="shared" si="64"/>
        <v>0</v>
      </c>
      <c r="M150" s="45">
        <f t="shared" si="67"/>
        <v>0</v>
      </c>
      <c r="N150" s="43">
        <f t="shared" si="65"/>
        <v>0</v>
      </c>
      <c r="O150" s="43">
        <f t="shared" si="65"/>
        <v>0</v>
      </c>
      <c r="P150" s="43">
        <f t="shared" si="65"/>
        <v>0</v>
      </c>
      <c r="Q150" s="43">
        <f t="shared" si="65"/>
        <v>0</v>
      </c>
      <c r="R150" s="45">
        <f t="shared" si="68"/>
        <v>0</v>
      </c>
      <c r="S150" s="30">
        <f t="shared" si="69"/>
        <v>0</v>
      </c>
      <c r="T150" s="29"/>
      <c r="U150" s="30"/>
      <c r="V150" s="29"/>
      <c r="W150" s="30">
        <f t="shared" si="70"/>
        <v>0</v>
      </c>
      <c r="X150" s="30">
        <f t="shared" si="71"/>
        <v>0</v>
      </c>
      <c r="Y150" s="29"/>
      <c r="Z150" s="30"/>
      <c r="AA150" s="29"/>
      <c r="AB150" s="30">
        <f t="shared" si="72"/>
        <v>0</v>
      </c>
      <c r="AC150" s="30">
        <f t="shared" si="73"/>
        <v>0</v>
      </c>
      <c r="AD150" s="29"/>
      <c r="AE150" s="30"/>
      <c r="AF150" s="29"/>
      <c r="AG150" s="30">
        <f t="shared" si="74"/>
        <v>0</v>
      </c>
    </row>
    <row r="151" spans="2:33" x14ac:dyDescent="0.3">
      <c r="B151" s="41">
        <f t="shared" si="75"/>
        <v>4</v>
      </c>
      <c r="C151" s="42" t="s">
        <v>3</v>
      </c>
      <c r="D151" s="43">
        <f t="shared" si="63"/>
        <v>12.25099044032487</v>
      </c>
      <c r="E151" s="43">
        <f t="shared" si="63"/>
        <v>-0.74522153830547588</v>
      </c>
      <c r="F151" s="43">
        <f t="shared" si="63"/>
        <v>0</v>
      </c>
      <c r="G151" s="43">
        <f t="shared" si="63"/>
        <v>0</v>
      </c>
      <c r="H151" s="43">
        <f t="shared" si="66"/>
        <v>11.505768902019394</v>
      </c>
      <c r="I151" s="43">
        <f t="shared" si="64"/>
        <v>11.505768902019394</v>
      </c>
      <c r="J151" s="43">
        <f t="shared" si="64"/>
        <v>-0.74522153830547588</v>
      </c>
      <c r="K151" s="43">
        <f t="shared" si="64"/>
        <v>0</v>
      </c>
      <c r="L151" s="43">
        <f t="shared" si="64"/>
        <v>0</v>
      </c>
      <c r="M151" s="45">
        <f t="shared" si="67"/>
        <v>10.760547363713918</v>
      </c>
      <c r="N151" s="43">
        <f t="shared" si="65"/>
        <v>10.760547363713918</v>
      </c>
      <c r="O151" s="43">
        <f t="shared" si="65"/>
        <v>-0.74522153830547588</v>
      </c>
      <c r="P151" s="43">
        <f t="shared" si="65"/>
        <v>0</v>
      </c>
      <c r="Q151" s="43">
        <f t="shared" si="65"/>
        <v>0</v>
      </c>
      <c r="R151" s="45">
        <f t="shared" si="68"/>
        <v>10.015325825408443</v>
      </c>
      <c r="S151" s="30">
        <f t="shared" si="69"/>
        <v>10.015325825408443</v>
      </c>
      <c r="T151" s="29"/>
      <c r="U151" s="30"/>
      <c r="V151" s="29"/>
      <c r="W151" s="30">
        <f t="shared" si="70"/>
        <v>10.015325825408443</v>
      </c>
      <c r="X151" s="30">
        <f t="shared" si="71"/>
        <v>10.015325825408443</v>
      </c>
      <c r="Y151" s="29"/>
      <c r="Z151" s="30"/>
      <c r="AA151" s="29"/>
      <c r="AB151" s="30">
        <f t="shared" si="72"/>
        <v>10.015325825408443</v>
      </c>
      <c r="AC151" s="30">
        <f t="shared" si="73"/>
        <v>10.015325825408443</v>
      </c>
      <c r="AD151" s="29"/>
      <c r="AE151" s="30"/>
      <c r="AF151" s="29"/>
      <c r="AG151" s="30">
        <f t="shared" si="74"/>
        <v>10.015325825408443</v>
      </c>
    </row>
    <row r="152" spans="2:33" x14ac:dyDescent="0.3">
      <c r="B152" s="41">
        <f t="shared" si="75"/>
        <v>5</v>
      </c>
      <c r="C152" s="42" t="s">
        <v>4</v>
      </c>
      <c r="D152" s="43">
        <f t="shared" si="63"/>
        <v>10.611657737437874</v>
      </c>
      <c r="E152" s="43">
        <f t="shared" si="63"/>
        <v>2.2342766381127452</v>
      </c>
      <c r="F152" s="43">
        <f t="shared" si="63"/>
        <v>0</v>
      </c>
      <c r="G152" s="43">
        <f t="shared" si="63"/>
        <v>0</v>
      </c>
      <c r="H152" s="43">
        <f t="shared" si="66"/>
        <v>12.84593437555062</v>
      </c>
      <c r="I152" s="43">
        <f t="shared" si="64"/>
        <v>12.84593437555062</v>
      </c>
      <c r="J152" s="43">
        <f t="shared" si="64"/>
        <v>1.2306296381127453</v>
      </c>
      <c r="K152" s="43">
        <f t="shared" si="64"/>
        <v>0</v>
      </c>
      <c r="L152" s="43">
        <f t="shared" si="64"/>
        <v>0</v>
      </c>
      <c r="M152" s="45">
        <f t="shared" si="67"/>
        <v>14.076564013663365</v>
      </c>
      <c r="N152" s="43">
        <f t="shared" si="65"/>
        <v>14.076564013663365</v>
      </c>
      <c r="O152" s="43">
        <f t="shared" si="65"/>
        <v>-0.53842836188725463</v>
      </c>
      <c r="P152" s="43">
        <f t="shared" si="65"/>
        <v>0</v>
      </c>
      <c r="Q152" s="43">
        <f t="shared" si="65"/>
        <v>0</v>
      </c>
      <c r="R152" s="45">
        <f t="shared" si="68"/>
        <v>13.538135651776111</v>
      </c>
      <c r="S152" s="30">
        <f t="shared" si="69"/>
        <v>13.538135651776111</v>
      </c>
      <c r="T152" s="29"/>
      <c r="U152" s="30"/>
      <c r="V152" s="29"/>
      <c r="W152" s="30">
        <f t="shared" si="70"/>
        <v>13.538135651776111</v>
      </c>
      <c r="X152" s="30">
        <f t="shared" si="71"/>
        <v>13.538135651776111</v>
      </c>
      <c r="Y152" s="29"/>
      <c r="Z152" s="30"/>
      <c r="AA152" s="29"/>
      <c r="AB152" s="30">
        <f t="shared" si="72"/>
        <v>13.538135651776111</v>
      </c>
      <c r="AC152" s="30">
        <f t="shared" si="73"/>
        <v>13.538135651776111</v>
      </c>
      <c r="AD152" s="29"/>
      <c r="AE152" s="30"/>
      <c r="AF152" s="29"/>
      <c r="AG152" s="30">
        <f t="shared" si="74"/>
        <v>13.538135651776111</v>
      </c>
    </row>
    <row r="153" spans="2:33" x14ac:dyDescent="0.3">
      <c r="B153" s="41">
        <f t="shared" si="75"/>
        <v>6</v>
      </c>
      <c r="C153" s="42" t="s">
        <v>5</v>
      </c>
      <c r="D153" s="43">
        <f t="shared" si="63"/>
        <v>80.426144072095653</v>
      </c>
      <c r="E153" s="43">
        <f t="shared" si="63"/>
        <v>51.763841089385139</v>
      </c>
      <c r="F153" s="43">
        <f t="shared" si="63"/>
        <v>0</v>
      </c>
      <c r="G153" s="43">
        <f t="shared" si="63"/>
        <v>0</v>
      </c>
      <c r="H153" s="43">
        <f t="shared" si="66"/>
        <v>132.18998516148079</v>
      </c>
      <c r="I153" s="43">
        <f t="shared" si="64"/>
        <v>132.18998516148082</v>
      </c>
      <c r="J153" s="43">
        <f t="shared" si="64"/>
        <v>43.133659756051799</v>
      </c>
      <c r="K153" s="43">
        <f t="shared" si="64"/>
        <v>0</v>
      </c>
      <c r="L153" s="43">
        <f t="shared" si="64"/>
        <v>0</v>
      </c>
      <c r="M153" s="45">
        <f t="shared" si="67"/>
        <v>175.32364491753262</v>
      </c>
      <c r="N153" s="43">
        <f t="shared" si="65"/>
        <v>175.32364491753259</v>
      </c>
      <c r="O153" s="43">
        <f t="shared" si="65"/>
        <v>-10.636014910614861</v>
      </c>
      <c r="P153" s="43">
        <f t="shared" si="65"/>
        <v>0</v>
      </c>
      <c r="Q153" s="43">
        <f t="shared" si="65"/>
        <v>0</v>
      </c>
      <c r="R153" s="45">
        <f t="shared" si="68"/>
        <v>164.68763000691774</v>
      </c>
      <c r="S153" s="30">
        <f t="shared" si="69"/>
        <v>164.68763000691774</v>
      </c>
      <c r="T153" s="29"/>
      <c r="U153" s="30"/>
      <c r="V153" s="29"/>
      <c r="W153" s="30">
        <f t="shared" si="70"/>
        <v>164.68763000691774</v>
      </c>
      <c r="X153" s="30">
        <f t="shared" si="71"/>
        <v>164.68763000691774</v>
      </c>
      <c r="Y153" s="29"/>
      <c r="Z153" s="30"/>
      <c r="AA153" s="29"/>
      <c r="AB153" s="30">
        <f t="shared" si="72"/>
        <v>164.68763000691774</v>
      </c>
      <c r="AC153" s="30">
        <f t="shared" si="73"/>
        <v>164.68763000691774</v>
      </c>
      <c r="AD153" s="29"/>
      <c r="AE153" s="30"/>
      <c r="AF153" s="29"/>
      <c r="AG153" s="30">
        <f t="shared" si="74"/>
        <v>164.68763000691774</v>
      </c>
    </row>
    <row r="154" spans="2:33" x14ac:dyDescent="0.3">
      <c r="B154" s="41">
        <f t="shared" si="75"/>
        <v>7</v>
      </c>
      <c r="C154" s="42" t="s">
        <v>6</v>
      </c>
      <c r="D154" s="43">
        <f t="shared" si="63"/>
        <v>0</v>
      </c>
      <c r="E154" s="43">
        <f t="shared" si="63"/>
        <v>0</v>
      </c>
      <c r="F154" s="43">
        <f t="shared" si="63"/>
        <v>0</v>
      </c>
      <c r="G154" s="43">
        <f t="shared" si="63"/>
        <v>0</v>
      </c>
      <c r="H154" s="43">
        <f t="shared" si="66"/>
        <v>0</v>
      </c>
      <c r="I154" s="43">
        <f t="shared" si="64"/>
        <v>0</v>
      </c>
      <c r="J154" s="43">
        <f t="shared" si="64"/>
        <v>0</v>
      </c>
      <c r="K154" s="43">
        <f t="shared" si="64"/>
        <v>0</v>
      </c>
      <c r="L154" s="43">
        <f t="shared" si="64"/>
        <v>0</v>
      </c>
      <c r="M154" s="45">
        <f t="shared" si="67"/>
        <v>0</v>
      </c>
      <c r="N154" s="43">
        <f t="shared" si="65"/>
        <v>0</v>
      </c>
      <c r="O154" s="43">
        <f t="shared" si="65"/>
        <v>0</v>
      </c>
      <c r="P154" s="43">
        <f t="shared" si="65"/>
        <v>0</v>
      </c>
      <c r="Q154" s="43">
        <f t="shared" si="65"/>
        <v>0</v>
      </c>
      <c r="R154" s="45">
        <f t="shared" si="68"/>
        <v>0</v>
      </c>
      <c r="S154" s="30">
        <f t="shared" si="69"/>
        <v>0</v>
      </c>
      <c r="T154" s="29"/>
      <c r="U154" s="30"/>
      <c r="V154" s="29"/>
      <c r="W154" s="30">
        <f t="shared" si="70"/>
        <v>0</v>
      </c>
      <c r="X154" s="30">
        <f t="shared" si="71"/>
        <v>0</v>
      </c>
      <c r="Y154" s="29"/>
      <c r="Z154" s="30"/>
      <c r="AA154" s="29"/>
      <c r="AB154" s="30">
        <f t="shared" si="72"/>
        <v>0</v>
      </c>
      <c r="AC154" s="30">
        <f t="shared" si="73"/>
        <v>0</v>
      </c>
      <c r="AD154" s="29"/>
      <c r="AE154" s="30"/>
      <c r="AF154" s="29"/>
      <c r="AG154" s="30">
        <f t="shared" si="74"/>
        <v>0</v>
      </c>
    </row>
    <row r="155" spans="2:33" x14ac:dyDescent="0.3">
      <c r="B155" s="41">
        <f t="shared" si="75"/>
        <v>8</v>
      </c>
      <c r="C155" s="42" t="s">
        <v>7</v>
      </c>
      <c r="D155" s="43">
        <f t="shared" si="63"/>
        <v>0</v>
      </c>
      <c r="E155" s="43">
        <f t="shared" si="63"/>
        <v>0</v>
      </c>
      <c r="F155" s="43">
        <f t="shared" si="63"/>
        <v>0</v>
      </c>
      <c r="G155" s="43">
        <f t="shared" si="63"/>
        <v>0</v>
      </c>
      <c r="H155" s="43">
        <f t="shared" si="66"/>
        <v>0</v>
      </c>
      <c r="I155" s="43">
        <f t="shared" si="64"/>
        <v>0</v>
      </c>
      <c r="J155" s="43">
        <f t="shared" si="64"/>
        <v>0</v>
      </c>
      <c r="K155" s="43">
        <f t="shared" si="64"/>
        <v>0</v>
      </c>
      <c r="L155" s="43">
        <f t="shared" si="64"/>
        <v>0</v>
      </c>
      <c r="M155" s="45">
        <f t="shared" si="67"/>
        <v>0</v>
      </c>
      <c r="N155" s="43">
        <f t="shared" si="65"/>
        <v>0</v>
      </c>
      <c r="O155" s="43">
        <f t="shared" si="65"/>
        <v>0</v>
      </c>
      <c r="P155" s="43">
        <f t="shared" si="65"/>
        <v>0</v>
      </c>
      <c r="Q155" s="43">
        <f t="shared" si="65"/>
        <v>0</v>
      </c>
      <c r="R155" s="45">
        <f t="shared" si="68"/>
        <v>0</v>
      </c>
      <c r="S155" s="30">
        <f t="shared" si="69"/>
        <v>0</v>
      </c>
      <c r="T155" s="29"/>
      <c r="U155" s="30"/>
      <c r="V155" s="29"/>
      <c r="W155" s="30">
        <f t="shared" si="70"/>
        <v>0</v>
      </c>
      <c r="X155" s="30">
        <f t="shared" si="71"/>
        <v>0</v>
      </c>
      <c r="Y155" s="29"/>
      <c r="Z155" s="30"/>
      <c r="AA155" s="29"/>
      <c r="AB155" s="30">
        <f t="shared" si="72"/>
        <v>0</v>
      </c>
      <c r="AC155" s="30">
        <f t="shared" si="73"/>
        <v>0</v>
      </c>
      <c r="AD155" s="29"/>
      <c r="AE155" s="30"/>
      <c r="AF155" s="29"/>
      <c r="AG155" s="30">
        <f t="shared" si="74"/>
        <v>0</v>
      </c>
    </row>
    <row r="156" spans="2:33" x14ac:dyDescent="0.3">
      <c r="B156" s="41">
        <f t="shared" si="75"/>
        <v>9</v>
      </c>
      <c r="C156" s="42" t="s">
        <v>8</v>
      </c>
      <c r="D156" s="43">
        <f t="shared" si="63"/>
        <v>0</v>
      </c>
      <c r="E156" s="43">
        <f t="shared" si="63"/>
        <v>0</v>
      </c>
      <c r="F156" s="43">
        <f t="shared" si="63"/>
        <v>0</v>
      </c>
      <c r="G156" s="43">
        <f t="shared" si="63"/>
        <v>0</v>
      </c>
      <c r="H156" s="43">
        <f t="shared" si="66"/>
        <v>0</v>
      </c>
      <c r="I156" s="43">
        <f t="shared" si="64"/>
        <v>0</v>
      </c>
      <c r="J156" s="43">
        <f t="shared" si="64"/>
        <v>0</v>
      </c>
      <c r="K156" s="43">
        <f t="shared" si="64"/>
        <v>0</v>
      </c>
      <c r="L156" s="43">
        <f t="shared" si="64"/>
        <v>0</v>
      </c>
      <c r="M156" s="45">
        <f t="shared" si="67"/>
        <v>0</v>
      </c>
      <c r="N156" s="43">
        <f t="shared" si="65"/>
        <v>0</v>
      </c>
      <c r="O156" s="43">
        <f t="shared" si="65"/>
        <v>0</v>
      </c>
      <c r="P156" s="43">
        <f t="shared" si="65"/>
        <v>0</v>
      </c>
      <c r="Q156" s="43">
        <f t="shared" si="65"/>
        <v>0</v>
      </c>
      <c r="R156" s="45">
        <f t="shared" si="68"/>
        <v>0</v>
      </c>
      <c r="S156" s="30">
        <f t="shared" si="69"/>
        <v>0</v>
      </c>
      <c r="T156" s="29"/>
      <c r="U156" s="30"/>
      <c r="V156" s="29"/>
      <c r="W156" s="30">
        <f t="shared" si="70"/>
        <v>0</v>
      </c>
      <c r="X156" s="30">
        <f t="shared" si="71"/>
        <v>0</v>
      </c>
      <c r="Y156" s="29"/>
      <c r="Z156" s="30"/>
      <c r="AA156" s="29"/>
      <c r="AB156" s="30">
        <f t="shared" si="72"/>
        <v>0</v>
      </c>
      <c r="AC156" s="30">
        <f t="shared" si="73"/>
        <v>0</v>
      </c>
      <c r="AD156" s="29"/>
      <c r="AE156" s="30"/>
      <c r="AF156" s="29"/>
      <c r="AG156" s="30">
        <f t="shared" si="74"/>
        <v>0</v>
      </c>
    </row>
    <row r="157" spans="2:33" x14ac:dyDescent="0.3">
      <c r="B157" s="41">
        <f t="shared" si="75"/>
        <v>10</v>
      </c>
      <c r="C157" s="42" t="s">
        <v>9</v>
      </c>
      <c r="D157" s="43">
        <f t="shared" si="63"/>
        <v>1.3004634274450018</v>
      </c>
      <c r="E157" s="43">
        <f t="shared" si="63"/>
        <v>-0.16252562285020911</v>
      </c>
      <c r="F157" s="43">
        <f t="shared" si="63"/>
        <v>0</v>
      </c>
      <c r="G157" s="43">
        <f t="shared" si="63"/>
        <v>0</v>
      </c>
      <c r="H157" s="43">
        <f t="shared" si="66"/>
        <v>1.1379378045947925</v>
      </c>
      <c r="I157" s="43">
        <f t="shared" si="64"/>
        <v>1.1379378045947928</v>
      </c>
      <c r="J157" s="43">
        <f t="shared" si="64"/>
        <v>-0.16252562285020911</v>
      </c>
      <c r="K157" s="43">
        <f t="shared" si="64"/>
        <v>0</v>
      </c>
      <c r="L157" s="43">
        <f t="shared" si="64"/>
        <v>0</v>
      </c>
      <c r="M157" s="45">
        <f t="shared" si="67"/>
        <v>0.97541218174458366</v>
      </c>
      <c r="N157" s="43">
        <f t="shared" si="65"/>
        <v>0.97541218174458366</v>
      </c>
      <c r="O157" s="43">
        <f t="shared" si="65"/>
        <v>-0.16252562285020911</v>
      </c>
      <c r="P157" s="43">
        <f t="shared" si="65"/>
        <v>0</v>
      </c>
      <c r="Q157" s="43">
        <f t="shared" si="65"/>
        <v>0</v>
      </c>
      <c r="R157" s="45">
        <f t="shared" si="68"/>
        <v>0.81288655889437456</v>
      </c>
      <c r="S157" s="30">
        <f t="shared" si="69"/>
        <v>0.81288655889437456</v>
      </c>
      <c r="T157" s="29"/>
      <c r="U157" s="30"/>
      <c r="V157" s="29"/>
      <c r="W157" s="30">
        <f t="shared" si="70"/>
        <v>0.81288655889437456</v>
      </c>
      <c r="X157" s="30">
        <f t="shared" si="71"/>
        <v>0.81288655889437456</v>
      </c>
      <c r="Y157" s="29"/>
      <c r="Z157" s="30"/>
      <c r="AA157" s="29"/>
      <c r="AB157" s="30">
        <f t="shared" si="72"/>
        <v>0.81288655889437456</v>
      </c>
      <c r="AC157" s="30">
        <f t="shared" si="73"/>
        <v>0.81288655889437456</v>
      </c>
      <c r="AD157" s="29"/>
      <c r="AE157" s="30"/>
      <c r="AF157" s="29"/>
      <c r="AG157" s="30">
        <f t="shared" si="74"/>
        <v>0.81288655889437456</v>
      </c>
    </row>
    <row r="158" spans="2:33" x14ac:dyDescent="0.3">
      <c r="B158" s="41">
        <f t="shared" si="75"/>
        <v>11</v>
      </c>
      <c r="C158" s="42" t="s">
        <v>10</v>
      </c>
      <c r="D158" s="43">
        <f t="shared" si="63"/>
        <v>0.29306294453361648</v>
      </c>
      <c r="E158" s="43">
        <f t="shared" si="63"/>
        <v>-2.2552859432063362E-2</v>
      </c>
      <c r="F158" s="43">
        <f t="shared" si="63"/>
        <v>0</v>
      </c>
      <c r="G158" s="43">
        <f t="shared" si="63"/>
        <v>0</v>
      </c>
      <c r="H158" s="43">
        <f t="shared" si="66"/>
        <v>0.27051008510155311</v>
      </c>
      <c r="I158" s="43">
        <f t="shared" si="64"/>
        <v>0.27051008510155311</v>
      </c>
      <c r="J158" s="43">
        <f t="shared" si="64"/>
        <v>-2.2552859432063362E-2</v>
      </c>
      <c r="K158" s="43">
        <f t="shared" si="64"/>
        <v>0</v>
      </c>
      <c r="L158" s="43">
        <f t="shared" si="64"/>
        <v>0</v>
      </c>
      <c r="M158" s="45">
        <f t="shared" si="67"/>
        <v>0.24795722566948974</v>
      </c>
      <c r="N158" s="43">
        <f t="shared" si="65"/>
        <v>0.24795722566948974</v>
      </c>
      <c r="O158" s="43">
        <f t="shared" si="65"/>
        <v>-2.2552859432063362E-2</v>
      </c>
      <c r="P158" s="43">
        <f t="shared" si="65"/>
        <v>0</v>
      </c>
      <c r="Q158" s="43">
        <f t="shared" si="65"/>
        <v>0</v>
      </c>
      <c r="R158" s="45">
        <f t="shared" si="68"/>
        <v>0.22540436623742638</v>
      </c>
      <c r="S158" s="30">
        <f t="shared" si="69"/>
        <v>0.22540436623742638</v>
      </c>
      <c r="T158" s="29"/>
      <c r="U158" s="30"/>
      <c r="V158" s="29"/>
      <c r="W158" s="30">
        <f t="shared" si="70"/>
        <v>0.22540436623742638</v>
      </c>
      <c r="X158" s="30">
        <f t="shared" si="71"/>
        <v>0.22540436623742638</v>
      </c>
      <c r="Y158" s="29"/>
      <c r="Z158" s="30"/>
      <c r="AA158" s="29"/>
      <c r="AB158" s="30">
        <f t="shared" si="72"/>
        <v>0.22540436623742638</v>
      </c>
      <c r="AC158" s="30">
        <f t="shared" si="73"/>
        <v>0.22540436623742638</v>
      </c>
      <c r="AD158" s="29"/>
      <c r="AE158" s="30"/>
      <c r="AF158" s="29"/>
      <c r="AG158" s="30">
        <f t="shared" si="74"/>
        <v>0.22540436623742638</v>
      </c>
    </row>
    <row r="159" spans="2:33" x14ac:dyDescent="0.3">
      <c r="B159" s="41">
        <f t="shared" si="75"/>
        <v>12</v>
      </c>
      <c r="C159" s="42" t="s">
        <v>11</v>
      </c>
      <c r="D159" s="43">
        <f t="shared" si="63"/>
        <v>0.43779494642840294</v>
      </c>
      <c r="E159" s="43">
        <f t="shared" si="63"/>
        <v>-3.0719753643211386E-2</v>
      </c>
      <c r="F159" s="43">
        <f t="shared" si="63"/>
        <v>0</v>
      </c>
      <c r="G159" s="43">
        <f t="shared" si="63"/>
        <v>0</v>
      </c>
      <c r="H159" s="43">
        <f t="shared" si="66"/>
        <v>0.40707519278519155</v>
      </c>
      <c r="I159" s="43">
        <f t="shared" si="64"/>
        <v>0.40707519278519155</v>
      </c>
      <c r="J159" s="43">
        <f t="shared" si="64"/>
        <v>-3.0719753643211386E-2</v>
      </c>
      <c r="K159" s="43">
        <f t="shared" si="64"/>
        <v>0</v>
      </c>
      <c r="L159" s="43">
        <f t="shared" si="64"/>
        <v>0</v>
      </c>
      <c r="M159" s="45">
        <f t="shared" si="67"/>
        <v>0.37635543914198016</v>
      </c>
      <c r="N159" s="43">
        <f t="shared" si="65"/>
        <v>0.37635543914198016</v>
      </c>
      <c r="O159" s="43">
        <f t="shared" si="65"/>
        <v>-3.0719753643211386E-2</v>
      </c>
      <c r="P159" s="43">
        <f t="shared" si="65"/>
        <v>0</v>
      </c>
      <c r="Q159" s="43">
        <f t="shared" si="65"/>
        <v>0</v>
      </c>
      <c r="R159" s="45">
        <f t="shared" si="68"/>
        <v>0.34563568549876877</v>
      </c>
      <c r="S159" s="30">
        <f t="shared" si="69"/>
        <v>0.34563568549876877</v>
      </c>
      <c r="T159" s="29"/>
      <c r="U159" s="30"/>
      <c r="V159" s="29"/>
      <c r="W159" s="30">
        <f t="shared" si="70"/>
        <v>0.34563568549876877</v>
      </c>
      <c r="X159" s="30">
        <f t="shared" si="71"/>
        <v>0.34563568549876877</v>
      </c>
      <c r="Y159" s="29"/>
      <c r="Z159" s="30"/>
      <c r="AA159" s="29"/>
      <c r="AB159" s="30">
        <f t="shared" si="72"/>
        <v>0.34563568549876877</v>
      </c>
      <c r="AC159" s="30">
        <f t="shared" si="73"/>
        <v>0.34563568549876877</v>
      </c>
      <c r="AD159" s="29"/>
      <c r="AE159" s="30"/>
      <c r="AF159" s="29"/>
      <c r="AG159" s="30">
        <f t="shared" si="74"/>
        <v>0.34563568549876877</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0.18875680003442558</v>
      </c>
      <c r="E161" s="43">
        <f t="shared" si="63"/>
        <v>-4.7217133691667822E-2</v>
      </c>
      <c r="F161" s="43">
        <f t="shared" si="63"/>
        <v>0</v>
      </c>
      <c r="G161" s="43">
        <f t="shared" si="63"/>
        <v>0</v>
      </c>
      <c r="H161" s="43">
        <f t="shared" si="66"/>
        <v>0.14153966634275775</v>
      </c>
      <c r="I161" s="43">
        <f t="shared" si="64"/>
        <v>0.14153966634275775</v>
      </c>
      <c r="J161" s="43">
        <f t="shared" si="64"/>
        <v>-4.7217133691667822E-2</v>
      </c>
      <c r="K161" s="43">
        <f t="shared" si="64"/>
        <v>0</v>
      </c>
      <c r="L161" s="43">
        <f t="shared" si="64"/>
        <v>0</v>
      </c>
      <c r="M161" s="45">
        <f t="shared" si="67"/>
        <v>9.4322532651089919E-2</v>
      </c>
      <c r="N161" s="43">
        <f t="shared" si="65"/>
        <v>9.4322532651089919E-2</v>
      </c>
      <c r="O161" s="43">
        <f t="shared" si="65"/>
        <v>-1.1843042455331208E-2</v>
      </c>
      <c r="P161" s="43">
        <f t="shared" si="65"/>
        <v>0</v>
      </c>
      <c r="Q161" s="43">
        <f t="shared" si="65"/>
        <v>0</v>
      </c>
      <c r="R161" s="45">
        <f t="shared" si="68"/>
        <v>8.2479490195758703E-2</v>
      </c>
      <c r="S161" s="30">
        <f t="shared" si="69"/>
        <v>8.2479490195758703E-2</v>
      </c>
      <c r="T161" s="29"/>
      <c r="U161" s="30"/>
      <c r="V161" s="29"/>
      <c r="W161" s="30">
        <f t="shared" si="70"/>
        <v>8.2479490195758703E-2</v>
      </c>
      <c r="X161" s="30">
        <f t="shared" si="71"/>
        <v>8.2479490195758703E-2</v>
      </c>
      <c r="Y161" s="29"/>
      <c r="Z161" s="30"/>
      <c r="AA161" s="29"/>
      <c r="AB161" s="30">
        <f t="shared" si="72"/>
        <v>8.2479490195758703E-2</v>
      </c>
      <c r="AC161" s="30">
        <f t="shared" si="73"/>
        <v>8.2479490195758703E-2</v>
      </c>
      <c r="AD161" s="29"/>
      <c r="AE161" s="30"/>
      <c r="AF161" s="29"/>
      <c r="AG161" s="30">
        <f t="shared" si="74"/>
        <v>8.2479490195758703E-2</v>
      </c>
    </row>
    <row r="162" spans="2:33" x14ac:dyDescent="0.3">
      <c r="B162" s="41">
        <f t="shared" si="75"/>
        <v>15</v>
      </c>
      <c r="C162" s="28" t="s">
        <v>14</v>
      </c>
      <c r="D162" s="43">
        <f t="shared" si="63"/>
        <v>3.0756341659348169E-3</v>
      </c>
      <c r="E162" s="43">
        <f t="shared" si="63"/>
        <v>-3.0866276342210837E-4</v>
      </c>
      <c r="F162" s="43">
        <f t="shared" si="63"/>
        <v>0</v>
      </c>
      <c r="G162" s="43">
        <f t="shared" si="63"/>
        <v>0</v>
      </c>
      <c r="H162" s="43">
        <f t="shared" si="66"/>
        <v>2.7669714025127085E-3</v>
      </c>
      <c r="I162" s="43">
        <f t="shared" si="64"/>
        <v>2.7669714025127089E-3</v>
      </c>
      <c r="J162" s="43">
        <f t="shared" si="64"/>
        <v>-3.0866276342210843E-4</v>
      </c>
      <c r="K162" s="43">
        <f t="shared" si="64"/>
        <v>0</v>
      </c>
      <c r="L162" s="43">
        <f t="shared" si="64"/>
        <v>0</v>
      </c>
      <c r="M162" s="45">
        <f t="shared" si="67"/>
        <v>2.4583086390906005E-3</v>
      </c>
      <c r="N162" s="43">
        <f t="shared" si="65"/>
        <v>2.4583086390906009E-3</v>
      </c>
      <c r="O162" s="43">
        <f t="shared" si="65"/>
        <v>-3.0866276342210848E-4</v>
      </c>
      <c r="P162" s="43">
        <f t="shared" si="65"/>
        <v>0</v>
      </c>
      <c r="Q162" s="43">
        <f t="shared" si="65"/>
        <v>0</v>
      </c>
      <c r="R162" s="45">
        <f t="shared" si="68"/>
        <v>2.1496458756684925E-3</v>
      </c>
      <c r="S162" s="30">
        <f t="shared" si="69"/>
        <v>2.1496458756684925E-3</v>
      </c>
      <c r="T162" s="29"/>
      <c r="U162" s="30"/>
      <c r="V162" s="29"/>
      <c r="W162" s="30">
        <f t="shared" si="70"/>
        <v>2.1496458756684925E-3</v>
      </c>
      <c r="X162" s="30">
        <f t="shared" si="71"/>
        <v>2.1496458756684925E-3</v>
      </c>
      <c r="Y162" s="29"/>
      <c r="Z162" s="30"/>
      <c r="AA162" s="29"/>
      <c r="AB162" s="30">
        <f t="shared" si="72"/>
        <v>2.1496458756684925E-3</v>
      </c>
      <c r="AC162" s="30">
        <f t="shared" si="73"/>
        <v>2.1496458756684925E-3</v>
      </c>
      <c r="AD162" s="29"/>
      <c r="AE162" s="30"/>
      <c r="AF162" s="29"/>
      <c r="AG162" s="30">
        <f t="shared" si="74"/>
        <v>2.1496458756684925E-3</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112.60172127932638</v>
      </c>
      <c r="E165" s="36">
        <f t="shared" ref="E165:R165" si="76">SUM(E148:E163)</f>
        <v>52.784569309183553</v>
      </c>
      <c r="F165" s="36">
        <f t="shared" si="76"/>
        <v>0</v>
      </c>
      <c r="G165" s="36">
        <f t="shared" si="76"/>
        <v>0</v>
      </c>
      <c r="H165" s="36">
        <f t="shared" si="76"/>
        <v>165.38629058850995</v>
      </c>
      <c r="I165" s="36">
        <f t="shared" si="76"/>
        <v>165.38629058850998</v>
      </c>
      <c r="J165" s="36">
        <f t="shared" si="76"/>
        <v>43.150740975850212</v>
      </c>
      <c r="K165" s="36">
        <f t="shared" si="76"/>
        <v>0</v>
      </c>
      <c r="L165" s="36">
        <f t="shared" si="76"/>
        <v>0</v>
      </c>
      <c r="M165" s="36">
        <f t="shared" si="76"/>
        <v>208.53703156436018</v>
      </c>
      <c r="N165" s="36">
        <f t="shared" si="76"/>
        <v>208.53703156436018</v>
      </c>
      <c r="O165" s="36">
        <f t="shared" si="76"/>
        <v>-12.35261759958011</v>
      </c>
      <c r="P165" s="36">
        <f t="shared" si="76"/>
        <v>0</v>
      </c>
      <c r="Q165" s="36">
        <f t="shared" si="76"/>
        <v>0</v>
      </c>
      <c r="R165" s="36">
        <f t="shared" si="76"/>
        <v>196.18441396478008</v>
      </c>
      <c r="S165" s="36">
        <f t="shared" ref="S165:AG165" si="77">SUM(S148:S164)</f>
        <v>196.18441396478008</v>
      </c>
      <c r="T165" s="36">
        <f t="shared" si="77"/>
        <v>0</v>
      </c>
      <c r="U165" s="36">
        <f t="shared" si="77"/>
        <v>0</v>
      </c>
      <c r="V165" s="36">
        <f t="shared" si="77"/>
        <v>0</v>
      </c>
      <c r="W165" s="36">
        <f t="shared" si="77"/>
        <v>196.18441396478008</v>
      </c>
      <c r="X165" s="36">
        <f t="shared" si="77"/>
        <v>196.18441396478008</v>
      </c>
      <c r="Y165" s="36">
        <f t="shared" si="77"/>
        <v>0</v>
      </c>
      <c r="Z165" s="36">
        <f t="shared" si="77"/>
        <v>0</v>
      </c>
      <c r="AA165" s="36">
        <f t="shared" si="77"/>
        <v>0</v>
      </c>
      <c r="AB165" s="36">
        <f t="shared" si="77"/>
        <v>196.18441396478008</v>
      </c>
      <c r="AC165" s="36">
        <f t="shared" si="77"/>
        <v>196.18441396478008</v>
      </c>
      <c r="AD165" s="36">
        <f t="shared" si="77"/>
        <v>0</v>
      </c>
      <c r="AE165" s="36">
        <f t="shared" si="77"/>
        <v>0</v>
      </c>
      <c r="AF165" s="36">
        <f t="shared" si="77"/>
        <v>0</v>
      </c>
      <c r="AG165" s="36">
        <f t="shared" si="77"/>
        <v>196.18441396478008</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zoomScale="70" zoomScaleNormal="68" zoomScaleSheetLayoutView="70" workbookViewId="0"/>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117</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 t="shared" ref="B17:B32" si="0">B16+1</f>
        <v>2</v>
      </c>
      <c r="C17" s="28" t="s">
        <v>1</v>
      </c>
      <c r="D17" s="66">
        <v>0</v>
      </c>
      <c r="E17" s="66">
        <v>0</v>
      </c>
      <c r="F17" s="66">
        <v>0</v>
      </c>
      <c r="G17" s="67"/>
      <c r="H17" s="29">
        <f t="shared" ref="H17:H32" si="1">D17+E17-F17-G17</f>
        <v>0</v>
      </c>
      <c r="I17" s="30">
        <f t="shared" ref="I17:I32" si="2">H17</f>
        <v>0</v>
      </c>
      <c r="J17" s="66">
        <v>6.7450000000000001</v>
      </c>
      <c r="K17" s="66">
        <v>0</v>
      </c>
      <c r="L17" s="67"/>
      <c r="M17" s="30">
        <f t="shared" ref="M17:M32" si="3">I17+J17-K17-L17</f>
        <v>6.7450000000000001</v>
      </c>
      <c r="N17" s="68">
        <f t="shared" ref="N17:N32" si="4">M17</f>
        <v>6.7450000000000001</v>
      </c>
      <c r="O17" s="66">
        <v>12.5</v>
      </c>
      <c r="P17" s="66">
        <v>0</v>
      </c>
      <c r="Q17" s="67"/>
      <c r="R17" s="69">
        <f t="shared" ref="R17:R32" si="5">N17+O17-P17-Q17</f>
        <v>19.245000000000001</v>
      </c>
      <c r="S17" s="69">
        <f t="shared" ref="S17:S32" si="6">R17</f>
        <v>19.245000000000001</v>
      </c>
      <c r="T17" s="66">
        <v>0</v>
      </c>
      <c r="U17" s="66">
        <v>0</v>
      </c>
      <c r="V17" s="67"/>
      <c r="W17" s="69">
        <f t="shared" ref="W17:W32" si="7">S17+T17-U17-V17</f>
        <v>19.245000000000001</v>
      </c>
      <c r="X17" s="69">
        <f t="shared" ref="X17:X32" si="8">W17</f>
        <v>19.245000000000001</v>
      </c>
      <c r="Y17" s="70">
        <v>0</v>
      </c>
      <c r="Z17" s="70">
        <v>0</v>
      </c>
      <c r="AA17" s="67"/>
      <c r="AB17" s="69">
        <f t="shared" ref="AB17:AB32" si="9">X17+Y17-Z17-AA17</f>
        <v>19.245000000000001</v>
      </c>
    </row>
    <row r="18" spans="2:28" x14ac:dyDescent="0.3">
      <c r="B18" s="27">
        <f t="shared" si="0"/>
        <v>3</v>
      </c>
      <c r="C18" s="28" t="s">
        <v>2</v>
      </c>
      <c r="D18" s="71">
        <v>0</v>
      </c>
      <c r="E18" s="71">
        <v>0</v>
      </c>
      <c r="F18" s="71">
        <v>0</v>
      </c>
      <c r="G18" s="72"/>
      <c r="H18" s="29">
        <f t="shared" si="1"/>
        <v>0</v>
      </c>
      <c r="I18" s="30">
        <f t="shared" si="2"/>
        <v>0</v>
      </c>
      <c r="J18" s="71">
        <v>0</v>
      </c>
      <c r="K18" s="71">
        <v>0</v>
      </c>
      <c r="L18" s="72"/>
      <c r="M18" s="30">
        <f t="shared" si="3"/>
        <v>0</v>
      </c>
      <c r="N18" s="68">
        <f t="shared" si="4"/>
        <v>0</v>
      </c>
      <c r="O18" s="71">
        <v>0</v>
      </c>
      <c r="P18" s="71">
        <v>0</v>
      </c>
      <c r="Q18" s="72"/>
      <c r="R18" s="69">
        <f t="shared" si="5"/>
        <v>0</v>
      </c>
      <c r="S18" s="69">
        <f t="shared" si="6"/>
        <v>0</v>
      </c>
      <c r="T18" s="71">
        <v>0</v>
      </c>
      <c r="U18" s="71">
        <v>0</v>
      </c>
      <c r="V18" s="72"/>
      <c r="W18" s="69">
        <f t="shared" si="7"/>
        <v>0</v>
      </c>
      <c r="X18" s="69">
        <f t="shared" si="8"/>
        <v>0</v>
      </c>
      <c r="Y18" s="73">
        <v>0</v>
      </c>
      <c r="Z18" s="73">
        <v>0</v>
      </c>
      <c r="AA18" s="72"/>
      <c r="AB18" s="69">
        <f t="shared" si="9"/>
        <v>0</v>
      </c>
    </row>
    <row r="19" spans="2:28" x14ac:dyDescent="0.3">
      <c r="B19" s="27">
        <f t="shared" si="0"/>
        <v>4</v>
      </c>
      <c r="C19" s="28" t="s">
        <v>3</v>
      </c>
      <c r="D19" s="66">
        <v>0</v>
      </c>
      <c r="E19" s="66">
        <v>0</v>
      </c>
      <c r="F19" s="66">
        <v>0</v>
      </c>
      <c r="G19" s="67"/>
      <c r="H19" s="29">
        <f t="shared" si="1"/>
        <v>0</v>
      </c>
      <c r="I19" s="30">
        <f t="shared" si="2"/>
        <v>0</v>
      </c>
      <c r="J19" s="66">
        <v>0</v>
      </c>
      <c r="K19" s="66">
        <v>0</v>
      </c>
      <c r="L19" s="67"/>
      <c r="M19" s="30">
        <f t="shared" si="3"/>
        <v>0</v>
      </c>
      <c r="N19" s="68">
        <f t="shared" si="4"/>
        <v>0</v>
      </c>
      <c r="O19" s="66">
        <v>0</v>
      </c>
      <c r="P19" s="66">
        <v>0</v>
      </c>
      <c r="Q19" s="67"/>
      <c r="R19" s="69">
        <f t="shared" si="5"/>
        <v>0</v>
      </c>
      <c r="S19" s="69">
        <f t="shared" si="6"/>
        <v>0</v>
      </c>
      <c r="T19" s="66">
        <v>0</v>
      </c>
      <c r="U19" s="66">
        <v>0</v>
      </c>
      <c r="V19" s="67"/>
      <c r="W19" s="69">
        <f t="shared" si="7"/>
        <v>0</v>
      </c>
      <c r="X19" s="69">
        <f t="shared" si="8"/>
        <v>0</v>
      </c>
      <c r="Y19" s="70">
        <v>0</v>
      </c>
      <c r="Z19" s="70">
        <v>0</v>
      </c>
      <c r="AA19" s="67"/>
      <c r="AB19" s="69">
        <f t="shared" si="9"/>
        <v>0</v>
      </c>
    </row>
    <row r="20" spans="2:28" x14ac:dyDescent="0.3">
      <c r="B20" s="27">
        <f t="shared" si="0"/>
        <v>5</v>
      </c>
      <c r="C20" s="28" t="s">
        <v>4</v>
      </c>
      <c r="D20" s="66">
        <v>0</v>
      </c>
      <c r="E20" s="66">
        <v>10.83</v>
      </c>
      <c r="F20" s="66">
        <v>0</v>
      </c>
      <c r="G20" s="67"/>
      <c r="H20" s="29">
        <f t="shared" si="1"/>
        <v>10.83</v>
      </c>
      <c r="I20" s="30">
        <f t="shared" si="2"/>
        <v>10.83</v>
      </c>
      <c r="J20" s="66">
        <v>13</v>
      </c>
      <c r="K20" s="66">
        <v>0</v>
      </c>
      <c r="L20" s="67"/>
      <c r="M20" s="30">
        <f t="shared" si="3"/>
        <v>23.83</v>
      </c>
      <c r="N20" s="68">
        <f t="shared" si="4"/>
        <v>23.83</v>
      </c>
      <c r="O20" s="66">
        <v>26.5</v>
      </c>
      <c r="P20" s="66">
        <v>0</v>
      </c>
      <c r="Q20" s="67"/>
      <c r="R20" s="69">
        <f t="shared" si="5"/>
        <v>50.33</v>
      </c>
      <c r="S20" s="69">
        <f t="shared" si="6"/>
        <v>50.33</v>
      </c>
      <c r="T20" s="66">
        <v>276.12</v>
      </c>
      <c r="U20" s="66">
        <v>0</v>
      </c>
      <c r="V20" s="67"/>
      <c r="W20" s="69">
        <f t="shared" si="7"/>
        <v>326.45</v>
      </c>
      <c r="X20" s="69">
        <f t="shared" si="8"/>
        <v>326.45</v>
      </c>
      <c r="Y20" s="70">
        <v>0</v>
      </c>
      <c r="Z20" s="70">
        <v>0</v>
      </c>
      <c r="AA20" s="67"/>
      <c r="AB20" s="69">
        <f t="shared" si="9"/>
        <v>326.45</v>
      </c>
    </row>
    <row r="21" spans="2:28" x14ac:dyDescent="0.3">
      <c r="B21" s="27">
        <f t="shared" si="0"/>
        <v>6</v>
      </c>
      <c r="C21" s="28" t="s">
        <v>5</v>
      </c>
      <c r="D21" s="66">
        <v>0</v>
      </c>
      <c r="E21" s="66">
        <v>124.74000000000001</v>
      </c>
      <c r="F21" s="66">
        <v>0</v>
      </c>
      <c r="G21" s="67"/>
      <c r="H21" s="29">
        <f t="shared" si="1"/>
        <v>124.74000000000001</v>
      </c>
      <c r="I21" s="30">
        <f t="shared" si="2"/>
        <v>124.74000000000001</v>
      </c>
      <c r="J21" s="66">
        <v>99.927499999999995</v>
      </c>
      <c r="K21" s="66">
        <v>0</v>
      </c>
      <c r="L21" s="67"/>
      <c r="M21" s="30">
        <f t="shared" si="3"/>
        <v>224.66750000000002</v>
      </c>
      <c r="N21" s="68">
        <f t="shared" si="4"/>
        <v>224.66750000000002</v>
      </c>
      <c r="O21" s="66">
        <v>43.795000000000002</v>
      </c>
      <c r="P21" s="66">
        <v>0</v>
      </c>
      <c r="Q21" s="67"/>
      <c r="R21" s="69">
        <f t="shared" si="5"/>
        <v>268.46250000000003</v>
      </c>
      <c r="S21" s="69">
        <f t="shared" si="6"/>
        <v>268.46250000000003</v>
      </c>
      <c r="T21" s="66">
        <v>65.413333333333327</v>
      </c>
      <c r="U21" s="66">
        <v>0</v>
      </c>
      <c r="V21" s="67"/>
      <c r="W21" s="69">
        <f t="shared" si="7"/>
        <v>333.87583333333339</v>
      </c>
      <c r="X21" s="69">
        <f t="shared" si="8"/>
        <v>333.87583333333339</v>
      </c>
      <c r="Y21" s="70">
        <v>72.77</v>
      </c>
      <c r="Z21" s="70">
        <v>0</v>
      </c>
      <c r="AA21" s="67"/>
      <c r="AB21" s="69">
        <f t="shared" si="9"/>
        <v>406.64583333333337</v>
      </c>
    </row>
    <row r="22" spans="2:28" x14ac:dyDescent="0.3">
      <c r="B22" s="27">
        <f t="shared" si="0"/>
        <v>7</v>
      </c>
      <c r="C22" s="28" t="s">
        <v>6</v>
      </c>
      <c r="D22" s="66">
        <v>0</v>
      </c>
      <c r="E22" s="66">
        <v>0</v>
      </c>
      <c r="F22" s="66">
        <v>0</v>
      </c>
      <c r="G22" s="74"/>
      <c r="H22" s="29">
        <f t="shared" si="1"/>
        <v>0</v>
      </c>
      <c r="I22" s="30">
        <f t="shared" si="2"/>
        <v>0</v>
      </c>
      <c r="J22" s="66">
        <v>0</v>
      </c>
      <c r="K22" s="66">
        <v>0</v>
      </c>
      <c r="L22" s="74"/>
      <c r="M22" s="30">
        <f t="shared" si="3"/>
        <v>0</v>
      </c>
      <c r="N22" s="68">
        <f t="shared" si="4"/>
        <v>0</v>
      </c>
      <c r="O22" s="66">
        <v>0</v>
      </c>
      <c r="P22" s="66">
        <v>0</v>
      </c>
      <c r="Q22" s="74"/>
      <c r="R22" s="69">
        <f t="shared" si="5"/>
        <v>0</v>
      </c>
      <c r="S22" s="69">
        <f t="shared" si="6"/>
        <v>0</v>
      </c>
      <c r="T22" s="66">
        <v>0</v>
      </c>
      <c r="U22" s="66">
        <v>0</v>
      </c>
      <c r="V22" s="74"/>
      <c r="W22" s="69">
        <f t="shared" si="7"/>
        <v>0</v>
      </c>
      <c r="X22" s="69">
        <f t="shared" si="8"/>
        <v>0</v>
      </c>
      <c r="Y22" s="70">
        <v>0</v>
      </c>
      <c r="Z22" s="70">
        <v>0</v>
      </c>
      <c r="AA22" s="74"/>
      <c r="AB22" s="69">
        <f t="shared" si="9"/>
        <v>0</v>
      </c>
    </row>
    <row r="23" spans="2:28" x14ac:dyDescent="0.3">
      <c r="B23" s="27">
        <f t="shared" si="0"/>
        <v>8</v>
      </c>
      <c r="C23" s="28" t="s">
        <v>7</v>
      </c>
      <c r="D23" s="66">
        <v>0</v>
      </c>
      <c r="E23" s="66">
        <v>2.6666666666666665E-2</v>
      </c>
      <c r="F23" s="66">
        <v>0</v>
      </c>
      <c r="G23" s="74"/>
      <c r="H23" s="29">
        <f t="shared" si="1"/>
        <v>2.6666666666666665E-2</v>
      </c>
      <c r="I23" s="30">
        <f t="shared" si="2"/>
        <v>2.6666666666666665E-2</v>
      </c>
      <c r="J23" s="66">
        <v>0.02</v>
      </c>
      <c r="K23" s="66">
        <v>0</v>
      </c>
      <c r="L23" s="74"/>
      <c r="M23" s="30">
        <f t="shared" si="3"/>
        <v>4.6666666666666662E-2</v>
      </c>
      <c r="N23" s="68">
        <f t="shared" si="4"/>
        <v>4.6666666666666662E-2</v>
      </c>
      <c r="O23" s="66">
        <v>0.04</v>
      </c>
      <c r="P23" s="66">
        <v>0</v>
      </c>
      <c r="Q23" s="74"/>
      <c r="R23" s="69">
        <f t="shared" si="5"/>
        <v>8.666666666666667E-2</v>
      </c>
      <c r="S23" s="69">
        <f t="shared" si="6"/>
        <v>8.666666666666667E-2</v>
      </c>
      <c r="T23" s="66">
        <v>5.333333333333333E-2</v>
      </c>
      <c r="U23" s="66">
        <v>0</v>
      </c>
      <c r="V23" s="74"/>
      <c r="W23" s="69">
        <f t="shared" si="7"/>
        <v>0.14000000000000001</v>
      </c>
      <c r="X23" s="69">
        <f t="shared" si="8"/>
        <v>0.14000000000000001</v>
      </c>
      <c r="Y23" s="70">
        <v>0.08</v>
      </c>
      <c r="Z23" s="70">
        <v>0</v>
      </c>
      <c r="AA23" s="74"/>
      <c r="AB23" s="69">
        <f t="shared" si="9"/>
        <v>0.22000000000000003</v>
      </c>
    </row>
    <row r="24" spans="2:28" x14ac:dyDescent="0.3">
      <c r="B24" s="27">
        <f t="shared" si="0"/>
        <v>9</v>
      </c>
      <c r="C24" s="28" t="s">
        <v>8</v>
      </c>
      <c r="D24" s="66">
        <v>0</v>
      </c>
      <c r="E24" s="66">
        <v>0</v>
      </c>
      <c r="F24" s="66">
        <v>0</v>
      </c>
      <c r="G24" s="74"/>
      <c r="H24" s="29">
        <f t="shared" si="1"/>
        <v>0</v>
      </c>
      <c r="I24" s="30">
        <f t="shared" si="2"/>
        <v>0</v>
      </c>
      <c r="J24" s="66">
        <v>0</v>
      </c>
      <c r="K24" s="66">
        <v>0</v>
      </c>
      <c r="L24" s="74"/>
      <c r="M24" s="30">
        <f t="shared" si="3"/>
        <v>0</v>
      </c>
      <c r="N24" s="68">
        <f t="shared" si="4"/>
        <v>0</v>
      </c>
      <c r="O24" s="66">
        <v>0</v>
      </c>
      <c r="P24" s="66">
        <v>0</v>
      </c>
      <c r="Q24" s="74"/>
      <c r="R24" s="69">
        <f t="shared" si="5"/>
        <v>0</v>
      </c>
      <c r="S24" s="69">
        <f t="shared" si="6"/>
        <v>0</v>
      </c>
      <c r="T24" s="66">
        <v>0</v>
      </c>
      <c r="U24" s="66">
        <v>0</v>
      </c>
      <c r="V24" s="74"/>
      <c r="W24" s="69">
        <f t="shared" si="7"/>
        <v>0</v>
      </c>
      <c r="X24" s="69">
        <f t="shared" si="8"/>
        <v>0</v>
      </c>
      <c r="Y24" s="70">
        <v>0</v>
      </c>
      <c r="Z24" s="70">
        <v>0</v>
      </c>
      <c r="AA24" s="74"/>
      <c r="AB24" s="69">
        <f t="shared" si="9"/>
        <v>0</v>
      </c>
    </row>
    <row r="25" spans="2:28" x14ac:dyDescent="0.3">
      <c r="B25" s="27">
        <f t="shared" si="0"/>
        <v>10</v>
      </c>
      <c r="C25" s="28" t="s">
        <v>9</v>
      </c>
      <c r="D25" s="66">
        <v>0</v>
      </c>
      <c r="E25" s="66">
        <v>0</v>
      </c>
      <c r="F25" s="66">
        <v>0</v>
      </c>
      <c r="G25" s="74"/>
      <c r="H25" s="29">
        <f t="shared" si="1"/>
        <v>0</v>
      </c>
      <c r="I25" s="30">
        <f t="shared" si="2"/>
        <v>0</v>
      </c>
      <c r="J25" s="66">
        <v>0</v>
      </c>
      <c r="K25" s="66">
        <v>0</v>
      </c>
      <c r="L25" s="74"/>
      <c r="M25" s="30">
        <f t="shared" si="3"/>
        <v>0</v>
      </c>
      <c r="N25" s="68">
        <f t="shared" si="4"/>
        <v>0</v>
      </c>
      <c r="O25" s="66">
        <v>0</v>
      </c>
      <c r="P25" s="66">
        <v>0</v>
      </c>
      <c r="Q25" s="74"/>
      <c r="R25" s="69">
        <f t="shared" si="5"/>
        <v>0</v>
      </c>
      <c r="S25" s="69">
        <f t="shared" si="6"/>
        <v>0</v>
      </c>
      <c r="T25" s="66">
        <v>0</v>
      </c>
      <c r="U25" s="66">
        <v>0</v>
      </c>
      <c r="V25" s="74"/>
      <c r="W25" s="69">
        <f t="shared" si="7"/>
        <v>0</v>
      </c>
      <c r="X25" s="69">
        <f t="shared" si="8"/>
        <v>0</v>
      </c>
      <c r="Y25" s="70">
        <v>0</v>
      </c>
      <c r="Z25" s="70">
        <v>0</v>
      </c>
      <c r="AA25" s="74"/>
      <c r="AB25" s="69">
        <f t="shared" si="9"/>
        <v>0</v>
      </c>
    </row>
    <row r="26" spans="2:28" x14ac:dyDescent="0.3">
      <c r="B26" s="27">
        <f t="shared" si="0"/>
        <v>11</v>
      </c>
      <c r="C26" s="28" t="s">
        <v>10</v>
      </c>
      <c r="D26" s="66">
        <v>0</v>
      </c>
      <c r="E26" s="66">
        <v>9.9999999999999985E-3</v>
      </c>
      <c r="F26" s="66">
        <v>0</v>
      </c>
      <c r="G26" s="74"/>
      <c r="H26" s="29">
        <f t="shared" si="1"/>
        <v>9.9999999999999985E-3</v>
      </c>
      <c r="I26" s="30">
        <f t="shared" si="2"/>
        <v>9.9999999999999985E-3</v>
      </c>
      <c r="J26" s="66">
        <v>7.4999999999999997E-3</v>
      </c>
      <c r="K26" s="66">
        <v>0</v>
      </c>
      <c r="L26" s="74"/>
      <c r="M26" s="30">
        <f t="shared" si="3"/>
        <v>1.7499999999999998E-2</v>
      </c>
      <c r="N26" s="68">
        <f t="shared" si="4"/>
        <v>1.7499999999999998E-2</v>
      </c>
      <c r="O26" s="66">
        <v>1.4999999999999999E-2</v>
      </c>
      <c r="P26" s="66">
        <v>0</v>
      </c>
      <c r="Q26" s="74"/>
      <c r="R26" s="69">
        <f t="shared" si="5"/>
        <v>3.2500000000000001E-2</v>
      </c>
      <c r="S26" s="69">
        <f t="shared" si="6"/>
        <v>3.2500000000000001E-2</v>
      </c>
      <c r="T26" s="66">
        <v>1.9999999999999997E-2</v>
      </c>
      <c r="U26" s="66">
        <v>0</v>
      </c>
      <c r="V26" s="74"/>
      <c r="W26" s="69">
        <f t="shared" si="7"/>
        <v>5.2499999999999998E-2</v>
      </c>
      <c r="X26" s="69">
        <f t="shared" si="8"/>
        <v>5.2499999999999998E-2</v>
      </c>
      <c r="Y26" s="70">
        <v>0.03</v>
      </c>
      <c r="Z26" s="70">
        <v>0</v>
      </c>
      <c r="AA26" s="74"/>
      <c r="AB26" s="69">
        <f t="shared" si="9"/>
        <v>8.249999999999999E-2</v>
      </c>
    </row>
    <row r="27" spans="2:28" x14ac:dyDescent="0.3">
      <c r="B27" s="27">
        <f t="shared" si="0"/>
        <v>12</v>
      </c>
      <c r="C27" s="28" t="s">
        <v>11</v>
      </c>
      <c r="D27" s="66">
        <v>0</v>
      </c>
      <c r="E27" s="66">
        <v>0</v>
      </c>
      <c r="F27" s="66">
        <v>0</v>
      </c>
      <c r="G27" s="74"/>
      <c r="H27" s="29">
        <f t="shared" si="1"/>
        <v>0</v>
      </c>
      <c r="I27" s="30">
        <f t="shared" si="2"/>
        <v>0</v>
      </c>
      <c r="J27" s="66">
        <v>0</v>
      </c>
      <c r="K27" s="66">
        <v>0</v>
      </c>
      <c r="L27" s="74"/>
      <c r="M27" s="30">
        <f t="shared" si="3"/>
        <v>0</v>
      </c>
      <c r="N27" s="68">
        <f t="shared" si="4"/>
        <v>0</v>
      </c>
      <c r="O27" s="66">
        <v>0</v>
      </c>
      <c r="P27" s="66">
        <v>0</v>
      </c>
      <c r="Q27" s="74"/>
      <c r="R27" s="69">
        <f t="shared" si="5"/>
        <v>0</v>
      </c>
      <c r="S27" s="69">
        <f t="shared" si="6"/>
        <v>0</v>
      </c>
      <c r="T27" s="66">
        <v>0</v>
      </c>
      <c r="U27" s="66">
        <v>0</v>
      </c>
      <c r="V27" s="74"/>
      <c r="W27" s="69">
        <f t="shared" si="7"/>
        <v>0</v>
      </c>
      <c r="X27" s="69">
        <f t="shared" si="8"/>
        <v>0</v>
      </c>
      <c r="Y27" s="70">
        <v>0</v>
      </c>
      <c r="Z27" s="70">
        <v>0</v>
      </c>
      <c r="AA27" s="74"/>
      <c r="AB27" s="69">
        <f t="shared" si="9"/>
        <v>0</v>
      </c>
    </row>
    <row r="28" spans="2:28" x14ac:dyDescent="0.3">
      <c r="B28" s="27">
        <f t="shared" si="0"/>
        <v>13</v>
      </c>
      <c r="C28" s="28" t="s">
        <v>12</v>
      </c>
      <c r="D28" s="66">
        <v>0</v>
      </c>
      <c r="E28" s="66">
        <v>0</v>
      </c>
      <c r="F28" s="66">
        <v>0</v>
      </c>
      <c r="G28" s="74"/>
      <c r="H28" s="29">
        <f t="shared" si="1"/>
        <v>0</v>
      </c>
      <c r="I28" s="30">
        <f t="shared" si="2"/>
        <v>0</v>
      </c>
      <c r="J28" s="66">
        <v>0</v>
      </c>
      <c r="K28" s="66">
        <v>0</v>
      </c>
      <c r="L28" s="74"/>
      <c r="M28" s="30">
        <f t="shared" si="3"/>
        <v>0</v>
      </c>
      <c r="N28" s="68">
        <f t="shared" si="4"/>
        <v>0</v>
      </c>
      <c r="O28" s="66">
        <v>0</v>
      </c>
      <c r="P28" s="66">
        <v>0</v>
      </c>
      <c r="Q28" s="74"/>
      <c r="R28" s="69">
        <f t="shared" si="5"/>
        <v>0</v>
      </c>
      <c r="S28" s="69">
        <f t="shared" si="6"/>
        <v>0</v>
      </c>
      <c r="T28" s="66">
        <v>0</v>
      </c>
      <c r="U28" s="66">
        <v>0</v>
      </c>
      <c r="V28" s="74"/>
      <c r="W28" s="69">
        <f t="shared" si="7"/>
        <v>0</v>
      </c>
      <c r="X28" s="69">
        <f t="shared" si="8"/>
        <v>0</v>
      </c>
      <c r="Y28" s="70">
        <v>0</v>
      </c>
      <c r="Z28" s="70">
        <v>0</v>
      </c>
      <c r="AA28" s="74"/>
      <c r="AB28" s="69">
        <f t="shared" si="9"/>
        <v>0</v>
      </c>
    </row>
    <row r="29" spans="2:28" x14ac:dyDescent="0.3">
      <c r="B29" s="27">
        <f t="shared" si="0"/>
        <v>14</v>
      </c>
      <c r="C29" s="28" t="s">
        <v>13</v>
      </c>
      <c r="D29" s="66">
        <v>0</v>
      </c>
      <c r="E29" s="66">
        <v>6.6666666666666666E-2</v>
      </c>
      <c r="F29" s="66">
        <v>0</v>
      </c>
      <c r="G29" s="74"/>
      <c r="H29" s="29">
        <f t="shared" si="1"/>
        <v>6.6666666666666666E-2</v>
      </c>
      <c r="I29" s="30">
        <f t="shared" si="2"/>
        <v>6.6666666666666666E-2</v>
      </c>
      <c r="J29" s="66">
        <v>0.05</v>
      </c>
      <c r="K29" s="66">
        <v>0</v>
      </c>
      <c r="L29" s="74"/>
      <c r="M29" s="30">
        <f t="shared" si="3"/>
        <v>0.11666666666666667</v>
      </c>
      <c r="N29" s="68">
        <f t="shared" si="4"/>
        <v>0.11666666666666667</v>
      </c>
      <c r="O29" s="66">
        <v>0.1</v>
      </c>
      <c r="P29" s="66">
        <v>0</v>
      </c>
      <c r="Q29" s="74"/>
      <c r="R29" s="69">
        <f t="shared" si="5"/>
        <v>0.21666666666666667</v>
      </c>
      <c r="S29" s="69">
        <f t="shared" si="6"/>
        <v>0.21666666666666667</v>
      </c>
      <c r="T29" s="66">
        <v>0.13333333333333333</v>
      </c>
      <c r="U29" s="66">
        <v>0</v>
      </c>
      <c r="V29" s="74"/>
      <c r="W29" s="69">
        <f t="shared" si="7"/>
        <v>0.35</v>
      </c>
      <c r="X29" s="69">
        <f t="shared" si="8"/>
        <v>0.35</v>
      </c>
      <c r="Y29" s="70">
        <v>0.2</v>
      </c>
      <c r="Z29" s="70">
        <v>0</v>
      </c>
      <c r="AA29" s="74"/>
      <c r="AB29" s="69">
        <f t="shared" si="9"/>
        <v>0.55000000000000004</v>
      </c>
    </row>
    <row r="30" spans="2:28" x14ac:dyDescent="0.3">
      <c r="B30" s="27">
        <f t="shared" si="0"/>
        <v>15</v>
      </c>
      <c r="C30" s="28" t="s">
        <v>14</v>
      </c>
      <c r="D30" s="66">
        <v>0</v>
      </c>
      <c r="E30" s="66">
        <v>0</v>
      </c>
      <c r="F30" s="66">
        <v>0</v>
      </c>
      <c r="G30" s="74"/>
      <c r="H30" s="29">
        <f t="shared" si="1"/>
        <v>0</v>
      </c>
      <c r="I30" s="30">
        <f t="shared" si="2"/>
        <v>0</v>
      </c>
      <c r="J30" s="66">
        <v>0</v>
      </c>
      <c r="K30" s="66">
        <v>0</v>
      </c>
      <c r="L30" s="74"/>
      <c r="M30" s="30">
        <f t="shared" si="3"/>
        <v>0</v>
      </c>
      <c r="N30" s="68">
        <f t="shared" si="4"/>
        <v>0</v>
      </c>
      <c r="O30" s="66">
        <v>0</v>
      </c>
      <c r="P30" s="66">
        <v>0</v>
      </c>
      <c r="Q30" s="74"/>
      <c r="R30" s="69">
        <f t="shared" si="5"/>
        <v>0</v>
      </c>
      <c r="S30" s="69">
        <f t="shared" si="6"/>
        <v>0</v>
      </c>
      <c r="T30" s="66">
        <v>0</v>
      </c>
      <c r="U30" s="66">
        <v>0</v>
      </c>
      <c r="V30" s="74"/>
      <c r="W30" s="69">
        <f t="shared" si="7"/>
        <v>0</v>
      </c>
      <c r="X30" s="69">
        <f t="shared" si="8"/>
        <v>0</v>
      </c>
      <c r="Y30" s="70">
        <v>0</v>
      </c>
      <c r="Z30" s="70">
        <v>0</v>
      </c>
      <c r="AA30" s="74"/>
      <c r="AB30" s="69">
        <f t="shared" si="9"/>
        <v>0</v>
      </c>
    </row>
    <row r="31" spans="2:28" x14ac:dyDescent="0.3">
      <c r="B31" s="27">
        <f t="shared" si="0"/>
        <v>16</v>
      </c>
      <c r="C31" s="28" t="s">
        <v>15</v>
      </c>
      <c r="D31" s="66">
        <v>0</v>
      </c>
      <c r="E31" s="66">
        <v>0</v>
      </c>
      <c r="F31" s="66">
        <v>0</v>
      </c>
      <c r="G31" s="74"/>
      <c r="H31" s="29">
        <f t="shared" si="1"/>
        <v>0</v>
      </c>
      <c r="I31" s="30">
        <f t="shared" si="2"/>
        <v>0</v>
      </c>
      <c r="J31" s="66">
        <v>0</v>
      </c>
      <c r="K31" s="66">
        <v>0</v>
      </c>
      <c r="L31" s="74"/>
      <c r="M31" s="30">
        <f t="shared" si="3"/>
        <v>0</v>
      </c>
      <c r="N31" s="68">
        <f t="shared" si="4"/>
        <v>0</v>
      </c>
      <c r="O31" s="66">
        <v>0</v>
      </c>
      <c r="P31" s="66">
        <v>0</v>
      </c>
      <c r="Q31" s="74"/>
      <c r="R31" s="69">
        <f t="shared" si="5"/>
        <v>0</v>
      </c>
      <c r="S31" s="69">
        <f t="shared" si="6"/>
        <v>0</v>
      </c>
      <c r="T31" s="66">
        <v>0</v>
      </c>
      <c r="U31" s="66">
        <v>0</v>
      </c>
      <c r="V31" s="74"/>
      <c r="W31" s="69">
        <f t="shared" si="7"/>
        <v>0</v>
      </c>
      <c r="X31" s="69">
        <f t="shared" si="8"/>
        <v>0</v>
      </c>
      <c r="Y31" s="70">
        <v>0</v>
      </c>
      <c r="Z31" s="70">
        <v>0</v>
      </c>
      <c r="AA31" s="74"/>
      <c r="AB31" s="69">
        <f t="shared" si="9"/>
        <v>0</v>
      </c>
    </row>
    <row r="32" spans="2:28" x14ac:dyDescent="0.3">
      <c r="B32" s="27">
        <f t="shared" si="0"/>
        <v>17</v>
      </c>
      <c r="C32" s="28" t="s">
        <v>16</v>
      </c>
      <c r="D32" s="95">
        <v>0</v>
      </c>
      <c r="E32" s="66">
        <v>0</v>
      </c>
      <c r="F32" s="66">
        <v>0</v>
      </c>
      <c r="G32" s="74"/>
      <c r="H32" s="29">
        <f t="shared" si="1"/>
        <v>0</v>
      </c>
      <c r="I32" s="30">
        <f t="shared" si="2"/>
        <v>0</v>
      </c>
      <c r="J32" s="66">
        <v>0</v>
      </c>
      <c r="K32" s="66">
        <v>0</v>
      </c>
      <c r="L32" s="74"/>
      <c r="M32" s="30">
        <f t="shared" si="3"/>
        <v>0</v>
      </c>
      <c r="N32" s="68">
        <f t="shared" si="4"/>
        <v>0</v>
      </c>
      <c r="O32" s="66">
        <v>0</v>
      </c>
      <c r="P32" s="66">
        <v>0</v>
      </c>
      <c r="Q32" s="74"/>
      <c r="R32" s="69">
        <f t="shared" si="5"/>
        <v>0</v>
      </c>
      <c r="S32" s="69">
        <f t="shared" si="6"/>
        <v>0</v>
      </c>
      <c r="T32" s="66">
        <v>0</v>
      </c>
      <c r="U32" s="66">
        <v>0</v>
      </c>
      <c r="V32" s="74"/>
      <c r="W32" s="69">
        <f t="shared" si="7"/>
        <v>0</v>
      </c>
      <c r="X32" s="69">
        <f t="shared" si="8"/>
        <v>0</v>
      </c>
      <c r="Y32" s="70">
        <v>0</v>
      </c>
      <c r="Z32" s="70">
        <v>0</v>
      </c>
      <c r="AA32" s="74"/>
      <c r="AB32" s="69">
        <f t="shared" si="9"/>
        <v>0</v>
      </c>
    </row>
    <row r="33" spans="2:32" ht="16" x14ac:dyDescent="0.3">
      <c r="B33" s="34"/>
      <c r="C33" s="35" t="s">
        <v>17</v>
      </c>
      <c r="D33" s="35"/>
      <c r="E33" s="35"/>
      <c r="F33" s="35"/>
      <c r="G33" s="98"/>
      <c r="H33" s="75">
        <f t="shared" ref="H33:AB33" si="10">SUM(H16:H32)</f>
        <v>135.67333333333335</v>
      </c>
      <c r="I33" s="75">
        <f t="shared" si="10"/>
        <v>135.67333333333335</v>
      </c>
      <c r="J33" s="75">
        <f t="shared" si="10"/>
        <v>119.74999999999999</v>
      </c>
      <c r="K33" s="75">
        <f t="shared" si="10"/>
        <v>0</v>
      </c>
      <c r="L33" s="75">
        <f t="shared" si="10"/>
        <v>0</v>
      </c>
      <c r="M33" s="75">
        <f t="shared" si="10"/>
        <v>255.42333333333335</v>
      </c>
      <c r="N33" s="75">
        <f t="shared" si="10"/>
        <v>255.42333333333335</v>
      </c>
      <c r="O33" s="75">
        <f t="shared" si="10"/>
        <v>82.95</v>
      </c>
      <c r="P33" s="75">
        <f t="shared" si="10"/>
        <v>0</v>
      </c>
      <c r="Q33" s="75">
        <f t="shared" si="10"/>
        <v>0</v>
      </c>
      <c r="R33" s="75">
        <f t="shared" si="10"/>
        <v>338.37333333333333</v>
      </c>
      <c r="S33" s="75">
        <f t="shared" si="10"/>
        <v>338.37333333333333</v>
      </c>
      <c r="T33" s="75">
        <f t="shared" si="10"/>
        <v>341.73999999999995</v>
      </c>
      <c r="U33" s="75">
        <f t="shared" si="10"/>
        <v>0</v>
      </c>
      <c r="V33" s="75">
        <f t="shared" si="10"/>
        <v>0</v>
      </c>
      <c r="W33" s="75">
        <f t="shared" si="10"/>
        <v>680.11333333333346</v>
      </c>
      <c r="X33" s="75">
        <f t="shared" si="10"/>
        <v>680.11333333333346</v>
      </c>
      <c r="Y33" s="75">
        <f t="shared" si="10"/>
        <v>73.08</v>
      </c>
      <c r="Z33" s="75">
        <f t="shared" si="10"/>
        <v>0</v>
      </c>
      <c r="AA33" s="75">
        <f t="shared" si="10"/>
        <v>0</v>
      </c>
      <c r="AB33" s="75">
        <f t="shared" si="10"/>
        <v>753.19333333333338</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 t="shared" ref="E44:E60" si="11">IF((IFERROR(D44/((D16+E16)*90%),0))&lt;70%,MIN((MAX((D16+E16)*90%-D44,0)),(D16+E16/2)*$AC44),MAX((D16+E16)*90%-D44,0)/E$62)</f>
        <v>0</v>
      </c>
      <c r="F44" s="43">
        <f t="shared" ref="F44:F60" si="12">IFERROR(IF(D44=0,0,D44/D16*F16),0)</f>
        <v>0</v>
      </c>
      <c r="G44" s="44"/>
      <c r="H44" s="43">
        <f t="shared" ref="H44:H60" si="13">D44+E44-F44-G44</f>
        <v>0</v>
      </c>
      <c r="I44" s="45">
        <f t="shared" ref="I44:I60" si="14">H44</f>
        <v>0</v>
      </c>
      <c r="J44" s="43">
        <f t="shared" ref="J44:J60" si="15">IF((IFERROR(I44/((I16+J16)*90%),0))&lt;70%,MIN((MAX((I16+J16)*90%-I44,0)),(I16+J16/2)*$AC44),MAX((I16+J16)*90%-I44,0)/J$62)</f>
        <v>0</v>
      </c>
      <c r="K44" s="43">
        <f t="shared" ref="K44:K60" si="16">IFERROR(IF(I44=0,0,I44/I16*K16),0)</f>
        <v>0</v>
      </c>
      <c r="L44" s="44"/>
      <c r="M44" s="45">
        <f t="shared" ref="M44:M60" si="17">I44+J44-K44-L44</f>
        <v>0</v>
      </c>
      <c r="N44" s="68">
        <f t="shared" ref="N44:N60" si="18">M44</f>
        <v>0</v>
      </c>
      <c r="O44" s="43">
        <f t="shared" ref="O44:O60" si="19">IF((IFERROR(N44/((N16+O16)*90%),0))&lt;70%,MIN((MAX((N16+O16)*90%-N44,0)),(N16+O16/2)*$AC44),MAX((N16+O16)*90%-N44,0)/O$62)</f>
        <v>0</v>
      </c>
      <c r="P44" s="43">
        <f t="shared" ref="P44:P60" si="20">IFERROR(IF(N44=0,0,N44/N16*P16),0)</f>
        <v>0</v>
      </c>
      <c r="Q44" s="44"/>
      <c r="R44" s="43">
        <f t="shared" ref="R44:R60" si="21">N44+O44-P44-Q44</f>
        <v>0</v>
      </c>
      <c r="S44" s="45">
        <f t="shared" ref="S44:S60" si="22">R44</f>
        <v>0</v>
      </c>
      <c r="T44" s="43">
        <f t="shared" ref="T44:T60" si="23">IF((IFERROR(S44/((S16+T16)*90%),0))&lt;70%,MIN((MAX((S16+T16)*90%-S44,0)),(S16+T16/2)*$AC44),MAX((S16+T16)*90%-S44,0)/T$62)</f>
        <v>0</v>
      </c>
      <c r="U44" s="43">
        <f t="shared" ref="U44:U60" si="24">IFERROR(IF(S44=0,0,S44/S16*U16),0)</f>
        <v>0</v>
      </c>
      <c r="V44" s="44"/>
      <c r="W44" s="45">
        <f t="shared" ref="W44:W60" si="25">S44+T44-U44-V44</f>
        <v>0</v>
      </c>
      <c r="X44" s="68">
        <f t="shared" ref="X44:X60" si="26">W44</f>
        <v>0</v>
      </c>
      <c r="Y44" s="43">
        <f t="shared" ref="Y44:Y60" si="27">IF((IFERROR(X44/((X16+Y16)*90%),0))&lt;70%,MIN((MAX((X16+Y16)*90%-X44,0)),(X16+Y16/2)*$AC44),MAX((X16+Y16)*90%-X44,0)/Y$62)</f>
        <v>0</v>
      </c>
      <c r="Z44" s="43">
        <f t="shared" ref="Z44:Z60" si="28">IFERROR(IF(X44=0,0,X44/X16*Z16),0)</f>
        <v>0</v>
      </c>
      <c r="AA44" s="67"/>
      <c r="AB44" s="1"/>
      <c r="AC44" s="99">
        <v>0</v>
      </c>
    </row>
    <row r="45" spans="2:32" x14ac:dyDescent="0.3">
      <c r="B45" s="27">
        <f t="shared" ref="B45:B60" si="29">B44+1</f>
        <v>2</v>
      </c>
      <c r="C45" s="28" t="s">
        <v>1</v>
      </c>
      <c r="D45" s="66">
        <v>0</v>
      </c>
      <c r="E45" s="43">
        <f t="shared" si="11"/>
        <v>0</v>
      </c>
      <c r="F45" s="43">
        <f t="shared" si="12"/>
        <v>0</v>
      </c>
      <c r="G45" s="44"/>
      <c r="H45" s="43">
        <f t="shared" si="13"/>
        <v>0</v>
      </c>
      <c r="I45" s="45">
        <f t="shared" si="14"/>
        <v>0</v>
      </c>
      <c r="J45" s="43">
        <f t="shared" si="15"/>
        <v>0.11264150000000001</v>
      </c>
      <c r="K45" s="43">
        <f t="shared" si="16"/>
        <v>0</v>
      </c>
      <c r="L45" s="44"/>
      <c r="M45" s="45">
        <f t="shared" si="17"/>
        <v>0.11264150000000001</v>
      </c>
      <c r="N45" s="68">
        <f t="shared" si="18"/>
        <v>0.11264150000000001</v>
      </c>
      <c r="O45" s="43">
        <f t="shared" si="19"/>
        <v>0.434033</v>
      </c>
      <c r="P45" s="43">
        <f t="shared" si="20"/>
        <v>0</v>
      </c>
      <c r="Q45" s="44"/>
      <c r="R45" s="43">
        <f t="shared" si="21"/>
        <v>0.54667449999999995</v>
      </c>
      <c r="S45" s="45">
        <f t="shared" si="22"/>
        <v>0.54667449999999995</v>
      </c>
      <c r="T45" s="43">
        <f t="shared" si="23"/>
        <v>0.64278299999999999</v>
      </c>
      <c r="U45" s="43">
        <f t="shared" si="24"/>
        <v>0</v>
      </c>
      <c r="V45" s="44"/>
      <c r="W45" s="45">
        <f t="shared" si="25"/>
        <v>1.1894575000000001</v>
      </c>
      <c r="X45" s="68">
        <f t="shared" si="26"/>
        <v>1.1894575000000001</v>
      </c>
      <c r="Y45" s="43">
        <f t="shared" si="27"/>
        <v>0.64278299999999999</v>
      </c>
      <c r="Z45" s="43">
        <f t="shared" si="28"/>
        <v>0</v>
      </c>
      <c r="AA45" s="67"/>
      <c r="AB45" s="1"/>
      <c r="AC45" s="99">
        <v>3.3399999999999999E-2</v>
      </c>
    </row>
    <row r="46" spans="2:32" x14ac:dyDescent="0.3">
      <c r="B46" s="27">
        <f t="shared" si="29"/>
        <v>3</v>
      </c>
      <c r="C46" s="28" t="s">
        <v>2</v>
      </c>
      <c r="D46" s="66">
        <v>0</v>
      </c>
      <c r="E46" s="43">
        <f t="shared" si="11"/>
        <v>0</v>
      </c>
      <c r="F46" s="43">
        <f t="shared" si="12"/>
        <v>0</v>
      </c>
      <c r="G46" s="44"/>
      <c r="H46" s="43">
        <f t="shared" si="13"/>
        <v>0</v>
      </c>
      <c r="I46" s="45">
        <f t="shared" si="14"/>
        <v>0</v>
      </c>
      <c r="J46" s="43">
        <f t="shared" si="15"/>
        <v>0</v>
      </c>
      <c r="K46" s="43">
        <f t="shared" si="16"/>
        <v>0</v>
      </c>
      <c r="L46" s="44"/>
      <c r="M46" s="45">
        <f t="shared" si="17"/>
        <v>0</v>
      </c>
      <c r="N46" s="68">
        <f t="shared" si="18"/>
        <v>0</v>
      </c>
      <c r="O46" s="43">
        <f t="shared" si="19"/>
        <v>0</v>
      </c>
      <c r="P46" s="43">
        <f t="shared" si="20"/>
        <v>0</v>
      </c>
      <c r="Q46" s="44"/>
      <c r="R46" s="43">
        <f t="shared" si="21"/>
        <v>0</v>
      </c>
      <c r="S46" s="45">
        <f t="shared" si="22"/>
        <v>0</v>
      </c>
      <c r="T46" s="43">
        <f t="shared" si="23"/>
        <v>0</v>
      </c>
      <c r="U46" s="43">
        <f t="shared" si="24"/>
        <v>0</v>
      </c>
      <c r="V46" s="44"/>
      <c r="W46" s="45">
        <f t="shared" si="25"/>
        <v>0</v>
      </c>
      <c r="X46" s="68">
        <f t="shared" si="26"/>
        <v>0</v>
      </c>
      <c r="Y46" s="43">
        <f t="shared" si="27"/>
        <v>0</v>
      </c>
      <c r="Z46" s="43">
        <f t="shared" si="28"/>
        <v>0</v>
      </c>
      <c r="AA46" s="72"/>
      <c r="AB46" s="1"/>
      <c r="AC46" s="99">
        <v>4.2200000000000001E-2</v>
      </c>
    </row>
    <row r="47" spans="2:32" x14ac:dyDescent="0.3">
      <c r="B47" s="27">
        <f t="shared" si="29"/>
        <v>4</v>
      </c>
      <c r="C47" s="28" t="s">
        <v>3</v>
      </c>
      <c r="D47" s="66">
        <v>0</v>
      </c>
      <c r="E47" s="43">
        <f t="shared" si="11"/>
        <v>0</v>
      </c>
      <c r="F47" s="43">
        <f t="shared" si="12"/>
        <v>0</v>
      </c>
      <c r="G47" s="44"/>
      <c r="H47" s="43">
        <f t="shared" si="13"/>
        <v>0</v>
      </c>
      <c r="I47" s="45">
        <f t="shared" si="14"/>
        <v>0</v>
      </c>
      <c r="J47" s="43">
        <f t="shared" si="15"/>
        <v>0</v>
      </c>
      <c r="K47" s="43">
        <f t="shared" si="16"/>
        <v>0</v>
      </c>
      <c r="L47" s="44"/>
      <c r="M47" s="45">
        <f t="shared" si="17"/>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99">
        <v>4.2200000000000001E-2</v>
      </c>
    </row>
    <row r="48" spans="2:32" x14ac:dyDescent="0.3">
      <c r="B48" s="27">
        <f t="shared" si="29"/>
        <v>5</v>
      </c>
      <c r="C48" s="28" t="s">
        <v>4</v>
      </c>
      <c r="D48" s="66">
        <v>0</v>
      </c>
      <c r="E48" s="43">
        <f t="shared" si="11"/>
        <v>0.18086099999999999</v>
      </c>
      <c r="F48" s="43">
        <f t="shared" si="12"/>
        <v>0</v>
      </c>
      <c r="G48" s="44"/>
      <c r="H48" s="43">
        <f t="shared" si="13"/>
        <v>0.18086099999999999</v>
      </c>
      <c r="I48" s="45">
        <f t="shared" si="14"/>
        <v>0.18086099999999999</v>
      </c>
      <c r="J48" s="43">
        <f t="shared" si="15"/>
        <v>0.57882199999999995</v>
      </c>
      <c r="K48" s="43">
        <f t="shared" si="16"/>
        <v>0</v>
      </c>
      <c r="L48" s="44"/>
      <c r="M48" s="45">
        <f t="shared" si="17"/>
        <v>0.75968299999999989</v>
      </c>
      <c r="N48" s="68">
        <f t="shared" si="18"/>
        <v>0.75968299999999989</v>
      </c>
      <c r="O48" s="43">
        <f t="shared" si="19"/>
        <v>1.238472</v>
      </c>
      <c r="P48" s="43">
        <f t="shared" si="20"/>
        <v>0</v>
      </c>
      <c r="Q48" s="44"/>
      <c r="R48" s="43">
        <f t="shared" si="21"/>
        <v>1.9981549999999999</v>
      </c>
      <c r="S48" s="45">
        <f t="shared" si="22"/>
        <v>1.9981549999999999</v>
      </c>
      <c r="T48" s="43">
        <f t="shared" si="23"/>
        <v>6.2922259999999994</v>
      </c>
      <c r="U48" s="43">
        <f t="shared" si="24"/>
        <v>0</v>
      </c>
      <c r="V48" s="44"/>
      <c r="W48" s="45">
        <f t="shared" si="25"/>
        <v>8.290381</v>
      </c>
      <c r="X48" s="68">
        <f t="shared" si="26"/>
        <v>8.290381</v>
      </c>
      <c r="Y48" s="43">
        <f t="shared" si="27"/>
        <v>10.90343</v>
      </c>
      <c r="Z48" s="43">
        <f t="shared" si="28"/>
        <v>0</v>
      </c>
      <c r="AA48" s="67"/>
      <c r="AB48" s="1"/>
      <c r="AC48" s="99">
        <v>3.3399999999999999E-2</v>
      </c>
    </row>
    <row r="49" spans="2:29" x14ac:dyDescent="0.3">
      <c r="B49" s="27">
        <f t="shared" si="29"/>
        <v>6</v>
      </c>
      <c r="C49" s="28" t="s">
        <v>5</v>
      </c>
      <c r="D49" s="66">
        <v>0</v>
      </c>
      <c r="E49" s="43">
        <f t="shared" si="11"/>
        <v>2.6320140000000003</v>
      </c>
      <c r="F49" s="43">
        <f t="shared" si="12"/>
        <v>0</v>
      </c>
      <c r="G49" s="44"/>
      <c r="H49" s="43">
        <f t="shared" si="13"/>
        <v>2.6320140000000003</v>
      </c>
      <c r="I49" s="45">
        <f t="shared" si="14"/>
        <v>2.6320140000000003</v>
      </c>
      <c r="J49" s="43">
        <f t="shared" si="15"/>
        <v>7.3724982500000005</v>
      </c>
      <c r="K49" s="43">
        <f t="shared" si="16"/>
        <v>0</v>
      </c>
      <c r="L49" s="44"/>
      <c r="M49" s="45">
        <f t="shared" si="17"/>
        <v>10.004512250000001</v>
      </c>
      <c r="N49" s="68">
        <f t="shared" si="18"/>
        <v>10.004512250000001</v>
      </c>
      <c r="O49" s="43">
        <f t="shared" si="19"/>
        <v>10.405043000000001</v>
      </c>
      <c r="P49" s="43">
        <f t="shared" si="20"/>
        <v>0</v>
      </c>
      <c r="Q49" s="44"/>
      <c r="R49" s="43">
        <f t="shared" si="21"/>
        <v>20.409555250000004</v>
      </c>
      <c r="S49" s="45">
        <f t="shared" si="22"/>
        <v>20.409555250000004</v>
      </c>
      <c r="T49" s="43">
        <f t="shared" si="23"/>
        <v>12.709338833333334</v>
      </c>
      <c r="U49" s="43">
        <f t="shared" si="24"/>
        <v>0</v>
      </c>
      <c r="V49" s="44"/>
      <c r="W49" s="45">
        <f t="shared" si="25"/>
        <v>33.118894083333338</v>
      </c>
      <c r="X49" s="68">
        <f t="shared" si="26"/>
        <v>33.118894083333338</v>
      </c>
      <c r="Y49" s="43">
        <f t="shared" si="27"/>
        <v>15.62500716666667</v>
      </c>
      <c r="Z49" s="43">
        <f t="shared" si="28"/>
        <v>0</v>
      </c>
      <c r="AA49" s="67"/>
      <c r="AB49" s="1"/>
      <c r="AC49" s="99">
        <v>4.2200000000000001E-2</v>
      </c>
    </row>
    <row r="50" spans="2:29" x14ac:dyDescent="0.3">
      <c r="B50" s="27">
        <f t="shared" si="29"/>
        <v>7</v>
      </c>
      <c r="C50" s="28" t="s">
        <v>6</v>
      </c>
      <c r="D50" s="66">
        <v>0</v>
      </c>
      <c r="E50" s="43">
        <f t="shared" si="11"/>
        <v>0</v>
      </c>
      <c r="F50" s="43">
        <f t="shared" si="12"/>
        <v>0</v>
      </c>
      <c r="G50" s="44"/>
      <c r="H50" s="43">
        <f t="shared" si="13"/>
        <v>0</v>
      </c>
      <c r="I50" s="45">
        <f t="shared" si="14"/>
        <v>0</v>
      </c>
      <c r="J50" s="43">
        <f t="shared" si="15"/>
        <v>0</v>
      </c>
      <c r="K50" s="43">
        <f t="shared" si="16"/>
        <v>0</v>
      </c>
      <c r="L50" s="44"/>
      <c r="M50" s="45">
        <f t="shared" si="17"/>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99">
        <v>9.5000000000000001E-2</v>
      </c>
    </row>
    <row r="51" spans="2:29" x14ac:dyDescent="0.3">
      <c r="B51" s="27">
        <f t="shared" si="29"/>
        <v>8</v>
      </c>
      <c r="C51" s="28" t="s">
        <v>7</v>
      </c>
      <c r="D51" s="66">
        <v>0</v>
      </c>
      <c r="E51" s="43">
        <f t="shared" si="11"/>
        <v>1.2666666666666666E-3</v>
      </c>
      <c r="F51" s="43">
        <f t="shared" si="12"/>
        <v>0</v>
      </c>
      <c r="G51" s="44"/>
      <c r="H51" s="43">
        <f t="shared" si="13"/>
        <v>1.2666666666666666E-3</v>
      </c>
      <c r="I51" s="45">
        <f t="shared" si="14"/>
        <v>1.2666666666666666E-3</v>
      </c>
      <c r="J51" s="43">
        <f t="shared" si="15"/>
        <v>3.4833333333333335E-3</v>
      </c>
      <c r="K51" s="43">
        <f t="shared" si="16"/>
        <v>0</v>
      </c>
      <c r="L51" s="44"/>
      <c r="M51" s="45">
        <f t="shared" si="17"/>
        <v>4.7499999999999999E-3</v>
      </c>
      <c r="N51" s="68">
        <f t="shared" si="18"/>
        <v>4.7499999999999999E-3</v>
      </c>
      <c r="O51" s="43">
        <f t="shared" si="19"/>
        <v>6.3333333333333332E-3</v>
      </c>
      <c r="P51" s="43">
        <f t="shared" si="20"/>
        <v>0</v>
      </c>
      <c r="Q51" s="44"/>
      <c r="R51" s="43">
        <f t="shared" si="21"/>
        <v>1.1083333333333334E-2</v>
      </c>
      <c r="S51" s="45">
        <f t="shared" si="22"/>
        <v>1.1083333333333334E-2</v>
      </c>
      <c r="T51" s="43">
        <f t="shared" si="23"/>
        <v>1.0766666666666667E-2</v>
      </c>
      <c r="U51" s="43">
        <f t="shared" si="24"/>
        <v>0</v>
      </c>
      <c r="V51" s="44"/>
      <c r="W51" s="45">
        <f t="shared" si="25"/>
        <v>2.1850000000000001E-2</v>
      </c>
      <c r="X51" s="68">
        <f t="shared" si="26"/>
        <v>2.1850000000000001E-2</v>
      </c>
      <c r="Y51" s="43">
        <f t="shared" si="27"/>
        <v>1.7100000000000001E-2</v>
      </c>
      <c r="Z51" s="43">
        <f t="shared" si="28"/>
        <v>0</v>
      </c>
      <c r="AA51" s="67"/>
      <c r="AB51" s="1"/>
      <c r="AC51" s="99">
        <v>9.5000000000000001E-2</v>
      </c>
    </row>
    <row r="52" spans="2:29" x14ac:dyDescent="0.3">
      <c r="B52" s="27">
        <f t="shared" si="29"/>
        <v>9</v>
      </c>
      <c r="C52" s="28" t="s">
        <v>8</v>
      </c>
      <c r="D52" s="66">
        <v>0</v>
      </c>
      <c r="E52" s="43">
        <f t="shared" si="11"/>
        <v>0</v>
      </c>
      <c r="F52" s="43">
        <f t="shared" si="12"/>
        <v>0</v>
      </c>
      <c r="G52" s="44"/>
      <c r="H52" s="43">
        <f t="shared" si="13"/>
        <v>0</v>
      </c>
      <c r="I52" s="45">
        <f t="shared" si="14"/>
        <v>0</v>
      </c>
      <c r="J52" s="43">
        <f t="shared" si="15"/>
        <v>0</v>
      </c>
      <c r="K52" s="43">
        <f t="shared" si="16"/>
        <v>0</v>
      </c>
      <c r="L52" s="44"/>
      <c r="M52" s="45">
        <f t="shared" si="17"/>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99">
        <v>4.2200000000000001E-2</v>
      </c>
    </row>
    <row r="53" spans="2:29" x14ac:dyDescent="0.3">
      <c r="B53" s="27">
        <f t="shared" si="29"/>
        <v>10</v>
      </c>
      <c r="C53" s="28" t="s">
        <v>9</v>
      </c>
      <c r="D53" s="66">
        <v>0</v>
      </c>
      <c r="E53" s="43">
        <f t="shared" si="11"/>
        <v>0</v>
      </c>
      <c r="F53" s="43">
        <f t="shared" si="12"/>
        <v>0</v>
      </c>
      <c r="G53" s="44"/>
      <c r="H53" s="43">
        <f t="shared" si="13"/>
        <v>0</v>
      </c>
      <c r="I53" s="45">
        <f t="shared" si="14"/>
        <v>0</v>
      </c>
      <c r="J53" s="43">
        <f t="shared" si="15"/>
        <v>0</v>
      </c>
      <c r="K53" s="43">
        <f t="shared" si="16"/>
        <v>0</v>
      </c>
      <c r="L53" s="44"/>
      <c r="M53" s="45">
        <f t="shared" si="17"/>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99">
        <v>9.5000000000000001E-2</v>
      </c>
    </row>
    <row r="54" spans="2:29" x14ac:dyDescent="0.3">
      <c r="B54" s="27">
        <f t="shared" si="29"/>
        <v>11</v>
      </c>
      <c r="C54" s="28" t="s">
        <v>10</v>
      </c>
      <c r="D54" s="66">
        <v>0</v>
      </c>
      <c r="E54" s="43">
        <f t="shared" si="11"/>
        <v>3.1649999999999994E-4</v>
      </c>
      <c r="F54" s="43">
        <f t="shared" si="12"/>
        <v>0</v>
      </c>
      <c r="G54" s="44"/>
      <c r="H54" s="43">
        <f t="shared" si="13"/>
        <v>3.1649999999999994E-4</v>
      </c>
      <c r="I54" s="45">
        <f t="shared" si="14"/>
        <v>3.1649999999999994E-4</v>
      </c>
      <c r="J54" s="43">
        <f t="shared" si="15"/>
        <v>8.7037499999999984E-4</v>
      </c>
      <c r="K54" s="43">
        <f t="shared" si="16"/>
        <v>0</v>
      </c>
      <c r="L54" s="44"/>
      <c r="M54" s="45">
        <f t="shared" si="17"/>
        <v>1.1868749999999998E-3</v>
      </c>
      <c r="N54" s="68">
        <f t="shared" si="18"/>
        <v>1.1868749999999998E-3</v>
      </c>
      <c r="O54" s="43">
        <f t="shared" si="19"/>
        <v>1.5824999999999997E-3</v>
      </c>
      <c r="P54" s="43">
        <f t="shared" si="20"/>
        <v>0</v>
      </c>
      <c r="Q54" s="44"/>
      <c r="R54" s="43">
        <f t="shared" si="21"/>
        <v>2.7693749999999993E-3</v>
      </c>
      <c r="S54" s="45">
        <f t="shared" si="22"/>
        <v>2.7693749999999993E-3</v>
      </c>
      <c r="T54" s="43">
        <f t="shared" si="23"/>
        <v>2.6902499999999995E-3</v>
      </c>
      <c r="U54" s="43">
        <f t="shared" si="24"/>
        <v>0</v>
      </c>
      <c r="V54" s="44"/>
      <c r="W54" s="45">
        <f t="shared" si="25"/>
        <v>5.4596249999999992E-3</v>
      </c>
      <c r="X54" s="68">
        <f t="shared" si="26"/>
        <v>5.4596249999999992E-3</v>
      </c>
      <c r="Y54" s="43">
        <f t="shared" si="27"/>
        <v>4.2727499999999996E-3</v>
      </c>
      <c r="Z54" s="43">
        <f t="shared" si="28"/>
        <v>0</v>
      </c>
      <c r="AA54" s="67"/>
      <c r="AB54" s="1"/>
      <c r="AC54" s="99">
        <v>6.3299999999999995E-2</v>
      </c>
    </row>
    <row r="55" spans="2:29" x14ac:dyDescent="0.3">
      <c r="B55" s="27">
        <f t="shared" si="29"/>
        <v>12</v>
      </c>
      <c r="C55" s="28" t="s">
        <v>11</v>
      </c>
      <c r="D55" s="66">
        <v>0</v>
      </c>
      <c r="E55" s="43">
        <f t="shared" si="11"/>
        <v>0</v>
      </c>
      <c r="F55" s="43">
        <f t="shared" si="12"/>
        <v>0</v>
      </c>
      <c r="G55" s="49"/>
      <c r="H55" s="43">
        <f t="shared" si="13"/>
        <v>0</v>
      </c>
      <c r="I55" s="45">
        <f t="shared" si="14"/>
        <v>0</v>
      </c>
      <c r="J55" s="43">
        <f t="shared" si="15"/>
        <v>0</v>
      </c>
      <c r="K55" s="43">
        <f t="shared" si="16"/>
        <v>0</v>
      </c>
      <c r="L55" s="44"/>
      <c r="M55" s="45">
        <f t="shared" si="17"/>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99">
        <v>6.3299999999999995E-2</v>
      </c>
    </row>
    <row r="56" spans="2:29" x14ac:dyDescent="0.3">
      <c r="B56" s="27">
        <f t="shared" si="29"/>
        <v>13</v>
      </c>
      <c r="C56" s="28" t="s">
        <v>12</v>
      </c>
      <c r="D56" s="66">
        <v>0</v>
      </c>
      <c r="E56" s="43">
        <f t="shared" si="11"/>
        <v>0</v>
      </c>
      <c r="F56" s="43">
        <f t="shared" si="12"/>
        <v>0</v>
      </c>
      <c r="G56" s="49"/>
      <c r="H56" s="43">
        <f t="shared" si="13"/>
        <v>0</v>
      </c>
      <c r="I56" s="45">
        <f t="shared" si="14"/>
        <v>0</v>
      </c>
      <c r="J56" s="43">
        <f t="shared" si="15"/>
        <v>0</v>
      </c>
      <c r="K56" s="43">
        <f t="shared" si="16"/>
        <v>0</v>
      </c>
      <c r="L56" s="44"/>
      <c r="M56" s="45">
        <f t="shared" si="17"/>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99">
        <v>6.3299999999999995E-2</v>
      </c>
    </row>
    <row r="57" spans="2:29" x14ac:dyDescent="0.3">
      <c r="B57" s="27">
        <f t="shared" si="29"/>
        <v>14</v>
      </c>
      <c r="C57" s="28" t="s">
        <v>13</v>
      </c>
      <c r="D57" s="66">
        <v>0</v>
      </c>
      <c r="E57" s="43">
        <f>IF((IFERROR(D57/((D29+E29)*100%),0))&lt;70%,MIN((MAX((D29+E29)*100%-D57,0)),(D29+E29/2)*$AC57),MAX((D29+E29)*100%-D57,0)/E$62)</f>
        <v>5.0000000000000001E-3</v>
      </c>
      <c r="F57" s="43">
        <f t="shared" si="12"/>
        <v>0</v>
      </c>
      <c r="G57" s="49"/>
      <c r="H57" s="43">
        <f t="shared" si="13"/>
        <v>5.0000000000000001E-3</v>
      </c>
      <c r="I57" s="45">
        <f t="shared" si="14"/>
        <v>5.0000000000000001E-3</v>
      </c>
      <c r="J57" s="43">
        <f>IF((IFERROR(I57/((I29+J29)*100%),0))&lt;70%,MIN((MAX((I29+J29)*100%-I57,0)),(I29+J29/2)*$AC57),MAX((I29+J29)*100%-I57,0)/J$62)</f>
        <v>1.375E-2</v>
      </c>
      <c r="K57" s="43">
        <f t="shared" si="16"/>
        <v>0</v>
      </c>
      <c r="L57" s="44"/>
      <c r="M57" s="45">
        <f t="shared" si="17"/>
        <v>1.8749999999999999E-2</v>
      </c>
      <c r="N57" s="68">
        <f t="shared" si="18"/>
        <v>1.8749999999999999E-2</v>
      </c>
      <c r="O57" s="43">
        <f>IF((IFERROR(N57/((N29+O29)*100%),0))&lt;70%,MIN((MAX((N29+O29)*100%-N57,0)),(N29+O29/2)*$AC57),MAX((N29+O29)*100%-N57,0)/O$62)</f>
        <v>2.5000000000000001E-2</v>
      </c>
      <c r="P57" s="43">
        <f t="shared" si="20"/>
        <v>0</v>
      </c>
      <c r="Q57" s="44"/>
      <c r="R57" s="43">
        <f t="shared" si="21"/>
        <v>4.3749999999999997E-2</v>
      </c>
      <c r="S57" s="45">
        <f t="shared" si="22"/>
        <v>4.3749999999999997E-2</v>
      </c>
      <c r="T57" s="43">
        <f>IF((IFERROR(S57/((S29+T29)*100%),0))&lt;70%,MIN((MAX((S29+T29)*100%-S57,0)),(S29+T29/2)*$AC57),MAX((S29+T29)*100%-S57,0)/T$62)</f>
        <v>4.2499999999999996E-2</v>
      </c>
      <c r="U57" s="43">
        <f t="shared" si="24"/>
        <v>0</v>
      </c>
      <c r="V57" s="44"/>
      <c r="W57" s="45">
        <f t="shared" si="25"/>
        <v>8.6249999999999993E-2</v>
      </c>
      <c r="X57" s="68">
        <f t="shared" si="26"/>
        <v>8.6249999999999993E-2</v>
      </c>
      <c r="Y57" s="43">
        <f>IF((IFERROR(X57/((X29+Y29)*100%),0))&lt;70%,MIN((MAX((X29+Y29)*100%-X57,0)),(X29+Y29/2)*$AC57),MAX((X29+Y29)*100%-X57,0)/Y$62)</f>
        <v>6.7499999999999991E-2</v>
      </c>
      <c r="Z57" s="43">
        <f t="shared" si="28"/>
        <v>0</v>
      </c>
      <c r="AA57" s="67"/>
      <c r="AB57" s="1"/>
      <c r="AC57" s="99">
        <v>0.15</v>
      </c>
    </row>
    <row r="58" spans="2:29" x14ac:dyDescent="0.3">
      <c r="B58" s="27">
        <f t="shared" si="29"/>
        <v>15</v>
      </c>
      <c r="C58" s="28" t="s">
        <v>14</v>
      </c>
      <c r="D58" s="66">
        <v>0</v>
      </c>
      <c r="E58" s="43">
        <f>IF((IFERROR(D58/((D30+E30)*100%),0))&lt;70%,MIN((MAX((D30+E30)*100%-D58,0)),(D30+E30/2)*$AC58),MAX((D30+E30)*100%-D58,0)/E$62)</f>
        <v>0</v>
      </c>
      <c r="F58" s="43">
        <f t="shared" si="12"/>
        <v>0</v>
      </c>
      <c r="G58" s="49"/>
      <c r="H58" s="43">
        <f t="shared" si="13"/>
        <v>0</v>
      </c>
      <c r="I58" s="45">
        <f t="shared" si="14"/>
        <v>0</v>
      </c>
      <c r="J58" s="43">
        <f>IF((IFERROR(I58/((I30+J30)*100%),0))&lt;70%,MIN((MAX((I30+J30)*100%-I58,0)),(I30+J30/2)*$AC58),MAX((I30+J30)*100%-I58,0)/J$62)</f>
        <v>0</v>
      </c>
      <c r="K58" s="43">
        <f t="shared" si="16"/>
        <v>0</v>
      </c>
      <c r="L58" s="44"/>
      <c r="M58" s="45">
        <f t="shared" si="17"/>
        <v>0</v>
      </c>
      <c r="N58" s="68">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68">
        <f t="shared" si="26"/>
        <v>0</v>
      </c>
      <c r="Y58" s="43">
        <f>IF((IFERROR(X58/((X30+Y30)*100%),0))&lt;70%,MIN((MAX((X30+Y30)*100%-X58,0)),(X30+Y30/2)*$AC58),MAX((X30+Y30)*100%-X58,0)/Y$62)</f>
        <v>0</v>
      </c>
      <c r="Z58" s="43">
        <f t="shared" si="28"/>
        <v>0</v>
      </c>
      <c r="AA58" s="67"/>
      <c r="AB58" s="1"/>
      <c r="AC58" s="99">
        <v>0.15</v>
      </c>
    </row>
    <row r="59" spans="2:29" x14ac:dyDescent="0.3">
      <c r="B59" s="27">
        <f t="shared" si="29"/>
        <v>16</v>
      </c>
      <c r="C59" s="28" t="s">
        <v>15</v>
      </c>
      <c r="D59" s="66">
        <v>0</v>
      </c>
      <c r="E59" s="43">
        <f>IF((IFERROR(D59/((D31+E31)*100%),0))&lt;70%,MIN((MAX((D31+E31)*100%-D59,0)),(D31+E31/2)*$AC59),MAX((D31+E31)*100%-D59,0)/E$62)</f>
        <v>0</v>
      </c>
      <c r="F59" s="43">
        <f t="shared" si="12"/>
        <v>0</v>
      </c>
      <c r="G59" s="44"/>
      <c r="H59" s="43">
        <f t="shared" si="13"/>
        <v>0</v>
      </c>
      <c r="I59" s="45">
        <f t="shared" si="14"/>
        <v>0</v>
      </c>
      <c r="J59" s="43">
        <f>IF((IFERROR(I59/((I31+J31)*100%),0))&lt;70%,MIN((MAX((I31+J31)*100%-I59,0)),(I31+J31/2)*$AC59),MAX((I31+J31)*100%-I59,0)/J$62)</f>
        <v>0</v>
      </c>
      <c r="K59" s="43">
        <f t="shared" si="16"/>
        <v>0</v>
      </c>
      <c r="L59" s="44"/>
      <c r="M59" s="45">
        <f t="shared" si="17"/>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99">
        <v>0.15</v>
      </c>
    </row>
    <row r="60" spans="2:29" x14ac:dyDescent="0.3">
      <c r="B60" s="27">
        <f t="shared" si="29"/>
        <v>17</v>
      </c>
      <c r="C60" s="28" t="s">
        <v>16</v>
      </c>
      <c r="D60" s="95">
        <v>0</v>
      </c>
      <c r="E60" s="43">
        <f t="shared" si="11"/>
        <v>0</v>
      </c>
      <c r="F60" s="43">
        <f t="shared" si="12"/>
        <v>0</v>
      </c>
      <c r="G60" s="44"/>
      <c r="H60" s="43">
        <f t="shared" si="13"/>
        <v>0</v>
      </c>
      <c r="I60" s="45">
        <f t="shared" si="14"/>
        <v>0</v>
      </c>
      <c r="J60" s="43">
        <f t="shared" si="15"/>
        <v>0</v>
      </c>
      <c r="K60" s="43">
        <f t="shared" si="16"/>
        <v>0</v>
      </c>
      <c r="L60" s="44"/>
      <c r="M60" s="45">
        <f t="shared" si="17"/>
        <v>0</v>
      </c>
      <c r="N60" s="68">
        <f t="shared" si="18"/>
        <v>0</v>
      </c>
      <c r="O60" s="43">
        <f t="shared" si="19"/>
        <v>0</v>
      </c>
      <c r="P60" s="43">
        <f t="shared" si="20"/>
        <v>0</v>
      </c>
      <c r="Q60" s="44"/>
      <c r="R60" s="43">
        <f t="shared" si="21"/>
        <v>0</v>
      </c>
      <c r="S60" s="45">
        <f t="shared" si="22"/>
        <v>0</v>
      </c>
      <c r="T60" s="43">
        <f t="shared" si="23"/>
        <v>0</v>
      </c>
      <c r="U60" s="43">
        <f t="shared" si="24"/>
        <v>0</v>
      </c>
      <c r="V60" s="44"/>
      <c r="W60" s="45">
        <f t="shared" si="25"/>
        <v>0</v>
      </c>
      <c r="X60" s="68">
        <f t="shared" si="26"/>
        <v>0</v>
      </c>
      <c r="Y60" s="43">
        <f t="shared" si="27"/>
        <v>0</v>
      </c>
      <c r="Z60" s="43">
        <f t="shared" si="28"/>
        <v>0</v>
      </c>
      <c r="AA60" s="67"/>
      <c r="AB60" s="1"/>
      <c r="AC60" s="99">
        <v>3.3399999999999999E-2</v>
      </c>
    </row>
    <row r="61" spans="2:29" ht="16" x14ac:dyDescent="0.3">
      <c r="B61" s="34"/>
      <c r="C61" s="35" t="s">
        <v>17</v>
      </c>
      <c r="D61" s="35"/>
      <c r="E61" s="36">
        <f t="shared" ref="E61:X61" si="30">SUM(E44:E60)</f>
        <v>2.8194581666666667</v>
      </c>
      <c r="F61" s="36">
        <f t="shared" si="30"/>
        <v>0</v>
      </c>
      <c r="G61" s="36">
        <f t="shared" si="30"/>
        <v>0</v>
      </c>
      <c r="H61" s="36">
        <f t="shared" si="30"/>
        <v>2.8194581666666667</v>
      </c>
      <c r="I61" s="36">
        <f t="shared" si="30"/>
        <v>2.8194581666666667</v>
      </c>
      <c r="J61" s="36">
        <f t="shared" si="30"/>
        <v>8.082065458333334</v>
      </c>
      <c r="K61" s="36">
        <f t="shared" si="30"/>
        <v>0</v>
      </c>
      <c r="L61" s="36">
        <f t="shared" si="30"/>
        <v>0</v>
      </c>
      <c r="M61" s="36">
        <f t="shared" si="30"/>
        <v>10.901523625000001</v>
      </c>
      <c r="N61" s="36">
        <f t="shared" si="30"/>
        <v>10.901523625000001</v>
      </c>
      <c r="O61" s="36">
        <f t="shared" si="30"/>
        <v>12.110463833333334</v>
      </c>
      <c r="P61" s="36">
        <f t="shared" si="30"/>
        <v>0</v>
      </c>
      <c r="Q61" s="36">
        <f t="shared" si="30"/>
        <v>0</v>
      </c>
      <c r="R61" s="36">
        <f t="shared" si="30"/>
        <v>23.011987458333333</v>
      </c>
      <c r="S61" s="36">
        <f t="shared" si="30"/>
        <v>23.011987458333333</v>
      </c>
      <c r="T61" s="36">
        <f t="shared" si="30"/>
        <v>19.700304750000001</v>
      </c>
      <c r="U61" s="36">
        <f t="shared" si="30"/>
        <v>0</v>
      </c>
      <c r="V61" s="36">
        <f t="shared" si="30"/>
        <v>0</v>
      </c>
      <c r="W61" s="36">
        <f t="shared" si="30"/>
        <v>42.712292208333338</v>
      </c>
      <c r="X61" s="36">
        <f t="shared" si="30"/>
        <v>42.712292208333338</v>
      </c>
      <c r="Y61" s="34"/>
      <c r="Z61" s="34"/>
      <c r="AA61" s="74"/>
      <c r="AB61" s="34"/>
    </row>
    <row r="62" spans="2:29" ht="16" x14ac:dyDescent="0.3">
      <c r="B62" s="38"/>
      <c r="C62" s="51"/>
      <c r="D62" s="51"/>
      <c r="E62" s="100">
        <f>'PRL6-7(E) UptoFY20'!T86</f>
        <v>8.9643835616438352</v>
      </c>
      <c r="F62" s="51"/>
      <c r="G62" s="51"/>
      <c r="H62" s="51"/>
      <c r="J62" s="100">
        <f>E62-1</f>
        <v>7.9643835616438352</v>
      </c>
      <c r="K62" s="38"/>
      <c r="L62" s="38"/>
      <c r="M62" s="38"/>
      <c r="O62" s="100">
        <f>J62-1</f>
        <v>6.9643835616438352</v>
      </c>
      <c r="P62" s="38"/>
      <c r="Q62" s="38"/>
      <c r="R62" s="38"/>
      <c r="T62" s="100">
        <f>O62-1</f>
        <v>5.9643835616438352</v>
      </c>
      <c r="U62" s="81"/>
      <c r="V62" s="81"/>
      <c r="X62" s="38"/>
      <c r="Y62" s="100">
        <f>T62-1</f>
        <v>4.9643835616438352</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 t="shared" ref="D70:F85" si="31">D16-D44</f>
        <v>0</v>
      </c>
      <c r="E70" s="82">
        <f t="shared" si="31"/>
        <v>0</v>
      </c>
      <c r="F70" s="82">
        <f t="shared" si="31"/>
        <v>0</v>
      </c>
      <c r="G70" s="82"/>
      <c r="H70" s="43">
        <f t="shared" ref="H70:H86" si="32">D70+E70-F70-G70</f>
        <v>0</v>
      </c>
      <c r="I70" s="82">
        <f t="shared" ref="I70:K85" si="33">I16-I44</f>
        <v>0</v>
      </c>
      <c r="J70" s="82">
        <f t="shared" si="33"/>
        <v>0</v>
      </c>
      <c r="K70" s="82">
        <f t="shared" si="33"/>
        <v>0</v>
      </c>
      <c r="L70" s="82"/>
      <c r="M70" s="43">
        <f t="shared" ref="M70:M86" si="34">I70+J70-K70-L70</f>
        <v>0</v>
      </c>
      <c r="N70" s="82">
        <f t="shared" ref="N70:P85" si="35">N16-N44</f>
        <v>0</v>
      </c>
      <c r="O70" s="82">
        <f t="shared" si="35"/>
        <v>0</v>
      </c>
      <c r="P70" s="82">
        <f t="shared" si="35"/>
        <v>0</v>
      </c>
      <c r="Q70" s="82"/>
      <c r="R70" s="43">
        <f t="shared" ref="R70:R86" si="36">N70+O70-P70-Q70</f>
        <v>0</v>
      </c>
      <c r="S70" s="82">
        <f t="shared" ref="S70:U85" si="37">S16-S44</f>
        <v>0</v>
      </c>
      <c r="T70" s="82">
        <f t="shared" si="37"/>
        <v>0</v>
      </c>
      <c r="U70" s="82">
        <f t="shared" si="37"/>
        <v>0</v>
      </c>
      <c r="V70" s="82"/>
      <c r="W70" s="43">
        <f t="shared" ref="W70:W86" si="38">S70+T70-U70-V70</f>
        <v>0</v>
      </c>
      <c r="X70" s="82">
        <f t="shared" ref="X70:Z85" si="39">X16-X44</f>
        <v>0</v>
      </c>
      <c r="Y70" s="82">
        <f t="shared" si="39"/>
        <v>0</v>
      </c>
      <c r="Z70" s="82">
        <f t="shared" si="39"/>
        <v>0</v>
      </c>
      <c r="AA70" s="82"/>
      <c r="AB70" s="43">
        <f t="shared" ref="AB70:AB86" si="40">X70+Y70-Z70-AA70</f>
        <v>0</v>
      </c>
    </row>
    <row r="71" spans="2:28" x14ac:dyDescent="0.3">
      <c r="B71" s="27">
        <f t="shared" ref="B71:B86" si="41">B70+1</f>
        <v>2</v>
      </c>
      <c r="C71" s="28" t="s">
        <v>1</v>
      </c>
      <c r="D71" s="82">
        <f t="shared" si="31"/>
        <v>0</v>
      </c>
      <c r="E71" s="82">
        <f t="shared" si="31"/>
        <v>0</v>
      </c>
      <c r="F71" s="82">
        <f t="shared" si="31"/>
        <v>0</v>
      </c>
      <c r="G71" s="82"/>
      <c r="H71" s="43">
        <f t="shared" si="32"/>
        <v>0</v>
      </c>
      <c r="I71" s="82">
        <f t="shared" si="33"/>
        <v>0</v>
      </c>
      <c r="J71" s="82">
        <f t="shared" si="33"/>
        <v>6.6323585000000005</v>
      </c>
      <c r="K71" s="82">
        <f t="shared" si="33"/>
        <v>0</v>
      </c>
      <c r="L71" s="82"/>
      <c r="M71" s="43">
        <f t="shared" si="34"/>
        <v>6.6323585000000005</v>
      </c>
      <c r="N71" s="82">
        <f t="shared" si="35"/>
        <v>6.6323585000000005</v>
      </c>
      <c r="O71" s="82">
        <f t="shared" si="35"/>
        <v>12.065967000000001</v>
      </c>
      <c r="P71" s="82">
        <f t="shared" si="35"/>
        <v>0</v>
      </c>
      <c r="Q71" s="82"/>
      <c r="R71" s="43">
        <f t="shared" si="36"/>
        <v>18.698325500000003</v>
      </c>
      <c r="S71" s="82">
        <f t="shared" si="37"/>
        <v>18.698325500000003</v>
      </c>
      <c r="T71" s="82">
        <f t="shared" si="37"/>
        <v>-0.64278299999999999</v>
      </c>
      <c r="U71" s="82">
        <f t="shared" si="37"/>
        <v>0</v>
      </c>
      <c r="V71" s="82"/>
      <c r="W71" s="43">
        <f t="shared" si="38"/>
        <v>18.055542500000001</v>
      </c>
      <c r="X71" s="82">
        <f t="shared" si="39"/>
        <v>18.055542500000001</v>
      </c>
      <c r="Y71" s="82">
        <f t="shared" si="39"/>
        <v>-0.64278299999999999</v>
      </c>
      <c r="Z71" s="82">
        <f t="shared" si="39"/>
        <v>0</v>
      </c>
      <c r="AA71" s="82"/>
      <c r="AB71" s="43">
        <f t="shared" si="40"/>
        <v>17.4127595</v>
      </c>
    </row>
    <row r="72" spans="2:28" x14ac:dyDescent="0.3">
      <c r="B72" s="27">
        <f t="shared" si="41"/>
        <v>3</v>
      </c>
      <c r="C72" s="28" t="s">
        <v>2</v>
      </c>
      <c r="D72" s="82">
        <f t="shared" si="31"/>
        <v>0</v>
      </c>
      <c r="E72" s="82">
        <f t="shared" si="31"/>
        <v>0</v>
      </c>
      <c r="F72" s="82">
        <f t="shared" si="31"/>
        <v>0</v>
      </c>
      <c r="G72" s="82"/>
      <c r="H72" s="43">
        <f t="shared" si="32"/>
        <v>0</v>
      </c>
      <c r="I72" s="82">
        <f t="shared" si="33"/>
        <v>0</v>
      </c>
      <c r="J72" s="82">
        <f t="shared" si="33"/>
        <v>0</v>
      </c>
      <c r="K72" s="82">
        <f t="shared" si="33"/>
        <v>0</v>
      </c>
      <c r="L72" s="82"/>
      <c r="M72" s="43">
        <f t="shared" si="34"/>
        <v>0</v>
      </c>
      <c r="N72" s="82">
        <f t="shared" si="35"/>
        <v>0</v>
      </c>
      <c r="O72" s="82">
        <f t="shared" si="35"/>
        <v>0</v>
      </c>
      <c r="P72" s="82">
        <f t="shared" si="35"/>
        <v>0</v>
      </c>
      <c r="Q72" s="82"/>
      <c r="R72" s="43">
        <f t="shared" si="36"/>
        <v>0</v>
      </c>
      <c r="S72" s="82">
        <f t="shared" si="37"/>
        <v>0</v>
      </c>
      <c r="T72" s="82">
        <f t="shared" si="37"/>
        <v>0</v>
      </c>
      <c r="U72" s="82">
        <f t="shared" si="37"/>
        <v>0</v>
      </c>
      <c r="V72" s="82"/>
      <c r="W72" s="43">
        <f t="shared" si="38"/>
        <v>0</v>
      </c>
      <c r="X72" s="82">
        <f t="shared" si="39"/>
        <v>0</v>
      </c>
      <c r="Y72" s="82">
        <f t="shared" si="39"/>
        <v>0</v>
      </c>
      <c r="Z72" s="82">
        <f t="shared" si="39"/>
        <v>0</v>
      </c>
      <c r="AA72" s="82"/>
      <c r="AB72" s="43">
        <f t="shared" si="40"/>
        <v>0</v>
      </c>
    </row>
    <row r="73" spans="2:28" x14ac:dyDescent="0.3">
      <c r="B73" s="27">
        <f t="shared" si="41"/>
        <v>4</v>
      </c>
      <c r="C73" s="28" t="s">
        <v>3</v>
      </c>
      <c r="D73" s="82">
        <f t="shared" si="31"/>
        <v>0</v>
      </c>
      <c r="E73" s="82">
        <f t="shared" si="31"/>
        <v>0</v>
      </c>
      <c r="F73" s="82">
        <f t="shared" si="31"/>
        <v>0</v>
      </c>
      <c r="G73" s="82"/>
      <c r="H73" s="43">
        <f t="shared" si="32"/>
        <v>0</v>
      </c>
      <c r="I73" s="82">
        <f t="shared" si="33"/>
        <v>0</v>
      </c>
      <c r="J73" s="82">
        <f t="shared" si="33"/>
        <v>0</v>
      </c>
      <c r="K73" s="82">
        <f t="shared" si="33"/>
        <v>0</v>
      </c>
      <c r="L73" s="82"/>
      <c r="M73" s="43">
        <f t="shared" si="34"/>
        <v>0</v>
      </c>
      <c r="N73" s="82">
        <f t="shared" si="35"/>
        <v>0</v>
      </c>
      <c r="O73" s="82">
        <f t="shared" si="35"/>
        <v>0</v>
      </c>
      <c r="P73" s="82">
        <f t="shared" si="35"/>
        <v>0</v>
      </c>
      <c r="Q73" s="82"/>
      <c r="R73" s="43">
        <f t="shared" si="36"/>
        <v>0</v>
      </c>
      <c r="S73" s="82">
        <f t="shared" si="37"/>
        <v>0</v>
      </c>
      <c r="T73" s="82">
        <f t="shared" si="37"/>
        <v>0</v>
      </c>
      <c r="U73" s="82">
        <f t="shared" si="37"/>
        <v>0</v>
      </c>
      <c r="V73" s="82"/>
      <c r="W73" s="43">
        <f t="shared" si="38"/>
        <v>0</v>
      </c>
      <c r="X73" s="82">
        <f t="shared" si="39"/>
        <v>0</v>
      </c>
      <c r="Y73" s="82">
        <f t="shared" si="39"/>
        <v>0</v>
      </c>
      <c r="Z73" s="82">
        <f t="shared" si="39"/>
        <v>0</v>
      </c>
      <c r="AA73" s="82"/>
      <c r="AB73" s="43">
        <f t="shared" si="40"/>
        <v>0</v>
      </c>
    </row>
    <row r="74" spans="2:28" x14ac:dyDescent="0.3">
      <c r="B74" s="27">
        <f t="shared" si="41"/>
        <v>5</v>
      </c>
      <c r="C74" s="28" t="s">
        <v>4</v>
      </c>
      <c r="D74" s="82">
        <f t="shared" si="31"/>
        <v>0</v>
      </c>
      <c r="E74" s="82">
        <f t="shared" si="31"/>
        <v>10.649139</v>
      </c>
      <c r="F74" s="82">
        <f t="shared" si="31"/>
        <v>0</v>
      </c>
      <c r="G74" s="82"/>
      <c r="H74" s="43">
        <f t="shared" si="32"/>
        <v>10.649139</v>
      </c>
      <c r="I74" s="82">
        <f t="shared" si="33"/>
        <v>10.649139</v>
      </c>
      <c r="J74" s="82">
        <f t="shared" si="33"/>
        <v>12.421177999999999</v>
      </c>
      <c r="K74" s="82">
        <f t="shared" si="33"/>
        <v>0</v>
      </c>
      <c r="L74" s="82"/>
      <c r="M74" s="43">
        <f t="shared" si="34"/>
        <v>23.070316999999999</v>
      </c>
      <c r="N74" s="82">
        <f t="shared" si="35"/>
        <v>23.070316999999999</v>
      </c>
      <c r="O74" s="82">
        <f t="shared" si="35"/>
        <v>25.261527999999998</v>
      </c>
      <c r="P74" s="82">
        <f t="shared" si="35"/>
        <v>0</v>
      </c>
      <c r="Q74" s="82"/>
      <c r="R74" s="43">
        <f t="shared" si="36"/>
        <v>48.331845000000001</v>
      </c>
      <c r="S74" s="82">
        <f t="shared" si="37"/>
        <v>48.331845000000001</v>
      </c>
      <c r="T74" s="82">
        <f t="shared" si="37"/>
        <v>269.82777399999998</v>
      </c>
      <c r="U74" s="82">
        <f t="shared" si="37"/>
        <v>0</v>
      </c>
      <c r="V74" s="82"/>
      <c r="W74" s="43">
        <f t="shared" si="38"/>
        <v>318.15961899999996</v>
      </c>
      <c r="X74" s="82">
        <f t="shared" si="39"/>
        <v>318.15961899999996</v>
      </c>
      <c r="Y74" s="82">
        <f t="shared" si="39"/>
        <v>-10.90343</v>
      </c>
      <c r="Z74" s="82">
        <f t="shared" si="39"/>
        <v>0</v>
      </c>
      <c r="AA74" s="82"/>
      <c r="AB74" s="43">
        <f t="shared" si="40"/>
        <v>307.25618899999995</v>
      </c>
    </row>
    <row r="75" spans="2:28" x14ac:dyDescent="0.3">
      <c r="B75" s="27">
        <f t="shared" si="41"/>
        <v>6</v>
      </c>
      <c r="C75" s="28" t="s">
        <v>5</v>
      </c>
      <c r="D75" s="82">
        <f t="shared" si="31"/>
        <v>0</v>
      </c>
      <c r="E75" s="82">
        <f t="shared" si="31"/>
        <v>122.10798600000001</v>
      </c>
      <c r="F75" s="82">
        <f t="shared" si="31"/>
        <v>0</v>
      </c>
      <c r="G75" s="82"/>
      <c r="H75" s="43">
        <f t="shared" si="32"/>
        <v>122.10798600000001</v>
      </c>
      <c r="I75" s="82">
        <f t="shared" si="33"/>
        <v>122.10798600000001</v>
      </c>
      <c r="J75" s="82">
        <f t="shared" si="33"/>
        <v>92.555001749999988</v>
      </c>
      <c r="K75" s="82">
        <f t="shared" si="33"/>
        <v>0</v>
      </c>
      <c r="L75" s="82"/>
      <c r="M75" s="43">
        <f t="shared" si="34"/>
        <v>214.66298775000001</v>
      </c>
      <c r="N75" s="82">
        <f t="shared" si="35"/>
        <v>214.66298775000001</v>
      </c>
      <c r="O75" s="82">
        <f t="shared" si="35"/>
        <v>33.389957000000003</v>
      </c>
      <c r="P75" s="82">
        <f t="shared" si="35"/>
        <v>0</v>
      </c>
      <c r="Q75" s="82"/>
      <c r="R75" s="43">
        <f t="shared" si="36"/>
        <v>248.05294475000002</v>
      </c>
      <c r="S75" s="82">
        <f t="shared" si="37"/>
        <v>248.05294475000002</v>
      </c>
      <c r="T75" s="82">
        <f t="shared" si="37"/>
        <v>52.703994499999993</v>
      </c>
      <c r="U75" s="82">
        <f t="shared" si="37"/>
        <v>0</v>
      </c>
      <c r="V75" s="82"/>
      <c r="W75" s="43">
        <f t="shared" si="38"/>
        <v>300.75693925000002</v>
      </c>
      <c r="X75" s="82">
        <f t="shared" si="39"/>
        <v>300.75693925000007</v>
      </c>
      <c r="Y75" s="82">
        <f t="shared" si="39"/>
        <v>57.144992833333326</v>
      </c>
      <c r="Z75" s="82">
        <f t="shared" si="39"/>
        <v>0</v>
      </c>
      <c r="AA75" s="82"/>
      <c r="AB75" s="43">
        <f t="shared" si="40"/>
        <v>357.90193208333341</v>
      </c>
    </row>
    <row r="76" spans="2:28" x14ac:dyDescent="0.3">
      <c r="B76" s="27">
        <f t="shared" si="41"/>
        <v>7</v>
      </c>
      <c r="C76" s="28" t="s">
        <v>6</v>
      </c>
      <c r="D76" s="82">
        <f t="shared" si="31"/>
        <v>0</v>
      </c>
      <c r="E76" s="82">
        <f t="shared" si="31"/>
        <v>0</v>
      </c>
      <c r="F76" s="82">
        <f t="shared" si="31"/>
        <v>0</v>
      </c>
      <c r="G76" s="82"/>
      <c r="H76" s="43">
        <f t="shared" si="32"/>
        <v>0</v>
      </c>
      <c r="I76" s="82">
        <f t="shared" si="33"/>
        <v>0</v>
      </c>
      <c r="J76" s="82">
        <f t="shared" si="33"/>
        <v>0</v>
      </c>
      <c r="K76" s="82">
        <f t="shared" si="33"/>
        <v>0</v>
      </c>
      <c r="L76" s="82"/>
      <c r="M76" s="43">
        <f t="shared" si="34"/>
        <v>0</v>
      </c>
      <c r="N76" s="82">
        <f t="shared" si="35"/>
        <v>0</v>
      </c>
      <c r="O76" s="82">
        <f t="shared" si="35"/>
        <v>0</v>
      </c>
      <c r="P76" s="82">
        <f t="shared" si="35"/>
        <v>0</v>
      </c>
      <c r="Q76" s="82"/>
      <c r="R76" s="43">
        <f t="shared" si="36"/>
        <v>0</v>
      </c>
      <c r="S76" s="82">
        <f t="shared" si="37"/>
        <v>0</v>
      </c>
      <c r="T76" s="82">
        <f t="shared" si="37"/>
        <v>0</v>
      </c>
      <c r="U76" s="82">
        <f t="shared" si="37"/>
        <v>0</v>
      </c>
      <c r="V76" s="82"/>
      <c r="W76" s="43">
        <f t="shared" si="38"/>
        <v>0</v>
      </c>
      <c r="X76" s="82">
        <f t="shared" si="39"/>
        <v>0</v>
      </c>
      <c r="Y76" s="82">
        <f t="shared" si="39"/>
        <v>0</v>
      </c>
      <c r="Z76" s="82">
        <f t="shared" si="39"/>
        <v>0</v>
      </c>
      <c r="AA76" s="82"/>
      <c r="AB76" s="43">
        <f t="shared" si="40"/>
        <v>0</v>
      </c>
    </row>
    <row r="77" spans="2:28" x14ac:dyDescent="0.3">
      <c r="B77" s="27">
        <f t="shared" si="41"/>
        <v>8</v>
      </c>
      <c r="C77" s="28" t="s">
        <v>7</v>
      </c>
      <c r="D77" s="82">
        <f t="shared" si="31"/>
        <v>0</v>
      </c>
      <c r="E77" s="82">
        <f t="shared" si="31"/>
        <v>2.5399999999999999E-2</v>
      </c>
      <c r="F77" s="82">
        <f t="shared" si="31"/>
        <v>0</v>
      </c>
      <c r="G77" s="82"/>
      <c r="H77" s="43">
        <f t="shared" si="32"/>
        <v>2.5399999999999999E-2</v>
      </c>
      <c r="I77" s="82">
        <f t="shared" si="33"/>
        <v>2.5399999999999999E-2</v>
      </c>
      <c r="J77" s="82">
        <f t="shared" si="33"/>
        <v>1.6516666666666666E-2</v>
      </c>
      <c r="K77" s="82">
        <f t="shared" si="33"/>
        <v>0</v>
      </c>
      <c r="L77" s="82"/>
      <c r="M77" s="43">
        <f t="shared" si="34"/>
        <v>4.1916666666666665E-2</v>
      </c>
      <c r="N77" s="82">
        <f t="shared" si="35"/>
        <v>4.1916666666666665E-2</v>
      </c>
      <c r="O77" s="82">
        <f t="shared" si="35"/>
        <v>3.3666666666666664E-2</v>
      </c>
      <c r="P77" s="82">
        <f t="shared" si="35"/>
        <v>0</v>
      </c>
      <c r="Q77" s="82"/>
      <c r="R77" s="43">
        <f t="shared" si="36"/>
        <v>7.5583333333333336E-2</v>
      </c>
      <c r="S77" s="82">
        <f t="shared" si="37"/>
        <v>7.5583333333333336E-2</v>
      </c>
      <c r="T77" s="82">
        <f t="shared" si="37"/>
        <v>4.2566666666666662E-2</v>
      </c>
      <c r="U77" s="82">
        <f t="shared" si="37"/>
        <v>0</v>
      </c>
      <c r="V77" s="82"/>
      <c r="W77" s="43">
        <f t="shared" si="38"/>
        <v>0.11815000000000001</v>
      </c>
      <c r="X77" s="82">
        <f t="shared" si="39"/>
        <v>0.11815000000000001</v>
      </c>
      <c r="Y77" s="82">
        <f t="shared" si="39"/>
        <v>6.2899999999999998E-2</v>
      </c>
      <c r="Z77" s="82">
        <f t="shared" si="39"/>
        <v>0</v>
      </c>
      <c r="AA77" s="82"/>
      <c r="AB77" s="43">
        <f t="shared" si="40"/>
        <v>0.18104999999999999</v>
      </c>
    </row>
    <row r="78" spans="2:28" x14ac:dyDescent="0.3">
      <c r="B78" s="27">
        <f t="shared" si="41"/>
        <v>9</v>
      </c>
      <c r="C78" s="28" t="s">
        <v>8</v>
      </c>
      <c r="D78" s="82">
        <f t="shared" si="31"/>
        <v>0</v>
      </c>
      <c r="E78" s="82">
        <f t="shared" si="31"/>
        <v>0</v>
      </c>
      <c r="F78" s="82">
        <f t="shared" si="31"/>
        <v>0</v>
      </c>
      <c r="G78" s="82"/>
      <c r="H78" s="43">
        <f t="shared" si="32"/>
        <v>0</v>
      </c>
      <c r="I78" s="82">
        <f t="shared" si="33"/>
        <v>0</v>
      </c>
      <c r="J78" s="82">
        <f t="shared" si="33"/>
        <v>0</v>
      </c>
      <c r="K78" s="82">
        <f t="shared" si="33"/>
        <v>0</v>
      </c>
      <c r="L78" s="82"/>
      <c r="M78" s="43">
        <f t="shared" si="34"/>
        <v>0</v>
      </c>
      <c r="N78" s="82">
        <f t="shared" si="35"/>
        <v>0</v>
      </c>
      <c r="O78" s="82">
        <f t="shared" si="35"/>
        <v>0</v>
      </c>
      <c r="P78" s="82">
        <f t="shared" si="35"/>
        <v>0</v>
      </c>
      <c r="Q78" s="82"/>
      <c r="R78" s="43">
        <f t="shared" si="36"/>
        <v>0</v>
      </c>
      <c r="S78" s="82">
        <f t="shared" si="37"/>
        <v>0</v>
      </c>
      <c r="T78" s="82">
        <f t="shared" si="37"/>
        <v>0</v>
      </c>
      <c r="U78" s="82">
        <f t="shared" si="37"/>
        <v>0</v>
      </c>
      <c r="V78" s="82"/>
      <c r="W78" s="43">
        <f t="shared" si="38"/>
        <v>0</v>
      </c>
      <c r="X78" s="82">
        <f t="shared" si="39"/>
        <v>0</v>
      </c>
      <c r="Y78" s="82">
        <f t="shared" si="39"/>
        <v>0</v>
      </c>
      <c r="Z78" s="82">
        <f t="shared" si="39"/>
        <v>0</v>
      </c>
      <c r="AA78" s="82"/>
      <c r="AB78" s="43">
        <f t="shared" si="40"/>
        <v>0</v>
      </c>
    </row>
    <row r="79" spans="2:28" x14ac:dyDescent="0.3">
      <c r="B79" s="27">
        <f t="shared" si="41"/>
        <v>10</v>
      </c>
      <c r="C79" s="28" t="s">
        <v>9</v>
      </c>
      <c r="D79" s="82">
        <f t="shared" si="31"/>
        <v>0</v>
      </c>
      <c r="E79" s="82">
        <f t="shared" si="31"/>
        <v>0</v>
      </c>
      <c r="F79" s="82">
        <f t="shared" si="31"/>
        <v>0</v>
      </c>
      <c r="G79" s="82"/>
      <c r="H79" s="43">
        <f t="shared" si="32"/>
        <v>0</v>
      </c>
      <c r="I79" s="82">
        <f t="shared" si="33"/>
        <v>0</v>
      </c>
      <c r="J79" s="82">
        <f t="shared" si="33"/>
        <v>0</v>
      </c>
      <c r="K79" s="82">
        <f t="shared" si="33"/>
        <v>0</v>
      </c>
      <c r="L79" s="82"/>
      <c r="M79" s="43">
        <f t="shared" si="34"/>
        <v>0</v>
      </c>
      <c r="N79" s="82">
        <f t="shared" si="35"/>
        <v>0</v>
      </c>
      <c r="O79" s="82">
        <f t="shared" si="35"/>
        <v>0</v>
      </c>
      <c r="P79" s="82">
        <f t="shared" si="35"/>
        <v>0</v>
      </c>
      <c r="Q79" s="82"/>
      <c r="R79" s="43">
        <f t="shared" si="36"/>
        <v>0</v>
      </c>
      <c r="S79" s="82">
        <f t="shared" si="37"/>
        <v>0</v>
      </c>
      <c r="T79" s="82">
        <f t="shared" si="37"/>
        <v>0</v>
      </c>
      <c r="U79" s="82">
        <f t="shared" si="37"/>
        <v>0</v>
      </c>
      <c r="V79" s="82"/>
      <c r="W79" s="43">
        <f t="shared" si="38"/>
        <v>0</v>
      </c>
      <c r="X79" s="82">
        <f t="shared" si="39"/>
        <v>0</v>
      </c>
      <c r="Y79" s="82">
        <f t="shared" si="39"/>
        <v>0</v>
      </c>
      <c r="Z79" s="82">
        <f t="shared" si="39"/>
        <v>0</v>
      </c>
      <c r="AA79" s="82"/>
      <c r="AB79" s="43">
        <f t="shared" si="40"/>
        <v>0</v>
      </c>
    </row>
    <row r="80" spans="2:28" x14ac:dyDescent="0.3">
      <c r="B80" s="27">
        <f t="shared" si="41"/>
        <v>11</v>
      </c>
      <c r="C80" s="28" t="s">
        <v>10</v>
      </c>
      <c r="D80" s="82">
        <f t="shared" si="31"/>
        <v>0</v>
      </c>
      <c r="E80" s="82">
        <f t="shared" si="31"/>
        <v>9.6834999999999977E-3</v>
      </c>
      <c r="F80" s="82">
        <f t="shared" si="31"/>
        <v>0</v>
      </c>
      <c r="G80" s="82"/>
      <c r="H80" s="43">
        <f t="shared" si="32"/>
        <v>9.6834999999999977E-3</v>
      </c>
      <c r="I80" s="82">
        <f t="shared" si="33"/>
        <v>9.6834999999999977E-3</v>
      </c>
      <c r="J80" s="82">
        <f t="shared" si="33"/>
        <v>6.6296250000000001E-3</v>
      </c>
      <c r="K80" s="82">
        <f t="shared" si="33"/>
        <v>0</v>
      </c>
      <c r="L80" s="82"/>
      <c r="M80" s="43">
        <f t="shared" si="34"/>
        <v>1.6313124999999998E-2</v>
      </c>
      <c r="N80" s="82">
        <f t="shared" si="35"/>
        <v>1.6313124999999998E-2</v>
      </c>
      <c r="O80" s="82">
        <f t="shared" si="35"/>
        <v>1.3417499999999999E-2</v>
      </c>
      <c r="P80" s="82">
        <f t="shared" si="35"/>
        <v>0</v>
      </c>
      <c r="Q80" s="82"/>
      <c r="R80" s="43">
        <f t="shared" si="36"/>
        <v>2.9730624999999997E-2</v>
      </c>
      <c r="S80" s="82">
        <f t="shared" si="37"/>
        <v>2.9730625000000004E-2</v>
      </c>
      <c r="T80" s="82">
        <f t="shared" si="37"/>
        <v>1.7309749999999999E-2</v>
      </c>
      <c r="U80" s="82">
        <f t="shared" si="37"/>
        <v>0</v>
      </c>
      <c r="V80" s="82"/>
      <c r="W80" s="43">
        <f t="shared" si="38"/>
        <v>4.7040375000000002E-2</v>
      </c>
      <c r="X80" s="82">
        <f t="shared" si="39"/>
        <v>4.7040374999999995E-2</v>
      </c>
      <c r="Y80" s="82">
        <f t="shared" si="39"/>
        <v>2.572725E-2</v>
      </c>
      <c r="Z80" s="82">
        <f t="shared" si="39"/>
        <v>0</v>
      </c>
      <c r="AA80" s="82"/>
      <c r="AB80" s="43">
        <f t="shared" si="40"/>
        <v>7.2767625000000002E-2</v>
      </c>
    </row>
    <row r="81" spans="2:28" x14ac:dyDescent="0.3">
      <c r="B81" s="27">
        <f t="shared" si="41"/>
        <v>12</v>
      </c>
      <c r="C81" s="28" t="s">
        <v>11</v>
      </c>
      <c r="D81" s="82">
        <f t="shared" si="31"/>
        <v>0</v>
      </c>
      <c r="E81" s="82">
        <f t="shared" si="31"/>
        <v>0</v>
      </c>
      <c r="F81" s="82">
        <f t="shared" si="31"/>
        <v>0</v>
      </c>
      <c r="G81" s="82"/>
      <c r="H81" s="43">
        <f t="shared" si="32"/>
        <v>0</v>
      </c>
      <c r="I81" s="82">
        <f t="shared" si="33"/>
        <v>0</v>
      </c>
      <c r="J81" s="82">
        <f t="shared" si="33"/>
        <v>0</v>
      </c>
      <c r="K81" s="82">
        <f t="shared" si="33"/>
        <v>0</v>
      </c>
      <c r="L81" s="82"/>
      <c r="M81" s="43">
        <f t="shared" si="34"/>
        <v>0</v>
      </c>
      <c r="N81" s="82">
        <f t="shared" si="35"/>
        <v>0</v>
      </c>
      <c r="O81" s="82">
        <f t="shared" si="35"/>
        <v>0</v>
      </c>
      <c r="P81" s="82">
        <f t="shared" si="35"/>
        <v>0</v>
      </c>
      <c r="Q81" s="82"/>
      <c r="R81" s="43">
        <f t="shared" si="36"/>
        <v>0</v>
      </c>
      <c r="S81" s="82">
        <f t="shared" si="37"/>
        <v>0</v>
      </c>
      <c r="T81" s="82">
        <f t="shared" si="37"/>
        <v>0</v>
      </c>
      <c r="U81" s="82">
        <f t="shared" si="37"/>
        <v>0</v>
      </c>
      <c r="V81" s="82"/>
      <c r="W81" s="43">
        <f t="shared" si="38"/>
        <v>0</v>
      </c>
      <c r="X81" s="82">
        <f t="shared" si="39"/>
        <v>0</v>
      </c>
      <c r="Y81" s="82">
        <f t="shared" si="39"/>
        <v>0</v>
      </c>
      <c r="Z81" s="82">
        <f t="shared" si="39"/>
        <v>0</v>
      </c>
      <c r="AA81" s="82"/>
      <c r="AB81" s="43">
        <f t="shared" si="40"/>
        <v>0</v>
      </c>
    </row>
    <row r="82" spans="2:28" x14ac:dyDescent="0.3">
      <c r="B82" s="27">
        <f t="shared" si="41"/>
        <v>13</v>
      </c>
      <c r="C82" s="28" t="s">
        <v>12</v>
      </c>
      <c r="D82" s="82">
        <f t="shared" si="31"/>
        <v>0</v>
      </c>
      <c r="E82" s="82">
        <f t="shared" si="31"/>
        <v>0</v>
      </c>
      <c r="F82" s="82">
        <f t="shared" si="31"/>
        <v>0</v>
      </c>
      <c r="G82" s="82"/>
      <c r="H82" s="43">
        <f t="shared" si="32"/>
        <v>0</v>
      </c>
      <c r="I82" s="82">
        <f t="shared" si="33"/>
        <v>0</v>
      </c>
      <c r="J82" s="82">
        <f t="shared" si="33"/>
        <v>0</v>
      </c>
      <c r="K82" s="82">
        <f t="shared" si="33"/>
        <v>0</v>
      </c>
      <c r="L82" s="82"/>
      <c r="M82" s="43">
        <f t="shared" si="34"/>
        <v>0</v>
      </c>
      <c r="N82" s="82">
        <f t="shared" si="35"/>
        <v>0</v>
      </c>
      <c r="O82" s="82">
        <f t="shared" si="35"/>
        <v>0</v>
      </c>
      <c r="P82" s="82">
        <f t="shared" si="35"/>
        <v>0</v>
      </c>
      <c r="Q82" s="82"/>
      <c r="R82" s="43">
        <f t="shared" si="36"/>
        <v>0</v>
      </c>
      <c r="S82" s="82">
        <f t="shared" si="37"/>
        <v>0</v>
      </c>
      <c r="T82" s="82">
        <f t="shared" si="37"/>
        <v>0</v>
      </c>
      <c r="U82" s="82">
        <f t="shared" si="37"/>
        <v>0</v>
      </c>
      <c r="V82" s="82"/>
      <c r="W82" s="43">
        <f t="shared" si="38"/>
        <v>0</v>
      </c>
      <c r="X82" s="82">
        <f t="shared" si="39"/>
        <v>0</v>
      </c>
      <c r="Y82" s="82">
        <f t="shared" si="39"/>
        <v>0</v>
      </c>
      <c r="Z82" s="82">
        <f t="shared" si="39"/>
        <v>0</v>
      </c>
      <c r="AA82" s="82"/>
      <c r="AB82" s="43">
        <f t="shared" si="40"/>
        <v>0</v>
      </c>
    </row>
    <row r="83" spans="2:28" x14ac:dyDescent="0.3">
      <c r="B83" s="27">
        <f t="shared" si="41"/>
        <v>14</v>
      </c>
      <c r="C83" s="28" t="s">
        <v>13</v>
      </c>
      <c r="D83" s="82">
        <f t="shared" si="31"/>
        <v>0</v>
      </c>
      <c r="E83" s="82">
        <f t="shared" si="31"/>
        <v>6.1666666666666668E-2</v>
      </c>
      <c r="F83" s="82">
        <f t="shared" si="31"/>
        <v>0</v>
      </c>
      <c r="G83" s="82"/>
      <c r="H83" s="43">
        <f t="shared" si="32"/>
        <v>6.1666666666666668E-2</v>
      </c>
      <c r="I83" s="82">
        <f t="shared" si="33"/>
        <v>6.1666666666666668E-2</v>
      </c>
      <c r="J83" s="82">
        <f t="shared" si="33"/>
        <v>3.6250000000000004E-2</v>
      </c>
      <c r="K83" s="82">
        <f t="shared" si="33"/>
        <v>0</v>
      </c>
      <c r="L83" s="82"/>
      <c r="M83" s="43">
        <f t="shared" si="34"/>
        <v>9.791666666666668E-2</v>
      </c>
      <c r="N83" s="82">
        <f t="shared" si="35"/>
        <v>9.7916666666666666E-2</v>
      </c>
      <c r="O83" s="82">
        <f t="shared" si="35"/>
        <v>7.5000000000000011E-2</v>
      </c>
      <c r="P83" s="82">
        <f t="shared" si="35"/>
        <v>0</v>
      </c>
      <c r="Q83" s="82"/>
      <c r="R83" s="43">
        <f t="shared" si="36"/>
        <v>0.17291666666666666</v>
      </c>
      <c r="S83" s="82">
        <f t="shared" si="37"/>
        <v>0.17291666666666666</v>
      </c>
      <c r="T83" s="82">
        <f t="shared" si="37"/>
        <v>9.0833333333333335E-2</v>
      </c>
      <c r="U83" s="82">
        <f t="shared" si="37"/>
        <v>0</v>
      </c>
      <c r="V83" s="82"/>
      <c r="W83" s="43">
        <f t="shared" si="38"/>
        <v>0.26374999999999998</v>
      </c>
      <c r="X83" s="82">
        <f t="shared" si="39"/>
        <v>0.26374999999999998</v>
      </c>
      <c r="Y83" s="82">
        <f t="shared" si="39"/>
        <v>0.13250000000000001</v>
      </c>
      <c r="Z83" s="82">
        <f t="shared" si="39"/>
        <v>0</v>
      </c>
      <c r="AA83" s="82"/>
      <c r="AB83" s="43">
        <f t="shared" si="40"/>
        <v>0.39624999999999999</v>
      </c>
    </row>
    <row r="84" spans="2:28" x14ac:dyDescent="0.3">
      <c r="B84" s="27">
        <f t="shared" si="41"/>
        <v>15</v>
      </c>
      <c r="C84" s="28" t="s">
        <v>14</v>
      </c>
      <c r="D84" s="82">
        <f t="shared" si="31"/>
        <v>0</v>
      </c>
      <c r="E84" s="82">
        <f t="shared" si="31"/>
        <v>0</v>
      </c>
      <c r="F84" s="82">
        <f t="shared" si="31"/>
        <v>0</v>
      </c>
      <c r="G84" s="82"/>
      <c r="H84" s="43">
        <f t="shared" si="32"/>
        <v>0</v>
      </c>
      <c r="I84" s="82">
        <f t="shared" si="33"/>
        <v>0</v>
      </c>
      <c r="J84" s="82">
        <f t="shared" si="33"/>
        <v>0</v>
      </c>
      <c r="K84" s="82">
        <f t="shared" si="33"/>
        <v>0</v>
      </c>
      <c r="L84" s="82"/>
      <c r="M84" s="43">
        <f t="shared" si="34"/>
        <v>0</v>
      </c>
      <c r="N84" s="82">
        <f t="shared" si="35"/>
        <v>0</v>
      </c>
      <c r="O84" s="82">
        <f t="shared" si="35"/>
        <v>0</v>
      </c>
      <c r="P84" s="82">
        <f t="shared" si="35"/>
        <v>0</v>
      </c>
      <c r="Q84" s="82"/>
      <c r="R84" s="43">
        <f t="shared" si="36"/>
        <v>0</v>
      </c>
      <c r="S84" s="82">
        <f t="shared" si="37"/>
        <v>0</v>
      </c>
      <c r="T84" s="82">
        <f t="shared" si="37"/>
        <v>0</v>
      </c>
      <c r="U84" s="82">
        <f t="shared" si="37"/>
        <v>0</v>
      </c>
      <c r="V84" s="82"/>
      <c r="W84" s="43">
        <f t="shared" si="38"/>
        <v>0</v>
      </c>
      <c r="X84" s="82">
        <f t="shared" si="39"/>
        <v>0</v>
      </c>
      <c r="Y84" s="82">
        <f t="shared" si="39"/>
        <v>0</v>
      </c>
      <c r="Z84" s="82">
        <f t="shared" si="39"/>
        <v>0</v>
      </c>
      <c r="AA84" s="82"/>
      <c r="AB84" s="43">
        <f t="shared" si="40"/>
        <v>0</v>
      </c>
    </row>
    <row r="85" spans="2:28" x14ac:dyDescent="0.3">
      <c r="B85" s="27">
        <f t="shared" si="41"/>
        <v>16</v>
      </c>
      <c r="C85" s="28" t="s">
        <v>15</v>
      </c>
      <c r="D85" s="82">
        <f t="shared" si="31"/>
        <v>0</v>
      </c>
      <c r="E85" s="82">
        <f t="shared" si="31"/>
        <v>0</v>
      </c>
      <c r="F85" s="82">
        <f t="shared" si="31"/>
        <v>0</v>
      </c>
      <c r="G85" s="82"/>
      <c r="H85" s="43">
        <f t="shared" si="32"/>
        <v>0</v>
      </c>
      <c r="I85" s="82">
        <f t="shared" si="33"/>
        <v>0</v>
      </c>
      <c r="J85" s="82">
        <f t="shared" si="33"/>
        <v>0</v>
      </c>
      <c r="K85" s="82">
        <f t="shared" si="33"/>
        <v>0</v>
      </c>
      <c r="L85" s="82"/>
      <c r="M85" s="43">
        <f t="shared" si="34"/>
        <v>0</v>
      </c>
      <c r="N85" s="82">
        <f t="shared" si="35"/>
        <v>0</v>
      </c>
      <c r="O85" s="82">
        <f t="shared" si="35"/>
        <v>0</v>
      </c>
      <c r="P85" s="82">
        <f t="shared" si="35"/>
        <v>0</v>
      </c>
      <c r="Q85" s="82"/>
      <c r="R85" s="43">
        <f t="shared" si="36"/>
        <v>0</v>
      </c>
      <c r="S85" s="82">
        <f t="shared" si="37"/>
        <v>0</v>
      </c>
      <c r="T85" s="82">
        <f t="shared" si="37"/>
        <v>0</v>
      </c>
      <c r="U85" s="82">
        <f t="shared" si="37"/>
        <v>0</v>
      </c>
      <c r="V85" s="82"/>
      <c r="W85" s="43">
        <f t="shared" si="38"/>
        <v>0</v>
      </c>
      <c r="X85" s="82">
        <f t="shared" si="39"/>
        <v>0</v>
      </c>
      <c r="Y85" s="82">
        <f t="shared" si="39"/>
        <v>0</v>
      </c>
      <c r="Z85" s="82">
        <f t="shared" si="39"/>
        <v>0</v>
      </c>
      <c r="AA85" s="82"/>
      <c r="AB85" s="43">
        <f t="shared" si="40"/>
        <v>0</v>
      </c>
    </row>
    <row r="86" spans="2:28" x14ac:dyDescent="0.3">
      <c r="B86" s="27">
        <f t="shared" si="41"/>
        <v>17</v>
      </c>
      <c r="C86" s="28" t="s">
        <v>16</v>
      </c>
      <c r="D86" s="82">
        <f t="shared" ref="D86:F86" si="42">D32-D60</f>
        <v>0</v>
      </c>
      <c r="E86" s="82">
        <f t="shared" si="42"/>
        <v>0</v>
      </c>
      <c r="F86" s="82">
        <f t="shared" si="42"/>
        <v>0</v>
      </c>
      <c r="G86" s="82"/>
      <c r="H86" s="43">
        <f t="shared" si="32"/>
        <v>0</v>
      </c>
      <c r="I86" s="82">
        <f t="shared" ref="I86:K86" si="43">I32-I60</f>
        <v>0</v>
      </c>
      <c r="J86" s="82">
        <f t="shared" si="43"/>
        <v>0</v>
      </c>
      <c r="K86" s="82">
        <f t="shared" si="43"/>
        <v>0</v>
      </c>
      <c r="L86" s="82"/>
      <c r="M86" s="43">
        <f t="shared" si="34"/>
        <v>0</v>
      </c>
      <c r="N86" s="82">
        <f t="shared" ref="N86:P86" si="44">N32-N60</f>
        <v>0</v>
      </c>
      <c r="O86" s="82">
        <f t="shared" si="44"/>
        <v>0</v>
      </c>
      <c r="P86" s="82">
        <f t="shared" si="44"/>
        <v>0</v>
      </c>
      <c r="Q86" s="82"/>
      <c r="R86" s="43">
        <f t="shared" si="36"/>
        <v>0</v>
      </c>
      <c r="S86" s="82">
        <f t="shared" ref="S86:U86" si="45">S32-S60</f>
        <v>0</v>
      </c>
      <c r="T86" s="82">
        <f t="shared" si="45"/>
        <v>0</v>
      </c>
      <c r="U86" s="82">
        <f t="shared" si="45"/>
        <v>0</v>
      </c>
      <c r="V86" s="82"/>
      <c r="W86" s="43">
        <f t="shared" si="38"/>
        <v>0</v>
      </c>
      <c r="X86" s="82">
        <f t="shared" ref="X86:Z86" si="46">X32-X60</f>
        <v>0</v>
      </c>
      <c r="Y86" s="82">
        <f t="shared" si="46"/>
        <v>0</v>
      </c>
      <c r="Z86" s="82">
        <f t="shared" si="46"/>
        <v>0</v>
      </c>
      <c r="AA86" s="82"/>
      <c r="AB86" s="43">
        <f t="shared" si="40"/>
        <v>0</v>
      </c>
    </row>
    <row r="87" spans="2:28" ht="16" x14ac:dyDescent="0.3">
      <c r="B87" s="34"/>
      <c r="C87" s="35" t="s">
        <v>17</v>
      </c>
      <c r="D87" s="35">
        <f t="shared" ref="D87:AB87" si="47">SUM(D70:D86)</f>
        <v>0</v>
      </c>
      <c r="E87" s="35">
        <f t="shared" si="47"/>
        <v>132.85387516666665</v>
      </c>
      <c r="F87" s="35">
        <f t="shared" si="47"/>
        <v>0</v>
      </c>
      <c r="G87" s="35">
        <f t="shared" si="47"/>
        <v>0</v>
      </c>
      <c r="H87" s="35">
        <f t="shared" si="47"/>
        <v>132.85387516666665</v>
      </c>
      <c r="I87" s="35">
        <f t="shared" si="47"/>
        <v>132.85387516666665</v>
      </c>
      <c r="J87" s="35">
        <f t="shared" si="47"/>
        <v>111.66793454166664</v>
      </c>
      <c r="K87" s="35">
        <f t="shared" si="47"/>
        <v>0</v>
      </c>
      <c r="L87" s="35">
        <f t="shared" si="47"/>
        <v>0</v>
      </c>
      <c r="M87" s="35">
        <f t="shared" si="47"/>
        <v>244.52180970833336</v>
      </c>
      <c r="N87" s="35">
        <f t="shared" si="47"/>
        <v>244.52180970833336</v>
      </c>
      <c r="O87" s="35">
        <f t="shared" si="47"/>
        <v>70.839536166666676</v>
      </c>
      <c r="P87" s="35">
        <f t="shared" si="47"/>
        <v>0</v>
      </c>
      <c r="Q87" s="35">
        <f t="shared" si="47"/>
        <v>0</v>
      </c>
      <c r="R87" s="35">
        <f t="shared" si="47"/>
        <v>315.36134587499998</v>
      </c>
      <c r="S87" s="35">
        <f t="shared" si="47"/>
        <v>315.36134587499998</v>
      </c>
      <c r="T87" s="35">
        <f t="shared" si="47"/>
        <v>322.03969524999997</v>
      </c>
      <c r="U87" s="35">
        <f t="shared" si="47"/>
        <v>0</v>
      </c>
      <c r="V87" s="35">
        <f t="shared" si="47"/>
        <v>0</v>
      </c>
      <c r="W87" s="35">
        <f t="shared" si="47"/>
        <v>637.40104112500001</v>
      </c>
      <c r="X87" s="35">
        <f t="shared" si="47"/>
        <v>637.40104112500001</v>
      </c>
      <c r="Y87" s="35">
        <f t="shared" si="47"/>
        <v>45.819907083333327</v>
      </c>
      <c r="Z87" s="35">
        <f t="shared" si="47"/>
        <v>0</v>
      </c>
      <c r="AA87" s="35">
        <f t="shared" si="47"/>
        <v>0</v>
      </c>
      <c r="AB87" s="35">
        <f t="shared" si="47"/>
        <v>683.22094820833331</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G166"/>
  <sheetViews>
    <sheetView showGridLines="0" view="pageBreakPreview" topLeftCell="A61" zoomScale="68" zoomScaleNormal="68" zoomScaleSheetLayoutView="68" workbookViewId="0">
      <selection activeCell="D68" sqref="D68"/>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118</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0</v>
      </c>
      <c r="E14" s="29"/>
      <c r="F14" s="29"/>
      <c r="G14" s="29"/>
      <c r="H14" s="29">
        <f>D14+E14-F14-G14</f>
        <v>0</v>
      </c>
      <c r="I14" s="30">
        <f>H14</f>
        <v>0</v>
      </c>
      <c r="J14" s="29"/>
      <c r="K14" s="29"/>
      <c r="L14" s="29"/>
      <c r="M14" s="30">
        <f>I14+J14-K14-L14</f>
        <v>0</v>
      </c>
      <c r="N14" s="29">
        <f>M14</f>
        <v>0</v>
      </c>
      <c r="O14" s="29"/>
      <c r="P14" s="29"/>
      <c r="Q14" s="29"/>
      <c r="R14" s="29">
        <f>N14+O14-P14-Q14</f>
        <v>0</v>
      </c>
      <c r="S14" s="30">
        <f>R14</f>
        <v>0</v>
      </c>
      <c r="T14" s="29"/>
      <c r="U14" s="30"/>
      <c r="V14" s="29"/>
      <c r="W14" s="30">
        <f>S14+T14-U14-V14</f>
        <v>0</v>
      </c>
    </row>
    <row r="15" spans="1:23" s="26" customFormat="1" x14ac:dyDescent="0.3">
      <c r="B15" s="27">
        <f>B14+1</f>
        <v>2</v>
      </c>
      <c r="C15" s="28" t="s">
        <v>1</v>
      </c>
      <c r="D15" s="133">
        <v>30.915385523478093</v>
      </c>
      <c r="E15" s="29"/>
      <c r="F15" s="29"/>
      <c r="G15" s="29"/>
      <c r="H15" s="29">
        <f t="shared" ref="H15:H30" si="0">D15+E15-F15-G15</f>
        <v>30.915385523478093</v>
      </c>
      <c r="I15" s="30">
        <f t="shared" ref="I15:I30" si="1">H15</f>
        <v>30.915385523478093</v>
      </c>
      <c r="J15" s="29"/>
      <c r="K15" s="29"/>
      <c r="L15" s="29"/>
      <c r="M15" s="30">
        <f t="shared" ref="M15:M30" si="2">I15+J15-K15-L15</f>
        <v>30.915385523478093</v>
      </c>
      <c r="N15" s="29">
        <f t="shared" ref="N15:N30" si="3">M15</f>
        <v>30.915385523478093</v>
      </c>
      <c r="O15" s="29"/>
      <c r="P15" s="29"/>
      <c r="Q15" s="29"/>
      <c r="R15" s="29">
        <f t="shared" ref="R15:R30" si="4">N15+O15-P15-Q15</f>
        <v>30.915385523478093</v>
      </c>
      <c r="S15" s="30">
        <f t="shared" ref="S15:S30" si="5">R15</f>
        <v>30.915385523478093</v>
      </c>
      <c r="T15" s="29"/>
      <c r="U15" s="30"/>
      <c r="V15" s="29"/>
      <c r="W15" s="30">
        <f t="shared" ref="W15:W30" si="6">S15+T15-U15-V15</f>
        <v>30.915385523478093</v>
      </c>
    </row>
    <row r="16" spans="1:23" s="26" customFormat="1" x14ac:dyDescent="0.3">
      <c r="B16" s="27">
        <f t="shared" ref="B16:B30" si="7">B15+1</f>
        <v>3</v>
      </c>
      <c r="C16" s="28" t="s">
        <v>2</v>
      </c>
      <c r="D16" s="133">
        <v>263.05842400369079</v>
      </c>
      <c r="E16" s="29"/>
      <c r="F16" s="31"/>
      <c r="G16" s="31"/>
      <c r="H16" s="29">
        <f t="shared" si="0"/>
        <v>263.05842400369079</v>
      </c>
      <c r="I16" s="30">
        <f t="shared" si="1"/>
        <v>263.05842400369079</v>
      </c>
      <c r="J16" s="29"/>
      <c r="K16" s="31"/>
      <c r="L16" s="31"/>
      <c r="M16" s="30">
        <f t="shared" si="2"/>
        <v>263.05842400369079</v>
      </c>
      <c r="N16" s="29">
        <f t="shared" si="3"/>
        <v>263.05842400369079</v>
      </c>
      <c r="O16" s="29"/>
      <c r="P16" s="31"/>
      <c r="Q16" s="29"/>
      <c r="R16" s="29">
        <f t="shared" si="4"/>
        <v>263.05842400369079</v>
      </c>
      <c r="S16" s="30">
        <f t="shared" si="5"/>
        <v>263.05842400369079</v>
      </c>
      <c r="T16" s="29"/>
      <c r="U16" s="30"/>
      <c r="V16" s="29"/>
      <c r="W16" s="30">
        <f t="shared" si="6"/>
        <v>263.05842400369079</v>
      </c>
    </row>
    <row r="17" spans="2:23" s="26" customFormat="1" x14ac:dyDescent="0.3">
      <c r="B17" s="27">
        <f t="shared" si="7"/>
        <v>4</v>
      </c>
      <c r="C17" s="28" t="s">
        <v>3</v>
      </c>
      <c r="D17" s="133">
        <v>4.097600464938445</v>
      </c>
      <c r="E17" s="29"/>
      <c r="F17" s="31"/>
      <c r="G17" s="31"/>
      <c r="H17" s="29">
        <f t="shared" si="0"/>
        <v>4.097600464938445</v>
      </c>
      <c r="I17" s="30">
        <f t="shared" si="1"/>
        <v>4.097600464938445</v>
      </c>
      <c r="J17" s="29"/>
      <c r="K17" s="31"/>
      <c r="L17" s="31"/>
      <c r="M17" s="30">
        <f t="shared" si="2"/>
        <v>4.097600464938445</v>
      </c>
      <c r="N17" s="29">
        <f t="shared" si="3"/>
        <v>4.097600464938445</v>
      </c>
      <c r="O17" s="29"/>
      <c r="P17" s="31"/>
      <c r="Q17" s="29"/>
      <c r="R17" s="29">
        <f t="shared" si="4"/>
        <v>4.097600464938445</v>
      </c>
      <c r="S17" s="30">
        <f t="shared" si="5"/>
        <v>4.097600464938445</v>
      </c>
      <c r="T17" s="29"/>
      <c r="U17" s="30"/>
      <c r="V17" s="29"/>
      <c r="W17" s="30">
        <f t="shared" si="6"/>
        <v>4.097600464938445</v>
      </c>
    </row>
    <row r="18" spans="2:23" s="26" customFormat="1" x14ac:dyDescent="0.3">
      <c r="B18" s="27">
        <f t="shared" si="7"/>
        <v>5</v>
      </c>
      <c r="C18" s="28" t="s">
        <v>4</v>
      </c>
      <c r="D18" s="133">
        <v>418.90569421905622</v>
      </c>
      <c r="E18" s="29"/>
      <c r="F18" s="31"/>
      <c r="G18" s="31"/>
      <c r="H18" s="29">
        <f t="shared" si="0"/>
        <v>418.90569421905622</v>
      </c>
      <c r="I18" s="30">
        <f t="shared" si="1"/>
        <v>418.90569421905622</v>
      </c>
      <c r="J18" s="29"/>
      <c r="K18" s="31"/>
      <c r="L18" s="31"/>
      <c r="M18" s="30">
        <f t="shared" si="2"/>
        <v>418.90569421905622</v>
      </c>
      <c r="N18" s="29">
        <f t="shared" si="3"/>
        <v>418.90569421905622</v>
      </c>
      <c r="O18" s="29"/>
      <c r="P18" s="31"/>
      <c r="Q18" s="29"/>
      <c r="R18" s="29">
        <f t="shared" si="4"/>
        <v>418.90569421905622</v>
      </c>
      <c r="S18" s="30">
        <f t="shared" si="5"/>
        <v>418.90569421905622</v>
      </c>
      <c r="T18" s="29"/>
      <c r="U18" s="30"/>
      <c r="V18" s="29"/>
      <c r="W18" s="30">
        <f t="shared" si="6"/>
        <v>418.90569421905622</v>
      </c>
    </row>
    <row r="19" spans="2:23" s="32" customFormat="1" x14ac:dyDescent="0.3">
      <c r="B19" s="27">
        <f t="shared" si="7"/>
        <v>6</v>
      </c>
      <c r="C19" s="28" t="s">
        <v>5</v>
      </c>
      <c r="D19" s="133">
        <v>2602.7167354322783</v>
      </c>
      <c r="E19" s="29"/>
      <c r="F19" s="29"/>
      <c r="G19" s="29"/>
      <c r="H19" s="29">
        <f t="shared" si="0"/>
        <v>2602.7167354322783</v>
      </c>
      <c r="I19" s="30">
        <f t="shared" si="1"/>
        <v>2602.7167354322783</v>
      </c>
      <c r="J19" s="29"/>
      <c r="K19" s="29"/>
      <c r="L19" s="29"/>
      <c r="M19" s="30">
        <f t="shared" si="2"/>
        <v>2602.7167354322783</v>
      </c>
      <c r="N19" s="29">
        <f t="shared" si="3"/>
        <v>2602.7167354322783</v>
      </c>
      <c r="O19" s="29"/>
      <c r="P19" s="29"/>
      <c r="Q19" s="29"/>
      <c r="R19" s="29">
        <f t="shared" si="4"/>
        <v>2602.7167354322783</v>
      </c>
      <c r="S19" s="30">
        <f t="shared" si="5"/>
        <v>2602.7167354322783</v>
      </c>
      <c r="T19" s="29"/>
      <c r="U19" s="30"/>
      <c r="V19" s="29"/>
      <c r="W19" s="30">
        <f t="shared" si="6"/>
        <v>2602.7167354322783</v>
      </c>
    </row>
    <row r="20" spans="2:23" s="32" customFormat="1" x14ac:dyDescent="0.3">
      <c r="B20" s="27">
        <f t="shared" si="7"/>
        <v>7</v>
      </c>
      <c r="C20" s="28" t="s">
        <v>6</v>
      </c>
      <c r="D20" s="133">
        <v>12.547245837466889</v>
      </c>
      <c r="E20" s="29"/>
      <c r="F20" s="33"/>
      <c r="G20" s="29"/>
      <c r="H20" s="29">
        <f t="shared" si="0"/>
        <v>12.547245837466889</v>
      </c>
      <c r="I20" s="30">
        <f t="shared" si="1"/>
        <v>12.547245837466889</v>
      </c>
      <c r="J20" s="29"/>
      <c r="K20" s="33"/>
      <c r="L20" s="29"/>
      <c r="M20" s="30">
        <f t="shared" si="2"/>
        <v>12.547245837466889</v>
      </c>
      <c r="N20" s="29">
        <f t="shared" si="3"/>
        <v>12.547245837466889</v>
      </c>
      <c r="O20" s="29"/>
      <c r="P20" s="33"/>
      <c r="Q20" s="29"/>
      <c r="R20" s="29">
        <f t="shared" si="4"/>
        <v>12.547245837466889</v>
      </c>
      <c r="S20" s="30">
        <f t="shared" si="5"/>
        <v>12.547245837466889</v>
      </c>
      <c r="T20" s="29"/>
      <c r="U20" s="30"/>
      <c r="V20" s="29"/>
      <c r="W20" s="30">
        <f t="shared" si="6"/>
        <v>12.547245837466889</v>
      </c>
    </row>
    <row r="21" spans="2:23" s="32" customFormat="1" x14ac:dyDescent="0.3">
      <c r="B21" s="27">
        <f t="shared" si="7"/>
        <v>8</v>
      </c>
      <c r="C21" s="28" t="s">
        <v>7</v>
      </c>
      <c r="D21" s="133">
        <v>29.827529562641065</v>
      </c>
      <c r="E21" s="29"/>
      <c r="F21" s="29"/>
      <c r="G21" s="29"/>
      <c r="H21" s="29">
        <f t="shared" si="0"/>
        <v>29.827529562641065</v>
      </c>
      <c r="I21" s="30">
        <f t="shared" si="1"/>
        <v>29.827529562641065</v>
      </c>
      <c r="J21" s="29"/>
      <c r="K21" s="29"/>
      <c r="L21" s="29"/>
      <c r="M21" s="30">
        <f t="shared" si="2"/>
        <v>29.827529562641065</v>
      </c>
      <c r="N21" s="29">
        <f t="shared" si="3"/>
        <v>29.827529562641065</v>
      </c>
      <c r="O21" s="29"/>
      <c r="P21" s="29"/>
      <c r="Q21" s="29"/>
      <c r="R21" s="29">
        <f t="shared" si="4"/>
        <v>29.827529562641065</v>
      </c>
      <c r="S21" s="30">
        <f t="shared" si="5"/>
        <v>29.827529562641065</v>
      </c>
      <c r="T21" s="29"/>
      <c r="U21" s="30"/>
      <c r="V21" s="29"/>
      <c r="W21" s="30">
        <f t="shared" si="6"/>
        <v>29.827529562641065</v>
      </c>
    </row>
    <row r="22" spans="2:23" s="32" customFormat="1" x14ac:dyDescent="0.3">
      <c r="B22" s="27">
        <f t="shared" si="7"/>
        <v>9</v>
      </c>
      <c r="C22" s="28" t="s">
        <v>8</v>
      </c>
      <c r="D22" s="133">
        <v>76.060150116400024</v>
      </c>
      <c r="E22" s="29"/>
      <c r="F22" s="29"/>
      <c r="G22" s="29"/>
      <c r="H22" s="29">
        <f t="shared" si="0"/>
        <v>76.060150116400024</v>
      </c>
      <c r="I22" s="30">
        <f t="shared" si="1"/>
        <v>76.060150116400024</v>
      </c>
      <c r="J22" s="29"/>
      <c r="K22" s="29"/>
      <c r="L22" s="29"/>
      <c r="M22" s="30">
        <f t="shared" si="2"/>
        <v>76.060150116400024</v>
      </c>
      <c r="N22" s="29">
        <f t="shared" si="3"/>
        <v>76.060150116400024</v>
      </c>
      <c r="O22" s="29"/>
      <c r="P22" s="29"/>
      <c r="Q22" s="29"/>
      <c r="R22" s="29">
        <f t="shared" si="4"/>
        <v>76.060150116400024</v>
      </c>
      <c r="S22" s="30">
        <f t="shared" si="5"/>
        <v>76.060150116400024</v>
      </c>
      <c r="T22" s="29"/>
      <c r="U22" s="30"/>
      <c r="V22" s="29"/>
      <c r="W22" s="30">
        <f t="shared" si="6"/>
        <v>76.060150116400024</v>
      </c>
    </row>
    <row r="23" spans="2:23" s="32" customFormat="1" x14ac:dyDescent="0.3">
      <c r="B23" s="27">
        <f t="shared" si="7"/>
        <v>10</v>
      </c>
      <c r="C23" s="28" t="s">
        <v>9</v>
      </c>
      <c r="D23" s="133">
        <v>0.79811371120050556</v>
      </c>
      <c r="E23" s="29"/>
      <c r="F23" s="29"/>
      <c r="G23" s="29"/>
      <c r="H23" s="29">
        <f t="shared" si="0"/>
        <v>0.79811371120050556</v>
      </c>
      <c r="I23" s="30">
        <f t="shared" si="1"/>
        <v>0.79811371120050556</v>
      </c>
      <c r="J23" s="29"/>
      <c r="K23" s="29"/>
      <c r="L23" s="29"/>
      <c r="M23" s="30">
        <f t="shared" si="2"/>
        <v>0.79811371120050556</v>
      </c>
      <c r="N23" s="29">
        <f t="shared" si="3"/>
        <v>0.79811371120050556</v>
      </c>
      <c r="O23" s="29"/>
      <c r="P23" s="29"/>
      <c r="Q23" s="29"/>
      <c r="R23" s="29">
        <f t="shared" si="4"/>
        <v>0.79811371120050556</v>
      </c>
      <c r="S23" s="30">
        <f t="shared" si="5"/>
        <v>0.79811371120050556</v>
      </c>
      <c r="T23" s="29"/>
      <c r="U23" s="30"/>
      <c r="V23" s="29"/>
      <c r="W23" s="30">
        <f t="shared" si="6"/>
        <v>0.79811371120050556</v>
      </c>
    </row>
    <row r="24" spans="2:23" s="32" customFormat="1" x14ac:dyDescent="0.3">
      <c r="B24" s="27">
        <f t="shared" si="7"/>
        <v>11</v>
      </c>
      <c r="C24" s="28" t="s">
        <v>10</v>
      </c>
      <c r="D24" s="133">
        <v>1.0452762374255862</v>
      </c>
      <c r="E24" s="29"/>
      <c r="F24" s="29"/>
      <c r="G24" s="29"/>
      <c r="H24" s="29">
        <f t="shared" si="0"/>
        <v>1.0452762374255862</v>
      </c>
      <c r="I24" s="30">
        <f t="shared" si="1"/>
        <v>1.0452762374255862</v>
      </c>
      <c r="J24" s="29"/>
      <c r="K24" s="29"/>
      <c r="L24" s="29"/>
      <c r="M24" s="30">
        <f t="shared" si="2"/>
        <v>1.0452762374255862</v>
      </c>
      <c r="N24" s="29">
        <f t="shared" si="3"/>
        <v>1.0452762374255862</v>
      </c>
      <c r="O24" s="29"/>
      <c r="P24" s="29"/>
      <c r="Q24" s="29"/>
      <c r="R24" s="29">
        <f t="shared" si="4"/>
        <v>1.0452762374255862</v>
      </c>
      <c r="S24" s="30">
        <f t="shared" si="5"/>
        <v>1.0452762374255862</v>
      </c>
      <c r="T24" s="29"/>
      <c r="U24" s="30"/>
      <c r="V24" s="29"/>
      <c r="W24" s="30">
        <f t="shared" si="6"/>
        <v>1.0452762374255862</v>
      </c>
    </row>
    <row r="25" spans="2:23" s="32" customFormat="1" x14ac:dyDescent="0.3">
      <c r="B25" s="27">
        <f t="shared" si="7"/>
        <v>12</v>
      </c>
      <c r="C25" s="28" t="s">
        <v>11</v>
      </c>
      <c r="D25" s="133">
        <v>0.71245404388029232</v>
      </c>
      <c r="E25" s="29"/>
      <c r="F25" s="29"/>
      <c r="G25" s="29"/>
      <c r="H25" s="29">
        <f t="shared" si="0"/>
        <v>0.71245404388029232</v>
      </c>
      <c r="I25" s="30">
        <f t="shared" si="1"/>
        <v>0.71245404388029232</v>
      </c>
      <c r="J25" s="29"/>
      <c r="K25" s="29"/>
      <c r="L25" s="29"/>
      <c r="M25" s="30">
        <f t="shared" si="2"/>
        <v>0.71245404388029232</v>
      </c>
      <c r="N25" s="29">
        <f t="shared" si="3"/>
        <v>0.71245404388029232</v>
      </c>
      <c r="O25" s="29"/>
      <c r="P25" s="29"/>
      <c r="Q25" s="29"/>
      <c r="R25" s="29">
        <f t="shared" si="4"/>
        <v>0.71245404388029232</v>
      </c>
      <c r="S25" s="30">
        <f t="shared" si="5"/>
        <v>0.71245404388029232</v>
      </c>
      <c r="T25" s="29"/>
      <c r="U25" s="30"/>
      <c r="V25" s="29"/>
      <c r="W25" s="30">
        <f t="shared" si="6"/>
        <v>0.71245404388029232</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3440.6846091524562</v>
      </c>
      <c r="E31" s="36">
        <f>SUM(E14:E30)</f>
        <v>0</v>
      </c>
      <c r="F31" s="36">
        <f t="shared" ref="F31:W31" si="8">SUM(F14:F30)</f>
        <v>0</v>
      </c>
      <c r="G31" s="36">
        <f t="shared" si="8"/>
        <v>0</v>
      </c>
      <c r="H31" s="36">
        <f t="shared" si="8"/>
        <v>3440.6846091524562</v>
      </c>
      <c r="I31" s="36">
        <f t="shared" si="8"/>
        <v>3440.6846091524562</v>
      </c>
      <c r="J31" s="36">
        <f t="shared" si="8"/>
        <v>0</v>
      </c>
      <c r="K31" s="36">
        <f t="shared" si="8"/>
        <v>0</v>
      </c>
      <c r="L31" s="36">
        <f t="shared" si="8"/>
        <v>0</v>
      </c>
      <c r="M31" s="36">
        <f t="shared" si="8"/>
        <v>3440.6846091524562</v>
      </c>
      <c r="N31" s="36">
        <f t="shared" si="8"/>
        <v>3440.6846091524562</v>
      </c>
      <c r="O31" s="36">
        <f t="shared" si="8"/>
        <v>0</v>
      </c>
      <c r="P31" s="36">
        <f t="shared" si="8"/>
        <v>0</v>
      </c>
      <c r="Q31" s="36">
        <f t="shared" si="8"/>
        <v>0</v>
      </c>
      <c r="R31" s="36">
        <f t="shared" si="8"/>
        <v>3440.6846091524562</v>
      </c>
      <c r="S31" s="36">
        <f t="shared" si="8"/>
        <v>3440.6846091524562</v>
      </c>
      <c r="T31" s="36">
        <f t="shared" si="8"/>
        <v>0</v>
      </c>
      <c r="U31" s="36">
        <f t="shared" si="8"/>
        <v>0</v>
      </c>
      <c r="V31" s="36">
        <f t="shared" si="8"/>
        <v>0</v>
      </c>
      <c r="W31" s="36">
        <f t="shared" si="8"/>
        <v>3440.6846091524562</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c r="F40" s="30"/>
      <c r="G40" s="29"/>
      <c r="H40" s="30">
        <f>D40+E40-F40-G40</f>
        <v>0</v>
      </c>
      <c r="I40" s="30">
        <f>H40</f>
        <v>0</v>
      </c>
      <c r="J40" s="29"/>
      <c r="K40" s="30"/>
      <c r="L40" s="29"/>
      <c r="M40" s="30">
        <f>I40+J40-K40-L40</f>
        <v>0</v>
      </c>
      <c r="N40" s="30">
        <f>M40</f>
        <v>0</v>
      </c>
      <c r="O40" s="29"/>
      <c r="P40" s="30"/>
      <c r="Q40" s="29"/>
      <c r="R40" s="30">
        <f>N40+O40-P40-Q40</f>
        <v>0</v>
      </c>
      <c r="S40" s="30">
        <f>R40</f>
        <v>0</v>
      </c>
      <c r="T40" s="29"/>
      <c r="U40" s="30"/>
      <c r="V40" s="29"/>
      <c r="W40" s="30">
        <f>S40+T40-U40-V40</f>
        <v>0</v>
      </c>
    </row>
    <row r="41" spans="1:33" s="26" customFormat="1" x14ac:dyDescent="0.3">
      <c r="B41" s="27">
        <f>B40+1</f>
        <v>2</v>
      </c>
      <c r="C41" s="28" t="s">
        <v>1</v>
      </c>
      <c r="D41" s="30">
        <f t="shared" si="9"/>
        <v>30.915385523478093</v>
      </c>
      <c r="E41" s="29"/>
      <c r="F41" s="30"/>
      <c r="G41" s="29"/>
      <c r="H41" s="30">
        <f t="shared" ref="H41:H56" si="10">D41+E41-F41-G41</f>
        <v>30.915385523478093</v>
      </c>
      <c r="I41" s="30">
        <f t="shared" ref="I41:I56" si="11">H41</f>
        <v>30.915385523478093</v>
      </c>
      <c r="J41" s="29"/>
      <c r="K41" s="30"/>
      <c r="L41" s="29"/>
      <c r="M41" s="30">
        <f t="shared" ref="M41:M56" si="12">I41+J41-K41-L41</f>
        <v>30.915385523478093</v>
      </c>
      <c r="N41" s="30">
        <f t="shared" ref="N41:N56" si="13">M41</f>
        <v>30.915385523478093</v>
      </c>
      <c r="O41" s="29"/>
      <c r="P41" s="30"/>
      <c r="Q41" s="29"/>
      <c r="R41" s="30">
        <f t="shared" ref="R41:R56" si="14">N41+O41-P41-Q41</f>
        <v>30.915385523478093</v>
      </c>
      <c r="S41" s="30">
        <f t="shared" ref="S41:S56" si="15">R41</f>
        <v>30.915385523478093</v>
      </c>
      <c r="T41" s="29"/>
      <c r="U41" s="30"/>
      <c r="V41" s="29"/>
      <c r="W41" s="30">
        <f t="shared" ref="W41:W56" si="16">S41+T41-U41-V41</f>
        <v>30.915385523478093</v>
      </c>
    </row>
    <row r="42" spans="1:33" s="32" customFormat="1" x14ac:dyDescent="0.3">
      <c r="A42" s="26"/>
      <c r="B42" s="27">
        <f t="shared" ref="B42:B56" si="17">B41+1</f>
        <v>3</v>
      </c>
      <c r="C42" s="28" t="s">
        <v>2</v>
      </c>
      <c r="D42" s="30">
        <f t="shared" si="9"/>
        <v>263.05842400369079</v>
      </c>
      <c r="E42" s="29"/>
      <c r="F42" s="30"/>
      <c r="G42" s="29"/>
      <c r="H42" s="30">
        <f t="shared" si="10"/>
        <v>263.05842400369079</v>
      </c>
      <c r="I42" s="30">
        <f t="shared" si="11"/>
        <v>263.05842400369079</v>
      </c>
      <c r="J42" s="29"/>
      <c r="K42" s="30"/>
      <c r="L42" s="29"/>
      <c r="M42" s="30">
        <f t="shared" si="12"/>
        <v>263.05842400369079</v>
      </c>
      <c r="N42" s="30">
        <f t="shared" si="13"/>
        <v>263.05842400369079</v>
      </c>
      <c r="O42" s="29"/>
      <c r="P42" s="30"/>
      <c r="Q42" s="29"/>
      <c r="R42" s="30">
        <f t="shared" si="14"/>
        <v>263.05842400369079</v>
      </c>
      <c r="S42" s="30">
        <f t="shared" si="15"/>
        <v>263.05842400369079</v>
      </c>
      <c r="T42" s="29"/>
      <c r="U42" s="30"/>
      <c r="V42" s="29"/>
      <c r="W42" s="30">
        <f t="shared" si="16"/>
        <v>263.05842400369079</v>
      </c>
    </row>
    <row r="43" spans="1:33" s="32" customFormat="1" x14ac:dyDescent="0.3">
      <c r="A43" s="26"/>
      <c r="B43" s="27">
        <f t="shared" si="17"/>
        <v>4</v>
      </c>
      <c r="C43" s="28" t="s">
        <v>3</v>
      </c>
      <c r="D43" s="30">
        <f t="shared" si="9"/>
        <v>4.097600464938445</v>
      </c>
      <c r="E43" s="29"/>
      <c r="F43" s="30"/>
      <c r="G43" s="29"/>
      <c r="H43" s="30">
        <f t="shared" si="10"/>
        <v>4.097600464938445</v>
      </c>
      <c r="I43" s="30">
        <f t="shared" si="11"/>
        <v>4.097600464938445</v>
      </c>
      <c r="J43" s="29"/>
      <c r="K43" s="30"/>
      <c r="L43" s="29"/>
      <c r="M43" s="30">
        <f t="shared" si="12"/>
        <v>4.097600464938445</v>
      </c>
      <c r="N43" s="30">
        <f t="shared" si="13"/>
        <v>4.097600464938445</v>
      </c>
      <c r="O43" s="29"/>
      <c r="P43" s="30"/>
      <c r="Q43" s="29"/>
      <c r="R43" s="30">
        <f t="shared" si="14"/>
        <v>4.097600464938445</v>
      </c>
      <c r="S43" s="30">
        <f t="shared" si="15"/>
        <v>4.097600464938445</v>
      </c>
      <c r="T43" s="29"/>
      <c r="U43" s="30"/>
      <c r="V43" s="29"/>
      <c r="W43" s="30">
        <f t="shared" si="16"/>
        <v>4.097600464938445</v>
      </c>
    </row>
    <row r="44" spans="1:33" s="32" customFormat="1" x14ac:dyDescent="0.3">
      <c r="A44" s="26"/>
      <c r="B44" s="27">
        <f t="shared" si="17"/>
        <v>5</v>
      </c>
      <c r="C44" s="28" t="s">
        <v>4</v>
      </c>
      <c r="D44" s="30">
        <f t="shared" si="9"/>
        <v>418.90569421905622</v>
      </c>
      <c r="E44" s="29"/>
      <c r="F44" s="30"/>
      <c r="G44" s="29"/>
      <c r="H44" s="30">
        <f t="shared" si="10"/>
        <v>418.90569421905622</v>
      </c>
      <c r="I44" s="30">
        <f t="shared" si="11"/>
        <v>418.90569421905622</v>
      </c>
      <c r="J44" s="29"/>
      <c r="K44" s="30"/>
      <c r="L44" s="29"/>
      <c r="M44" s="30">
        <f t="shared" si="12"/>
        <v>418.90569421905622</v>
      </c>
      <c r="N44" s="30">
        <f t="shared" si="13"/>
        <v>418.90569421905622</v>
      </c>
      <c r="O44" s="29"/>
      <c r="P44" s="30"/>
      <c r="Q44" s="29"/>
      <c r="R44" s="30">
        <f t="shared" si="14"/>
        <v>418.90569421905622</v>
      </c>
      <c r="S44" s="30">
        <f t="shared" si="15"/>
        <v>418.90569421905622</v>
      </c>
      <c r="T44" s="29"/>
      <c r="U44" s="30"/>
      <c r="V44" s="29"/>
      <c r="W44" s="30">
        <f t="shared" si="16"/>
        <v>418.90569421905622</v>
      </c>
    </row>
    <row r="45" spans="1:33" s="32" customFormat="1" x14ac:dyDescent="0.3">
      <c r="A45" s="26"/>
      <c r="B45" s="27">
        <f t="shared" si="17"/>
        <v>6</v>
      </c>
      <c r="C45" s="28" t="s">
        <v>5</v>
      </c>
      <c r="D45" s="30">
        <f t="shared" si="9"/>
        <v>2602.7167354322783</v>
      </c>
      <c r="E45" s="29"/>
      <c r="F45" s="30"/>
      <c r="G45" s="29"/>
      <c r="H45" s="30">
        <f t="shared" si="10"/>
        <v>2602.7167354322783</v>
      </c>
      <c r="I45" s="30">
        <f t="shared" si="11"/>
        <v>2602.7167354322783</v>
      </c>
      <c r="J45" s="29"/>
      <c r="K45" s="30"/>
      <c r="L45" s="29"/>
      <c r="M45" s="30">
        <f t="shared" si="12"/>
        <v>2602.7167354322783</v>
      </c>
      <c r="N45" s="30">
        <f t="shared" si="13"/>
        <v>2602.7167354322783</v>
      </c>
      <c r="O45" s="29"/>
      <c r="P45" s="30"/>
      <c r="Q45" s="29"/>
      <c r="R45" s="30">
        <f t="shared" si="14"/>
        <v>2602.7167354322783</v>
      </c>
      <c r="S45" s="30">
        <f t="shared" si="15"/>
        <v>2602.7167354322783</v>
      </c>
      <c r="T45" s="29"/>
      <c r="U45" s="30"/>
      <c r="V45" s="29"/>
      <c r="W45" s="30">
        <f t="shared" si="16"/>
        <v>2602.7167354322783</v>
      </c>
    </row>
    <row r="46" spans="1:33" s="32" customFormat="1" x14ac:dyDescent="0.3">
      <c r="A46" s="26"/>
      <c r="B46" s="27">
        <f t="shared" si="17"/>
        <v>7</v>
      </c>
      <c r="C46" s="28" t="s">
        <v>6</v>
      </c>
      <c r="D46" s="30">
        <f t="shared" si="9"/>
        <v>12.547245837466889</v>
      </c>
      <c r="E46" s="29"/>
      <c r="F46" s="30"/>
      <c r="G46" s="29"/>
      <c r="H46" s="30">
        <f t="shared" si="10"/>
        <v>12.547245837466889</v>
      </c>
      <c r="I46" s="30">
        <f t="shared" si="11"/>
        <v>12.547245837466889</v>
      </c>
      <c r="J46" s="29"/>
      <c r="K46" s="30"/>
      <c r="L46" s="29"/>
      <c r="M46" s="30">
        <f t="shared" si="12"/>
        <v>12.547245837466889</v>
      </c>
      <c r="N46" s="30">
        <f t="shared" si="13"/>
        <v>12.547245837466889</v>
      </c>
      <c r="O46" s="29"/>
      <c r="P46" s="30"/>
      <c r="Q46" s="29"/>
      <c r="R46" s="30">
        <f t="shared" si="14"/>
        <v>12.547245837466889</v>
      </c>
      <c r="S46" s="30">
        <f t="shared" si="15"/>
        <v>12.547245837466889</v>
      </c>
      <c r="T46" s="29"/>
      <c r="U46" s="30"/>
      <c r="V46" s="29"/>
      <c r="W46" s="30">
        <f t="shared" si="16"/>
        <v>12.547245837466889</v>
      </c>
    </row>
    <row r="47" spans="1:33" s="32" customFormat="1" x14ac:dyDescent="0.3">
      <c r="A47" s="26"/>
      <c r="B47" s="27">
        <f t="shared" si="17"/>
        <v>8</v>
      </c>
      <c r="C47" s="28" t="s">
        <v>7</v>
      </c>
      <c r="D47" s="30">
        <f t="shared" si="9"/>
        <v>29.827529562641065</v>
      </c>
      <c r="E47" s="29"/>
      <c r="F47" s="30"/>
      <c r="G47" s="29"/>
      <c r="H47" s="30">
        <f t="shared" si="10"/>
        <v>29.827529562641065</v>
      </c>
      <c r="I47" s="30">
        <f t="shared" si="11"/>
        <v>29.827529562641065</v>
      </c>
      <c r="J47" s="29"/>
      <c r="K47" s="30"/>
      <c r="L47" s="29"/>
      <c r="M47" s="30">
        <f t="shared" si="12"/>
        <v>29.827529562641065</v>
      </c>
      <c r="N47" s="30">
        <f t="shared" si="13"/>
        <v>29.827529562641065</v>
      </c>
      <c r="O47" s="29"/>
      <c r="P47" s="30"/>
      <c r="Q47" s="29"/>
      <c r="R47" s="30">
        <f t="shared" si="14"/>
        <v>29.827529562641065</v>
      </c>
      <c r="S47" s="30">
        <f t="shared" si="15"/>
        <v>29.827529562641065</v>
      </c>
      <c r="T47" s="29"/>
      <c r="U47" s="30"/>
      <c r="V47" s="29"/>
      <c r="W47" s="30">
        <f t="shared" si="16"/>
        <v>29.827529562641065</v>
      </c>
    </row>
    <row r="48" spans="1:33" s="32" customFormat="1" x14ac:dyDescent="0.3">
      <c r="A48" s="26"/>
      <c r="B48" s="27">
        <f t="shared" si="17"/>
        <v>9</v>
      </c>
      <c r="C48" s="28" t="s">
        <v>8</v>
      </c>
      <c r="D48" s="30">
        <f t="shared" si="9"/>
        <v>76.060150116400024</v>
      </c>
      <c r="E48" s="29"/>
      <c r="F48" s="30"/>
      <c r="G48" s="29"/>
      <c r="H48" s="30">
        <f t="shared" si="10"/>
        <v>76.060150116400024</v>
      </c>
      <c r="I48" s="30">
        <f t="shared" si="11"/>
        <v>76.060150116400024</v>
      </c>
      <c r="J48" s="29"/>
      <c r="K48" s="30"/>
      <c r="L48" s="29"/>
      <c r="M48" s="30">
        <f t="shared" si="12"/>
        <v>76.060150116400024</v>
      </c>
      <c r="N48" s="30">
        <f t="shared" si="13"/>
        <v>76.060150116400024</v>
      </c>
      <c r="O48" s="29"/>
      <c r="P48" s="30"/>
      <c r="Q48" s="29"/>
      <c r="R48" s="30">
        <f t="shared" si="14"/>
        <v>76.060150116400024</v>
      </c>
      <c r="S48" s="30">
        <f t="shared" si="15"/>
        <v>76.060150116400024</v>
      </c>
      <c r="T48" s="29"/>
      <c r="U48" s="30"/>
      <c r="V48" s="29"/>
      <c r="W48" s="30">
        <f t="shared" si="16"/>
        <v>76.060150116400024</v>
      </c>
    </row>
    <row r="49" spans="1:23" s="32" customFormat="1" x14ac:dyDescent="0.3">
      <c r="A49" s="26"/>
      <c r="B49" s="27">
        <f t="shared" si="17"/>
        <v>10</v>
      </c>
      <c r="C49" s="28" t="s">
        <v>9</v>
      </c>
      <c r="D49" s="30">
        <f t="shared" si="9"/>
        <v>0.79811371120050556</v>
      </c>
      <c r="E49" s="29"/>
      <c r="F49" s="30"/>
      <c r="G49" s="29"/>
      <c r="H49" s="30">
        <f t="shared" si="10"/>
        <v>0.79811371120050556</v>
      </c>
      <c r="I49" s="30">
        <f t="shared" si="11"/>
        <v>0.79811371120050556</v>
      </c>
      <c r="J49" s="29"/>
      <c r="K49" s="30"/>
      <c r="L49" s="29"/>
      <c r="M49" s="30">
        <f t="shared" si="12"/>
        <v>0.79811371120050556</v>
      </c>
      <c r="N49" s="30">
        <f t="shared" si="13"/>
        <v>0.79811371120050556</v>
      </c>
      <c r="O49" s="29"/>
      <c r="P49" s="30"/>
      <c r="Q49" s="29"/>
      <c r="R49" s="30">
        <f t="shared" si="14"/>
        <v>0.79811371120050556</v>
      </c>
      <c r="S49" s="30">
        <f t="shared" si="15"/>
        <v>0.79811371120050556</v>
      </c>
      <c r="T49" s="29"/>
      <c r="U49" s="30"/>
      <c r="V49" s="29"/>
      <c r="W49" s="30">
        <f t="shared" si="16"/>
        <v>0.79811371120050556</v>
      </c>
    </row>
    <row r="50" spans="1:23" s="32" customFormat="1" x14ac:dyDescent="0.3">
      <c r="A50" s="26"/>
      <c r="B50" s="27">
        <f t="shared" si="17"/>
        <v>11</v>
      </c>
      <c r="C50" s="28" t="s">
        <v>10</v>
      </c>
      <c r="D50" s="30">
        <f t="shared" si="9"/>
        <v>1.0452762374255862</v>
      </c>
      <c r="E50" s="29"/>
      <c r="F50" s="30"/>
      <c r="G50" s="29"/>
      <c r="H50" s="30">
        <f t="shared" si="10"/>
        <v>1.0452762374255862</v>
      </c>
      <c r="I50" s="30">
        <f t="shared" si="11"/>
        <v>1.0452762374255862</v>
      </c>
      <c r="J50" s="29"/>
      <c r="K50" s="30"/>
      <c r="L50" s="29"/>
      <c r="M50" s="30">
        <f t="shared" si="12"/>
        <v>1.0452762374255862</v>
      </c>
      <c r="N50" s="30">
        <f t="shared" si="13"/>
        <v>1.0452762374255862</v>
      </c>
      <c r="O50" s="29"/>
      <c r="P50" s="30"/>
      <c r="Q50" s="29"/>
      <c r="R50" s="30">
        <f t="shared" si="14"/>
        <v>1.0452762374255862</v>
      </c>
      <c r="S50" s="30">
        <f t="shared" si="15"/>
        <v>1.0452762374255862</v>
      </c>
      <c r="T50" s="29"/>
      <c r="U50" s="30"/>
      <c r="V50" s="29"/>
      <c r="W50" s="30">
        <f t="shared" si="16"/>
        <v>1.0452762374255862</v>
      </c>
    </row>
    <row r="51" spans="1:23" s="37" customFormat="1" x14ac:dyDescent="0.3">
      <c r="A51" s="26"/>
      <c r="B51" s="27">
        <f t="shared" si="17"/>
        <v>12</v>
      </c>
      <c r="C51" s="28" t="s">
        <v>11</v>
      </c>
      <c r="D51" s="30">
        <f t="shared" si="9"/>
        <v>0.71245404388029232</v>
      </c>
      <c r="E51" s="29"/>
      <c r="F51" s="30"/>
      <c r="G51" s="29"/>
      <c r="H51" s="30">
        <f t="shared" si="10"/>
        <v>0.71245404388029232</v>
      </c>
      <c r="I51" s="30">
        <f t="shared" si="11"/>
        <v>0.71245404388029232</v>
      </c>
      <c r="J51" s="29"/>
      <c r="K51" s="30"/>
      <c r="L51" s="29"/>
      <c r="M51" s="30">
        <f t="shared" si="12"/>
        <v>0.71245404388029232</v>
      </c>
      <c r="N51" s="30">
        <f t="shared" si="13"/>
        <v>0.71245404388029232</v>
      </c>
      <c r="O51" s="29"/>
      <c r="P51" s="30"/>
      <c r="Q51" s="29"/>
      <c r="R51" s="30">
        <f t="shared" si="14"/>
        <v>0.71245404388029232</v>
      </c>
      <c r="S51" s="30">
        <f t="shared" si="15"/>
        <v>0.71245404388029232</v>
      </c>
      <c r="T51" s="29"/>
      <c r="U51" s="30"/>
      <c r="V51" s="29"/>
      <c r="W51" s="30">
        <f t="shared" si="16"/>
        <v>0.71245404388029232</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3440.6846091524562</v>
      </c>
      <c r="E57" s="36">
        <f>SUM(E40:E56)</f>
        <v>0</v>
      </c>
      <c r="F57" s="36">
        <f>SUM(F40:F56)</f>
        <v>0</v>
      </c>
      <c r="G57" s="36">
        <f>SUM(G40:G56)</f>
        <v>0</v>
      </c>
      <c r="H57" s="36">
        <f>SUM(H40:H56)</f>
        <v>3440.6846091524562</v>
      </c>
      <c r="I57" s="36">
        <f t="shared" ref="I57:W57" si="18">SUM(I40:I56)</f>
        <v>3440.6846091524562</v>
      </c>
      <c r="J57" s="36">
        <f t="shared" si="18"/>
        <v>0</v>
      </c>
      <c r="K57" s="36">
        <f t="shared" si="18"/>
        <v>0</v>
      </c>
      <c r="L57" s="36">
        <f t="shared" si="18"/>
        <v>0</v>
      </c>
      <c r="M57" s="36">
        <f t="shared" si="18"/>
        <v>3440.6846091524562</v>
      </c>
      <c r="N57" s="36">
        <f t="shared" si="18"/>
        <v>3440.6846091524562</v>
      </c>
      <c r="O57" s="36">
        <f t="shared" si="18"/>
        <v>0</v>
      </c>
      <c r="P57" s="36">
        <f t="shared" si="18"/>
        <v>0</v>
      </c>
      <c r="Q57" s="36">
        <f t="shared" si="18"/>
        <v>0</v>
      </c>
      <c r="R57" s="36">
        <f t="shared" si="18"/>
        <v>3440.6846091524562</v>
      </c>
      <c r="S57" s="36">
        <f t="shared" si="18"/>
        <v>3440.6846091524562</v>
      </c>
      <c r="T57" s="36">
        <f t="shared" si="18"/>
        <v>0</v>
      </c>
      <c r="U57" s="36">
        <f t="shared" si="18"/>
        <v>0</v>
      </c>
      <c r="V57" s="36">
        <f t="shared" si="18"/>
        <v>0</v>
      </c>
      <c r="W57" s="36">
        <f t="shared" si="18"/>
        <v>3440.6846091524562</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10.471163404998816</v>
      </c>
      <c r="E69" s="43">
        <f t="shared" si="19"/>
        <v>1.0325738764841683</v>
      </c>
      <c r="F69" s="43">
        <f t="shared" ref="F69:F84" si="25">IFERROR(IF(D69=0,0,D69/D15*F15),0)</f>
        <v>0</v>
      </c>
      <c r="G69" s="44"/>
      <c r="H69" s="48">
        <f>D69+E69-F69-G69</f>
        <v>11.503737281482984</v>
      </c>
      <c r="I69" s="45">
        <f t="shared" ref="I69:I84" si="26">H69</f>
        <v>11.503737281482984</v>
      </c>
      <c r="J69" s="43">
        <f t="shared" ref="J69:J84" si="27">IF((IFERROR(I69/((I15+J15)*90%),0))&lt;70%,MIN((MAX((I15+J15)*90%-I69,0)),(I15+J15/2)*$A69),MAX((J15+I15)*90%-I69,0)/J$86)</f>
        <v>1.0325738764841683</v>
      </c>
      <c r="K69" s="43">
        <f t="shared" ref="K69:K84" si="28">IFERROR(IF(I69=0,0,I69/I15*K15),0)</f>
        <v>0</v>
      </c>
      <c r="L69" s="44"/>
      <c r="M69" s="45">
        <f t="shared" si="20"/>
        <v>12.536311157967152</v>
      </c>
      <c r="N69" s="43">
        <f t="shared" ref="N69:N84" si="29">M69</f>
        <v>12.536311157967152</v>
      </c>
      <c r="O69" s="43">
        <f t="shared" si="21"/>
        <v>1.0325738764841683</v>
      </c>
      <c r="P69" s="43">
        <f t="shared" si="22"/>
        <v>0</v>
      </c>
      <c r="Q69" s="44"/>
      <c r="R69" s="43">
        <f t="shared" ref="R69:R84" si="30">N69+O69-P69-Q69</f>
        <v>13.56888503445132</v>
      </c>
      <c r="S69" s="45">
        <f t="shared" ref="S69:S84" si="31">R69</f>
        <v>13.56888503445132</v>
      </c>
      <c r="T69" s="43">
        <f t="shared" si="23"/>
        <v>1.0325738764841683</v>
      </c>
      <c r="U69" s="43">
        <f t="shared" si="24"/>
        <v>0</v>
      </c>
      <c r="V69" s="44"/>
      <c r="W69" s="45">
        <f t="shared" ref="W69:W84" si="32">S69+T69-U69-V69</f>
        <v>14.601458910935488</v>
      </c>
      <c r="Y69" s="46">
        <v>3.3399999999999999E-2</v>
      </c>
    </row>
    <row r="70" spans="1:25" x14ac:dyDescent="0.3">
      <c r="A70" s="46">
        <v>5.28E-2</v>
      </c>
      <c r="B70" s="41">
        <f t="shared" ref="B70:B84" si="33">B69+1</f>
        <v>3</v>
      </c>
      <c r="C70" s="42" t="s">
        <v>2</v>
      </c>
      <c r="D70" s="133">
        <v>135.12082812322961</v>
      </c>
      <c r="E70" s="43">
        <f t="shared" si="19"/>
        <v>13.889484787394874</v>
      </c>
      <c r="F70" s="43">
        <f t="shared" si="25"/>
        <v>0</v>
      </c>
      <c r="G70" s="44"/>
      <c r="H70" s="43">
        <f t="shared" ref="H70:H84" si="34">D70+E70-F70-G70</f>
        <v>149.01031291062449</v>
      </c>
      <c r="I70" s="45">
        <f t="shared" si="26"/>
        <v>149.01031291062449</v>
      </c>
      <c r="J70" s="43">
        <f t="shared" si="27"/>
        <v>13.889484787394874</v>
      </c>
      <c r="K70" s="43">
        <f t="shared" si="28"/>
        <v>0</v>
      </c>
      <c r="L70" s="44"/>
      <c r="M70" s="45">
        <f t="shared" si="20"/>
        <v>162.89979769801937</v>
      </c>
      <c r="N70" s="43">
        <f t="shared" si="29"/>
        <v>162.89979769801937</v>
      </c>
      <c r="O70" s="43">
        <f t="shared" si="21"/>
        <v>13.889484787394874</v>
      </c>
      <c r="P70" s="43">
        <f t="shared" si="22"/>
        <v>0</v>
      </c>
      <c r="Q70" s="44"/>
      <c r="R70" s="43">
        <f t="shared" si="30"/>
        <v>176.78928248541425</v>
      </c>
      <c r="S70" s="45">
        <f t="shared" si="31"/>
        <v>176.78928248541425</v>
      </c>
      <c r="T70" s="43">
        <f t="shared" si="23"/>
        <v>4.9764902633097376</v>
      </c>
      <c r="U70" s="43">
        <f t="shared" si="24"/>
        <v>0</v>
      </c>
      <c r="V70" s="44"/>
      <c r="W70" s="45">
        <f t="shared" si="32"/>
        <v>181.76577274872398</v>
      </c>
      <c r="Y70" s="46">
        <v>5.28E-2</v>
      </c>
    </row>
    <row r="71" spans="1:25" x14ac:dyDescent="0.3">
      <c r="A71" s="46">
        <v>5.28E-2</v>
      </c>
      <c r="B71" s="41">
        <f t="shared" si="33"/>
        <v>4</v>
      </c>
      <c r="C71" s="42" t="s">
        <v>3</v>
      </c>
      <c r="D71" s="133">
        <v>2.0113057487288022</v>
      </c>
      <c r="E71" s="43">
        <f t="shared" si="19"/>
        <v>0.2163533045487499</v>
      </c>
      <c r="F71" s="43">
        <f t="shared" si="25"/>
        <v>0</v>
      </c>
      <c r="G71" s="44"/>
      <c r="H71" s="43">
        <f t="shared" si="34"/>
        <v>2.2276590532775522</v>
      </c>
      <c r="I71" s="45">
        <f t="shared" si="26"/>
        <v>2.2276590532775522</v>
      </c>
      <c r="J71" s="43">
        <f t="shared" si="27"/>
        <v>0.2163533045487499</v>
      </c>
      <c r="K71" s="43">
        <f t="shared" si="28"/>
        <v>0</v>
      </c>
      <c r="L71" s="44"/>
      <c r="M71" s="45">
        <f t="shared" si="20"/>
        <v>2.4440123578263022</v>
      </c>
      <c r="N71" s="43">
        <f t="shared" si="29"/>
        <v>2.4440123578263022</v>
      </c>
      <c r="O71" s="43">
        <f t="shared" si="21"/>
        <v>0.2163533045487499</v>
      </c>
      <c r="P71" s="43">
        <f t="shared" si="22"/>
        <v>0</v>
      </c>
      <c r="Q71" s="44"/>
      <c r="R71" s="43">
        <f t="shared" si="30"/>
        <v>2.6603656623750522</v>
      </c>
      <c r="S71" s="45">
        <f t="shared" si="31"/>
        <v>2.6603656623750522</v>
      </c>
      <c r="T71" s="43">
        <f t="shared" si="23"/>
        <v>8.5272461565571903E-2</v>
      </c>
      <c r="U71" s="43">
        <f t="shared" si="24"/>
        <v>0</v>
      </c>
      <c r="V71" s="44"/>
      <c r="W71" s="45">
        <f t="shared" si="32"/>
        <v>2.745638123940624</v>
      </c>
      <c r="Y71" s="46">
        <v>5.28E-2</v>
      </c>
    </row>
    <row r="72" spans="1:25" x14ac:dyDescent="0.3">
      <c r="A72" s="46">
        <v>3.3399999999999999E-2</v>
      </c>
      <c r="B72" s="41">
        <f t="shared" si="33"/>
        <v>5</v>
      </c>
      <c r="C72" s="42" t="s">
        <v>4</v>
      </c>
      <c r="D72" s="133">
        <v>121.37377217425858</v>
      </c>
      <c r="E72" s="43">
        <f t="shared" si="19"/>
        <v>13.991450186916477</v>
      </c>
      <c r="F72" s="43">
        <f t="shared" si="25"/>
        <v>0</v>
      </c>
      <c r="G72" s="44"/>
      <c r="H72" s="43">
        <f t="shared" si="34"/>
        <v>135.36522236117506</v>
      </c>
      <c r="I72" s="45">
        <f t="shared" si="26"/>
        <v>135.36522236117506</v>
      </c>
      <c r="J72" s="43">
        <f t="shared" si="27"/>
        <v>13.991450186916477</v>
      </c>
      <c r="K72" s="43">
        <f t="shared" si="28"/>
        <v>0</v>
      </c>
      <c r="L72" s="44"/>
      <c r="M72" s="45">
        <f t="shared" si="20"/>
        <v>149.35667254809152</v>
      </c>
      <c r="N72" s="43">
        <f t="shared" si="29"/>
        <v>149.35667254809152</v>
      </c>
      <c r="O72" s="43">
        <f t="shared" si="21"/>
        <v>13.991450186916477</v>
      </c>
      <c r="P72" s="43">
        <f t="shared" si="22"/>
        <v>0</v>
      </c>
      <c r="Q72" s="44"/>
      <c r="R72" s="43">
        <f t="shared" si="30"/>
        <v>163.34812273500799</v>
      </c>
      <c r="S72" s="45">
        <f t="shared" si="31"/>
        <v>163.34812273500799</v>
      </c>
      <c r="T72" s="43">
        <f t="shared" si="23"/>
        <v>13.991450186916477</v>
      </c>
      <c r="U72" s="43">
        <f t="shared" si="24"/>
        <v>0</v>
      </c>
      <c r="V72" s="44"/>
      <c r="W72" s="45">
        <f t="shared" si="32"/>
        <v>177.33957292192446</v>
      </c>
      <c r="Y72" s="46">
        <v>3.3399999999999999E-2</v>
      </c>
    </row>
    <row r="73" spans="1:25" x14ac:dyDescent="0.3">
      <c r="A73" s="46">
        <v>5.28E-2</v>
      </c>
      <c r="B73" s="41">
        <f t="shared" si="33"/>
        <v>6</v>
      </c>
      <c r="C73" s="42" t="s">
        <v>5</v>
      </c>
      <c r="D73" s="133">
        <v>1317.7897618562231</v>
      </c>
      <c r="E73" s="43">
        <f t="shared" si="19"/>
        <v>137.42344363082429</v>
      </c>
      <c r="F73" s="43">
        <f>IFERROR(IF(D73=0,0,D73/D19*F19),0)</f>
        <v>0</v>
      </c>
      <c r="G73" s="44"/>
      <c r="H73" s="43">
        <f t="shared" si="34"/>
        <v>1455.2132054870474</v>
      </c>
      <c r="I73" s="45">
        <f t="shared" si="26"/>
        <v>1455.2132054870474</v>
      </c>
      <c r="J73" s="43">
        <f t="shared" si="27"/>
        <v>137.42344363082429</v>
      </c>
      <c r="K73" s="43">
        <f t="shared" si="28"/>
        <v>0</v>
      </c>
      <c r="L73" s="44"/>
      <c r="M73" s="45">
        <f t="shared" si="20"/>
        <v>1592.6366491178717</v>
      </c>
      <c r="N73" s="43">
        <f t="shared" si="29"/>
        <v>1592.6366491178717</v>
      </c>
      <c r="O73" s="43">
        <f t="shared" si="21"/>
        <v>137.42344363082429</v>
      </c>
      <c r="P73" s="43">
        <f t="shared" si="22"/>
        <v>0</v>
      </c>
      <c r="Q73" s="44"/>
      <c r="R73" s="43">
        <f t="shared" si="30"/>
        <v>1730.060092748696</v>
      </c>
      <c r="S73" s="45">
        <f t="shared" si="31"/>
        <v>1730.060092748696</v>
      </c>
      <c r="T73" s="43">
        <f t="shared" si="23"/>
        <v>50.823218221061708</v>
      </c>
      <c r="U73" s="43">
        <f t="shared" si="24"/>
        <v>0</v>
      </c>
      <c r="V73" s="44"/>
      <c r="W73" s="45">
        <f t="shared" si="32"/>
        <v>1780.8833109697578</v>
      </c>
      <c r="Y73" s="46">
        <v>5.28E-2</v>
      </c>
    </row>
    <row r="74" spans="1:25" x14ac:dyDescent="0.3">
      <c r="A74" s="46">
        <v>0.18</v>
      </c>
      <c r="B74" s="41">
        <f t="shared" si="33"/>
        <v>7</v>
      </c>
      <c r="C74" s="42" t="s">
        <v>6</v>
      </c>
      <c r="D74" s="133">
        <v>8.7751655482588014</v>
      </c>
      <c r="E74" s="43">
        <f t="shared" si="19"/>
        <v>0.1672737725274733</v>
      </c>
      <c r="F74" s="43">
        <f t="shared" si="25"/>
        <v>0</v>
      </c>
      <c r="G74" s="44"/>
      <c r="H74" s="43">
        <f t="shared" si="34"/>
        <v>8.9424393207862742</v>
      </c>
      <c r="I74" s="45">
        <f t="shared" si="26"/>
        <v>8.9424393207862742</v>
      </c>
      <c r="J74" s="43">
        <f t="shared" si="27"/>
        <v>0.16727377252747333</v>
      </c>
      <c r="K74" s="43">
        <f t="shared" si="28"/>
        <v>0</v>
      </c>
      <c r="L74" s="44"/>
      <c r="M74" s="45">
        <f t="shared" si="20"/>
        <v>9.1097130933137471</v>
      </c>
      <c r="N74" s="43">
        <f t="shared" si="29"/>
        <v>9.1097130933137471</v>
      </c>
      <c r="O74" s="43">
        <f t="shared" si="21"/>
        <v>0.16727377252747339</v>
      </c>
      <c r="P74" s="43">
        <f t="shared" si="22"/>
        <v>0</v>
      </c>
      <c r="Q74" s="44"/>
      <c r="R74" s="43">
        <f t="shared" si="30"/>
        <v>9.27698686584122</v>
      </c>
      <c r="S74" s="45">
        <f t="shared" si="31"/>
        <v>9.27698686584122</v>
      </c>
      <c r="T74" s="43">
        <f t="shared" si="23"/>
        <v>0.16727377252747341</v>
      </c>
      <c r="U74" s="43">
        <f t="shared" si="24"/>
        <v>0</v>
      </c>
      <c r="V74" s="44"/>
      <c r="W74" s="45">
        <f t="shared" si="32"/>
        <v>9.4442606383686929</v>
      </c>
      <c r="Y74" s="46">
        <v>0.18</v>
      </c>
    </row>
    <row r="75" spans="1:25" x14ac:dyDescent="0.3">
      <c r="A75" s="46">
        <v>5.28E-2</v>
      </c>
      <c r="B75" s="41">
        <f t="shared" si="33"/>
        <v>8</v>
      </c>
      <c r="C75" s="42" t="s">
        <v>7</v>
      </c>
      <c r="D75" s="133">
        <v>16.004331624559747</v>
      </c>
      <c r="E75" s="43">
        <f t="shared" si="19"/>
        <v>1.5748935609074481</v>
      </c>
      <c r="F75" s="43">
        <f t="shared" si="25"/>
        <v>0</v>
      </c>
      <c r="G75" s="44"/>
      <c r="H75" s="43">
        <f t="shared" si="34"/>
        <v>17.579225185467195</v>
      </c>
      <c r="I75" s="45">
        <f t="shared" si="26"/>
        <v>17.579225185467195</v>
      </c>
      <c r="J75" s="43">
        <f t="shared" si="27"/>
        <v>1.5748935609074481</v>
      </c>
      <c r="K75" s="43">
        <f t="shared" si="28"/>
        <v>0</v>
      </c>
      <c r="L75" s="44"/>
      <c r="M75" s="45">
        <f t="shared" si="20"/>
        <v>19.154118746374643</v>
      </c>
      <c r="N75" s="43">
        <f t="shared" si="29"/>
        <v>19.154118746374643</v>
      </c>
      <c r="O75" s="43">
        <f t="shared" si="21"/>
        <v>0.58935337369322793</v>
      </c>
      <c r="P75" s="43">
        <f t="shared" si="22"/>
        <v>0</v>
      </c>
      <c r="Q75" s="44"/>
      <c r="R75" s="43">
        <f t="shared" si="30"/>
        <v>19.743472120067871</v>
      </c>
      <c r="S75" s="45">
        <f t="shared" si="31"/>
        <v>19.743472120067871</v>
      </c>
      <c r="T75" s="43">
        <f t="shared" si="23"/>
        <v>0.58935337369322793</v>
      </c>
      <c r="U75" s="43">
        <f t="shared" si="24"/>
        <v>0</v>
      </c>
      <c r="V75" s="44"/>
      <c r="W75" s="45">
        <f t="shared" si="32"/>
        <v>20.332825493761099</v>
      </c>
      <c r="Y75" s="46">
        <v>5.28E-2</v>
      </c>
    </row>
    <row r="76" spans="1:25" x14ac:dyDescent="0.3">
      <c r="A76" s="46">
        <v>5.28E-2</v>
      </c>
      <c r="B76" s="41">
        <f t="shared" si="33"/>
        <v>9</v>
      </c>
      <c r="C76" s="42" t="s">
        <v>8</v>
      </c>
      <c r="D76" s="133">
        <v>39.126965416932244</v>
      </c>
      <c r="E76" s="43">
        <f t="shared" si="19"/>
        <v>4.0159759261459209</v>
      </c>
      <c r="F76" s="43">
        <f t="shared" si="25"/>
        <v>0</v>
      </c>
      <c r="G76" s="44"/>
      <c r="H76" s="43">
        <f t="shared" si="34"/>
        <v>43.142941343078164</v>
      </c>
      <c r="I76" s="45">
        <f t="shared" si="26"/>
        <v>43.142941343078164</v>
      </c>
      <c r="J76" s="43">
        <f t="shared" si="27"/>
        <v>4.0159759261459209</v>
      </c>
      <c r="K76" s="43">
        <f t="shared" si="28"/>
        <v>0</v>
      </c>
      <c r="L76" s="44"/>
      <c r="M76" s="45">
        <f t="shared" si="20"/>
        <v>47.158917269224084</v>
      </c>
      <c r="N76" s="43">
        <f t="shared" si="29"/>
        <v>47.158917269224084</v>
      </c>
      <c r="O76" s="43">
        <f t="shared" si="21"/>
        <v>4.0159759261459209</v>
      </c>
      <c r="P76" s="43">
        <f t="shared" si="22"/>
        <v>0</v>
      </c>
      <c r="Q76" s="44"/>
      <c r="R76" s="43">
        <f t="shared" si="30"/>
        <v>51.174893195370004</v>
      </c>
      <c r="S76" s="45">
        <f t="shared" si="31"/>
        <v>51.174893195370004</v>
      </c>
      <c r="T76" s="43">
        <f t="shared" si="23"/>
        <v>1.4340434963454658</v>
      </c>
      <c r="U76" s="43">
        <f t="shared" si="24"/>
        <v>0</v>
      </c>
      <c r="V76" s="44"/>
      <c r="W76" s="45">
        <f t="shared" si="32"/>
        <v>52.608936691715471</v>
      </c>
      <c r="Y76" s="46">
        <v>5.28E-2</v>
      </c>
    </row>
    <row r="77" spans="1:25" x14ac:dyDescent="0.3">
      <c r="A77" s="46">
        <v>9.5000000000000001E-2</v>
      </c>
      <c r="B77" s="41">
        <f t="shared" si="33"/>
        <v>10</v>
      </c>
      <c r="C77" s="42" t="s">
        <v>9</v>
      </c>
      <c r="D77" s="133">
        <v>1.1944464102178272</v>
      </c>
      <c r="E77" s="43">
        <f t="shared" si="19"/>
        <v>0</v>
      </c>
      <c r="F77" s="43">
        <f t="shared" si="25"/>
        <v>0</v>
      </c>
      <c r="G77" s="44"/>
      <c r="H77" s="43">
        <f t="shared" si="34"/>
        <v>1.1944464102178272</v>
      </c>
      <c r="I77" s="45">
        <f t="shared" si="26"/>
        <v>1.1944464102178272</v>
      </c>
      <c r="J77" s="43">
        <f t="shared" si="27"/>
        <v>0</v>
      </c>
      <c r="K77" s="43">
        <f t="shared" si="28"/>
        <v>0</v>
      </c>
      <c r="L77" s="44"/>
      <c r="M77" s="45">
        <f t="shared" si="20"/>
        <v>1.1944464102178272</v>
      </c>
      <c r="N77" s="43">
        <f t="shared" si="29"/>
        <v>1.1944464102178272</v>
      </c>
      <c r="O77" s="43">
        <f t="shared" si="21"/>
        <v>0</v>
      </c>
      <c r="P77" s="43">
        <f t="shared" si="22"/>
        <v>0</v>
      </c>
      <c r="Q77" s="44"/>
      <c r="R77" s="43">
        <f t="shared" si="30"/>
        <v>1.1944464102178272</v>
      </c>
      <c r="S77" s="45">
        <f t="shared" si="31"/>
        <v>1.1944464102178272</v>
      </c>
      <c r="T77" s="43">
        <f t="shared" si="23"/>
        <v>0</v>
      </c>
      <c r="U77" s="43">
        <f t="shared" si="24"/>
        <v>0</v>
      </c>
      <c r="V77" s="44"/>
      <c r="W77" s="45">
        <f t="shared" si="32"/>
        <v>1.1944464102178272</v>
      </c>
      <c r="Y77" s="46">
        <v>9.5000000000000001E-2</v>
      </c>
    </row>
    <row r="78" spans="1:25" x14ac:dyDescent="0.3">
      <c r="A78" s="46">
        <v>6.3299999999999995E-2</v>
      </c>
      <c r="B78" s="41">
        <f t="shared" si="33"/>
        <v>11</v>
      </c>
      <c r="C78" s="42" t="s">
        <v>10</v>
      </c>
      <c r="D78" s="133">
        <v>0.66111604095446119</v>
      </c>
      <c r="E78" s="43">
        <f t="shared" si="19"/>
        <v>1.8581083023106994E-2</v>
      </c>
      <c r="F78" s="43">
        <f t="shared" si="25"/>
        <v>0</v>
      </c>
      <c r="G78" s="44"/>
      <c r="H78" s="43">
        <f t="shared" si="34"/>
        <v>0.67969712397756821</v>
      </c>
      <c r="I78" s="45">
        <f t="shared" si="26"/>
        <v>0.67969712397756821</v>
      </c>
      <c r="J78" s="43">
        <f t="shared" si="27"/>
        <v>1.858108302310699E-2</v>
      </c>
      <c r="K78" s="43">
        <f t="shared" si="28"/>
        <v>0</v>
      </c>
      <c r="L78" s="44"/>
      <c r="M78" s="45">
        <f t="shared" si="20"/>
        <v>0.69827820700067522</v>
      </c>
      <c r="N78" s="43">
        <f t="shared" si="29"/>
        <v>0.69827820700067522</v>
      </c>
      <c r="O78" s="43">
        <f t="shared" si="21"/>
        <v>1.858108302310699E-2</v>
      </c>
      <c r="P78" s="43">
        <f t="shared" si="22"/>
        <v>0</v>
      </c>
      <c r="Q78" s="44"/>
      <c r="R78" s="43">
        <f t="shared" si="30"/>
        <v>0.71685929002378224</v>
      </c>
      <c r="S78" s="45">
        <f t="shared" si="31"/>
        <v>0.71685929002378224</v>
      </c>
      <c r="T78" s="43">
        <f t="shared" si="23"/>
        <v>1.8581083023106987E-2</v>
      </c>
      <c r="U78" s="43">
        <f t="shared" si="24"/>
        <v>0</v>
      </c>
      <c r="V78" s="44"/>
      <c r="W78" s="45">
        <f t="shared" si="32"/>
        <v>0.73544037304688925</v>
      </c>
      <c r="Y78" s="46">
        <v>6.3299999999999995E-2</v>
      </c>
    </row>
    <row r="79" spans="1:25" x14ac:dyDescent="0.3">
      <c r="A79" s="46">
        <v>6.3299999999999995E-2</v>
      </c>
      <c r="B79" s="41">
        <f t="shared" si="33"/>
        <v>12</v>
      </c>
      <c r="C79" s="42" t="s">
        <v>11</v>
      </c>
      <c r="D79" s="133">
        <v>0.44756712870444515</v>
      </c>
      <c r="E79" s="43">
        <f t="shared" si="19"/>
        <v>4.5098340977622497E-2</v>
      </c>
      <c r="F79" s="43">
        <f t="shared" si="25"/>
        <v>0</v>
      </c>
      <c r="G79" s="49"/>
      <c r="H79" s="43">
        <f t="shared" si="34"/>
        <v>0.49266546968206765</v>
      </c>
      <c r="I79" s="45">
        <f t="shared" si="26"/>
        <v>0.49266546968206765</v>
      </c>
      <c r="J79" s="43">
        <f t="shared" si="27"/>
        <v>1.0572983030561887E-2</v>
      </c>
      <c r="K79" s="43">
        <f t="shared" si="28"/>
        <v>0</v>
      </c>
      <c r="L79" s="44"/>
      <c r="M79" s="45">
        <f t="shared" si="20"/>
        <v>0.50323845271262957</v>
      </c>
      <c r="N79" s="43">
        <f t="shared" si="29"/>
        <v>0.50323845271262957</v>
      </c>
      <c r="O79" s="43">
        <f t="shared" si="21"/>
        <v>1.0572983030561884E-2</v>
      </c>
      <c r="P79" s="43">
        <f t="shared" si="22"/>
        <v>0</v>
      </c>
      <c r="Q79" s="44"/>
      <c r="R79" s="43">
        <f t="shared" si="30"/>
        <v>0.51381143574319144</v>
      </c>
      <c r="S79" s="45">
        <f t="shared" si="31"/>
        <v>0.51381143574319144</v>
      </c>
      <c r="T79" s="43">
        <f t="shared" si="23"/>
        <v>1.0572983030561886E-2</v>
      </c>
      <c r="U79" s="43">
        <f t="shared" si="24"/>
        <v>0</v>
      </c>
      <c r="V79" s="44"/>
      <c r="W79" s="45">
        <f t="shared" si="32"/>
        <v>0.5243844187737533</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1652.9764234770664</v>
      </c>
      <c r="E85" s="36">
        <f>SUM(E68:E84)</f>
        <v>172.37512846975011</v>
      </c>
      <c r="F85" s="36">
        <f t="shared" ref="F85:W85" si="35">SUM(F68:F84)</f>
        <v>0</v>
      </c>
      <c r="G85" s="36">
        <f t="shared" si="35"/>
        <v>0</v>
      </c>
      <c r="H85" s="36">
        <f t="shared" si="35"/>
        <v>1825.3515519468167</v>
      </c>
      <c r="I85" s="36">
        <f t="shared" si="35"/>
        <v>1825.3515519468167</v>
      </c>
      <c r="J85" s="36">
        <f t="shared" si="35"/>
        <v>172.34060311180303</v>
      </c>
      <c r="K85" s="36">
        <f t="shared" si="35"/>
        <v>0</v>
      </c>
      <c r="L85" s="36">
        <f t="shared" si="35"/>
        <v>0</v>
      </c>
      <c r="M85" s="36">
        <f t="shared" si="35"/>
        <v>1997.6921550586196</v>
      </c>
      <c r="N85" s="36">
        <f t="shared" si="35"/>
        <v>1997.6921550586196</v>
      </c>
      <c r="O85" s="36">
        <f t="shared" si="35"/>
        <v>171.35506292458882</v>
      </c>
      <c r="P85" s="36">
        <f t="shared" si="35"/>
        <v>0</v>
      </c>
      <c r="Q85" s="36">
        <f t="shared" si="35"/>
        <v>0</v>
      </c>
      <c r="R85" s="36">
        <f t="shared" si="35"/>
        <v>2169.0472179832086</v>
      </c>
      <c r="S85" s="36">
        <f t="shared" si="35"/>
        <v>2169.0472179832086</v>
      </c>
      <c r="T85" s="36">
        <f t="shared" si="35"/>
        <v>73.128829717957501</v>
      </c>
      <c r="U85" s="36">
        <f t="shared" si="35"/>
        <v>0</v>
      </c>
      <c r="V85" s="36">
        <f t="shared" si="35"/>
        <v>0</v>
      </c>
      <c r="W85" s="36">
        <f t="shared" si="35"/>
        <v>2242.1760477011662</v>
      </c>
    </row>
    <row r="86" spans="1:33" ht="16" x14ac:dyDescent="0.3">
      <c r="A86" s="85"/>
      <c r="B86" s="38"/>
      <c r="C86" s="51" t="s">
        <v>87</v>
      </c>
      <c r="D86" s="52"/>
      <c r="E86" s="53">
        <v>15.049315068493151</v>
      </c>
      <c r="F86" s="52">
        <f>E85-F85</f>
        <v>172.37512846975011</v>
      </c>
      <c r="G86" s="52"/>
      <c r="H86" s="52"/>
      <c r="I86" s="54"/>
      <c r="J86" s="53">
        <f>E86-1</f>
        <v>14.049315068493151</v>
      </c>
      <c r="K86" s="54"/>
      <c r="L86" s="54"/>
      <c r="M86" s="54"/>
      <c r="N86" s="52"/>
      <c r="O86" s="53">
        <f>J86-1</f>
        <v>13.049315068493151</v>
      </c>
      <c r="P86" s="52"/>
      <c r="Q86" s="52"/>
      <c r="R86" s="52"/>
      <c r="S86" s="54"/>
      <c r="T86" s="53">
        <f>O86-1</f>
        <v>12.049315068493151</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07" si="37">IF((IFERROR(D95/((D40+E40)*90%),0))&lt;70%,MIN((MAX((D40+E40)*90%-D95,0)),(D40+E40/2)*$A95),MAX((E40+D40)*90%-D95,0)/E$113)</f>
        <v>0</v>
      </c>
      <c r="F95" s="43">
        <f t="shared" ref="F95:F111" si="38">IFERROR(IF(D95=0,0,D95/D40*F40),0)</f>
        <v>0</v>
      </c>
      <c r="G95" s="44"/>
      <c r="H95" s="45">
        <f>D95+E95-F95-G95</f>
        <v>0</v>
      </c>
      <c r="I95" s="30">
        <f>H95</f>
        <v>0</v>
      </c>
      <c r="J95" s="43">
        <f>IF((IFERROR(I95/((I40+J40)*90%),0))&lt;70%,MIN((MAX((I40+J40)*90%-I95,0)),(I40+J40/2)*$A95),MAX((J40+I40)*90%-I95,0)/J$113)</f>
        <v>0</v>
      </c>
      <c r="K95" s="43">
        <f t="shared" ref="K95:K111" si="39">IFERROR(IF(I95=0,0,I95/I40*K40),0)</f>
        <v>0</v>
      </c>
      <c r="L95" s="29"/>
      <c r="M95" s="30">
        <f>I95+J95-K95-L95</f>
        <v>0</v>
      </c>
      <c r="N95" s="30">
        <f>M95</f>
        <v>0</v>
      </c>
      <c r="O95" s="43">
        <f t="shared" ref="O95:O107" si="40">IF((IFERROR(N95/((N40+O40)*90%),0))&lt;70%,MIN((MAX((N40+O40)*90%-N95,0)),(N40+O40/2)*$A95),MAX((O40+N40)*90%-N95,0)/O$113)</f>
        <v>0</v>
      </c>
      <c r="P95" s="43">
        <f t="shared" ref="P95:P111" si="41">IFERROR(IF(N95=0,0,N95/N40*P40),0)</f>
        <v>0</v>
      </c>
      <c r="Q95" s="29"/>
      <c r="R95" s="30">
        <f>N95+O95-P95-Q95</f>
        <v>0</v>
      </c>
      <c r="S95" s="30">
        <f>R95</f>
        <v>0</v>
      </c>
      <c r="T95" s="43">
        <f t="shared" ref="T95:T107" si="42">IF((IFERROR(S95/((S40+T40)*90%),0))&lt;70%,MIN((MAX((S40+T40)*90%-S95,0)),(S40+T40/2)*$A95),MAX((T40+S40)*90%-S95,0)/T$113)</f>
        <v>0</v>
      </c>
      <c r="U95" s="43">
        <f t="shared" ref="U95:U111" si="43">IFERROR(IF(S95=0,0,S95/S40*U40),0)</f>
        <v>0</v>
      </c>
      <c r="V95" s="29"/>
      <c r="W95" s="30">
        <f>S95+T95-U95-V95</f>
        <v>0</v>
      </c>
    </row>
    <row r="96" spans="1:33" x14ac:dyDescent="0.3">
      <c r="A96" s="46">
        <f t="shared" ref="A96:A111" si="44">A69</f>
        <v>3.3399999999999999E-2</v>
      </c>
      <c r="B96" s="41">
        <f>B95+1</f>
        <v>2</v>
      </c>
      <c r="C96" s="42" t="s">
        <v>1</v>
      </c>
      <c r="D96" s="45">
        <f t="shared" si="36"/>
        <v>14.601458910935488</v>
      </c>
      <c r="E96" s="43">
        <f t="shared" si="37"/>
        <v>1.0325738764841683</v>
      </c>
      <c r="F96" s="43">
        <f t="shared" si="38"/>
        <v>0</v>
      </c>
      <c r="G96" s="44"/>
      <c r="H96" s="45">
        <f t="shared" ref="H96:H111" si="45">D96+E96-F96-G96</f>
        <v>15.634032787419656</v>
      </c>
      <c r="I96" s="30">
        <f t="shared" ref="I96:I111" si="46">H96</f>
        <v>15.634032787419656</v>
      </c>
      <c r="J96" s="43">
        <f t="shared" ref="J96:J107" si="47">IF((IFERROR(I96/((I41+J41)*90%),0))&lt;70%,MIN((MAX((I41+J41)*90%-I96,0)),(I41+J41/2)*$A96),MAX((J41+I41)*90%-I96,0)/J$113)</f>
        <v>1.0325738764841683</v>
      </c>
      <c r="K96" s="43">
        <f t="shared" si="39"/>
        <v>0</v>
      </c>
      <c r="L96" s="29"/>
      <c r="M96" s="30">
        <f t="shared" ref="M96:M111" si="48">I96+J96-K96-L96</f>
        <v>16.666606663903824</v>
      </c>
      <c r="N96" s="30">
        <f t="shared" ref="N96:N111" si="49">M96</f>
        <v>16.666606663903824</v>
      </c>
      <c r="O96" s="43">
        <f t="shared" si="40"/>
        <v>1.0325738764841683</v>
      </c>
      <c r="P96" s="43">
        <f t="shared" si="41"/>
        <v>0</v>
      </c>
      <c r="Q96" s="29"/>
      <c r="R96" s="30">
        <f t="shared" ref="R96:R111" si="50">N96+O96-P96-Q96</f>
        <v>17.699180540387992</v>
      </c>
      <c r="S96" s="30">
        <f t="shared" ref="S96:S111" si="51">R96</f>
        <v>17.699180540387992</v>
      </c>
      <c r="T96" s="43">
        <f t="shared" si="42"/>
        <v>1.0325738764841683</v>
      </c>
      <c r="U96" s="43">
        <f t="shared" si="43"/>
        <v>0</v>
      </c>
      <c r="V96" s="29"/>
      <c r="W96" s="30">
        <f t="shared" ref="W96:W111" si="52">S96+T96-U96-V96</f>
        <v>18.73175441687216</v>
      </c>
    </row>
    <row r="97" spans="1:23" x14ac:dyDescent="0.3">
      <c r="A97" s="46">
        <f t="shared" si="44"/>
        <v>5.28E-2</v>
      </c>
      <c r="B97" s="41">
        <f t="shared" ref="B97:B111" si="53">B96+1</f>
        <v>3</v>
      </c>
      <c r="C97" s="42" t="s">
        <v>2</v>
      </c>
      <c r="D97" s="45">
        <f t="shared" si="36"/>
        <v>181.76577274872398</v>
      </c>
      <c r="E97" s="43">
        <f t="shared" si="37"/>
        <v>4.9764902633097385</v>
      </c>
      <c r="F97" s="43">
        <f t="shared" si="38"/>
        <v>0</v>
      </c>
      <c r="G97" s="44"/>
      <c r="H97" s="45">
        <f t="shared" si="45"/>
        <v>186.7422630120337</v>
      </c>
      <c r="I97" s="30">
        <f t="shared" si="46"/>
        <v>186.7422630120337</v>
      </c>
      <c r="J97" s="43">
        <f t="shared" si="47"/>
        <v>4.9764902633097394</v>
      </c>
      <c r="K97" s="43">
        <f t="shared" si="39"/>
        <v>0</v>
      </c>
      <c r="L97" s="29"/>
      <c r="M97" s="30">
        <f t="shared" si="48"/>
        <v>191.71875327534343</v>
      </c>
      <c r="N97" s="30">
        <f t="shared" si="49"/>
        <v>191.71875327534343</v>
      </c>
      <c r="O97" s="43">
        <f t="shared" si="40"/>
        <v>4.9764902633097412</v>
      </c>
      <c r="P97" s="43">
        <f t="shared" si="41"/>
        <v>0</v>
      </c>
      <c r="Q97" s="29"/>
      <c r="R97" s="30">
        <f t="shared" si="50"/>
        <v>196.69524353865316</v>
      </c>
      <c r="S97" s="30">
        <f t="shared" si="51"/>
        <v>196.69524353865316</v>
      </c>
      <c r="T97" s="43">
        <f t="shared" si="42"/>
        <v>4.9764902633097421</v>
      </c>
      <c r="U97" s="43">
        <f t="shared" si="43"/>
        <v>0</v>
      </c>
      <c r="V97" s="29"/>
      <c r="W97" s="30">
        <f t="shared" si="52"/>
        <v>201.67173380196289</v>
      </c>
    </row>
    <row r="98" spans="1:23" x14ac:dyDescent="0.3">
      <c r="A98" s="46">
        <f t="shared" si="44"/>
        <v>5.28E-2</v>
      </c>
      <c r="B98" s="41">
        <f t="shared" si="53"/>
        <v>4</v>
      </c>
      <c r="C98" s="42" t="s">
        <v>3</v>
      </c>
      <c r="D98" s="45">
        <f t="shared" si="36"/>
        <v>2.745638123940624</v>
      </c>
      <c r="E98" s="43">
        <f t="shared" si="37"/>
        <v>8.5272461565571916E-2</v>
      </c>
      <c r="F98" s="43">
        <f t="shared" si="38"/>
        <v>0</v>
      </c>
      <c r="G98" s="44"/>
      <c r="H98" s="45">
        <f t="shared" si="45"/>
        <v>2.8309105855061958</v>
      </c>
      <c r="I98" s="30">
        <f t="shared" si="46"/>
        <v>2.8309105855061958</v>
      </c>
      <c r="J98" s="43">
        <f t="shared" si="47"/>
        <v>8.5272461565571916E-2</v>
      </c>
      <c r="K98" s="43">
        <f t="shared" si="39"/>
        <v>0</v>
      </c>
      <c r="L98" s="29"/>
      <c r="M98" s="30">
        <f t="shared" si="48"/>
        <v>2.9161830470717676</v>
      </c>
      <c r="N98" s="30">
        <f t="shared" si="49"/>
        <v>2.9161830470717676</v>
      </c>
      <c r="O98" s="43">
        <f t="shared" si="40"/>
        <v>8.5272461565571944E-2</v>
      </c>
      <c r="P98" s="43">
        <f t="shared" si="41"/>
        <v>0</v>
      </c>
      <c r="Q98" s="29"/>
      <c r="R98" s="30">
        <f t="shared" si="50"/>
        <v>3.0014555086373393</v>
      </c>
      <c r="S98" s="30">
        <f t="shared" si="51"/>
        <v>3.0014555086373393</v>
      </c>
      <c r="T98" s="43">
        <f t="shared" si="42"/>
        <v>8.5272461565571958E-2</v>
      </c>
      <c r="U98" s="43">
        <f t="shared" si="43"/>
        <v>0</v>
      </c>
      <c r="V98" s="29"/>
      <c r="W98" s="30">
        <f t="shared" si="52"/>
        <v>3.0867279702029111</v>
      </c>
    </row>
    <row r="99" spans="1:23" x14ac:dyDescent="0.3">
      <c r="A99" s="46">
        <f t="shared" si="44"/>
        <v>3.3399999999999999E-2</v>
      </c>
      <c r="B99" s="41">
        <f t="shared" si="53"/>
        <v>5</v>
      </c>
      <c r="C99" s="42" t="s">
        <v>4</v>
      </c>
      <c r="D99" s="45">
        <f t="shared" si="36"/>
        <v>177.33957292192446</v>
      </c>
      <c r="E99" s="43">
        <f t="shared" si="37"/>
        <v>13.991450186916477</v>
      </c>
      <c r="F99" s="43">
        <f t="shared" si="38"/>
        <v>0</v>
      </c>
      <c r="G99" s="44"/>
      <c r="H99" s="45">
        <f t="shared" si="45"/>
        <v>191.33102310884092</v>
      </c>
      <c r="I99" s="30">
        <f t="shared" si="46"/>
        <v>191.33102310884092</v>
      </c>
      <c r="J99" s="43">
        <f t="shared" si="47"/>
        <v>13.991450186916477</v>
      </c>
      <c r="K99" s="43">
        <f t="shared" si="39"/>
        <v>0</v>
      </c>
      <c r="L99" s="29"/>
      <c r="M99" s="30">
        <f t="shared" si="48"/>
        <v>205.32247329575739</v>
      </c>
      <c r="N99" s="30">
        <f t="shared" si="49"/>
        <v>205.32247329575739</v>
      </c>
      <c r="O99" s="43">
        <f t="shared" si="40"/>
        <v>13.991450186916477</v>
      </c>
      <c r="P99" s="43">
        <f t="shared" si="41"/>
        <v>0</v>
      </c>
      <c r="Q99" s="29"/>
      <c r="R99" s="30">
        <f t="shared" si="50"/>
        <v>219.31392348267386</v>
      </c>
      <c r="S99" s="30">
        <f t="shared" si="51"/>
        <v>219.31392348267386</v>
      </c>
      <c r="T99" s="43">
        <f t="shared" si="42"/>
        <v>13.991450186916477</v>
      </c>
      <c r="U99" s="43">
        <f t="shared" si="43"/>
        <v>0</v>
      </c>
      <c r="V99" s="29"/>
      <c r="W99" s="30">
        <f t="shared" si="52"/>
        <v>233.30537366959032</v>
      </c>
    </row>
    <row r="100" spans="1:23" x14ac:dyDescent="0.3">
      <c r="A100" s="46">
        <f t="shared" si="44"/>
        <v>5.28E-2</v>
      </c>
      <c r="B100" s="41">
        <f t="shared" si="53"/>
        <v>6</v>
      </c>
      <c r="C100" s="42" t="s">
        <v>5</v>
      </c>
      <c r="D100" s="45">
        <f t="shared" si="36"/>
        <v>1780.8833109697578</v>
      </c>
      <c r="E100" s="43">
        <f t="shared" si="37"/>
        <v>50.823218221061708</v>
      </c>
      <c r="F100" s="43">
        <f t="shared" si="38"/>
        <v>0</v>
      </c>
      <c r="G100" s="44"/>
      <c r="H100" s="45">
        <f t="shared" si="45"/>
        <v>1831.7065291908195</v>
      </c>
      <c r="I100" s="30">
        <f t="shared" si="46"/>
        <v>1831.7065291908195</v>
      </c>
      <c r="J100" s="43">
        <f t="shared" si="47"/>
        <v>50.823218221061701</v>
      </c>
      <c r="K100" s="43">
        <f t="shared" si="39"/>
        <v>0</v>
      </c>
      <c r="L100" s="29"/>
      <c r="M100" s="30">
        <f t="shared" si="48"/>
        <v>1882.5297474118813</v>
      </c>
      <c r="N100" s="30">
        <f t="shared" si="49"/>
        <v>1882.5297474118813</v>
      </c>
      <c r="O100" s="43">
        <f t="shared" si="40"/>
        <v>50.823218221061687</v>
      </c>
      <c r="P100" s="43">
        <f t="shared" si="41"/>
        <v>0</v>
      </c>
      <c r="Q100" s="29"/>
      <c r="R100" s="30">
        <f t="shared" si="50"/>
        <v>1933.3529656329431</v>
      </c>
      <c r="S100" s="30">
        <f t="shared" si="51"/>
        <v>1933.3529656329431</v>
      </c>
      <c r="T100" s="43">
        <f t="shared" si="42"/>
        <v>50.82321822106168</v>
      </c>
      <c r="U100" s="43">
        <f t="shared" si="43"/>
        <v>0</v>
      </c>
      <c r="V100" s="29"/>
      <c r="W100" s="30">
        <f t="shared" si="52"/>
        <v>1984.1761838540049</v>
      </c>
    </row>
    <row r="101" spans="1:23" x14ac:dyDescent="0.3">
      <c r="A101" s="46">
        <f t="shared" si="44"/>
        <v>0.18</v>
      </c>
      <c r="B101" s="41">
        <f t="shared" si="53"/>
        <v>7</v>
      </c>
      <c r="C101" s="42" t="s">
        <v>6</v>
      </c>
      <c r="D101" s="45">
        <f t="shared" si="36"/>
        <v>9.4442606383686929</v>
      </c>
      <c r="E101" s="43">
        <f t="shared" si="37"/>
        <v>0.16727377252747347</v>
      </c>
      <c r="F101" s="43">
        <f t="shared" si="38"/>
        <v>0</v>
      </c>
      <c r="G101" s="44"/>
      <c r="H101" s="45">
        <f t="shared" si="45"/>
        <v>9.6115344108961658</v>
      </c>
      <c r="I101" s="30">
        <f t="shared" si="46"/>
        <v>9.6115344108961658</v>
      </c>
      <c r="J101" s="43">
        <f t="shared" si="47"/>
        <v>0.16727377252747352</v>
      </c>
      <c r="K101" s="43">
        <f t="shared" si="39"/>
        <v>0</v>
      </c>
      <c r="L101" s="29"/>
      <c r="M101" s="30">
        <f t="shared" si="48"/>
        <v>9.7788081834236387</v>
      </c>
      <c r="N101" s="30">
        <f t="shared" si="49"/>
        <v>9.7788081834236387</v>
      </c>
      <c r="O101" s="43">
        <f t="shared" si="40"/>
        <v>0.16727377252747361</v>
      </c>
      <c r="P101" s="43">
        <f t="shared" si="41"/>
        <v>0</v>
      </c>
      <c r="Q101" s="29"/>
      <c r="R101" s="30">
        <f t="shared" si="50"/>
        <v>9.9460819559511116</v>
      </c>
      <c r="S101" s="30">
        <f t="shared" si="51"/>
        <v>9.9460819559511116</v>
      </c>
      <c r="T101" s="43">
        <f t="shared" si="42"/>
        <v>0.16727377252747369</v>
      </c>
      <c r="U101" s="43">
        <f t="shared" si="43"/>
        <v>0</v>
      </c>
      <c r="V101" s="29"/>
      <c r="W101" s="30">
        <f t="shared" si="52"/>
        <v>10.113355728478584</v>
      </c>
    </row>
    <row r="102" spans="1:23" x14ac:dyDescent="0.3">
      <c r="A102" s="46">
        <f t="shared" si="44"/>
        <v>5.28E-2</v>
      </c>
      <c r="B102" s="41">
        <f t="shared" si="53"/>
        <v>8</v>
      </c>
      <c r="C102" s="42" t="s">
        <v>7</v>
      </c>
      <c r="D102" s="45">
        <f t="shared" si="36"/>
        <v>20.332825493761099</v>
      </c>
      <c r="E102" s="43">
        <f t="shared" si="37"/>
        <v>0.58935337369322793</v>
      </c>
      <c r="F102" s="43">
        <f t="shared" si="38"/>
        <v>0</v>
      </c>
      <c r="G102" s="44"/>
      <c r="H102" s="45">
        <f t="shared" si="45"/>
        <v>20.922178867454328</v>
      </c>
      <c r="I102" s="30">
        <f t="shared" si="46"/>
        <v>20.922178867454328</v>
      </c>
      <c r="J102" s="43">
        <f t="shared" si="47"/>
        <v>0.58935337369322782</v>
      </c>
      <c r="K102" s="43">
        <f t="shared" si="39"/>
        <v>0</v>
      </c>
      <c r="L102" s="29"/>
      <c r="M102" s="30">
        <f t="shared" si="48"/>
        <v>21.511532241147556</v>
      </c>
      <c r="N102" s="30">
        <f t="shared" si="49"/>
        <v>21.511532241147556</v>
      </c>
      <c r="O102" s="43">
        <f t="shared" si="40"/>
        <v>0.58935337369322782</v>
      </c>
      <c r="P102" s="43">
        <f t="shared" si="41"/>
        <v>0</v>
      </c>
      <c r="Q102" s="29"/>
      <c r="R102" s="30">
        <f t="shared" si="50"/>
        <v>22.100885614840784</v>
      </c>
      <c r="S102" s="30">
        <f t="shared" si="51"/>
        <v>22.100885614840784</v>
      </c>
      <c r="T102" s="43">
        <f t="shared" si="42"/>
        <v>0.58935337369322771</v>
      </c>
      <c r="U102" s="43">
        <f t="shared" si="43"/>
        <v>0</v>
      </c>
      <c r="V102" s="29"/>
      <c r="W102" s="30">
        <f t="shared" si="52"/>
        <v>22.690238988534013</v>
      </c>
    </row>
    <row r="103" spans="1:23" x14ac:dyDescent="0.3">
      <c r="A103" s="46">
        <f t="shared" si="44"/>
        <v>5.28E-2</v>
      </c>
      <c r="B103" s="41">
        <f t="shared" si="53"/>
        <v>9</v>
      </c>
      <c r="C103" s="42" t="s">
        <v>8</v>
      </c>
      <c r="D103" s="45">
        <f t="shared" si="36"/>
        <v>52.608936691715471</v>
      </c>
      <c r="E103" s="43">
        <f t="shared" si="37"/>
        <v>1.4340434963454658</v>
      </c>
      <c r="F103" s="43">
        <f t="shared" si="38"/>
        <v>0</v>
      </c>
      <c r="G103" s="44"/>
      <c r="H103" s="45">
        <f t="shared" si="45"/>
        <v>54.042980188060938</v>
      </c>
      <c r="I103" s="30">
        <f t="shared" si="46"/>
        <v>54.042980188060938</v>
      </c>
      <c r="J103" s="43">
        <f t="shared" si="47"/>
        <v>1.4340434963454656</v>
      </c>
      <c r="K103" s="43">
        <f t="shared" si="39"/>
        <v>0</v>
      </c>
      <c r="L103" s="29"/>
      <c r="M103" s="30">
        <f t="shared" si="48"/>
        <v>55.477023684406404</v>
      </c>
      <c r="N103" s="30">
        <f t="shared" si="49"/>
        <v>55.477023684406404</v>
      </c>
      <c r="O103" s="43">
        <f t="shared" si="40"/>
        <v>1.4340434963454654</v>
      </c>
      <c r="P103" s="43">
        <f t="shared" si="41"/>
        <v>0</v>
      </c>
      <c r="Q103" s="29"/>
      <c r="R103" s="30">
        <f t="shared" si="50"/>
        <v>56.911067180751871</v>
      </c>
      <c r="S103" s="30">
        <f t="shared" si="51"/>
        <v>56.911067180751871</v>
      </c>
      <c r="T103" s="43">
        <f t="shared" si="42"/>
        <v>1.4340434963454654</v>
      </c>
      <c r="U103" s="43">
        <f t="shared" si="43"/>
        <v>0</v>
      </c>
      <c r="V103" s="29"/>
      <c r="W103" s="30">
        <f t="shared" si="52"/>
        <v>58.345110677097338</v>
      </c>
    </row>
    <row r="104" spans="1:23" x14ac:dyDescent="0.3">
      <c r="A104" s="46">
        <f t="shared" si="44"/>
        <v>9.5000000000000001E-2</v>
      </c>
      <c r="B104" s="41">
        <f t="shared" si="53"/>
        <v>10</v>
      </c>
      <c r="C104" s="42" t="s">
        <v>9</v>
      </c>
      <c r="D104" s="45">
        <f t="shared" si="36"/>
        <v>1.1944464102178272</v>
      </c>
      <c r="E104" s="43">
        <f t="shared" si="37"/>
        <v>0</v>
      </c>
      <c r="F104" s="43">
        <f t="shared" si="38"/>
        <v>0</v>
      </c>
      <c r="G104" s="44"/>
      <c r="H104" s="45">
        <f t="shared" si="45"/>
        <v>1.1944464102178272</v>
      </c>
      <c r="I104" s="30">
        <f t="shared" si="46"/>
        <v>1.1944464102178272</v>
      </c>
      <c r="J104" s="43">
        <f t="shared" si="47"/>
        <v>0</v>
      </c>
      <c r="K104" s="43">
        <f t="shared" si="39"/>
        <v>0</v>
      </c>
      <c r="L104" s="29"/>
      <c r="M104" s="30">
        <f t="shared" si="48"/>
        <v>1.1944464102178272</v>
      </c>
      <c r="N104" s="30">
        <f t="shared" si="49"/>
        <v>1.1944464102178272</v>
      </c>
      <c r="O104" s="43">
        <f t="shared" si="40"/>
        <v>0</v>
      </c>
      <c r="P104" s="43">
        <f t="shared" si="41"/>
        <v>0</v>
      </c>
      <c r="Q104" s="29"/>
      <c r="R104" s="30">
        <f t="shared" si="50"/>
        <v>1.1944464102178272</v>
      </c>
      <c r="S104" s="30">
        <f t="shared" si="51"/>
        <v>1.1944464102178272</v>
      </c>
      <c r="T104" s="43">
        <f t="shared" si="42"/>
        <v>0</v>
      </c>
      <c r="U104" s="43">
        <f t="shared" si="43"/>
        <v>0</v>
      </c>
      <c r="V104" s="29"/>
      <c r="W104" s="30">
        <f t="shared" si="52"/>
        <v>1.1944464102178272</v>
      </c>
    </row>
    <row r="105" spans="1:23" x14ac:dyDescent="0.3">
      <c r="A105" s="46">
        <f t="shared" si="44"/>
        <v>6.3299999999999995E-2</v>
      </c>
      <c r="B105" s="41">
        <f t="shared" si="53"/>
        <v>11</v>
      </c>
      <c r="C105" s="42" t="s">
        <v>10</v>
      </c>
      <c r="D105" s="45">
        <f t="shared" si="36"/>
        <v>0.73544037304688925</v>
      </c>
      <c r="E105" s="43">
        <f t="shared" si="37"/>
        <v>1.8581083023106987E-2</v>
      </c>
      <c r="F105" s="43">
        <f t="shared" si="38"/>
        <v>0</v>
      </c>
      <c r="G105" s="44"/>
      <c r="H105" s="45">
        <f t="shared" si="45"/>
        <v>0.75402145606999627</v>
      </c>
      <c r="I105" s="30">
        <f t="shared" si="46"/>
        <v>0.75402145606999627</v>
      </c>
      <c r="J105" s="43">
        <f t="shared" si="47"/>
        <v>1.8581083023106983E-2</v>
      </c>
      <c r="K105" s="43">
        <f t="shared" si="39"/>
        <v>0</v>
      </c>
      <c r="L105" s="29"/>
      <c r="M105" s="30">
        <f t="shared" si="48"/>
        <v>0.77260253909310328</v>
      </c>
      <c r="N105" s="30">
        <f t="shared" si="49"/>
        <v>0.77260253909310328</v>
      </c>
      <c r="O105" s="43">
        <f t="shared" si="40"/>
        <v>1.858108302310698E-2</v>
      </c>
      <c r="P105" s="43">
        <f t="shared" si="41"/>
        <v>0</v>
      </c>
      <c r="Q105" s="29"/>
      <c r="R105" s="30">
        <f t="shared" si="50"/>
        <v>0.79118362211621029</v>
      </c>
      <c r="S105" s="30">
        <f t="shared" si="51"/>
        <v>0.79118362211621029</v>
      </c>
      <c r="T105" s="43">
        <f t="shared" si="42"/>
        <v>1.8581083023106976E-2</v>
      </c>
      <c r="U105" s="43">
        <f t="shared" si="43"/>
        <v>0</v>
      </c>
      <c r="V105" s="29"/>
      <c r="W105" s="30">
        <f t="shared" si="52"/>
        <v>0.80976470513931731</v>
      </c>
    </row>
    <row r="106" spans="1:23" x14ac:dyDescent="0.3">
      <c r="A106" s="46">
        <f t="shared" si="44"/>
        <v>6.3299999999999995E-2</v>
      </c>
      <c r="B106" s="41">
        <f t="shared" si="53"/>
        <v>12</v>
      </c>
      <c r="C106" s="42" t="s">
        <v>11</v>
      </c>
      <c r="D106" s="45">
        <f t="shared" si="36"/>
        <v>0.5243844187737533</v>
      </c>
      <c r="E106" s="43">
        <f t="shared" si="37"/>
        <v>1.0572983030561887E-2</v>
      </c>
      <c r="F106" s="43">
        <f t="shared" si="38"/>
        <v>0</v>
      </c>
      <c r="G106" s="44"/>
      <c r="H106" s="45">
        <f t="shared" si="45"/>
        <v>0.53495740180431517</v>
      </c>
      <c r="I106" s="30">
        <f t="shared" si="46"/>
        <v>0.53495740180431517</v>
      </c>
      <c r="J106" s="43">
        <f t="shared" si="47"/>
        <v>1.0572983030561889E-2</v>
      </c>
      <c r="K106" s="43">
        <f t="shared" si="39"/>
        <v>0</v>
      </c>
      <c r="L106" s="29"/>
      <c r="M106" s="30">
        <f t="shared" si="48"/>
        <v>0.54553038483487704</v>
      </c>
      <c r="N106" s="30">
        <f t="shared" si="49"/>
        <v>0.54553038483487704</v>
      </c>
      <c r="O106" s="43">
        <f t="shared" si="40"/>
        <v>1.0572983030561893E-2</v>
      </c>
      <c r="P106" s="43">
        <f t="shared" si="41"/>
        <v>0</v>
      </c>
      <c r="Q106" s="29"/>
      <c r="R106" s="30">
        <f t="shared" si="50"/>
        <v>0.5561033678654389</v>
      </c>
      <c r="S106" s="30">
        <f t="shared" si="51"/>
        <v>0.5561033678654389</v>
      </c>
      <c r="T106" s="43">
        <f t="shared" si="42"/>
        <v>1.0572983030561894E-2</v>
      </c>
      <c r="U106" s="43">
        <f t="shared" si="43"/>
        <v>0</v>
      </c>
      <c r="V106" s="29"/>
      <c r="W106" s="30">
        <f t="shared" si="52"/>
        <v>0.56667635089600077</v>
      </c>
    </row>
    <row r="107" spans="1:23" x14ac:dyDescent="0.3">
      <c r="A107" s="46">
        <f t="shared" si="44"/>
        <v>6.3299999999999995E-2</v>
      </c>
      <c r="B107" s="41">
        <f t="shared" si="53"/>
        <v>13</v>
      </c>
      <c r="C107" s="28" t="s">
        <v>12</v>
      </c>
      <c r="D107" s="45">
        <f t="shared" si="36"/>
        <v>0</v>
      </c>
      <c r="E107" s="43">
        <f t="shared" si="37"/>
        <v>0</v>
      </c>
      <c r="F107" s="43">
        <f t="shared" si="38"/>
        <v>0</v>
      </c>
      <c r="G107" s="44"/>
      <c r="H107" s="45">
        <f t="shared" si="45"/>
        <v>0</v>
      </c>
      <c r="I107" s="30">
        <f t="shared" si="46"/>
        <v>0</v>
      </c>
      <c r="J107" s="43">
        <f t="shared" si="47"/>
        <v>0</v>
      </c>
      <c r="K107" s="43">
        <f t="shared" si="39"/>
        <v>0</v>
      </c>
      <c r="L107" s="29"/>
      <c r="M107" s="30">
        <f t="shared" si="48"/>
        <v>0</v>
      </c>
      <c r="N107" s="30">
        <f t="shared" si="49"/>
        <v>0</v>
      </c>
      <c r="O107" s="43">
        <f t="shared" si="40"/>
        <v>0</v>
      </c>
      <c r="P107" s="43">
        <f t="shared" si="41"/>
        <v>0</v>
      </c>
      <c r="Q107" s="29"/>
      <c r="R107" s="30">
        <f t="shared" si="50"/>
        <v>0</v>
      </c>
      <c r="S107" s="30">
        <f t="shared" si="51"/>
        <v>0</v>
      </c>
      <c r="T107" s="43">
        <f t="shared" si="42"/>
        <v>0</v>
      </c>
      <c r="U107" s="43">
        <f t="shared" si="43"/>
        <v>0</v>
      </c>
      <c r="V107" s="29"/>
      <c r="W107" s="30">
        <f t="shared" si="52"/>
        <v>0</v>
      </c>
    </row>
    <row r="108" spans="1:23" x14ac:dyDescent="0.3">
      <c r="A108" s="46">
        <f t="shared" si="44"/>
        <v>0.15</v>
      </c>
      <c r="B108" s="41">
        <f t="shared" si="53"/>
        <v>14</v>
      </c>
      <c r="C108" s="28" t="s">
        <v>13</v>
      </c>
      <c r="D108" s="45">
        <f t="shared" si="36"/>
        <v>0</v>
      </c>
      <c r="E108" s="43">
        <f>IF((IFERROR(D108/((D53+E53)*100%),0))&lt;70%,MIN((MAX((D53+E53)*100%-D108,0)),(D53+E53/2)*$A108),MAX((E53+D53)*100%-D108,0)/E$113)</f>
        <v>0</v>
      </c>
      <c r="F108" s="43">
        <f t="shared" si="38"/>
        <v>0</v>
      </c>
      <c r="G108" s="44"/>
      <c r="H108" s="45">
        <f t="shared" si="45"/>
        <v>0</v>
      </c>
      <c r="I108" s="30">
        <f t="shared" si="46"/>
        <v>0</v>
      </c>
      <c r="J108" s="43">
        <f>IF((IFERROR(I108/((I53+J53)*100%),0))&lt;70%,MIN((MAX((I53+J53)*100%-I108,0)),(I53+J53/2)*$A108),MAX((J53+I53)*100%-I108,0)/J$113)</f>
        <v>0</v>
      </c>
      <c r="K108" s="43">
        <f t="shared" si="39"/>
        <v>0</v>
      </c>
      <c r="L108" s="29"/>
      <c r="M108" s="30">
        <f t="shared" si="48"/>
        <v>0</v>
      </c>
      <c r="N108" s="30">
        <f t="shared" si="49"/>
        <v>0</v>
      </c>
      <c r="O108" s="43">
        <f>IF((IFERROR(N108/((N53+O53)*100%),0))&lt;70%,MIN((MAX((N53+O53)*100%-N108,0)),(N53+O53/2)*$A108),MAX((O53+N53)*100%-N108,0)/O$113)</f>
        <v>0</v>
      </c>
      <c r="P108" s="43">
        <f t="shared" si="41"/>
        <v>0</v>
      </c>
      <c r="Q108" s="29"/>
      <c r="R108" s="30">
        <f t="shared" si="50"/>
        <v>0</v>
      </c>
      <c r="S108" s="30">
        <f t="shared" si="51"/>
        <v>0</v>
      </c>
      <c r="T108" s="43">
        <f>IF((IFERROR(S108/((S53+T53)*100%),0))&lt;70%,MIN((MAX((S53+T53)*100%-S108,0)),(S53+T53/2)*$A108),MAX((T53+S53)*100%-S108,0)/T$113)</f>
        <v>0</v>
      </c>
      <c r="U108" s="43">
        <f t="shared" si="43"/>
        <v>0</v>
      </c>
      <c r="V108" s="29"/>
      <c r="W108" s="30">
        <f t="shared" si="52"/>
        <v>0</v>
      </c>
    </row>
    <row r="109" spans="1:23" x14ac:dyDescent="0.3">
      <c r="A109" s="46">
        <f t="shared" si="44"/>
        <v>0.3</v>
      </c>
      <c r="B109" s="41">
        <f t="shared" si="53"/>
        <v>15</v>
      </c>
      <c r="C109" s="28" t="s">
        <v>14</v>
      </c>
      <c r="D109" s="45">
        <f t="shared" si="36"/>
        <v>0</v>
      </c>
      <c r="E109" s="43">
        <f>IF((IFERROR(D109/((D54+E54)*100%),0))&lt;70%,MIN((MAX((D54+E54)*100%-D109,0)),(D54+E54/2)*$A109),MAX((E54+D54)*100%-D109,0)/E$113)</f>
        <v>0</v>
      </c>
      <c r="F109" s="43">
        <f t="shared" si="38"/>
        <v>0</v>
      </c>
      <c r="G109" s="44"/>
      <c r="H109" s="45">
        <f t="shared" si="45"/>
        <v>0</v>
      </c>
      <c r="I109" s="30">
        <f t="shared" si="46"/>
        <v>0</v>
      </c>
      <c r="J109" s="43">
        <f>IF((IFERROR(I109/((I54+J54)*100%),0))&lt;70%,MIN((MAX((I54+J54)*100%-I109,0)),(I54+J54/2)*$A109),MAX((J54+I54)*100%-I109,0)/J$113)</f>
        <v>0</v>
      </c>
      <c r="K109" s="43">
        <f t="shared" si="39"/>
        <v>0</v>
      </c>
      <c r="L109" s="29"/>
      <c r="M109" s="30">
        <f t="shared" si="48"/>
        <v>0</v>
      </c>
      <c r="N109" s="30">
        <f t="shared" si="49"/>
        <v>0</v>
      </c>
      <c r="O109" s="43">
        <f>IF((IFERROR(N109/((N54+O54)*100%),0))&lt;70%,MIN((MAX((N54+O54)*100%-N109,0)),(N54+O54/2)*$A109),MAX((O54+N54)*100%-N109,0)/O$113)</f>
        <v>0</v>
      </c>
      <c r="P109" s="43">
        <f t="shared" si="41"/>
        <v>0</v>
      </c>
      <c r="Q109" s="29"/>
      <c r="R109" s="30">
        <f t="shared" si="50"/>
        <v>0</v>
      </c>
      <c r="S109" s="30">
        <f t="shared" si="51"/>
        <v>0</v>
      </c>
      <c r="T109" s="43">
        <f>IF((IFERROR(S109/((S54+T54)*100%),0))&lt;70%,MIN((MAX((S54+T54)*100%-S109,0)),(S54+T54/2)*$A109),MAX((T54+S54)*100%-S109,0)/T$113)</f>
        <v>0</v>
      </c>
      <c r="U109" s="43">
        <f t="shared" si="43"/>
        <v>0</v>
      </c>
      <c r="V109" s="29"/>
      <c r="W109" s="30">
        <f t="shared" si="52"/>
        <v>0</v>
      </c>
    </row>
    <row r="110" spans="1:23" x14ac:dyDescent="0.3">
      <c r="A110" s="46">
        <f t="shared" si="44"/>
        <v>0.3</v>
      </c>
      <c r="B110" s="41">
        <f t="shared" si="53"/>
        <v>16</v>
      </c>
      <c r="C110" s="28" t="s">
        <v>15</v>
      </c>
      <c r="D110" s="45">
        <f t="shared" si="36"/>
        <v>0</v>
      </c>
      <c r="E110" s="43">
        <f>IF((IFERROR(D110/((D55+E55)*100%),0))&lt;70%,MIN((MAX((D55+E55)*100%-D110,0)),(D55+E55/2)*$A110),MAX((E55+D55)*100%-D110,0)/E$113)</f>
        <v>0</v>
      </c>
      <c r="F110" s="43">
        <f t="shared" si="38"/>
        <v>0</v>
      </c>
      <c r="G110" s="44"/>
      <c r="H110" s="45">
        <f t="shared" si="45"/>
        <v>0</v>
      </c>
      <c r="I110" s="30">
        <f t="shared" si="46"/>
        <v>0</v>
      </c>
      <c r="J110" s="43">
        <f>IF((IFERROR(I110/((I55+J55)*100%),0))&lt;70%,MIN((MAX((I55+J55)*100%-I110,0)),(I55+J55/2)*$A110),MAX((J55+I55)*100%-I110,0)/J$113)</f>
        <v>0</v>
      </c>
      <c r="K110" s="43">
        <f t="shared" si="39"/>
        <v>0</v>
      </c>
      <c r="L110" s="29"/>
      <c r="M110" s="30">
        <f t="shared" si="48"/>
        <v>0</v>
      </c>
      <c r="N110" s="30">
        <f t="shared" si="49"/>
        <v>0</v>
      </c>
      <c r="O110" s="43">
        <f>IF((IFERROR(N110/((N55+O55)*100%),0))&lt;70%,MIN((MAX((N55+O55)*100%-N110,0)),(N55+O55/2)*$A110),MAX((O55+N55)*100%-N110,0)/O$113)</f>
        <v>0</v>
      </c>
      <c r="P110" s="43">
        <f t="shared" si="41"/>
        <v>0</v>
      </c>
      <c r="Q110" s="29"/>
      <c r="R110" s="30">
        <f t="shared" si="50"/>
        <v>0</v>
      </c>
      <c r="S110" s="30">
        <f t="shared" si="51"/>
        <v>0</v>
      </c>
      <c r="T110" s="43">
        <f>IF((IFERROR(S110/((S55+T55)*100%),0))&lt;70%,MIN((MAX((S55+T55)*100%-S110,0)),(S55+T55/2)*$A110),MAX((T55+S55)*100%-S110,0)/T$113)</f>
        <v>0</v>
      </c>
      <c r="U110" s="43">
        <f t="shared" si="43"/>
        <v>0</v>
      </c>
      <c r="V110" s="29"/>
      <c r="W110" s="30">
        <f t="shared" si="52"/>
        <v>0</v>
      </c>
    </row>
    <row r="111" spans="1:23" x14ac:dyDescent="0.3">
      <c r="A111" s="46">
        <f t="shared" si="44"/>
        <v>3.3399999999999999E-2</v>
      </c>
      <c r="B111" s="41">
        <f t="shared" si="53"/>
        <v>17</v>
      </c>
      <c r="C111" s="28" t="s">
        <v>16</v>
      </c>
      <c r="D111" s="45">
        <f t="shared" si="36"/>
        <v>0</v>
      </c>
      <c r="E111" s="43">
        <f>IF((IFERROR(D111/((D56+E56)*90%),0))&lt;70%,MIN((MAX((D56+E56)*90%-D111,0)),(D56+E56/2)*$A111),MAX((E56+D56)*90%-D111,0)/E$113)</f>
        <v>0</v>
      </c>
      <c r="F111" s="43">
        <f t="shared" si="38"/>
        <v>0</v>
      </c>
      <c r="G111" s="44"/>
      <c r="H111" s="45">
        <f t="shared" si="45"/>
        <v>0</v>
      </c>
      <c r="I111" s="30">
        <f t="shared" si="46"/>
        <v>0</v>
      </c>
      <c r="J111" s="43">
        <f>IF((IFERROR(I111/((I56+J56)*90%),0))&lt;70%,MIN((MAX((I56+J56)*90%-I111,0)),(I56+J56/2)*$A111),MAX((J56+I56)*90%-I111,0)/J$113)</f>
        <v>0</v>
      </c>
      <c r="K111" s="43">
        <f t="shared" si="39"/>
        <v>0</v>
      </c>
      <c r="L111" s="29"/>
      <c r="M111" s="30">
        <f t="shared" si="48"/>
        <v>0</v>
      </c>
      <c r="N111" s="30">
        <f t="shared" si="49"/>
        <v>0</v>
      </c>
      <c r="O111" s="43">
        <f>IF((IFERROR(N111/((N56+O56)*90%),0))&lt;70%,MIN((MAX((N56+O56)*90%-N111,0)),(N56+O56/2)*$A111),MAX((O56+N56)*90%-N111,0)/O$113)</f>
        <v>0</v>
      </c>
      <c r="P111" s="43">
        <f t="shared" si="41"/>
        <v>0</v>
      </c>
      <c r="Q111" s="29"/>
      <c r="R111" s="30">
        <f t="shared" si="50"/>
        <v>0</v>
      </c>
      <c r="S111" s="30">
        <f t="shared" si="51"/>
        <v>0</v>
      </c>
      <c r="T111" s="43">
        <f>IF((IFERROR(S111/((S56+T56)*90%),0))&lt;70%,MIN((MAX((S56+T56)*90%-S111,0)),(S56+T56/2)*$A111),MAX((T56+S56)*90%-S111,0)/T$113)</f>
        <v>0</v>
      </c>
      <c r="U111" s="43">
        <f t="shared" si="43"/>
        <v>0</v>
      </c>
      <c r="V111" s="29"/>
      <c r="W111" s="30">
        <f t="shared" si="52"/>
        <v>0</v>
      </c>
    </row>
    <row r="112" spans="1:23" ht="16" x14ac:dyDescent="0.3">
      <c r="B112" s="34"/>
      <c r="C112" s="35" t="s">
        <v>17</v>
      </c>
      <c r="D112" s="36">
        <f t="shared" ref="D112:W112" si="54">SUM(D95:D111)</f>
        <v>2242.1760477011662</v>
      </c>
      <c r="E112" s="36">
        <f t="shared" si="54"/>
        <v>73.128829717957501</v>
      </c>
      <c r="F112" s="36">
        <f t="shared" si="54"/>
        <v>0</v>
      </c>
      <c r="G112" s="36">
        <f t="shared" si="54"/>
        <v>0</v>
      </c>
      <c r="H112" s="36">
        <f t="shared" si="54"/>
        <v>2315.3048774191238</v>
      </c>
      <c r="I112" s="36">
        <f t="shared" si="54"/>
        <v>2315.3048774191238</v>
      </c>
      <c r="J112" s="36">
        <f t="shared" si="54"/>
        <v>73.128829717957501</v>
      </c>
      <c r="K112" s="36">
        <f t="shared" si="54"/>
        <v>0</v>
      </c>
      <c r="L112" s="36">
        <f t="shared" si="54"/>
        <v>0</v>
      </c>
      <c r="M112" s="36">
        <f t="shared" si="54"/>
        <v>2388.4337071370815</v>
      </c>
      <c r="N112" s="36">
        <f t="shared" si="54"/>
        <v>2388.4337071370815</v>
      </c>
      <c r="O112" s="36">
        <f t="shared" si="54"/>
        <v>73.128829717957487</v>
      </c>
      <c r="P112" s="36">
        <f t="shared" si="54"/>
        <v>0</v>
      </c>
      <c r="Q112" s="36">
        <f t="shared" si="54"/>
        <v>0</v>
      </c>
      <c r="R112" s="36">
        <f t="shared" si="54"/>
        <v>2461.5625368550395</v>
      </c>
      <c r="S112" s="36">
        <f t="shared" si="54"/>
        <v>2461.5625368550395</v>
      </c>
      <c r="T112" s="36">
        <f t="shared" si="54"/>
        <v>73.128829717957487</v>
      </c>
      <c r="U112" s="36">
        <f t="shared" si="54"/>
        <v>0</v>
      </c>
      <c r="V112" s="36">
        <f t="shared" si="54"/>
        <v>0</v>
      </c>
      <c r="W112" s="36">
        <f t="shared" si="54"/>
        <v>2534.6913665729962</v>
      </c>
    </row>
    <row r="113" spans="2:20" ht="16" x14ac:dyDescent="0.3">
      <c r="B113" s="38"/>
      <c r="C113" s="51"/>
      <c r="D113" s="54"/>
      <c r="E113" s="53">
        <f>T86-1</f>
        <v>11.049315068493151</v>
      </c>
      <c r="F113" s="54"/>
      <c r="G113" s="54"/>
      <c r="H113" s="54"/>
      <c r="J113" s="53">
        <f>E113-1</f>
        <v>10.049315068493151</v>
      </c>
      <c r="O113" s="53">
        <f>J113-1</f>
        <v>9.0493150684931507</v>
      </c>
      <c r="T113" s="53">
        <f>O113-1</f>
        <v>8.0493150684931507</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0</v>
      </c>
      <c r="E122" s="43">
        <f t="shared" si="55"/>
        <v>0</v>
      </c>
      <c r="F122" s="43">
        <f t="shared" si="55"/>
        <v>0</v>
      </c>
      <c r="G122" s="43">
        <f t="shared" si="55"/>
        <v>0</v>
      </c>
      <c r="H122" s="43">
        <f>D122+E122-F122-G122</f>
        <v>0</v>
      </c>
      <c r="I122" s="43">
        <f t="shared" ref="I122:L137" si="56">I14-I68</f>
        <v>0</v>
      </c>
      <c r="J122" s="43">
        <f t="shared" si="56"/>
        <v>0</v>
      </c>
      <c r="K122" s="43">
        <f t="shared" si="56"/>
        <v>0</v>
      </c>
      <c r="L122" s="43">
        <f t="shared" si="56"/>
        <v>0</v>
      </c>
      <c r="M122" s="45">
        <f>I122+J122-K122-L122</f>
        <v>0</v>
      </c>
      <c r="N122" s="111"/>
      <c r="O122" s="111"/>
      <c r="P122" s="111"/>
      <c r="Q122" s="111"/>
      <c r="R122" s="112"/>
    </row>
    <row r="123" spans="2:20" x14ac:dyDescent="0.3">
      <c r="B123" s="41">
        <f>B122+1</f>
        <v>2</v>
      </c>
      <c r="C123" s="42" t="s">
        <v>1</v>
      </c>
      <c r="D123" s="43">
        <f t="shared" si="55"/>
        <v>20.444222118479278</v>
      </c>
      <c r="E123" s="43">
        <f t="shared" si="55"/>
        <v>-1.0325738764841683</v>
      </c>
      <c r="F123" s="43">
        <f t="shared" si="55"/>
        <v>0</v>
      </c>
      <c r="G123" s="43">
        <f t="shared" si="55"/>
        <v>0</v>
      </c>
      <c r="H123" s="43">
        <f t="shared" ref="H123:H138" si="57">D123+E123-F123-G123</f>
        <v>19.41164824199511</v>
      </c>
      <c r="I123" s="43">
        <f t="shared" si="56"/>
        <v>19.41164824199511</v>
      </c>
      <c r="J123" s="43">
        <f t="shared" si="56"/>
        <v>-1.0325738764841683</v>
      </c>
      <c r="K123" s="43">
        <f t="shared" si="56"/>
        <v>0</v>
      </c>
      <c r="L123" s="43">
        <f t="shared" si="56"/>
        <v>0</v>
      </c>
      <c r="M123" s="45">
        <f t="shared" ref="M123:M138" si="58">I123+J123-K123-L123</f>
        <v>18.379074365510942</v>
      </c>
      <c r="N123" s="111"/>
      <c r="O123" s="111"/>
      <c r="P123" s="111"/>
      <c r="Q123" s="111"/>
      <c r="R123" s="112"/>
    </row>
    <row r="124" spans="2:20" x14ac:dyDescent="0.3">
      <c r="B124" s="41">
        <f t="shared" ref="B124:B138" si="59">B123+1</f>
        <v>3</v>
      </c>
      <c r="C124" s="42" t="s">
        <v>2</v>
      </c>
      <c r="D124" s="43">
        <f t="shared" si="55"/>
        <v>127.93759588046117</v>
      </c>
      <c r="E124" s="43">
        <f t="shared" si="55"/>
        <v>-13.889484787394874</v>
      </c>
      <c r="F124" s="43">
        <f t="shared" si="55"/>
        <v>0</v>
      </c>
      <c r="G124" s="43">
        <f t="shared" si="55"/>
        <v>0</v>
      </c>
      <c r="H124" s="43">
        <f t="shared" si="57"/>
        <v>114.0481110930663</v>
      </c>
      <c r="I124" s="43">
        <f t="shared" si="56"/>
        <v>114.0481110930663</v>
      </c>
      <c r="J124" s="43">
        <f t="shared" si="56"/>
        <v>-13.889484787394874</v>
      </c>
      <c r="K124" s="43">
        <f t="shared" si="56"/>
        <v>0</v>
      </c>
      <c r="L124" s="43">
        <f t="shared" si="56"/>
        <v>0</v>
      </c>
      <c r="M124" s="45">
        <f t="shared" si="58"/>
        <v>100.15862630567142</v>
      </c>
      <c r="N124" s="111"/>
      <c r="O124" s="111"/>
      <c r="P124" s="111"/>
      <c r="Q124" s="111"/>
      <c r="R124" s="112"/>
    </row>
    <row r="125" spans="2:20" x14ac:dyDescent="0.3">
      <c r="B125" s="41">
        <f t="shared" si="59"/>
        <v>4</v>
      </c>
      <c r="C125" s="42" t="s">
        <v>3</v>
      </c>
      <c r="D125" s="43">
        <f t="shared" si="55"/>
        <v>2.0862947162096428</v>
      </c>
      <c r="E125" s="43">
        <f t="shared" si="55"/>
        <v>-0.2163533045487499</v>
      </c>
      <c r="F125" s="43">
        <f t="shared" si="55"/>
        <v>0</v>
      </c>
      <c r="G125" s="43">
        <f t="shared" si="55"/>
        <v>0</v>
      </c>
      <c r="H125" s="43">
        <f t="shared" si="57"/>
        <v>1.8699414116608928</v>
      </c>
      <c r="I125" s="43">
        <f t="shared" si="56"/>
        <v>1.8699414116608928</v>
      </c>
      <c r="J125" s="43">
        <f t="shared" si="56"/>
        <v>-0.2163533045487499</v>
      </c>
      <c r="K125" s="43">
        <f t="shared" si="56"/>
        <v>0</v>
      </c>
      <c r="L125" s="43">
        <f t="shared" si="56"/>
        <v>0</v>
      </c>
      <c r="M125" s="45">
        <f t="shared" si="58"/>
        <v>1.6535881071121428</v>
      </c>
      <c r="N125" s="111"/>
      <c r="O125" s="111"/>
      <c r="P125" s="111"/>
      <c r="Q125" s="111"/>
      <c r="R125" s="112"/>
    </row>
    <row r="126" spans="2:20" x14ac:dyDescent="0.3">
      <c r="B126" s="41">
        <f t="shared" si="59"/>
        <v>5</v>
      </c>
      <c r="C126" s="42" t="s">
        <v>4</v>
      </c>
      <c r="D126" s="43">
        <f t="shared" si="55"/>
        <v>297.53192204479762</v>
      </c>
      <c r="E126" s="43">
        <f t="shared" si="55"/>
        <v>-13.991450186916477</v>
      </c>
      <c r="F126" s="43">
        <f t="shared" si="55"/>
        <v>0</v>
      </c>
      <c r="G126" s="43">
        <f t="shared" si="55"/>
        <v>0</v>
      </c>
      <c r="H126" s="43">
        <f t="shared" si="57"/>
        <v>283.54047185788113</v>
      </c>
      <c r="I126" s="43">
        <f t="shared" si="56"/>
        <v>283.54047185788113</v>
      </c>
      <c r="J126" s="43">
        <f t="shared" si="56"/>
        <v>-13.991450186916477</v>
      </c>
      <c r="K126" s="43">
        <f t="shared" si="56"/>
        <v>0</v>
      </c>
      <c r="L126" s="43">
        <f t="shared" si="56"/>
        <v>0</v>
      </c>
      <c r="M126" s="45">
        <f t="shared" si="58"/>
        <v>269.54902167096463</v>
      </c>
      <c r="N126" s="111"/>
      <c r="O126" s="111"/>
      <c r="P126" s="111"/>
      <c r="Q126" s="111"/>
      <c r="R126" s="112"/>
    </row>
    <row r="127" spans="2:20" x14ac:dyDescent="0.3">
      <c r="B127" s="41">
        <f t="shared" si="59"/>
        <v>6</v>
      </c>
      <c r="C127" s="42" t="s">
        <v>5</v>
      </c>
      <c r="D127" s="43">
        <f t="shared" si="55"/>
        <v>1284.9269735760552</v>
      </c>
      <c r="E127" s="43">
        <f t="shared" si="55"/>
        <v>-137.42344363082429</v>
      </c>
      <c r="F127" s="43">
        <f t="shared" si="55"/>
        <v>0</v>
      </c>
      <c r="G127" s="43">
        <f t="shared" si="55"/>
        <v>0</v>
      </c>
      <c r="H127" s="43">
        <f t="shared" si="57"/>
        <v>1147.5035299452309</v>
      </c>
      <c r="I127" s="43">
        <f t="shared" si="56"/>
        <v>1147.5035299452309</v>
      </c>
      <c r="J127" s="43">
        <f t="shared" si="56"/>
        <v>-137.42344363082429</v>
      </c>
      <c r="K127" s="43">
        <f t="shared" si="56"/>
        <v>0</v>
      </c>
      <c r="L127" s="43">
        <f t="shared" si="56"/>
        <v>0</v>
      </c>
      <c r="M127" s="45">
        <f t="shared" si="58"/>
        <v>1010.0800863144066</v>
      </c>
      <c r="N127" s="111"/>
      <c r="O127" s="111"/>
      <c r="P127" s="111"/>
      <c r="Q127" s="111"/>
      <c r="R127" s="112"/>
    </row>
    <row r="128" spans="2:20" x14ac:dyDescent="0.3">
      <c r="B128" s="41">
        <f t="shared" si="59"/>
        <v>7</v>
      </c>
      <c r="C128" s="42" t="s">
        <v>6</v>
      </c>
      <c r="D128" s="43">
        <f t="shared" si="55"/>
        <v>3.7720802892080876</v>
      </c>
      <c r="E128" s="43">
        <f t="shared" si="55"/>
        <v>-0.1672737725274733</v>
      </c>
      <c r="F128" s="43">
        <f t="shared" si="55"/>
        <v>0</v>
      </c>
      <c r="G128" s="43">
        <f t="shared" si="55"/>
        <v>0</v>
      </c>
      <c r="H128" s="43">
        <f t="shared" si="57"/>
        <v>3.6048065166806142</v>
      </c>
      <c r="I128" s="43">
        <f t="shared" si="56"/>
        <v>3.6048065166806147</v>
      </c>
      <c r="J128" s="43">
        <f t="shared" si="56"/>
        <v>-0.16727377252747333</v>
      </c>
      <c r="K128" s="43">
        <f t="shared" si="56"/>
        <v>0</v>
      </c>
      <c r="L128" s="43">
        <f t="shared" si="56"/>
        <v>0</v>
      </c>
      <c r="M128" s="45">
        <f t="shared" si="58"/>
        <v>3.4375327441531414</v>
      </c>
      <c r="N128" s="111"/>
      <c r="O128" s="111"/>
      <c r="P128" s="111"/>
      <c r="Q128" s="111"/>
      <c r="R128" s="112"/>
    </row>
    <row r="129" spans="2:33" x14ac:dyDescent="0.3">
      <c r="B129" s="41">
        <f t="shared" si="59"/>
        <v>8</v>
      </c>
      <c r="C129" s="42" t="s">
        <v>7</v>
      </c>
      <c r="D129" s="43">
        <f t="shared" si="55"/>
        <v>13.823197938081318</v>
      </c>
      <c r="E129" s="43">
        <f t="shared" si="55"/>
        <v>-1.5748935609074481</v>
      </c>
      <c r="F129" s="43">
        <f t="shared" si="55"/>
        <v>0</v>
      </c>
      <c r="G129" s="43">
        <f t="shared" si="55"/>
        <v>0</v>
      </c>
      <c r="H129" s="43">
        <f t="shared" si="57"/>
        <v>12.24830437717387</v>
      </c>
      <c r="I129" s="43">
        <f t="shared" si="56"/>
        <v>12.24830437717387</v>
      </c>
      <c r="J129" s="43">
        <f t="shared" si="56"/>
        <v>-1.5748935609074481</v>
      </c>
      <c r="K129" s="43">
        <f t="shared" si="56"/>
        <v>0</v>
      </c>
      <c r="L129" s="43">
        <f t="shared" si="56"/>
        <v>0</v>
      </c>
      <c r="M129" s="45">
        <f t="shared" si="58"/>
        <v>10.673410816266422</v>
      </c>
      <c r="N129" s="111"/>
      <c r="O129" s="111"/>
      <c r="P129" s="111"/>
      <c r="Q129" s="111"/>
      <c r="R129" s="112"/>
    </row>
    <row r="130" spans="2:33" x14ac:dyDescent="0.3">
      <c r="B130" s="41">
        <f t="shared" si="59"/>
        <v>9</v>
      </c>
      <c r="C130" s="42" t="s">
        <v>8</v>
      </c>
      <c r="D130" s="43">
        <f t="shared" si="55"/>
        <v>36.93318469946778</v>
      </c>
      <c r="E130" s="43">
        <f t="shared" si="55"/>
        <v>-4.0159759261459209</v>
      </c>
      <c r="F130" s="43">
        <f t="shared" si="55"/>
        <v>0</v>
      </c>
      <c r="G130" s="43">
        <f t="shared" si="55"/>
        <v>0</v>
      </c>
      <c r="H130" s="43">
        <f t="shared" si="57"/>
        <v>32.91720877332186</v>
      </c>
      <c r="I130" s="43">
        <f t="shared" si="56"/>
        <v>32.91720877332186</v>
      </c>
      <c r="J130" s="43">
        <f t="shared" si="56"/>
        <v>-4.0159759261459209</v>
      </c>
      <c r="K130" s="43">
        <f t="shared" si="56"/>
        <v>0</v>
      </c>
      <c r="L130" s="43">
        <f t="shared" si="56"/>
        <v>0</v>
      </c>
      <c r="M130" s="45">
        <f t="shared" si="58"/>
        <v>28.90123284717594</v>
      </c>
      <c r="N130" s="111"/>
      <c r="O130" s="111"/>
      <c r="P130" s="111"/>
      <c r="Q130" s="111"/>
      <c r="R130" s="112"/>
    </row>
    <row r="131" spans="2:33" x14ac:dyDescent="0.3">
      <c r="B131" s="41">
        <f t="shared" si="59"/>
        <v>10</v>
      </c>
      <c r="C131" s="42" t="s">
        <v>9</v>
      </c>
      <c r="D131" s="43">
        <f t="shared" si="55"/>
        <v>-0.3963326990173216</v>
      </c>
      <c r="E131" s="43">
        <f t="shared" si="55"/>
        <v>0</v>
      </c>
      <c r="F131" s="43">
        <f t="shared" si="55"/>
        <v>0</v>
      </c>
      <c r="G131" s="43">
        <f t="shared" si="55"/>
        <v>0</v>
      </c>
      <c r="H131" s="43">
        <f t="shared" si="57"/>
        <v>-0.3963326990173216</v>
      </c>
      <c r="I131" s="43">
        <f t="shared" si="56"/>
        <v>-0.3963326990173216</v>
      </c>
      <c r="J131" s="43">
        <f t="shared" si="56"/>
        <v>0</v>
      </c>
      <c r="K131" s="43">
        <f t="shared" si="56"/>
        <v>0</v>
      </c>
      <c r="L131" s="43">
        <f t="shared" si="56"/>
        <v>0</v>
      </c>
      <c r="M131" s="45">
        <f t="shared" si="58"/>
        <v>-0.3963326990173216</v>
      </c>
      <c r="N131" s="111"/>
      <c r="O131" s="111"/>
      <c r="P131" s="111"/>
      <c r="Q131" s="111"/>
      <c r="R131" s="112"/>
    </row>
    <row r="132" spans="2:33" x14ac:dyDescent="0.3">
      <c r="B132" s="41">
        <f t="shared" si="59"/>
        <v>11</v>
      </c>
      <c r="C132" s="42" t="s">
        <v>10</v>
      </c>
      <c r="D132" s="43">
        <f t="shared" si="55"/>
        <v>0.38416019647112498</v>
      </c>
      <c r="E132" s="43">
        <f t="shared" si="55"/>
        <v>-1.8581083023106994E-2</v>
      </c>
      <c r="F132" s="43">
        <f t="shared" si="55"/>
        <v>0</v>
      </c>
      <c r="G132" s="43">
        <f t="shared" si="55"/>
        <v>0</v>
      </c>
      <c r="H132" s="43">
        <f t="shared" si="57"/>
        <v>0.36557911344801797</v>
      </c>
      <c r="I132" s="43">
        <f t="shared" si="56"/>
        <v>0.36557911344801797</v>
      </c>
      <c r="J132" s="43">
        <f t="shared" si="56"/>
        <v>-1.858108302310699E-2</v>
      </c>
      <c r="K132" s="43">
        <f t="shared" si="56"/>
        <v>0</v>
      </c>
      <c r="L132" s="43">
        <f t="shared" si="56"/>
        <v>0</v>
      </c>
      <c r="M132" s="45">
        <f t="shared" si="58"/>
        <v>0.34699803042491095</v>
      </c>
      <c r="N132" s="111"/>
      <c r="O132" s="111"/>
      <c r="P132" s="111"/>
      <c r="Q132" s="111"/>
      <c r="R132" s="112"/>
    </row>
    <row r="133" spans="2:33" x14ac:dyDescent="0.3">
      <c r="B133" s="41">
        <f t="shared" si="59"/>
        <v>12</v>
      </c>
      <c r="C133" s="42" t="s">
        <v>11</v>
      </c>
      <c r="D133" s="43">
        <f t="shared" si="55"/>
        <v>0.26488691517584717</v>
      </c>
      <c r="E133" s="43">
        <f t="shared" si="55"/>
        <v>-4.5098340977622497E-2</v>
      </c>
      <c r="F133" s="43">
        <f t="shared" si="55"/>
        <v>0</v>
      </c>
      <c r="G133" s="43">
        <f t="shared" si="55"/>
        <v>0</v>
      </c>
      <c r="H133" s="43">
        <f t="shared" si="57"/>
        <v>0.21978857419822467</v>
      </c>
      <c r="I133" s="43">
        <f t="shared" si="56"/>
        <v>0.21978857419822467</v>
      </c>
      <c r="J133" s="43">
        <f t="shared" si="56"/>
        <v>-1.0572983030561887E-2</v>
      </c>
      <c r="K133" s="43">
        <f t="shared" si="56"/>
        <v>0</v>
      </c>
      <c r="L133" s="43">
        <f t="shared" si="56"/>
        <v>0</v>
      </c>
      <c r="M133" s="45">
        <f t="shared" si="58"/>
        <v>0.20921559116766278</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0</v>
      </c>
      <c r="E135" s="43">
        <f t="shared" si="55"/>
        <v>0</v>
      </c>
      <c r="F135" s="43">
        <f t="shared" si="55"/>
        <v>0</v>
      </c>
      <c r="G135" s="43">
        <f t="shared" si="55"/>
        <v>0</v>
      </c>
      <c r="H135" s="43">
        <f t="shared" si="57"/>
        <v>0</v>
      </c>
      <c r="I135" s="43">
        <f t="shared" si="56"/>
        <v>0</v>
      </c>
      <c r="J135" s="43">
        <f t="shared" si="56"/>
        <v>0</v>
      </c>
      <c r="K135" s="43">
        <f t="shared" si="56"/>
        <v>0</v>
      </c>
      <c r="L135" s="43">
        <f t="shared" si="56"/>
        <v>0</v>
      </c>
      <c r="M135" s="45">
        <f t="shared" si="58"/>
        <v>0</v>
      </c>
      <c r="N135" s="111"/>
      <c r="O135" s="111"/>
      <c r="P135" s="111"/>
      <c r="Q135" s="111"/>
      <c r="R135" s="112"/>
    </row>
    <row r="136" spans="2:33" x14ac:dyDescent="0.3">
      <c r="B136" s="41">
        <f t="shared" si="59"/>
        <v>15</v>
      </c>
      <c r="C136" s="28" t="s">
        <v>14</v>
      </c>
      <c r="D136" s="43">
        <f t="shared" si="55"/>
        <v>0</v>
      </c>
      <c r="E136" s="43">
        <f t="shared" si="55"/>
        <v>0</v>
      </c>
      <c r="F136" s="43">
        <f t="shared" si="55"/>
        <v>0</v>
      </c>
      <c r="G136" s="43">
        <f t="shared" si="55"/>
        <v>0</v>
      </c>
      <c r="H136" s="43">
        <f t="shared" si="57"/>
        <v>0</v>
      </c>
      <c r="I136" s="43">
        <f t="shared" si="56"/>
        <v>0</v>
      </c>
      <c r="J136" s="43">
        <f t="shared" si="56"/>
        <v>0</v>
      </c>
      <c r="K136" s="43">
        <f t="shared" si="56"/>
        <v>0</v>
      </c>
      <c r="L136" s="43">
        <f t="shared" si="56"/>
        <v>0</v>
      </c>
      <c r="M136" s="45">
        <f t="shared" si="58"/>
        <v>0</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1787.7081856753898</v>
      </c>
      <c r="E139" s="36">
        <f t="shared" ref="E139:M139" si="62">SUM(E122:E137)</f>
        <v>-172.37512846975011</v>
      </c>
      <c r="F139" s="36">
        <f t="shared" si="62"/>
        <v>0</v>
      </c>
      <c r="G139" s="36">
        <f t="shared" si="62"/>
        <v>0</v>
      </c>
      <c r="H139" s="36">
        <f t="shared" si="62"/>
        <v>1615.3330572056395</v>
      </c>
      <c r="I139" s="36">
        <f t="shared" si="62"/>
        <v>1615.3330572056395</v>
      </c>
      <c r="J139" s="36">
        <f t="shared" si="62"/>
        <v>-172.34060311180303</v>
      </c>
      <c r="K139" s="36">
        <f t="shared" si="62"/>
        <v>0</v>
      </c>
      <c r="L139" s="36">
        <f t="shared" si="62"/>
        <v>0</v>
      </c>
      <c r="M139" s="36">
        <f t="shared" si="62"/>
        <v>1442.9924540938359</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0</v>
      </c>
      <c r="E148" s="43">
        <f t="shared" si="63"/>
        <v>0</v>
      </c>
      <c r="F148" s="43">
        <f t="shared" si="63"/>
        <v>0</v>
      </c>
      <c r="G148" s="43">
        <f t="shared" si="63"/>
        <v>0</v>
      </c>
      <c r="H148" s="43">
        <f>D148+E148-F148-G148</f>
        <v>0</v>
      </c>
      <c r="I148" s="43">
        <f t="shared" ref="I148:L164" si="64">S14-S68</f>
        <v>0</v>
      </c>
      <c r="J148" s="43">
        <f t="shared" si="64"/>
        <v>0</v>
      </c>
      <c r="K148" s="43">
        <f t="shared" si="64"/>
        <v>0</v>
      </c>
      <c r="L148" s="43">
        <f t="shared" si="64"/>
        <v>0</v>
      </c>
      <c r="M148" s="45">
        <f>I148+J148-K148-L148</f>
        <v>0</v>
      </c>
      <c r="N148" s="43">
        <f t="shared" ref="N148:Q164" si="65">D40-D95</f>
        <v>0</v>
      </c>
      <c r="O148" s="43">
        <f t="shared" si="65"/>
        <v>0</v>
      </c>
      <c r="P148" s="43">
        <f t="shared" si="65"/>
        <v>0</v>
      </c>
      <c r="Q148" s="43">
        <f t="shared" si="65"/>
        <v>0</v>
      </c>
      <c r="R148" s="45">
        <f>N148+O148-P148-Q148</f>
        <v>0</v>
      </c>
      <c r="S148" s="30">
        <f>R148</f>
        <v>0</v>
      </c>
      <c r="T148" s="29"/>
      <c r="U148" s="30"/>
      <c r="V148" s="29"/>
      <c r="W148" s="30">
        <f>S148+T148-U148-V148</f>
        <v>0</v>
      </c>
      <c r="X148" s="30">
        <f>W148</f>
        <v>0</v>
      </c>
      <c r="Y148" s="29"/>
      <c r="Z148" s="30"/>
      <c r="AA148" s="29"/>
      <c r="AB148" s="30">
        <f>X148+Y148-Z148-AA148</f>
        <v>0</v>
      </c>
      <c r="AC148" s="30">
        <f>AB148</f>
        <v>0</v>
      </c>
      <c r="AD148" s="29"/>
      <c r="AE148" s="30"/>
      <c r="AF148" s="29"/>
      <c r="AG148" s="30">
        <f>AC148+AD148-AE148-AF148</f>
        <v>0</v>
      </c>
    </row>
    <row r="149" spans="2:33" x14ac:dyDescent="0.3">
      <c r="B149" s="41">
        <f>B148+1</f>
        <v>2</v>
      </c>
      <c r="C149" s="42" t="s">
        <v>1</v>
      </c>
      <c r="D149" s="43">
        <f t="shared" si="63"/>
        <v>18.379074365510942</v>
      </c>
      <c r="E149" s="43">
        <f t="shared" si="63"/>
        <v>-1.0325738764841683</v>
      </c>
      <c r="F149" s="43">
        <f t="shared" si="63"/>
        <v>0</v>
      </c>
      <c r="G149" s="43">
        <f t="shared" si="63"/>
        <v>0</v>
      </c>
      <c r="H149" s="43">
        <f t="shared" ref="H149:H164" si="66">D149+E149-F149-G149</f>
        <v>17.346500489026774</v>
      </c>
      <c r="I149" s="43">
        <f t="shared" si="64"/>
        <v>17.346500489026774</v>
      </c>
      <c r="J149" s="43">
        <f t="shared" si="64"/>
        <v>-1.0325738764841683</v>
      </c>
      <c r="K149" s="43">
        <f t="shared" si="64"/>
        <v>0</v>
      </c>
      <c r="L149" s="43">
        <f t="shared" si="64"/>
        <v>0</v>
      </c>
      <c r="M149" s="45">
        <f t="shared" ref="M149:M164" si="67">I149+J149-K149-L149</f>
        <v>16.313926612542605</v>
      </c>
      <c r="N149" s="43">
        <f t="shared" si="65"/>
        <v>16.313926612542605</v>
      </c>
      <c r="O149" s="43">
        <f t="shared" si="65"/>
        <v>-1.0325738764841683</v>
      </c>
      <c r="P149" s="43">
        <f t="shared" si="65"/>
        <v>0</v>
      </c>
      <c r="Q149" s="43">
        <f t="shared" si="65"/>
        <v>0</v>
      </c>
      <c r="R149" s="45">
        <f t="shared" ref="R149:R164" si="68">N149+O149-P149-Q149</f>
        <v>15.281352736058437</v>
      </c>
      <c r="S149" s="30">
        <f t="shared" ref="S149:S164" si="69">R149</f>
        <v>15.281352736058437</v>
      </c>
      <c r="T149" s="29"/>
      <c r="U149" s="30"/>
      <c r="V149" s="29"/>
      <c r="W149" s="30">
        <f t="shared" ref="W149:W164" si="70">S149+T149-U149-V149</f>
        <v>15.281352736058437</v>
      </c>
      <c r="X149" s="30">
        <f t="shared" ref="X149:X164" si="71">W149</f>
        <v>15.281352736058437</v>
      </c>
      <c r="Y149" s="29"/>
      <c r="Z149" s="30"/>
      <c r="AA149" s="29"/>
      <c r="AB149" s="30">
        <f t="shared" ref="AB149:AB164" si="72">X149+Y149-Z149-AA149</f>
        <v>15.281352736058437</v>
      </c>
      <c r="AC149" s="30">
        <f t="shared" ref="AC149:AC164" si="73">AB149</f>
        <v>15.281352736058437</v>
      </c>
      <c r="AD149" s="29"/>
      <c r="AE149" s="30"/>
      <c r="AF149" s="29"/>
      <c r="AG149" s="30">
        <f t="shared" ref="AG149:AG164" si="74">AC149+AD149-AE149-AF149</f>
        <v>15.281352736058437</v>
      </c>
    </row>
    <row r="150" spans="2:33" x14ac:dyDescent="0.3">
      <c r="B150" s="41">
        <f t="shared" ref="B150:B164" si="75">B149+1</f>
        <v>3</v>
      </c>
      <c r="C150" s="42" t="s">
        <v>2</v>
      </c>
      <c r="D150" s="43">
        <f t="shared" si="63"/>
        <v>100.15862630567142</v>
      </c>
      <c r="E150" s="43">
        <f t="shared" si="63"/>
        <v>-13.889484787394874</v>
      </c>
      <c r="F150" s="43">
        <f t="shared" si="63"/>
        <v>0</v>
      </c>
      <c r="G150" s="43">
        <f t="shared" si="63"/>
        <v>0</v>
      </c>
      <c r="H150" s="43">
        <f t="shared" si="66"/>
        <v>86.269141518276541</v>
      </c>
      <c r="I150" s="43">
        <f t="shared" si="64"/>
        <v>86.269141518276541</v>
      </c>
      <c r="J150" s="43">
        <f t="shared" si="64"/>
        <v>-4.9764902633097376</v>
      </c>
      <c r="K150" s="43">
        <f t="shared" si="64"/>
        <v>0</v>
      </c>
      <c r="L150" s="43">
        <f t="shared" si="64"/>
        <v>0</v>
      </c>
      <c r="M150" s="45">
        <f t="shared" si="67"/>
        <v>81.292651254966799</v>
      </c>
      <c r="N150" s="43">
        <f t="shared" si="65"/>
        <v>81.292651254966813</v>
      </c>
      <c r="O150" s="43">
        <f t="shared" si="65"/>
        <v>-4.9764902633097385</v>
      </c>
      <c r="P150" s="43">
        <f t="shared" si="65"/>
        <v>0</v>
      </c>
      <c r="Q150" s="43">
        <f t="shared" si="65"/>
        <v>0</v>
      </c>
      <c r="R150" s="45">
        <f t="shared" si="68"/>
        <v>76.316160991657071</v>
      </c>
      <c r="S150" s="30">
        <f t="shared" si="69"/>
        <v>76.316160991657071</v>
      </c>
      <c r="T150" s="29"/>
      <c r="U150" s="30"/>
      <c r="V150" s="29"/>
      <c r="W150" s="30">
        <f t="shared" si="70"/>
        <v>76.316160991657071</v>
      </c>
      <c r="X150" s="30">
        <f t="shared" si="71"/>
        <v>76.316160991657071</v>
      </c>
      <c r="Y150" s="29"/>
      <c r="Z150" s="30"/>
      <c r="AA150" s="29"/>
      <c r="AB150" s="30">
        <f t="shared" si="72"/>
        <v>76.316160991657071</v>
      </c>
      <c r="AC150" s="30">
        <f t="shared" si="73"/>
        <v>76.316160991657071</v>
      </c>
      <c r="AD150" s="29"/>
      <c r="AE150" s="30"/>
      <c r="AF150" s="29"/>
      <c r="AG150" s="30">
        <f t="shared" si="74"/>
        <v>76.316160991657071</v>
      </c>
    </row>
    <row r="151" spans="2:33" x14ac:dyDescent="0.3">
      <c r="B151" s="41">
        <f t="shared" si="75"/>
        <v>4</v>
      </c>
      <c r="C151" s="42" t="s">
        <v>3</v>
      </c>
      <c r="D151" s="43">
        <f t="shared" si="63"/>
        <v>1.6535881071121428</v>
      </c>
      <c r="E151" s="43">
        <f t="shared" si="63"/>
        <v>-0.2163533045487499</v>
      </c>
      <c r="F151" s="43">
        <f t="shared" si="63"/>
        <v>0</v>
      </c>
      <c r="G151" s="43">
        <f t="shared" si="63"/>
        <v>0</v>
      </c>
      <c r="H151" s="43">
        <f t="shared" si="66"/>
        <v>1.4372348025633928</v>
      </c>
      <c r="I151" s="43">
        <f t="shared" si="64"/>
        <v>1.4372348025633928</v>
      </c>
      <c r="J151" s="43">
        <f t="shared" si="64"/>
        <v>-8.5272461565571903E-2</v>
      </c>
      <c r="K151" s="43">
        <f t="shared" si="64"/>
        <v>0</v>
      </c>
      <c r="L151" s="43">
        <f t="shared" si="64"/>
        <v>0</v>
      </c>
      <c r="M151" s="45">
        <f t="shared" si="67"/>
        <v>1.3519623409978208</v>
      </c>
      <c r="N151" s="43">
        <f t="shared" si="65"/>
        <v>1.351962340997821</v>
      </c>
      <c r="O151" s="43">
        <f t="shared" si="65"/>
        <v>-8.5272461565571916E-2</v>
      </c>
      <c r="P151" s="43">
        <f t="shared" si="65"/>
        <v>0</v>
      </c>
      <c r="Q151" s="43">
        <f t="shared" si="65"/>
        <v>0</v>
      </c>
      <c r="R151" s="45">
        <f t="shared" si="68"/>
        <v>1.266689879432249</v>
      </c>
      <c r="S151" s="30">
        <f t="shared" si="69"/>
        <v>1.266689879432249</v>
      </c>
      <c r="T151" s="29"/>
      <c r="U151" s="30"/>
      <c r="V151" s="29"/>
      <c r="W151" s="30">
        <f t="shared" si="70"/>
        <v>1.266689879432249</v>
      </c>
      <c r="X151" s="30">
        <f t="shared" si="71"/>
        <v>1.266689879432249</v>
      </c>
      <c r="Y151" s="29"/>
      <c r="Z151" s="30"/>
      <c r="AA151" s="29"/>
      <c r="AB151" s="30">
        <f t="shared" si="72"/>
        <v>1.266689879432249</v>
      </c>
      <c r="AC151" s="30">
        <f t="shared" si="73"/>
        <v>1.266689879432249</v>
      </c>
      <c r="AD151" s="29"/>
      <c r="AE151" s="30"/>
      <c r="AF151" s="29"/>
      <c r="AG151" s="30">
        <f t="shared" si="74"/>
        <v>1.266689879432249</v>
      </c>
    </row>
    <row r="152" spans="2:33" x14ac:dyDescent="0.3">
      <c r="B152" s="41">
        <f t="shared" si="75"/>
        <v>5</v>
      </c>
      <c r="C152" s="42" t="s">
        <v>4</v>
      </c>
      <c r="D152" s="43">
        <f t="shared" si="63"/>
        <v>269.54902167096469</v>
      </c>
      <c r="E152" s="43">
        <f t="shared" si="63"/>
        <v>-13.991450186916477</v>
      </c>
      <c r="F152" s="43">
        <f t="shared" si="63"/>
        <v>0</v>
      </c>
      <c r="G152" s="43">
        <f t="shared" si="63"/>
        <v>0</v>
      </c>
      <c r="H152" s="43">
        <f t="shared" si="66"/>
        <v>255.55757148404822</v>
      </c>
      <c r="I152" s="43">
        <f t="shared" si="64"/>
        <v>255.55757148404822</v>
      </c>
      <c r="J152" s="43">
        <f t="shared" si="64"/>
        <v>-13.991450186916477</v>
      </c>
      <c r="K152" s="43">
        <f t="shared" si="64"/>
        <v>0</v>
      </c>
      <c r="L152" s="43">
        <f t="shared" si="64"/>
        <v>0</v>
      </c>
      <c r="M152" s="45">
        <f t="shared" si="67"/>
        <v>241.56612129713176</v>
      </c>
      <c r="N152" s="43">
        <f t="shared" si="65"/>
        <v>241.56612129713176</v>
      </c>
      <c r="O152" s="43">
        <f t="shared" si="65"/>
        <v>-13.991450186916477</v>
      </c>
      <c r="P152" s="43">
        <f t="shared" si="65"/>
        <v>0</v>
      </c>
      <c r="Q152" s="43">
        <f t="shared" si="65"/>
        <v>0</v>
      </c>
      <c r="R152" s="45">
        <f t="shared" si="68"/>
        <v>227.57467111021529</v>
      </c>
      <c r="S152" s="30">
        <f t="shared" si="69"/>
        <v>227.57467111021529</v>
      </c>
      <c r="T152" s="29"/>
      <c r="U152" s="30"/>
      <c r="V152" s="29"/>
      <c r="W152" s="30">
        <f t="shared" si="70"/>
        <v>227.57467111021529</v>
      </c>
      <c r="X152" s="30">
        <f t="shared" si="71"/>
        <v>227.57467111021529</v>
      </c>
      <c r="Y152" s="29"/>
      <c r="Z152" s="30"/>
      <c r="AA152" s="29"/>
      <c r="AB152" s="30">
        <f t="shared" si="72"/>
        <v>227.57467111021529</v>
      </c>
      <c r="AC152" s="30">
        <f t="shared" si="73"/>
        <v>227.57467111021529</v>
      </c>
      <c r="AD152" s="29"/>
      <c r="AE152" s="30"/>
      <c r="AF152" s="29"/>
      <c r="AG152" s="30">
        <f t="shared" si="74"/>
        <v>227.57467111021529</v>
      </c>
    </row>
    <row r="153" spans="2:33" x14ac:dyDescent="0.3">
      <c r="B153" s="41">
        <f t="shared" si="75"/>
        <v>6</v>
      </c>
      <c r="C153" s="42" t="s">
        <v>5</v>
      </c>
      <c r="D153" s="43">
        <f t="shared" si="63"/>
        <v>1010.0800863144066</v>
      </c>
      <c r="E153" s="43">
        <f t="shared" si="63"/>
        <v>-137.42344363082429</v>
      </c>
      <c r="F153" s="43">
        <f t="shared" si="63"/>
        <v>0</v>
      </c>
      <c r="G153" s="43">
        <f t="shared" si="63"/>
        <v>0</v>
      </c>
      <c r="H153" s="43">
        <f t="shared" si="66"/>
        <v>872.65664268358228</v>
      </c>
      <c r="I153" s="43">
        <f t="shared" si="64"/>
        <v>872.65664268358228</v>
      </c>
      <c r="J153" s="43">
        <f t="shared" si="64"/>
        <v>-50.823218221061708</v>
      </c>
      <c r="K153" s="43">
        <f t="shared" si="64"/>
        <v>0</v>
      </c>
      <c r="L153" s="43">
        <f t="shared" si="64"/>
        <v>0</v>
      </c>
      <c r="M153" s="45">
        <f t="shared" si="67"/>
        <v>821.83342446252061</v>
      </c>
      <c r="N153" s="43">
        <f t="shared" si="65"/>
        <v>821.8334244625205</v>
      </c>
      <c r="O153" s="43">
        <f t="shared" si="65"/>
        <v>-50.823218221061708</v>
      </c>
      <c r="P153" s="43">
        <f t="shared" si="65"/>
        <v>0</v>
      </c>
      <c r="Q153" s="43">
        <f t="shared" si="65"/>
        <v>0</v>
      </c>
      <c r="R153" s="45">
        <f t="shared" si="68"/>
        <v>771.01020624145883</v>
      </c>
      <c r="S153" s="30">
        <f t="shared" si="69"/>
        <v>771.01020624145883</v>
      </c>
      <c r="T153" s="29"/>
      <c r="U153" s="30"/>
      <c r="V153" s="29"/>
      <c r="W153" s="30">
        <f t="shared" si="70"/>
        <v>771.01020624145883</v>
      </c>
      <c r="X153" s="30">
        <f t="shared" si="71"/>
        <v>771.01020624145883</v>
      </c>
      <c r="Y153" s="29"/>
      <c r="Z153" s="30"/>
      <c r="AA153" s="29"/>
      <c r="AB153" s="30">
        <f t="shared" si="72"/>
        <v>771.01020624145883</v>
      </c>
      <c r="AC153" s="30">
        <f t="shared" si="73"/>
        <v>771.01020624145883</v>
      </c>
      <c r="AD153" s="29"/>
      <c r="AE153" s="30"/>
      <c r="AF153" s="29"/>
      <c r="AG153" s="30">
        <f t="shared" si="74"/>
        <v>771.01020624145883</v>
      </c>
    </row>
    <row r="154" spans="2:33" x14ac:dyDescent="0.3">
      <c r="B154" s="41">
        <f t="shared" si="75"/>
        <v>7</v>
      </c>
      <c r="C154" s="42" t="s">
        <v>6</v>
      </c>
      <c r="D154" s="43">
        <f t="shared" si="63"/>
        <v>3.4375327441531418</v>
      </c>
      <c r="E154" s="43">
        <f t="shared" si="63"/>
        <v>-0.16727377252747339</v>
      </c>
      <c r="F154" s="43">
        <f t="shared" si="63"/>
        <v>0</v>
      </c>
      <c r="G154" s="43">
        <f t="shared" si="63"/>
        <v>0</v>
      </c>
      <c r="H154" s="43">
        <f t="shared" si="66"/>
        <v>3.2702589716256685</v>
      </c>
      <c r="I154" s="43">
        <f t="shared" si="64"/>
        <v>3.2702589716256689</v>
      </c>
      <c r="J154" s="43">
        <f t="shared" si="64"/>
        <v>-0.16727377252747341</v>
      </c>
      <c r="K154" s="43">
        <f t="shared" si="64"/>
        <v>0</v>
      </c>
      <c r="L154" s="43">
        <f t="shared" si="64"/>
        <v>0</v>
      </c>
      <c r="M154" s="45">
        <f t="shared" si="67"/>
        <v>3.1029851990981956</v>
      </c>
      <c r="N154" s="43">
        <f t="shared" si="65"/>
        <v>3.102985199098196</v>
      </c>
      <c r="O154" s="43">
        <f t="shared" si="65"/>
        <v>-0.16727377252747347</v>
      </c>
      <c r="P154" s="43">
        <f t="shared" si="65"/>
        <v>0</v>
      </c>
      <c r="Q154" s="43">
        <f t="shared" si="65"/>
        <v>0</v>
      </c>
      <c r="R154" s="45">
        <f t="shared" si="68"/>
        <v>2.9357114265707227</v>
      </c>
      <c r="S154" s="30">
        <f t="shared" si="69"/>
        <v>2.9357114265707227</v>
      </c>
      <c r="T154" s="29"/>
      <c r="U154" s="30"/>
      <c r="V154" s="29"/>
      <c r="W154" s="30">
        <f t="shared" si="70"/>
        <v>2.9357114265707227</v>
      </c>
      <c r="X154" s="30">
        <f t="shared" si="71"/>
        <v>2.9357114265707227</v>
      </c>
      <c r="Y154" s="29"/>
      <c r="Z154" s="30"/>
      <c r="AA154" s="29"/>
      <c r="AB154" s="30">
        <f t="shared" si="72"/>
        <v>2.9357114265707227</v>
      </c>
      <c r="AC154" s="30">
        <f t="shared" si="73"/>
        <v>2.9357114265707227</v>
      </c>
      <c r="AD154" s="29"/>
      <c r="AE154" s="30"/>
      <c r="AF154" s="29"/>
      <c r="AG154" s="30">
        <f t="shared" si="74"/>
        <v>2.9357114265707227</v>
      </c>
    </row>
    <row r="155" spans="2:33" x14ac:dyDescent="0.3">
      <c r="B155" s="41">
        <f t="shared" si="75"/>
        <v>8</v>
      </c>
      <c r="C155" s="42" t="s">
        <v>7</v>
      </c>
      <c r="D155" s="43">
        <f t="shared" si="63"/>
        <v>10.673410816266422</v>
      </c>
      <c r="E155" s="43">
        <f t="shared" si="63"/>
        <v>-0.58935337369322793</v>
      </c>
      <c r="F155" s="43">
        <f t="shared" si="63"/>
        <v>0</v>
      </c>
      <c r="G155" s="43">
        <f t="shared" si="63"/>
        <v>0</v>
      </c>
      <c r="H155" s="43">
        <f t="shared" si="66"/>
        <v>10.084057442573194</v>
      </c>
      <c r="I155" s="43">
        <f t="shared" si="64"/>
        <v>10.084057442573194</v>
      </c>
      <c r="J155" s="43">
        <f t="shared" si="64"/>
        <v>-0.58935337369322793</v>
      </c>
      <c r="K155" s="43">
        <f t="shared" si="64"/>
        <v>0</v>
      </c>
      <c r="L155" s="43">
        <f t="shared" si="64"/>
        <v>0</v>
      </c>
      <c r="M155" s="45">
        <f t="shared" si="67"/>
        <v>9.4947040688799653</v>
      </c>
      <c r="N155" s="43">
        <f t="shared" si="65"/>
        <v>9.4947040688799653</v>
      </c>
      <c r="O155" s="43">
        <f t="shared" si="65"/>
        <v>-0.58935337369322793</v>
      </c>
      <c r="P155" s="43">
        <f t="shared" si="65"/>
        <v>0</v>
      </c>
      <c r="Q155" s="43">
        <f t="shared" si="65"/>
        <v>0</v>
      </c>
      <c r="R155" s="45">
        <f t="shared" si="68"/>
        <v>8.9053506951867369</v>
      </c>
      <c r="S155" s="30">
        <f t="shared" si="69"/>
        <v>8.9053506951867369</v>
      </c>
      <c r="T155" s="29"/>
      <c r="U155" s="30"/>
      <c r="V155" s="29"/>
      <c r="W155" s="30">
        <f t="shared" si="70"/>
        <v>8.9053506951867369</v>
      </c>
      <c r="X155" s="30">
        <f t="shared" si="71"/>
        <v>8.9053506951867369</v>
      </c>
      <c r="Y155" s="29"/>
      <c r="Z155" s="30"/>
      <c r="AA155" s="29"/>
      <c r="AB155" s="30">
        <f t="shared" si="72"/>
        <v>8.9053506951867369</v>
      </c>
      <c r="AC155" s="30">
        <f t="shared" si="73"/>
        <v>8.9053506951867369</v>
      </c>
      <c r="AD155" s="29"/>
      <c r="AE155" s="30"/>
      <c r="AF155" s="29"/>
      <c r="AG155" s="30">
        <f t="shared" si="74"/>
        <v>8.9053506951867369</v>
      </c>
    </row>
    <row r="156" spans="2:33" x14ac:dyDescent="0.3">
      <c r="B156" s="41">
        <f t="shared" si="75"/>
        <v>9</v>
      </c>
      <c r="C156" s="42" t="s">
        <v>8</v>
      </c>
      <c r="D156" s="43">
        <f t="shared" si="63"/>
        <v>28.90123284717594</v>
      </c>
      <c r="E156" s="43">
        <f t="shared" si="63"/>
        <v>-4.0159759261459209</v>
      </c>
      <c r="F156" s="43">
        <f t="shared" si="63"/>
        <v>0</v>
      </c>
      <c r="G156" s="43">
        <f t="shared" si="63"/>
        <v>0</v>
      </c>
      <c r="H156" s="43">
        <f t="shared" si="66"/>
        <v>24.88525692103002</v>
      </c>
      <c r="I156" s="43">
        <f t="shared" si="64"/>
        <v>24.88525692103002</v>
      </c>
      <c r="J156" s="43">
        <f t="shared" si="64"/>
        <v>-1.4340434963454658</v>
      </c>
      <c r="K156" s="43">
        <f t="shared" si="64"/>
        <v>0</v>
      </c>
      <c r="L156" s="43">
        <f t="shared" si="64"/>
        <v>0</v>
      </c>
      <c r="M156" s="45">
        <f t="shared" si="67"/>
        <v>23.451213424684553</v>
      </c>
      <c r="N156" s="43">
        <f t="shared" si="65"/>
        <v>23.451213424684553</v>
      </c>
      <c r="O156" s="43">
        <f t="shared" si="65"/>
        <v>-1.4340434963454658</v>
      </c>
      <c r="P156" s="43">
        <f t="shared" si="65"/>
        <v>0</v>
      </c>
      <c r="Q156" s="43">
        <f t="shared" si="65"/>
        <v>0</v>
      </c>
      <c r="R156" s="45">
        <f t="shared" si="68"/>
        <v>22.017169928339086</v>
      </c>
      <c r="S156" s="30">
        <f t="shared" si="69"/>
        <v>22.017169928339086</v>
      </c>
      <c r="T156" s="29"/>
      <c r="U156" s="30"/>
      <c r="V156" s="29"/>
      <c r="W156" s="30">
        <f t="shared" si="70"/>
        <v>22.017169928339086</v>
      </c>
      <c r="X156" s="30">
        <f t="shared" si="71"/>
        <v>22.017169928339086</v>
      </c>
      <c r="Y156" s="29"/>
      <c r="Z156" s="30"/>
      <c r="AA156" s="29"/>
      <c r="AB156" s="30">
        <f t="shared" si="72"/>
        <v>22.017169928339086</v>
      </c>
      <c r="AC156" s="30">
        <f t="shared" si="73"/>
        <v>22.017169928339086</v>
      </c>
      <c r="AD156" s="29"/>
      <c r="AE156" s="30"/>
      <c r="AF156" s="29"/>
      <c r="AG156" s="30">
        <f t="shared" si="74"/>
        <v>22.017169928339086</v>
      </c>
    </row>
    <row r="157" spans="2:33" x14ac:dyDescent="0.3">
      <c r="B157" s="41">
        <f t="shared" si="75"/>
        <v>10</v>
      </c>
      <c r="C157" s="42" t="s">
        <v>9</v>
      </c>
      <c r="D157" s="43">
        <f t="shared" si="63"/>
        <v>-0.3963326990173216</v>
      </c>
      <c r="E157" s="43">
        <f t="shared" si="63"/>
        <v>0</v>
      </c>
      <c r="F157" s="43">
        <f t="shared" si="63"/>
        <v>0</v>
      </c>
      <c r="G157" s="43">
        <f t="shared" si="63"/>
        <v>0</v>
      </c>
      <c r="H157" s="43">
        <f t="shared" si="66"/>
        <v>-0.3963326990173216</v>
      </c>
      <c r="I157" s="43">
        <f t="shared" si="64"/>
        <v>-0.3963326990173216</v>
      </c>
      <c r="J157" s="43">
        <f t="shared" si="64"/>
        <v>0</v>
      </c>
      <c r="K157" s="43">
        <f t="shared" si="64"/>
        <v>0</v>
      </c>
      <c r="L157" s="43">
        <f t="shared" si="64"/>
        <v>0</v>
      </c>
      <c r="M157" s="45">
        <f t="shared" si="67"/>
        <v>-0.3963326990173216</v>
      </c>
      <c r="N157" s="43">
        <f t="shared" si="65"/>
        <v>-0.3963326990173216</v>
      </c>
      <c r="O157" s="43">
        <f t="shared" si="65"/>
        <v>0</v>
      </c>
      <c r="P157" s="43">
        <f t="shared" si="65"/>
        <v>0</v>
      </c>
      <c r="Q157" s="43">
        <f t="shared" si="65"/>
        <v>0</v>
      </c>
      <c r="R157" s="45">
        <f t="shared" si="68"/>
        <v>-0.3963326990173216</v>
      </c>
      <c r="S157" s="30">
        <f t="shared" si="69"/>
        <v>-0.3963326990173216</v>
      </c>
      <c r="T157" s="29"/>
      <c r="U157" s="30"/>
      <c r="V157" s="29"/>
      <c r="W157" s="30">
        <f t="shared" si="70"/>
        <v>-0.3963326990173216</v>
      </c>
      <c r="X157" s="30">
        <f t="shared" si="71"/>
        <v>-0.3963326990173216</v>
      </c>
      <c r="Y157" s="29"/>
      <c r="Z157" s="30"/>
      <c r="AA157" s="29"/>
      <c r="AB157" s="30">
        <f t="shared" si="72"/>
        <v>-0.3963326990173216</v>
      </c>
      <c r="AC157" s="30">
        <f t="shared" si="73"/>
        <v>-0.3963326990173216</v>
      </c>
      <c r="AD157" s="29"/>
      <c r="AE157" s="30"/>
      <c r="AF157" s="29"/>
      <c r="AG157" s="30">
        <f t="shared" si="74"/>
        <v>-0.3963326990173216</v>
      </c>
    </row>
    <row r="158" spans="2:33" x14ac:dyDescent="0.3">
      <c r="B158" s="41">
        <f t="shared" si="75"/>
        <v>11</v>
      </c>
      <c r="C158" s="42" t="s">
        <v>10</v>
      </c>
      <c r="D158" s="43">
        <f t="shared" si="63"/>
        <v>0.34699803042491095</v>
      </c>
      <c r="E158" s="43">
        <f t="shared" si="63"/>
        <v>-1.858108302310699E-2</v>
      </c>
      <c r="F158" s="43">
        <f t="shared" si="63"/>
        <v>0</v>
      </c>
      <c r="G158" s="43">
        <f t="shared" si="63"/>
        <v>0</v>
      </c>
      <c r="H158" s="43">
        <f t="shared" si="66"/>
        <v>0.32841694740180394</v>
      </c>
      <c r="I158" s="43">
        <f t="shared" si="64"/>
        <v>0.32841694740180394</v>
      </c>
      <c r="J158" s="43">
        <f t="shared" si="64"/>
        <v>-1.8581083023106987E-2</v>
      </c>
      <c r="K158" s="43">
        <f t="shared" si="64"/>
        <v>0</v>
      </c>
      <c r="L158" s="43">
        <f t="shared" si="64"/>
        <v>0</v>
      </c>
      <c r="M158" s="45">
        <f t="shared" si="67"/>
        <v>0.30983586437869692</v>
      </c>
      <c r="N158" s="43">
        <f t="shared" si="65"/>
        <v>0.30983586437869692</v>
      </c>
      <c r="O158" s="43">
        <f t="shared" si="65"/>
        <v>-1.8581083023106987E-2</v>
      </c>
      <c r="P158" s="43">
        <f t="shared" si="65"/>
        <v>0</v>
      </c>
      <c r="Q158" s="43">
        <f t="shared" si="65"/>
        <v>0</v>
      </c>
      <c r="R158" s="45">
        <f t="shared" si="68"/>
        <v>0.29125478135558991</v>
      </c>
      <c r="S158" s="30">
        <f t="shared" si="69"/>
        <v>0.29125478135558991</v>
      </c>
      <c r="T158" s="29"/>
      <c r="U158" s="30"/>
      <c r="V158" s="29"/>
      <c r="W158" s="30">
        <f t="shared" si="70"/>
        <v>0.29125478135558991</v>
      </c>
      <c r="X158" s="30">
        <f t="shared" si="71"/>
        <v>0.29125478135558991</v>
      </c>
      <c r="Y158" s="29"/>
      <c r="Z158" s="30"/>
      <c r="AA158" s="29"/>
      <c r="AB158" s="30">
        <f t="shared" si="72"/>
        <v>0.29125478135558991</v>
      </c>
      <c r="AC158" s="30">
        <f t="shared" si="73"/>
        <v>0.29125478135558991</v>
      </c>
      <c r="AD158" s="29"/>
      <c r="AE158" s="30"/>
      <c r="AF158" s="29"/>
      <c r="AG158" s="30">
        <f t="shared" si="74"/>
        <v>0.29125478135558991</v>
      </c>
    </row>
    <row r="159" spans="2:33" x14ac:dyDescent="0.3">
      <c r="B159" s="41">
        <f t="shared" si="75"/>
        <v>12</v>
      </c>
      <c r="C159" s="42" t="s">
        <v>11</v>
      </c>
      <c r="D159" s="43">
        <f t="shared" si="63"/>
        <v>0.20921559116766275</v>
      </c>
      <c r="E159" s="43">
        <f t="shared" si="63"/>
        <v>-1.0572983030561884E-2</v>
      </c>
      <c r="F159" s="43">
        <f t="shared" si="63"/>
        <v>0</v>
      </c>
      <c r="G159" s="43">
        <f t="shared" si="63"/>
        <v>0</v>
      </c>
      <c r="H159" s="43">
        <f t="shared" si="66"/>
        <v>0.19864260813710086</v>
      </c>
      <c r="I159" s="43">
        <f t="shared" si="64"/>
        <v>0.19864260813710088</v>
      </c>
      <c r="J159" s="43">
        <f t="shared" si="64"/>
        <v>-1.0572983030561886E-2</v>
      </c>
      <c r="K159" s="43">
        <f t="shared" si="64"/>
        <v>0</v>
      </c>
      <c r="L159" s="43">
        <f t="shared" si="64"/>
        <v>0</v>
      </c>
      <c r="M159" s="45">
        <f t="shared" si="67"/>
        <v>0.18806962510653899</v>
      </c>
      <c r="N159" s="43">
        <f t="shared" si="65"/>
        <v>0.18806962510653902</v>
      </c>
      <c r="O159" s="43">
        <f t="shared" si="65"/>
        <v>-1.0572983030561887E-2</v>
      </c>
      <c r="P159" s="43">
        <f t="shared" si="65"/>
        <v>0</v>
      </c>
      <c r="Q159" s="43">
        <f t="shared" si="65"/>
        <v>0</v>
      </c>
      <c r="R159" s="45">
        <f t="shared" si="68"/>
        <v>0.17749664207597712</v>
      </c>
      <c r="S159" s="30">
        <f t="shared" si="69"/>
        <v>0.17749664207597712</v>
      </c>
      <c r="T159" s="29"/>
      <c r="U159" s="30"/>
      <c r="V159" s="29"/>
      <c r="W159" s="30">
        <f t="shared" si="70"/>
        <v>0.17749664207597712</v>
      </c>
      <c r="X159" s="30">
        <f t="shared" si="71"/>
        <v>0.17749664207597712</v>
      </c>
      <c r="Y159" s="29"/>
      <c r="Z159" s="30"/>
      <c r="AA159" s="29"/>
      <c r="AB159" s="30">
        <f t="shared" si="72"/>
        <v>0.17749664207597712</v>
      </c>
      <c r="AC159" s="30">
        <f t="shared" si="73"/>
        <v>0.17749664207597712</v>
      </c>
      <c r="AD159" s="29"/>
      <c r="AE159" s="30"/>
      <c r="AF159" s="29"/>
      <c r="AG159" s="30">
        <f t="shared" si="74"/>
        <v>0.17749664207597712</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0</v>
      </c>
      <c r="E161" s="43">
        <f t="shared" si="63"/>
        <v>0</v>
      </c>
      <c r="F161" s="43">
        <f t="shared" si="63"/>
        <v>0</v>
      </c>
      <c r="G161" s="43">
        <f t="shared" si="63"/>
        <v>0</v>
      </c>
      <c r="H161" s="43">
        <f t="shared" si="66"/>
        <v>0</v>
      </c>
      <c r="I161" s="43">
        <f t="shared" si="64"/>
        <v>0</v>
      </c>
      <c r="J161" s="43">
        <f t="shared" si="64"/>
        <v>0</v>
      </c>
      <c r="K161" s="43">
        <f t="shared" si="64"/>
        <v>0</v>
      </c>
      <c r="L161" s="43">
        <f t="shared" si="64"/>
        <v>0</v>
      </c>
      <c r="M161" s="45">
        <f t="shared" si="67"/>
        <v>0</v>
      </c>
      <c r="N161" s="43">
        <f t="shared" si="65"/>
        <v>0</v>
      </c>
      <c r="O161" s="43">
        <f t="shared" si="65"/>
        <v>0</v>
      </c>
      <c r="P161" s="43">
        <f t="shared" si="65"/>
        <v>0</v>
      </c>
      <c r="Q161" s="43">
        <f t="shared" si="65"/>
        <v>0</v>
      </c>
      <c r="R161" s="45">
        <f t="shared" si="68"/>
        <v>0</v>
      </c>
      <c r="S161" s="30">
        <f t="shared" si="69"/>
        <v>0</v>
      </c>
      <c r="T161" s="29"/>
      <c r="U161" s="30"/>
      <c r="V161" s="29"/>
      <c r="W161" s="30">
        <f t="shared" si="70"/>
        <v>0</v>
      </c>
      <c r="X161" s="30">
        <f t="shared" si="71"/>
        <v>0</v>
      </c>
      <c r="Y161" s="29"/>
      <c r="Z161" s="30"/>
      <c r="AA161" s="29"/>
      <c r="AB161" s="30">
        <f t="shared" si="72"/>
        <v>0</v>
      </c>
      <c r="AC161" s="30">
        <f t="shared" si="73"/>
        <v>0</v>
      </c>
      <c r="AD161" s="29"/>
      <c r="AE161" s="30"/>
      <c r="AF161" s="29"/>
      <c r="AG161" s="30">
        <f t="shared" si="74"/>
        <v>0</v>
      </c>
    </row>
    <row r="162" spans="2:33" x14ac:dyDescent="0.3">
      <c r="B162" s="41">
        <f t="shared" si="75"/>
        <v>15</v>
      </c>
      <c r="C162" s="28" t="s">
        <v>14</v>
      </c>
      <c r="D162" s="43">
        <f t="shared" si="63"/>
        <v>0</v>
      </c>
      <c r="E162" s="43">
        <f t="shared" si="63"/>
        <v>0</v>
      </c>
      <c r="F162" s="43">
        <f t="shared" si="63"/>
        <v>0</v>
      </c>
      <c r="G162" s="43">
        <f t="shared" si="63"/>
        <v>0</v>
      </c>
      <c r="H162" s="43">
        <f t="shared" si="66"/>
        <v>0</v>
      </c>
      <c r="I162" s="43">
        <f t="shared" si="64"/>
        <v>0</v>
      </c>
      <c r="J162" s="43">
        <f t="shared" si="64"/>
        <v>0</v>
      </c>
      <c r="K162" s="43">
        <f t="shared" si="64"/>
        <v>0</v>
      </c>
      <c r="L162" s="43">
        <f t="shared" si="64"/>
        <v>0</v>
      </c>
      <c r="M162" s="45">
        <f t="shared" si="67"/>
        <v>0</v>
      </c>
      <c r="N162" s="43">
        <f t="shared" si="65"/>
        <v>0</v>
      </c>
      <c r="O162" s="43">
        <f t="shared" si="65"/>
        <v>0</v>
      </c>
      <c r="P162" s="43">
        <f t="shared" si="65"/>
        <v>0</v>
      </c>
      <c r="Q162" s="43">
        <f t="shared" si="65"/>
        <v>0</v>
      </c>
      <c r="R162" s="45">
        <f t="shared" si="68"/>
        <v>0</v>
      </c>
      <c r="S162" s="30">
        <f t="shared" si="69"/>
        <v>0</v>
      </c>
      <c r="T162" s="29"/>
      <c r="U162" s="30"/>
      <c r="V162" s="29"/>
      <c r="W162" s="30">
        <f t="shared" si="70"/>
        <v>0</v>
      </c>
      <c r="X162" s="30">
        <f t="shared" si="71"/>
        <v>0</v>
      </c>
      <c r="Y162" s="29"/>
      <c r="Z162" s="30"/>
      <c r="AA162" s="29"/>
      <c r="AB162" s="30">
        <f t="shared" si="72"/>
        <v>0</v>
      </c>
      <c r="AC162" s="30">
        <f t="shared" si="73"/>
        <v>0</v>
      </c>
      <c r="AD162" s="29"/>
      <c r="AE162" s="30"/>
      <c r="AF162" s="29"/>
      <c r="AG162" s="30">
        <f t="shared" si="74"/>
        <v>0</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1442.9924540938359</v>
      </c>
      <c r="E165" s="36">
        <f t="shared" ref="E165:R165" si="76">SUM(E148:E163)</f>
        <v>-171.35506292458882</v>
      </c>
      <c r="F165" s="36">
        <f t="shared" si="76"/>
        <v>0</v>
      </c>
      <c r="G165" s="36">
        <f t="shared" si="76"/>
        <v>0</v>
      </c>
      <c r="H165" s="36">
        <f t="shared" si="76"/>
        <v>1271.6373911692476</v>
      </c>
      <c r="I165" s="36">
        <f t="shared" si="76"/>
        <v>1271.6373911692476</v>
      </c>
      <c r="J165" s="36">
        <f t="shared" si="76"/>
        <v>-73.128829717957501</v>
      </c>
      <c r="K165" s="36">
        <f t="shared" si="76"/>
        <v>0</v>
      </c>
      <c r="L165" s="36">
        <f t="shared" si="76"/>
        <v>0</v>
      </c>
      <c r="M165" s="36">
        <f t="shared" si="76"/>
        <v>1198.50856145129</v>
      </c>
      <c r="N165" s="36">
        <f t="shared" si="76"/>
        <v>1198.5085614512898</v>
      </c>
      <c r="O165" s="36">
        <f t="shared" si="76"/>
        <v>-73.128829717957501</v>
      </c>
      <c r="P165" s="36">
        <f t="shared" si="76"/>
        <v>0</v>
      </c>
      <c r="Q165" s="36">
        <f t="shared" si="76"/>
        <v>0</v>
      </c>
      <c r="R165" s="36">
        <f t="shared" si="76"/>
        <v>1125.3797317333328</v>
      </c>
      <c r="S165" s="36">
        <f t="shared" ref="S165:AG165" si="77">SUM(S148:S164)</f>
        <v>1125.3797317333328</v>
      </c>
      <c r="T165" s="36">
        <f t="shared" si="77"/>
        <v>0</v>
      </c>
      <c r="U165" s="36">
        <f t="shared" si="77"/>
        <v>0</v>
      </c>
      <c r="V165" s="36">
        <f t="shared" si="77"/>
        <v>0</v>
      </c>
      <c r="W165" s="36">
        <f t="shared" si="77"/>
        <v>1125.3797317333328</v>
      </c>
      <c r="X165" s="36">
        <f t="shared" si="77"/>
        <v>1125.3797317333328</v>
      </c>
      <c r="Y165" s="36">
        <f t="shared" si="77"/>
        <v>0</v>
      </c>
      <c r="Z165" s="36">
        <f t="shared" si="77"/>
        <v>0</v>
      </c>
      <c r="AA165" s="36">
        <f t="shared" si="77"/>
        <v>0</v>
      </c>
      <c r="AB165" s="36">
        <f t="shared" si="77"/>
        <v>1125.3797317333328</v>
      </c>
      <c r="AC165" s="36">
        <f t="shared" si="77"/>
        <v>1125.3797317333328</v>
      </c>
      <c r="AD165" s="36">
        <f t="shared" si="77"/>
        <v>0</v>
      </c>
      <c r="AE165" s="36">
        <f t="shared" si="77"/>
        <v>0</v>
      </c>
      <c r="AF165" s="36">
        <f t="shared" si="77"/>
        <v>0</v>
      </c>
      <c r="AG165" s="36">
        <f t="shared" si="77"/>
        <v>1125.3797317333328</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AG166"/>
  <sheetViews>
    <sheetView showGridLines="0" view="pageBreakPreview" topLeftCell="A58" zoomScale="68" zoomScaleNormal="68" zoomScaleSheetLayoutView="68" workbookViewId="0">
      <selection activeCell="D68" sqref="D68:D84"/>
    </sheetView>
  </sheetViews>
  <sheetFormatPr defaultColWidth="9.453125" defaultRowHeight="14" x14ac:dyDescent="0.3"/>
  <cols>
    <col min="1" max="1" width="7.90625" style="3" customWidth="1"/>
    <col min="2" max="2" width="6.453125" style="3" customWidth="1"/>
    <col min="3" max="3" width="49.8164062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118</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v>
      </c>
      <c r="E14" s="29">
        <v>0</v>
      </c>
      <c r="F14" s="29">
        <v>0</v>
      </c>
      <c r="G14" s="29"/>
      <c r="H14" s="29">
        <f>D14+E14-F14-G14</f>
        <v>0</v>
      </c>
      <c r="I14" s="30">
        <f>H14</f>
        <v>0</v>
      </c>
      <c r="J14" s="29">
        <v>0.26700089999999999</v>
      </c>
      <c r="K14" s="29">
        <v>0</v>
      </c>
      <c r="L14" s="29"/>
      <c r="M14" s="30">
        <f>I14+J14-K14-L14</f>
        <v>0.26700089999999999</v>
      </c>
      <c r="N14" s="29">
        <f>M14</f>
        <v>0.26700089999999999</v>
      </c>
      <c r="O14" s="29">
        <v>0</v>
      </c>
      <c r="P14" s="29">
        <v>0</v>
      </c>
      <c r="Q14" s="29"/>
      <c r="R14" s="29">
        <f>N14+O14-P14-Q14</f>
        <v>0.26700089999999999</v>
      </c>
      <c r="S14" s="30">
        <f>R14</f>
        <v>0.26700089999999999</v>
      </c>
      <c r="T14" s="29">
        <v>0</v>
      </c>
      <c r="U14" s="30">
        <v>0</v>
      </c>
      <c r="V14" s="29"/>
      <c r="W14" s="30">
        <f>S14+T14-U14-V14</f>
        <v>0.26700089999999999</v>
      </c>
    </row>
    <row r="15" spans="1:23" s="26" customFormat="1" x14ac:dyDescent="0.3">
      <c r="B15" s="27">
        <f>B14+1</f>
        <v>2</v>
      </c>
      <c r="C15" s="28" t="s">
        <v>1</v>
      </c>
      <c r="D15" s="134">
        <v>0</v>
      </c>
      <c r="E15" s="29">
        <v>0</v>
      </c>
      <c r="F15" s="29">
        <v>0</v>
      </c>
      <c r="G15" s="29"/>
      <c r="H15" s="29">
        <f t="shared" ref="H15:H30" si="0">D15+E15-F15-G15</f>
        <v>0</v>
      </c>
      <c r="I15" s="30">
        <f t="shared" ref="I15:I30" si="1">H15</f>
        <v>0</v>
      </c>
      <c r="J15" s="29">
        <v>0</v>
      </c>
      <c r="K15" s="29">
        <v>0</v>
      </c>
      <c r="L15" s="29"/>
      <c r="M15" s="30">
        <f t="shared" ref="M15:M30" si="2">I15+J15-K15-L15</f>
        <v>0</v>
      </c>
      <c r="N15" s="29">
        <f t="shared" ref="N15:N30" si="3">M15</f>
        <v>0</v>
      </c>
      <c r="O15" s="29">
        <v>0</v>
      </c>
      <c r="P15" s="29">
        <v>0</v>
      </c>
      <c r="Q15" s="29"/>
      <c r="R15" s="29">
        <f t="shared" ref="R15:R30" si="4">N15+O15-P15-Q15</f>
        <v>0</v>
      </c>
      <c r="S15" s="30">
        <f t="shared" ref="S15:S30" si="5">R15</f>
        <v>0</v>
      </c>
      <c r="T15" s="29">
        <v>0</v>
      </c>
      <c r="U15" s="30">
        <v>0</v>
      </c>
      <c r="V15" s="29"/>
      <c r="W15" s="30">
        <f t="shared" ref="W15:W30" si="6">S15+T15-U15-V15</f>
        <v>0</v>
      </c>
    </row>
    <row r="16" spans="1:23" s="26" customFormat="1" x14ac:dyDescent="0.3">
      <c r="B16" s="27">
        <f t="shared" ref="B16:B30" si="7">B15+1</f>
        <v>3</v>
      </c>
      <c r="C16" s="28" t="s">
        <v>2</v>
      </c>
      <c r="D16" s="134">
        <v>-5.0626499999999997</v>
      </c>
      <c r="E16" s="29">
        <v>0</v>
      </c>
      <c r="F16" s="31">
        <v>0</v>
      </c>
      <c r="G16" s="31"/>
      <c r="H16" s="29">
        <f t="shared" si="0"/>
        <v>-5.0626499999999997</v>
      </c>
      <c r="I16" s="30">
        <f t="shared" si="1"/>
        <v>-5.0626499999999997</v>
      </c>
      <c r="J16" s="29">
        <v>0</v>
      </c>
      <c r="K16" s="31">
        <v>0</v>
      </c>
      <c r="L16" s="31"/>
      <c r="M16" s="30">
        <f t="shared" si="2"/>
        <v>-5.0626499999999997</v>
      </c>
      <c r="N16" s="29">
        <f t="shared" si="3"/>
        <v>-5.0626499999999997</v>
      </c>
      <c r="O16" s="29">
        <v>0</v>
      </c>
      <c r="P16" s="31">
        <v>0</v>
      </c>
      <c r="Q16" s="29"/>
      <c r="R16" s="29">
        <f t="shared" si="4"/>
        <v>-5.0626499999999997</v>
      </c>
      <c r="S16" s="30">
        <f t="shared" si="5"/>
        <v>-5.0626499999999997</v>
      </c>
      <c r="T16" s="29">
        <v>0</v>
      </c>
      <c r="U16" s="30">
        <v>0</v>
      </c>
      <c r="V16" s="29"/>
      <c r="W16" s="30">
        <f t="shared" si="6"/>
        <v>-5.0626499999999997</v>
      </c>
    </row>
    <row r="17" spans="2:23" s="26" customFormat="1" x14ac:dyDescent="0.3">
      <c r="B17" s="27">
        <f t="shared" si="7"/>
        <v>4</v>
      </c>
      <c r="C17" s="28" t="s">
        <v>3</v>
      </c>
      <c r="D17" s="134">
        <v>12.703620058336464</v>
      </c>
      <c r="E17" s="29">
        <v>0.23665687200000002</v>
      </c>
      <c r="F17" s="31">
        <v>0</v>
      </c>
      <c r="G17" s="31"/>
      <c r="H17" s="29">
        <f t="shared" si="0"/>
        <v>12.940276930336463</v>
      </c>
      <c r="I17" s="30">
        <f t="shared" si="1"/>
        <v>12.940276930336463</v>
      </c>
      <c r="J17" s="29">
        <v>0</v>
      </c>
      <c r="K17" s="31">
        <v>0</v>
      </c>
      <c r="L17" s="31"/>
      <c r="M17" s="30">
        <f t="shared" si="2"/>
        <v>12.940276930336463</v>
      </c>
      <c r="N17" s="29">
        <f t="shared" si="3"/>
        <v>12.940276930336463</v>
      </c>
      <c r="O17" s="29">
        <v>0</v>
      </c>
      <c r="P17" s="31">
        <v>0</v>
      </c>
      <c r="Q17" s="29"/>
      <c r="R17" s="29">
        <f t="shared" si="4"/>
        <v>12.940276930336463</v>
      </c>
      <c r="S17" s="30">
        <f t="shared" si="5"/>
        <v>12.940276930336463</v>
      </c>
      <c r="T17" s="29">
        <v>0</v>
      </c>
      <c r="U17" s="30">
        <v>0</v>
      </c>
      <c r="V17" s="29"/>
      <c r="W17" s="30">
        <f t="shared" si="6"/>
        <v>12.940276930336463</v>
      </c>
    </row>
    <row r="18" spans="2:23" s="26" customFormat="1" x14ac:dyDescent="0.3">
      <c r="B18" s="27">
        <f t="shared" si="7"/>
        <v>5</v>
      </c>
      <c r="C18" s="28" t="s">
        <v>4</v>
      </c>
      <c r="D18" s="134">
        <v>65.936041205989568</v>
      </c>
      <c r="E18" s="29">
        <v>13.5159</v>
      </c>
      <c r="F18" s="31">
        <v>0</v>
      </c>
      <c r="G18" s="31"/>
      <c r="H18" s="29">
        <f t="shared" si="0"/>
        <v>79.45194120598957</v>
      </c>
      <c r="I18" s="30">
        <f t="shared" si="1"/>
        <v>79.45194120598957</v>
      </c>
      <c r="J18" s="29">
        <v>6.3535228999999998</v>
      </c>
      <c r="K18" s="31">
        <v>0</v>
      </c>
      <c r="L18" s="31"/>
      <c r="M18" s="30">
        <f t="shared" si="2"/>
        <v>85.805464105989572</v>
      </c>
      <c r="N18" s="29">
        <f t="shared" si="3"/>
        <v>85.805464105989572</v>
      </c>
      <c r="O18" s="29">
        <v>45.31</v>
      </c>
      <c r="P18" s="31">
        <v>0</v>
      </c>
      <c r="Q18" s="29"/>
      <c r="R18" s="29">
        <f t="shared" si="4"/>
        <v>131.11546410598959</v>
      </c>
      <c r="S18" s="30">
        <f t="shared" si="5"/>
        <v>131.11546410598959</v>
      </c>
      <c r="T18" s="29">
        <v>6.67</v>
      </c>
      <c r="U18" s="30">
        <v>0</v>
      </c>
      <c r="V18" s="29"/>
      <c r="W18" s="30">
        <f t="shared" si="6"/>
        <v>137.78546410598958</v>
      </c>
    </row>
    <row r="19" spans="2:23" s="32" customFormat="1" x14ac:dyDescent="0.3">
      <c r="B19" s="27">
        <f t="shared" si="7"/>
        <v>6</v>
      </c>
      <c r="C19" s="28" t="s">
        <v>5</v>
      </c>
      <c r="D19" s="134">
        <v>8.7966088140345242</v>
      </c>
      <c r="E19" s="29">
        <v>133.636867223</v>
      </c>
      <c r="F19" s="29">
        <v>0</v>
      </c>
      <c r="G19" s="29"/>
      <c r="H19" s="29">
        <f t="shared" si="0"/>
        <v>142.43347603703452</v>
      </c>
      <c r="I19" s="30">
        <f t="shared" si="1"/>
        <v>142.43347603703452</v>
      </c>
      <c r="J19" s="29">
        <v>84.283860191000002</v>
      </c>
      <c r="K19" s="29">
        <v>0</v>
      </c>
      <c r="L19" s="29"/>
      <c r="M19" s="30">
        <f t="shared" si="2"/>
        <v>226.71733622803453</v>
      </c>
      <c r="N19" s="29">
        <f t="shared" si="3"/>
        <v>226.71733622803453</v>
      </c>
      <c r="O19" s="29">
        <v>252.71</v>
      </c>
      <c r="P19" s="29">
        <v>0</v>
      </c>
      <c r="Q19" s="29"/>
      <c r="R19" s="29">
        <f t="shared" si="4"/>
        <v>479.42733622803451</v>
      </c>
      <c r="S19" s="30">
        <f t="shared" si="5"/>
        <v>479.42733622803451</v>
      </c>
      <c r="T19" s="29">
        <v>145.88</v>
      </c>
      <c r="U19" s="30">
        <v>0</v>
      </c>
      <c r="V19" s="29"/>
      <c r="W19" s="30">
        <f t="shared" si="6"/>
        <v>625.3073362280345</v>
      </c>
    </row>
    <row r="20" spans="2:23" s="32" customFormat="1" x14ac:dyDescent="0.3">
      <c r="B20" s="27">
        <f t="shared" si="7"/>
        <v>7</v>
      </c>
      <c r="C20" s="28" t="s">
        <v>6</v>
      </c>
      <c r="D20" s="134">
        <v>6.2927861760000008</v>
      </c>
      <c r="E20" s="29">
        <v>0</v>
      </c>
      <c r="F20" s="33">
        <v>0</v>
      </c>
      <c r="G20" s="29"/>
      <c r="H20" s="29">
        <f t="shared" si="0"/>
        <v>6.2927861760000008</v>
      </c>
      <c r="I20" s="30">
        <f t="shared" si="1"/>
        <v>6.2927861760000008</v>
      </c>
      <c r="J20" s="29">
        <v>0</v>
      </c>
      <c r="K20" s="33">
        <v>0</v>
      </c>
      <c r="L20" s="29"/>
      <c r="M20" s="30">
        <f t="shared" si="2"/>
        <v>6.2927861760000008</v>
      </c>
      <c r="N20" s="29">
        <f t="shared" si="3"/>
        <v>6.2927861760000008</v>
      </c>
      <c r="O20" s="29">
        <v>0</v>
      </c>
      <c r="P20" s="33">
        <v>0</v>
      </c>
      <c r="Q20" s="29"/>
      <c r="R20" s="29">
        <f t="shared" si="4"/>
        <v>6.2927861760000008</v>
      </c>
      <c r="S20" s="30">
        <f t="shared" si="5"/>
        <v>6.2927861760000008</v>
      </c>
      <c r="T20" s="29">
        <v>0</v>
      </c>
      <c r="U20" s="30">
        <v>0</v>
      </c>
      <c r="V20" s="29"/>
      <c r="W20" s="30">
        <f t="shared" si="6"/>
        <v>6.2927861760000008</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0</v>
      </c>
      <c r="E23" s="29">
        <v>0</v>
      </c>
      <c r="F23" s="29">
        <v>0</v>
      </c>
      <c r="G23" s="29"/>
      <c r="H23" s="29">
        <f t="shared" si="0"/>
        <v>0</v>
      </c>
      <c r="I23" s="30">
        <f t="shared" si="1"/>
        <v>0</v>
      </c>
      <c r="J23" s="29">
        <v>0</v>
      </c>
      <c r="K23" s="29">
        <v>0</v>
      </c>
      <c r="L23" s="29"/>
      <c r="M23" s="30">
        <f t="shared" si="2"/>
        <v>0</v>
      </c>
      <c r="N23" s="29">
        <f t="shared" si="3"/>
        <v>0</v>
      </c>
      <c r="O23" s="29">
        <v>0</v>
      </c>
      <c r="P23" s="29">
        <v>0</v>
      </c>
      <c r="Q23" s="29"/>
      <c r="R23" s="29">
        <f t="shared" si="4"/>
        <v>0</v>
      </c>
      <c r="S23" s="30">
        <f t="shared" si="5"/>
        <v>0</v>
      </c>
      <c r="T23" s="29">
        <v>0</v>
      </c>
      <c r="U23" s="30">
        <v>0</v>
      </c>
      <c r="V23" s="29"/>
      <c r="W23" s="30">
        <f t="shared" si="6"/>
        <v>0</v>
      </c>
    </row>
    <row r="24" spans="2:23" s="32" customFormat="1" x14ac:dyDescent="0.3">
      <c r="B24" s="27">
        <f t="shared" si="7"/>
        <v>11</v>
      </c>
      <c r="C24" s="28" t="s">
        <v>10</v>
      </c>
      <c r="D24" s="134">
        <v>0</v>
      </c>
      <c r="E24" s="29">
        <v>0</v>
      </c>
      <c r="F24" s="29">
        <v>0</v>
      </c>
      <c r="G24" s="29"/>
      <c r="H24" s="29">
        <f t="shared" si="0"/>
        <v>0</v>
      </c>
      <c r="I24" s="30">
        <f t="shared" si="1"/>
        <v>0</v>
      </c>
      <c r="J24" s="29">
        <v>1.1682E-2</v>
      </c>
      <c r="K24" s="29">
        <v>0</v>
      </c>
      <c r="L24" s="29"/>
      <c r="M24" s="30">
        <f t="shared" si="2"/>
        <v>1.1682E-2</v>
      </c>
      <c r="N24" s="29">
        <f t="shared" si="3"/>
        <v>1.1682E-2</v>
      </c>
      <c r="O24" s="29">
        <v>0</v>
      </c>
      <c r="P24" s="29">
        <v>0</v>
      </c>
      <c r="Q24" s="29"/>
      <c r="R24" s="29">
        <f t="shared" si="4"/>
        <v>1.1682E-2</v>
      </c>
      <c r="S24" s="30">
        <f t="shared" si="5"/>
        <v>1.1682E-2</v>
      </c>
      <c r="T24" s="29">
        <v>0</v>
      </c>
      <c r="U24" s="30">
        <v>0</v>
      </c>
      <c r="V24" s="29"/>
      <c r="W24" s="30">
        <f t="shared" si="6"/>
        <v>1.1682E-2</v>
      </c>
    </row>
    <row r="25" spans="2:23" s="32" customFormat="1" x14ac:dyDescent="0.3">
      <c r="B25" s="27">
        <f t="shared" si="7"/>
        <v>12</v>
      </c>
      <c r="C25" s="28" t="s">
        <v>11</v>
      </c>
      <c r="D25" s="134">
        <v>0</v>
      </c>
      <c r="E25" s="29">
        <v>4.6876406570000002</v>
      </c>
      <c r="F25" s="29">
        <v>0</v>
      </c>
      <c r="G25" s="29"/>
      <c r="H25" s="29">
        <f t="shared" si="0"/>
        <v>4.6876406570000002</v>
      </c>
      <c r="I25" s="30">
        <f t="shared" si="1"/>
        <v>4.6876406570000002</v>
      </c>
      <c r="J25" s="29">
        <v>0.49090926600000001</v>
      </c>
      <c r="K25" s="29">
        <v>0</v>
      </c>
      <c r="L25" s="29"/>
      <c r="M25" s="30">
        <f t="shared" si="2"/>
        <v>5.1785499230000003</v>
      </c>
      <c r="N25" s="29">
        <f t="shared" si="3"/>
        <v>5.1785499230000003</v>
      </c>
      <c r="O25" s="29">
        <v>0</v>
      </c>
      <c r="P25" s="29">
        <v>0</v>
      </c>
      <c r="Q25" s="29"/>
      <c r="R25" s="29">
        <f t="shared" si="4"/>
        <v>5.1785499230000003</v>
      </c>
      <c r="S25" s="30">
        <f t="shared" si="5"/>
        <v>5.1785499230000003</v>
      </c>
      <c r="T25" s="29">
        <v>0</v>
      </c>
      <c r="U25" s="30">
        <v>0</v>
      </c>
      <c r="V25" s="29"/>
      <c r="W25" s="30">
        <f t="shared" si="6"/>
        <v>5.1785499230000003</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v>
      </c>
      <c r="E27" s="29">
        <v>0</v>
      </c>
      <c r="F27" s="29">
        <v>0</v>
      </c>
      <c r="G27" s="29"/>
      <c r="H27" s="29">
        <f t="shared" si="0"/>
        <v>0</v>
      </c>
      <c r="I27" s="30">
        <f t="shared" si="1"/>
        <v>0</v>
      </c>
      <c r="J27" s="29">
        <v>0</v>
      </c>
      <c r="K27" s="29">
        <v>0</v>
      </c>
      <c r="L27" s="29"/>
      <c r="M27" s="30">
        <f t="shared" si="2"/>
        <v>0</v>
      </c>
      <c r="N27" s="29">
        <f t="shared" si="3"/>
        <v>0</v>
      </c>
      <c r="O27" s="29">
        <v>0</v>
      </c>
      <c r="P27" s="29">
        <v>0</v>
      </c>
      <c r="Q27" s="29"/>
      <c r="R27" s="29">
        <f t="shared" si="4"/>
        <v>0</v>
      </c>
      <c r="S27" s="30">
        <f t="shared" si="5"/>
        <v>0</v>
      </c>
      <c r="T27" s="29">
        <v>0</v>
      </c>
      <c r="U27" s="30">
        <v>0</v>
      </c>
      <c r="V27" s="29"/>
      <c r="W27" s="30">
        <f t="shared" si="6"/>
        <v>0</v>
      </c>
    </row>
    <row r="28" spans="2: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88.666406254360567</v>
      </c>
      <c r="E31" s="36">
        <f>SUM(E14:E30)</f>
        <v>152.07706475199998</v>
      </c>
      <c r="F31" s="36">
        <f t="shared" ref="F31:W31" si="8">SUM(F14:F30)</f>
        <v>0</v>
      </c>
      <c r="G31" s="36">
        <f t="shared" si="8"/>
        <v>0</v>
      </c>
      <c r="H31" s="36">
        <f t="shared" si="8"/>
        <v>240.74347100636055</v>
      </c>
      <c r="I31" s="36">
        <f t="shared" si="8"/>
        <v>240.74347100636055</v>
      </c>
      <c r="J31" s="36">
        <f t="shared" si="8"/>
        <v>91.406975256999999</v>
      </c>
      <c r="K31" s="36">
        <f t="shared" si="8"/>
        <v>0</v>
      </c>
      <c r="L31" s="36">
        <f t="shared" si="8"/>
        <v>0</v>
      </c>
      <c r="M31" s="36">
        <f t="shared" si="8"/>
        <v>332.15044626336055</v>
      </c>
      <c r="N31" s="36">
        <f t="shared" si="8"/>
        <v>332.15044626336055</v>
      </c>
      <c r="O31" s="36">
        <f t="shared" si="8"/>
        <v>298.02</v>
      </c>
      <c r="P31" s="36">
        <f t="shared" si="8"/>
        <v>0</v>
      </c>
      <c r="Q31" s="36">
        <f t="shared" si="8"/>
        <v>0</v>
      </c>
      <c r="R31" s="36">
        <f t="shared" si="8"/>
        <v>630.17044626336053</v>
      </c>
      <c r="S31" s="36">
        <f t="shared" si="8"/>
        <v>630.17044626336053</v>
      </c>
      <c r="T31" s="36">
        <f t="shared" si="8"/>
        <v>152.54999999999998</v>
      </c>
      <c r="U31" s="36">
        <f t="shared" si="8"/>
        <v>0</v>
      </c>
      <c r="V31" s="36">
        <f t="shared" si="8"/>
        <v>0</v>
      </c>
      <c r="W31" s="36">
        <f t="shared" si="8"/>
        <v>782.7204462633606</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0.26700089999999999</v>
      </c>
      <c r="E40" s="29">
        <v>0</v>
      </c>
      <c r="F40" s="30">
        <v>0</v>
      </c>
      <c r="G40" s="29"/>
      <c r="H40" s="30">
        <f>D40+E40-F40-G40</f>
        <v>0.26700089999999999</v>
      </c>
      <c r="I40" s="30">
        <f>H40</f>
        <v>0.26700089999999999</v>
      </c>
      <c r="J40" s="29">
        <v>0</v>
      </c>
      <c r="K40" s="30">
        <v>0</v>
      </c>
      <c r="L40" s="29"/>
      <c r="M40" s="30">
        <f>I40+J40-K40-L40</f>
        <v>0.26700089999999999</v>
      </c>
      <c r="N40" s="30">
        <f>M40</f>
        <v>0.26700089999999999</v>
      </c>
      <c r="O40" s="29">
        <v>0</v>
      </c>
      <c r="P40" s="30">
        <v>0</v>
      </c>
      <c r="Q40" s="29"/>
      <c r="R40" s="30">
        <f>N40+O40-P40-Q40</f>
        <v>0.26700089999999999</v>
      </c>
      <c r="S40" s="30">
        <f>R40</f>
        <v>0.26700089999999999</v>
      </c>
      <c r="T40" s="29">
        <v>0</v>
      </c>
      <c r="U40" s="30">
        <v>0</v>
      </c>
      <c r="V40" s="29"/>
      <c r="W40" s="30">
        <f>S40+T40-U40-V40</f>
        <v>0.26700089999999999</v>
      </c>
    </row>
    <row r="41" spans="1:33" s="26" customFormat="1" x14ac:dyDescent="0.3">
      <c r="B41" s="27">
        <f>B40+1</f>
        <v>2</v>
      </c>
      <c r="C41" s="28" t="s">
        <v>1</v>
      </c>
      <c r="D41" s="30">
        <f t="shared" si="9"/>
        <v>0</v>
      </c>
      <c r="E41" s="29">
        <v>0</v>
      </c>
      <c r="F41" s="30">
        <v>0</v>
      </c>
      <c r="G41" s="29"/>
      <c r="H41" s="30">
        <f t="shared" ref="H41:H56" si="10">D41+E41-F41-G41</f>
        <v>0</v>
      </c>
      <c r="I41" s="30">
        <f t="shared" ref="I41:I56" si="11">H41</f>
        <v>0</v>
      </c>
      <c r="J41" s="29">
        <v>0</v>
      </c>
      <c r="K41" s="30">
        <v>0</v>
      </c>
      <c r="L41" s="29"/>
      <c r="M41" s="30">
        <f t="shared" ref="M41:M56" si="12">I41+J41-K41-L41</f>
        <v>0</v>
      </c>
      <c r="N41" s="30">
        <f t="shared" ref="N41:N56" si="13">M41</f>
        <v>0</v>
      </c>
      <c r="O41" s="29">
        <v>0</v>
      </c>
      <c r="P41" s="30">
        <v>0</v>
      </c>
      <c r="Q41" s="29"/>
      <c r="R41" s="30">
        <f t="shared" ref="R41:R56" si="14">N41+O41-P41-Q41</f>
        <v>0</v>
      </c>
      <c r="S41" s="30">
        <f t="shared" ref="S41:S56" si="15">R41</f>
        <v>0</v>
      </c>
      <c r="T41" s="29">
        <v>0</v>
      </c>
      <c r="U41" s="30">
        <v>0</v>
      </c>
      <c r="V41" s="29"/>
      <c r="W41" s="30">
        <f t="shared" ref="W41:W56" si="16">S41+T41-U41-V41</f>
        <v>0</v>
      </c>
    </row>
    <row r="42" spans="1:33" s="32" customFormat="1" x14ac:dyDescent="0.3">
      <c r="A42" s="26"/>
      <c r="B42" s="27">
        <f t="shared" ref="B42:B56" si="17">B41+1</f>
        <v>3</v>
      </c>
      <c r="C42" s="28" t="s">
        <v>2</v>
      </c>
      <c r="D42" s="30">
        <f t="shared" si="9"/>
        <v>-5.0626499999999997</v>
      </c>
      <c r="E42" s="29">
        <v>0</v>
      </c>
      <c r="F42" s="30">
        <v>0</v>
      </c>
      <c r="G42" s="29"/>
      <c r="H42" s="30">
        <f t="shared" si="10"/>
        <v>-5.0626499999999997</v>
      </c>
      <c r="I42" s="30">
        <f t="shared" si="11"/>
        <v>-5.0626499999999997</v>
      </c>
      <c r="J42" s="29">
        <v>0</v>
      </c>
      <c r="K42" s="30">
        <v>0</v>
      </c>
      <c r="L42" s="29"/>
      <c r="M42" s="30">
        <f t="shared" si="12"/>
        <v>-5.0626499999999997</v>
      </c>
      <c r="N42" s="30">
        <f t="shared" si="13"/>
        <v>-5.0626499999999997</v>
      </c>
      <c r="O42" s="29">
        <v>0</v>
      </c>
      <c r="P42" s="30">
        <v>0</v>
      </c>
      <c r="Q42" s="29"/>
      <c r="R42" s="30">
        <f t="shared" si="14"/>
        <v>-5.0626499999999997</v>
      </c>
      <c r="S42" s="30">
        <f t="shared" si="15"/>
        <v>-5.0626499999999997</v>
      </c>
      <c r="T42" s="29">
        <v>0</v>
      </c>
      <c r="U42" s="30">
        <v>0</v>
      </c>
      <c r="V42" s="29"/>
      <c r="W42" s="30">
        <f t="shared" si="16"/>
        <v>-5.0626499999999997</v>
      </c>
    </row>
    <row r="43" spans="1:33" s="32" customFormat="1" x14ac:dyDescent="0.3">
      <c r="A43" s="26"/>
      <c r="B43" s="27">
        <f t="shared" si="17"/>
        <v>4</v>
      </c>
      <c r="C43" s="28" t="s">
        <v>3</v>
      </c>
      <c r="D43" s="30">
        <f t="shared" si="9"/>
        <v>12.940276930336463</v>
      </c>
      <c r="E43" s="29">
        <v>0</v>
      </c>
      <c r="F43" s="30">
        <v>0</v>
      </c>
      <c r="G43" s="29"/>
      <c r="H43" s="30">
        <f t="shared" si="10"/>
        <v>12.940276930336463</v>
      </c>
      <c r="I43" s="30">
        <f t="shared" si="11"/>
        <v>12.940276930336463</v>
      </c>
      <c r="J43" s="29">
        <v>0</v>
      </c>
      <c r="K43" s="30">
        <v>0</v>
      </c>
      <c r="L43" s="29"/>
      <c r="M43" s="30">
        <f t="shared" si="12"/>
        <v>12.940276930336463</v>
      </c>
      <c r="N43" s="30">
        <f t="shared" si="13"/>
        <v>12.940276930336463</v>
      </c>
      <c r="O43" s="29">
        <v>0</v>
      </c>
      <c r="P43" s="30">
        <v>0</v>
      </c>
      <c r="Q43" s="29"/>
      <c r="R43" s="30">
        <f t="shared" si="14"/>
        <v>12.940276930336463</v>
      </c>
      <c r="S43" s="30">
        <f t="shared" si="15"/>
        <v>12.940276930336463</v>
      </c>
      <c r="T43" s="29">
        <v>0</v>
      </c>
      <c r="U43" s="30">
        <v>0</v>
      </c>
      <c r="V43" s="29"/>
      <c r="W43" s="30">
        <f t="shared" si="16"/>
        <v>12.940276930336463</v>
      </c>
    </row>
    <row r="44" spans="1:33" s="32" customFormat="1" x14ac:dyDescent="0.3">
      <c r="A44" s="26"/>
      <c r="B44" s="27">
        <f t="shared" si="17"/>
        <v>5</v>
      </c>
      <c r="C44" s="28" t="s">
        <v>4</v>
      </c>
      <c r="D44" s="30">
        <f t="shared" si="9"/>
        <v>137.78546410598958</v>
      </c>
      <c r="E44" s="29">
        <v>0</v>
      </c>
      <c r="F44" s="30">
        <v>0</v>
      </c>
      <c r="G44" s="29"/>
      <c r="H44" s="30">
        <f t="shared" si="10"/>
        <v>137.78546410598958</v>
      </c>
      <c r="I44" s="30">
        <f t="shared" si="11"/>
        <v>137.78546410598958</v>
      </c>
      <c r="J44" s="29">
        <v>0</v>
      </c>
      <c r="K44" s="30">
        <v>0</v>
      </c>
      <c r="L44" s="29"/>
      <c r="M44" s="30">
        <f t="shared" si="12"/>
        <v>137.78546410598958</v>
      </c>
      <c r="N44" s="30">
        <f t="shared" si="13"/>
        <v>137.78546410598958</v>
      </c>
      <c r="O44" s="29">
        <v>0</v>
      </c>
      <c r="P44" s="30">
        <v>0</v>
      </c>
      <c r="Q44" s="29"/>
      <c r="R44" s="30">
        <f t="shared" si="14"/>
        <v>137.78546410598958</v>
      </c>
      <c r="S44" s="30">
        <f t="shared" si="15"/>
        <v>137.78546410598958</v>
      </c>
      <c r="T44" s="29">
        <v>0</v>
      </c>
      <c r="U44" s="30">
        <v>0</v>
      </c>
      <c r="V44" s="29"/>
      <c r="W44" s="30">
        <f t="shared" si="16"/>
        <v>137.78546410598958</v>
      </c>
    </row>
    <row r="45" spans="1:33" s="32" customFormat="1" x14ac:dyDescent="0.3">
      <c r="A45" s="26"/>
      <c r="B45" s="27">
        <f t="shared" si="17"/>
        <v>6</v>
      </c>
      <c r="C45" s="28" t="s">
        <v>5</v>
      </c>
      <c r="D45" s="30">
        <f t="shared" si="9"/>
        <v>625.3073362280345</v>
      </c>
      <c r="E45" s="29">
        <v>96.954999999999998</v>
      </c>
      <c r="F45" s="30">
        <v>0</v>
      </c>
      <c r="G45" s="29"/>
      <c r="H45" s="30">
        <f t="shared" si="10"/>
        <v>722.26233622803454</v>
      </c>
      <c r="I45" s="30">
        <f t="shared" si="11"/>
        <v>722.26233622803454</v>
      </c>
      <c r="J45" s="29">
        <v>0</v>
      </c>
      <c r="K45" s="30">
        <v>0</v>
      </c>
      <c r="L45" s="29"/>
      <c r="M45" s="30">
        <f t="shared" si="12"/>
        <v>722.26233622803454</v>
      </c>
      <c r="N45" s="30">
        <f t="shared" si="13"/>
        <v>722.26233622803454</v>
      </c>
      <c r="O45" s="29">
        <v>0</v>
      </c>
      <c r="P45" s="30">
        <v>0</v>
      </c>
      <c r="Q45" s="29"/>
      <c r="R45" s="30">
        <f t="shared" si="14"/>
        <v>722.26233622803454</v>
      </c>
      <c r="S45" s="30">
        <f t="shared" si="15"/>
        <v>722.26233622803454</v>
      </c>
      <c r="T45" s="29">
        <v>0</v>
      </c>
      <c r="U45" s="30">
        <v>0</v>
      </c>
      <c r="V45" s="29"/>
      <c r="W45" s="30">
        <f t="shared" si="16"/>
        <v>722.26233622803454</v>
      </c>
    </row>
    <row r="46" spans="1:33" s="32" customFormat="1" x14ac:dyDescent="0.3">
      <c r="A46" s="26"/>
      <c r="B46" s="27">
        <f t="shared" si="17"/>
        <v>7</v>
      </c>
      <c r="C46" s="28" t="s">
        <v>6</v>
      </c>
      <c r="D46" s="30">
        <f t="shared" si="9"/>
        <v>6.2927861760000008</v>
      </c>
      <c r="E46" s="29">
        <v>0</v>
      </c>
      <c r="F46" s="30">
        <v>0</v>
      </c>
      <c r="G46" s="29"/>
      <c r="H46" s="30">
        <f t="shared" si="10"/>
        <v>6.2927861760000008</v>
      </c>
      <c r="I46" s="30">
        <f t="shared" si="11"/>
        <v>6.2927861760000008</v>
      </c>
      <c r="J46" s="29">
        <v>0</v>
      </c>
      <c r="K46" s="30">
        <v>0</v>
      </c>
      <c r="L46" s="29"/>
      <c r="M46" s="30">
        <f t="shared" si="12"/>
        <v>6.2927861760000008</v>
      </c>
      <c r="N46" s="30">
        <f t="shared" si="13"/>
        <v>6.2927861760000008</v>
      </c>
      <c r="O46" s="29">
        <v>0</v>
      </c>
      <c r="P46" s="30">
        <v>0</v>
      </c>
      <c r="Q46" s="29"/>
      <c r="R46" s="30">
        <f t="shared" si="14"/>
        <v>6.2927861760000008</v>
      </c>
      <c r="S46" s="30">
        <f t="shared" si="15"/>
        <v>6.2927861760000008</v>
      </c>
      <c r="T46" s="29">
        <v>0</v>
      </c>
      <c r="U46" s="30">
        <v>0</v>
      </c>
      <c r="V46" s="29"/>
      <c r="W46" s="30">
        <f t="shared" si="16"/>
        <v>6.2927861760000008</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0</v>
      </c>
      <c r="E49" s="29">
        <v>0</v>
      </c>
      <c r="F49" s="30">
        <v>0</v>
      </c>
      <c r="G49" s="29"/>
      <c r="H49" s="30">
        <f t="shared" si="10"/>
        <v>0</v>
      </c>
      <c r="I49" s="30">
        <f t="shared" si="11"/>
        <v>0</v>
      </c>
      <c r="J49" s="29">
        <v>0</v>
      </c>
      <c r="K49" s="30">
        <v>0</v>
      </c>
      <c r="L49" s="29"/>
      <c r="M49" s="30">
        <f t="shared" si="12"/>
        <v>0</v>
      </c>
      <c r="N49" s="30">
        <f t="shared" si="13"/>
        <v>0</v>
      </c>
      <c r="O49" s="29">
        <v>0</v>
      </c>
      <c r="P49" s="30">
        <v>0</v>
      </c>
      <c r="Q49" s="29"/>
      <c r="R49" s="30">
        <f t="shared" si="14"/>
        <v>0</v>
      </c>
      <c r="S49" s="30">
        <f t="shared" si="15"/>
        <v>0</v>
      </c>
      <c r="T49" s="29">
        <v>0</v>
      </c>
      <c r="U49" s="30">
        <v>0</v>
      </c>
      <c r="V49" s="29"/>
      <c r="W49" s="30">
        <f t="shared" si="16"/>
        <v>0</v>
      </c>
    </row>
    <row r="50" spans="1:23" s="32" customFormat="1" x14ac:dyDescent="0.3">
      <c r="A50" s="26"/>
      <c r="B50" s="27">
        <f t="shared" si="17"/>
        <v>11</v>
      </c>
      <c r="C50" s="28" t="s">
        <v>10</v>
      </c>
      <c r="D50" s="30">
        <f t="shared" si="9"/>
        <v>1.1682E-2</v>
      </c>
      <c r="E50" s="29">
        <v>0</v>
      </c>
      <c r="F50" s="30">
        <v>0</v>
      </c>
      <c r="G50" s="29"/>
      <c r="H50" s="30">
        <f t="shared" si="10"/>
        <v>1.1682E-2</v>
      </c>
      <c r="I50" s="30">
        <f t="shared" si="11"/>
        <v>1.1682E-2</v>
      </c>
      <c r="J50" s="29">
        <v>0</v>
      </c>
      <c r="K50" s="30">
        <v>0</v>
      </c>
      <c r="L50" s="29"/>
      <c r="M50" s="30">
        <f t="shared" si="12"/>
        <v>1.1682E-2</v>
      </c>
      <c r="N50" s="30">
        <f t="shared" si="13"/>
        <v>1.1682E-2</v>
      </c>
      <c r="O50" s="29">
        <v>0</v>
      </c>
      <c r="P50" s="30">
        <v>0</v>
      </c>
      <c r="Q50" s="29"/>
      <c r="R50" s="30">
        <f t="shared" si="14"/>
        <v>1.1682E-2</v>
      </c>
      <c r="S50" s="30">
        <f t="shared" si="15"/>
        <v>1.1682E-2</v>
      </c>
      <c r="T50" s="29">
        <v>0</v>
      </c>
      <c r="U50" s="30">
        <v>0</v>
      </c>
      <c r="V50" s="29"/>
      <c r="W50" s="30">
        <f t="shared" si="16"/>
        <v>1.1682E-2</v>
      </c>
    </row>
    <row r="51" spans="1:23" s="37" customFormat="1" x14ac:dyDescent="0.3">
      <c r="A51" s="26"/>
      <c r="B51" s="27">
        <f t="shared" si="17"/>
        <v>12</v>
      </c>
      <c r="C51" s="28" t="s">
        <v>11</v>
      </c>
      <c r="D51" s="30">
        <f t="shared" si="9"/>
        <v>5.1785499230000003</v>
      </c>
      <c r="E51" s="29">
        <v>0</v>
      </c>
      <c r="F51" s="30">
        <v>0</v>
      </c>
      <c r="G51" s="29"/>
      <c r="H51" s="30">
        <f t="shared" si="10"/>
        <v>5.1785499230000003</v>
      </c>
      <c r="I51" s="30">
        <f t="shared" si="11"/>
        <v>5.1785499230000003</v>
      </c>
      <c r="J51" s="29">
        <v>0</v>
      </c>
      <c r="K51" s="30">
        <v>0</v>
      </c>
      <c r="L51" s="29"/>
      <c r="M51" s="30">
        <f t="shared" si="12"/>
        <v>5.1785499230000003</v>
      </c>
      <c r="N51" s="30">
        <f t="shared" si="13"/>
        <v>5.1785499230000003</v>
      </c>
      <c r="O51" s="29">
        <v>0</v>
      </c>
      <c r="P51" s="30">
        <v>0</v>
      </c>
      <c r="Q51" s="29"/>
      <c r="R51" s="30">
        <f t="shared" si="14"/>
        <v>5.1785499230000003</v>
      </c>
      <c r="S51" s="30">
        <f t="shared" si="15"/>
        <v>5.1785499230000003</v>
      </c>
      <c r="T51" s="29">
        <v>0</v>
      </c>
      <c r="U51" s="30">
        <v>0</v>
      </c>
      <c r="V51" s="29"/>
      <c r="W51" s="30">
        <f t="shared" si="16"/>
        <v>5.1785499230000003</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782.7204462633606</v>
      </c>
      <c r="E57" s="36">
        <f>SUM(E40:E56)</f>
        <v>96.954999999999998</v>
      </c>
      <c r="F57" s="36">
        <f>SUM(F40:F56)</f>
        <v>0</v>
      </c>
      <c r="G57" s="36">
        <f>SUM(G40:G56)</f>
        <v>0</v>
      </c>
      <c r="H57" s="36">
        <f>SUM(H40:H56)</f>
        <v>879.67544626336053</v>
      </c>
      <c r="I57" s="36">
        <f t="shared" ref="I57:W57" si="18">SUM(I40:I56)</f>
        <v>879.67544626336053</v>
      </c>
      <c r="J57" s="36">
        <f t="shared" si="18"/>
        <v>0</v>
      </c>
      <c r="K57" s="36">
        <f t="shared" si="18"/>
        <v>0</v>
      </c>
      <c r="L57" s="36">
        <f t="shared" si="18"/>
        <v>0</v>
      </c>
      <c r="M57" s="36">
        <f t="shared" si="18"/>
        <v>879.67544626336053</v>
      </c>
      <c r="N57" s="36">
        <f t="shared" si="18"/>
        <v>879.67544626336053</v>
      </c>
      <c r="O57" s="36">
        <f t="shared" si="18"/>
        <v>0</v>
      </c>
      <c r="P57" s="36">
        <f t="shared" si="18"/>
        <v>0</v>
      </c>
      <c r="Q57" s="36">
        <f t="shared" si="18"/>
        <v>0</v>
      </c>
      <c r="R57" s="36">
        <f t="shared" si="18"/>
        <v>879.67544626336053</v>
      </c>
      <c r="S57" s="36">
        <f t="shared" si="18"/>
        <v>879.67544626336053</v>
      </c>
      <c r="T57" s="36">
        <f t="shared" si="18"/>
        <v>0</v>
      </c>
      <c r="U57" s="36">
        <f t="shared" si="18"/>
        <v>0</v>
      </c>
      <c r="V57" s="36">
        <f t="shared" si="18"/>
        <v>0</v>
      </c>
      <c r="W57" s="36">
        <f t="shared" si="18"/>
        <v>879.67544626336053</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0"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0" si="21">IF((IFERROR(N68/((N14+O14)*90%),0))&lt;70%,MIN((MAX((N14+O14)*90%-N68,0)),(N14+O14/2)*$A95),MAX((O14+N14)*90%-N68,0)/O$86)</f>
        <v>0</v>
      </c>
      <c r="P68" s="43">
        <f t="shared" ref="P68:P84" si="22">IFERROR(IF(N68=0,0,N68/N14*P14),0)</f>
        <v>0</v>
      </c>
      <c r="Q68" s="44"/>
      <c r="R68" s="43">
        <f>N68+O68-P68-Q68</f>
        <v>0</v>
      </c>
      <c r="S68" s="45">
        <f>R68</f>
        <v>0</v>
      </c>
      <c r="T68" s="43">
        <f t="shared" ref="T68:T80"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0</v>
      </c>
      <c r="E69" s="43">
        <f t="shared" si="19"/>
        <v>0</v>
      </c>
      <c r="F69" s="43">
        <f t="shared" ref="F69:F84" si="25">IFERROR(IF(D69=0,0,D69/D15*F15),0)</f>
        <v>0</v>
      </c>
      <c r="G69" s="44"/>
      <c r="H69" s="48">
        <f>D69+E69-F69-G69</f>
        <v>0</v>
      </c>
      <c r="I69" s="45">
        <f t="shared" ref="I69:I84" si="26">H69</f>
        <v>0</v>
      </c>
      <c r="J69" s="43">
        <f t="shared" ref="J69:J84" si="27">IF((IFERROR(I69/((I15+J15)*90%),0))&lt;70%,MIN((MAX((I15+J15)*90%-I69,0)),(I15+J15/2)*$A69),MAX((J15+I15)*90%-I69,0)/J$86)</f>
        <v>0</v>
      </c>
      <c r="K69" s="43">
        <f t="shared" ref="K69:K84" si="28">IFERROR(IF(I69=0,0,I69/I15*K15),0)</f>
        <v>0</v>
      </c>
      <c r="L69" s="44"/>
      <c r="M69" s="45">
        <f t="shared" si="20"/>
        <v>0</v>
      </c>
      <c r="N69" s="43">
        <f t="shared" ref="N69:N84" si="29">M69</f>
        <v>0</v>
      </c>
      <c r="O69" s="43">
        <f t="shared" si="21"/>
        <v>0</v>
      </c>
      <c r="P69" s="43">
        <f t="shared" si="22"/>
        <v>0</v>
      </c>
      <c r="Q69" s="44"/>
      <c r="R69" s="43">
        <f t="shared" ref="R69:R84" si="30">N69+O69-P69-Q69</f>
        <v>0</v>
      </c>
      <c r="S69" s="45">
        <f t="shared" ref="S69:S84" si="31">R69</f>
        <v>0</v>
      </c>
      <c r="T69" s="43">
        <f t="shared" si="23"/>
        <v>0</v>
      </c>
      <c r="U69" s="43">
        <f t="shared" si="24"/>
        <v>0</v>
      </c>
      <c r="V69" s="44"/>
      <c r="W69" s="45">
        <f t="shared" ref="W69:W84" si="32">S69+T69-U69-V69</f>
        <v>0</v>
      </c>
      <c r="Y69" s="46">
        <v>3.3399999999999999E-2</v>
      </c>
    </row>
    <row r="70" spans="1:25" x14ac:dyDescent="0.3">
      <c r="A70" s="46">
        <v>5.28E-2</v>
      </c>
      <c r="B70" s="41">
        <f t="shared" ref="B70:B84" si="33">B69+1</f>
        <v>3</v>
      </c>
      <c r="C70" s="42" t="s">
        <v>2</v>
      </c>
      <c r="D70" s="134">
        <v>-0.26730791999999998</v>
      </c>
      <c r="E70" s="43">
        <f t="shared" si="19"/>
        <v>-0.26730791999999998</v>
      </c>
      <c r="F70" s="43">
        <f t="shared" si="25"/>
        <v>0</v>
      </c>
      <c r="G70" s="44"/>
      <c r="H70" s="43">
        <f t="shared" ref="H70:H84" si="34">D70+E70-F70-G70</f>
        <v>-0.53461583999999995</v>
      </c>
      <c r="I70" s="45">
        <f t="shared" si="26"/>
        <v>-0.53461583999999995</v>
      </c>
      <c r="J70" s="43">
        <f t="shared" si="27"/>
        <v>-0.26730791999999998</v>
      </c>
      <c r="K70" s="43">
        <f t="shared" si="28"/>
        <v>0</v>
      </c>
      <c r="L70" s="44"/>
      <c r="M70" s="45">
        <f t="shared" si="20"/>
        <v>-0.80192375999999999</v>
      </c>
      <c r="N70" s="43">
        <f t="shared" si="29"/>
        <v>-0.80192375999999999</v>
      </c>
      <c r="O70" s="43">
        <f t="shared" si="21"/>
        <v>-0.26730791999999998</v>
      </c>
      <c r="P70" s="43">
        <f t="shared" si="22"/>
        <v>0</v>
      </c>
      <c r="Q70" s="44"/>
      <c r="R70" s="43">
        <f t="shared" si="30"/>
        <v>-1.0692316799999999</v>
      </c>
      <c r="S70" s="45">
        <f t="shared" si="31"/>
        <v>-1.0692316799999999</v>
      </c>
      <c r="T70" s="43">
        <f t="shared" si="23"/>
        <v>-0.26730791999999998</v>
      </c>
      <c r="U70" s="43">
        <f t="shared" si="24"/>
        <v>0</v>
      </c>
      <c r="V70" s="44"/>
      <c r="W70" s="45">
        <f t="shared" si="32"/>
        <v>-1.3365395999999998</v>
      </c>
      <c r="Y70" s="46">
        <v>5.28E-2</v>
      </c>
    </row>
    <row r="71" spans="1:25" x14ac:dyDescent="0.3">
      <c r="A71" s="46">
        <v>5.28E-2</v>
      </c>
      <c r="B71" s="41">
        <f t="shared" si="33"/>
        <v>4</v>
      </c>
      <c r="C71" s="42" t="s">
        <v>3</v>
      </c>
      <c r="D71" s="134">
        <v>0.33537556954008263</v>
      </c>
      <c r="E71" s="43">
        <f t="shared" si="19"/>
        <v>0.67699888050096535</v>
      </c>
      <c r="F71" s="43">
        <f t="shared" si="25"/>
        <v>0</v>
      </c>
      <c r="G71" s="44"/>
      <c r="H71" s="43">
        <f t="shared" si="34"/>
        <v>1.0123744500410479</v>
      </c>
      <c r="I71" s="45">
        <f t="shared" si="26"/>
        <v>1.0123744500410479</v>
      </c>
      <c r="J71" s="43">
        <f t="shared" si="27"/>
        <v>0.68324662192176522</v>
      </c>
      <c r="K71" s="43">
        <f t="shared" si="28"/>
        <v>0</v>
      </c>
      <c r="L71" s="44"/>
      <c r="M71" s="45">
        <f t="shared" si="20"/>
        <v>1.6956210719628131</v>
      </c>
      <c r="N71" s="43">
        <f t="shared" si="29"/>
        <v>1.6956210719628131</v>
      </c>
      <c r="O71" s="43">
        <f t="shared" si="21"/>
        <v>0.68324662192176522</v>
      </c>
      <c r="P71" s="43">
        <f t="shared" si="22"/>
        <v>0</v>
      </c>
      <c r="Q71" s="44"/>
      <c r="R71" s="43">
        <f t="shared" si="30"/>
        <v>2.3788676938845783</v>
      </c>
      <c r="S71" s="45">
        <f t="shared" si="31"/>
        <v>2.3788676938845783</v>
      </c>
      <c r="T71" s="43">
        <f t="shared" si="23"/>
        <v>0.68324662192176522</v>
      </c>
      <c r="U71" s="43">
        <f t="shared" si="24"/>
        <v>0</v>
      </c>
      <c r="V71" s="44"/>
      <c r="W71" s="45">
        <f t="shared" si="32"/>
        <v>3.0621143158063435</v>
      </c>
      <c r="Y71" s="46">
        <v>5.28E-2</v>
      </c>
    </row>
    <row r="72" spans="1:25" x14ac:dyDescent="0.3">
      <c r="A72" s="46">
        <v>3.3399999999999999E-2</v>
      </c>
      <c r="B72" s="41">
        <f t="shared" si="33"/>
        <v>5</v>
      </c>
      <c r="C72" s="42" t="s">
        <v>4</v>
      </c>
      <c r="D72" s="134">
        <v>1.2491583200800258</v>
      </c>
      <c r="E72" s="43">
        <f t="shared" si="19"/>
        <v>2.4279793062800512</v>
      </c>
      <c r="F72" s="43">
        <f t="shared" si="25"/>
        <v>0</v>
      </c>
      <c r="G72" s="44"/>
      <c r="H72" s="43">
        <f t="shared" si="34"/>
        <v>3.6771376263600768</v>
      </c>
      <c r="I72" s="45">
        <f t="shared" si="26"/>
        <v>3.6771376263600768</v>
      </c>
      <c r="J72" s="43">
        <f t="shared" si="27"/>
        <v>2.7597986687100517</v>
      </c>
      <c r="K72" s="43">
        <f t="shared" si="28"/>
        <v>0</v>
      </c>
      <c r="L72" s="44"/>
      <c r="M72" s="45">
        <f t="shared" si="20"/>
        <v>6.4369362950701285</v>
      </c>
      <c r="N72" s="43">
        <f t="shared" si="29"/>
        <v>6.4369362950701285</v>
      </c>
      <c r="O72" s="43">
        <f t="shared" si="21"/>
        <v>3.6225795011400517</v>
      </c>
      <c r="P72" s="43">
        <f t="shared" si="22"/>
        <v>0</v>
      </c>
      <c r="Q72" s="44"/>
      <c r="R72" s="43">
        <f t="shared" si="30"/>
        <v>10.05951579621018</v>
      </c>
      <c r="S72" s="45">
        <f t="shared" si="31"/>
        <v>10.05951579621018</v>
      </c>
      <c r="T72" s="43">
        <f t="shared" si="23"/>
        <v>4.4906455011400528</v>
      </c>
      <c r="U72" s="43">
        <f t="shared" si="24"/>
        <v>0</v>
      </c>
      <c r="V72" s="44"/>
      <c r="W72" s="45">
        <f t="shared" si="32"/>
        <v>14.550161297350233</v>
      </c>
      <c r="Y72" s="46">
        <v>3.3399999999999999E-2</v>
      </c>
    </row>
    <row r="73" spans="1:25" x14ac:dyDescent="0.3">
      <c r="A73" s="46">
        <v>5.28E-2</v>
      </c>
      <c r="B73" s="41">
        <f t="shared" si="33"/>
        <v>6</v>
      </c>
      <c r="C73" s="42" t="s">
        <v>5</v>
      </c>
      <c r="D73" s="134">
        <v>1.0171600346169114</v>
      </c>
      <c r="E73" s="43">
        <f t="shared" si="19"/>
        <v>3.9924742400682232</v>
      </c>
      <c r="F73" s="43">
        <f>IFERROR(IF(D73=0,0,D73/D19*F19),0)</f>
        <v>0</v>
      </c>
      <c r="G73" s="44"/>
      <c r="H73" s="43">
        <f t="shared" si="34"/>
        <v>5.0096342746851343</v>
      </c>
      <c r="I73" s="45">
        <f t="shared" si="26"/>
        <v>5.0096342746851343</v>
      </c>
      <c r="J73" s="43">
        <f t="shared" si="27"/>
        <v>9.745581443797823</v>
      </c>
      <c r="K73" s="43">
        <f t="shared" si="28"/>
        <v>0</v>
      </c>
      <c r="L73" s="44"/>
      <c r="M73" s="45">
        <f t="shared" si="20"/>
        <v>14.755215718482958</v>
      </c>
      <c r="N73" s="43">
        <f t="shared" si="29"/>
        <v>14.755215718482958</v>
      </c>
      <c r="O73" s="43">
        <f t="shared" si="21"/>
        <v>18.642219352840225</v>
      </c>
      <c r="P73" s="43">
        <f t="shared" si="22"/>
        <v>0</v>
      </c>
      <c r="Q73" s="44"/>
      <c r="R73" s="43">
        <f t="shared" si="30"/>
        <v>33.397435071323187</v>
      </c>
      <c r="S73" s="45">
        <f t="shared" si="31"/>
        <v>33.397435071323187</v>
      </c>
      <c r="T73" s="43">
        <f t="shared" si="23"/>
        <v>29.164995352840219</v>
      </c>
      <c r="U73" s="43">
        <f t="shared" si="24"/>
        <v>0</v>
      </c>
      <c r="V73" s="44"/>
      <c r="W73" s="45">
        <f t="shared" si="32"/>
        <v>62.562430424163409</v>
      </c>
      <c r="Y73" s="46">
        <v>5.28E-2</v>
      </c>
    </row>
    <row r="74" spans="1:25" x14ac:dyDescent="0.3">
      <c r="A74" s="46">
        <v>0.18</v>
      </c>
      <c r="B74" s="41">
        <f t="shared" si="33"/>
        <v>7</v>
      </c>
      <c r="C74" s="42" t="s">
        <v>6</v>
      </c>
      <c r="D74" s="134">
        <v>1.6990522675200002</v>
      </c>
      <c r="E74" s="43">
        <f t="shared" si="19"/>
        <v>1.1327015116800001</v>
      </c>
      <c r="F74" s="43">
        <f t="shared" si="25"/>
        <v>0</v>
      </c>
      <c r="G74" s="44"/>
      <c r="H74" s="43">
        <f t="shared" si="34"/>
        <v>2.8317537792000005</v>
      </c>
      <c r="I74" s="45">
        <f t="shared" si="26"/>
        <v>2.8317537792000005</v>
      </c>
      <c r="J74" s="43">
        <f t="shared" si="27"/>
        <v>1.1327015116800001</v>
      </c>
      <c r="K74" s="43">
        <f t="shared" si="28"/>
        <v>0</v>
      </c>
      <c r="L74" s="44"/>
      <c r="M74" s="45">
        <f t="shared" si="20"/>
        <v>3.9644552908800006</v>
      </c>
      <c r="N74" s="43">
        <f t="shared" si="29"/>
        <v>3.9644552908800006</v>
      </c>
      <c r="O74" s="43">
        <f t="shared" si="21"/>
        <v>0.13020240975116526</v>
      </c>
      <c r="P74" s="43">
        <f t="shared" si="22"/>
        <v>0</v>
      </c>
      <c r="Q74" s="44"/>
      <c r="R74" s="43">
        <f t="shared" si="30"/>
        <v>4.0946577006311662</v>
      </c>
      <c r="S74" s="45">
        <f t="shared" si="31"/>
        <v>4.0946577006311662</v>
      </c>
      <c r="T74" s="43">
        <f t="shared" si="23"/>
        <v>0.13020240975116523</v>
      </c>
      <c r="U74" s="43">
        <f t="shared" si="24"/>
        <v>0</v>
      </c>
      <c r="V74" s="44"/>
      <c r="W74" s="45">
        <f t="shared" si="32"/>
        <v>4.2248601103823313</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4">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134">
        <v>0</v>
      </c>
      <c r="E77" s="43">
        <f t="shared" si="19"/>
        <v>0</v>
      </c>
      <c r="F77" s="43">
        <f t="shared" si="25"/>
        <v>0</v>
      </c>
      <c r="G77" s="44"/>
      <c r="H77" s="43">
        <f t="shared" si="34"/>
        <v>0</v>
      </c>
      <c r="I77" s="45">
        <f t="shared" si="26"/>
        <v>0</v>
      </c>
      <c r="J77" s="43">
        <f t="shared" si="27"/>
        <v>0</v>
      </c>
      <c r="K77" s="43">
        <f t="shared" si="28"/>
        <v>0</v>
      </c>
      <c r="L77" s="44"/>
      <c r="M77" s="45">
        <f t="shared" si="20"/>
        <v>0</v>
      </c>
      <c r="N77" s="43">
        <f t="shared" si="29"/>
        <v>0</v>
      </c>
      <c r="O77" s="43">
        <f t="shared" si="21"/>
        <v>0</v>
      </c>
      <c r="P77" s="43">
        <f t="shared" si="22"/>
        <v>0</v>
      </c>
      <c r="Q77" s="44"/>
      <c r="R77" s="43">
        <f t="shared" si="30"/>
        <v>0</v>
      </c>
      <c r="S77" s="45">
        <f t="shared" si="31"/>
        <v>0</v>
      </c>
      <c r="T77" s="43">
        <f t="shared" si="23"/>
        <v>0</v>
      </c>
      <c r="U77" s="43">
        <f t="shared" si="24"/>
        <v>0</v>
      </c>
      <c r="V77" s="44"/>
      <c r="W77" s="45">
        <f t="shared" si="32"/>
        <v>0</v>
      </c>
      <c r="Y77" s="46">
        <v>9.5000000000000001E-2</v>
      </c>
    </row>
    <row r="78" spans="1:25" x14ac:dyDescent="0.3">
      <c r="A78" s="46">
        <v>6.3299999999999995E-2</v>
      </c>
      <c r="B78" s="41">
        <f t="shared" si="33"/>
        <v>11</v>
      </c>
      <c r="C78" s="42" t="s">
        <v>10</v>
      </c>
      <c r="D78" s="134">
        <v>0</v>
      </c>
      <c r="E78" s="43">
        <f t="shared" si="19"/>
        <v>0</v>
      </c>
      <c r="F78" s="43">
        <f t="shared" si="25"/>
        <v>0</v>
      </c>
      <c r="G78" s="44"/>
      <c r="H78" s="43">
        <f t="shared" si="34"/>
        <v>0</v>
      </c>
      <c r="I78" s="45">
        <f t="shared" si="26"/>
        <v>0</v>
      </c>
      <c r="J78" s="43">
        <f t="shared" si="27"/>
        <v>3.6973529999999994E-4</v>
      </c>
      <c r="K78" s="43">
        <f t="shared" si="28"/>
        <v>0</v>
      </c>
      <c r="L78" s="44"/>
      <c r="M78" s="45">
        <f t="shared" si="20"/>
        <v>3.6973529999999994E-4</v>
      </c>
      <c r="N78" s="43">
        <f t="shared" si="29"/>
        <v>3.6973529999999994E-4</v>
      </c>
      <c r="O78" s="43">
        <f t="shared" si="21"/>
        <v>7.3947059999999987E-4</v>
      </c>
      <c r="P78" s="43">
        <f t="shared" si="22"/>
        <v>0</v>
      </c>
      <c r="Q78" s="44"/>
      <c r="R78" s="43">
        <f t="shared" si="30"/>
        <v>1.1092058999999997E-3</v>
      </c>
      <c r="S78" s="45">
        <f t="shared" si="31"/>
        <v>1.1092058999999997E-3</v>
      </c>
      <c r="T78" s="43">
        <f t="shared" si="23"/>
        <v>7.3947059999999987E-4</v>
      </c>
      <c r="U78" s="43">
        <f t="shared" si="24"/>
        <v>0</v>
      </c>
      <c r="V78" s="44"/>
      <c r="W78" s="45">
        <f t="shared" si="32"/>
        <v>1.8486764999999996E-3</v>
      </c>
      <c r="Y78" s="46">
        <v>6.3299999999999995E-2</v>
      </c>
    </row>
    <row r="79" spans="1:25" x14ac:dyDescent="0.3">
      <c r="A79" s="46">
        <v>6.3299999999999995E-2</v>
      </c>
      <c r="B79" s="41">
        <f t="shared" si="33"/>
        <v>12</v>
      </c>
      <c r="C79" s="42" t="s">
        <v>11</v>
      </c>
      <c r="D79" s="134">
        <v>0</v>
      </c>
      <c r="E79" s="43">
        <f t="shared" si="19"/>
        <v>0.14836382679405</v>
      </c>
      <c r="F79" s="43">
        <f t="shared" si="25"/>
        <v>0</v>
      </c>
      <c r="G79" s="49"/>
      <c r="H79" s="43">
        <f t="shared" si="34"/>
        <v>0.14836382679405</v>
      </c>
      <c r="I79" s="45">
        <f t="shared" si="26"/>
        <v>0.14836382679405</v>
      </c>
      <c r="J79" s="43">
        <f t="shared" si="27"/>
        <v>0.31226493185699994</v>
      </c>
      <c r="K79" s="43">
        <f t="shared" si="28"/>
        <v>0</v>
      </c>
      <c r="L79" s="44"/>
      <c r="M79" s="45">
        <f t="shared" si="20"/>
        <v>0.46062875865104991</v>
      </c>
      <c r="N79" s="43">
        <f t="shared" si="29"/>
        <v>0.46062875865104991</v>
      </c>
      <c r="O79" s="43">
        <f t="shared" si="21"/>
        <v>0.3278022101259</v>
      </c>
      <c r="P79" s="43">
        <f t="shared" si="22"/>
        <v>0</v>
      </c>
      <c r="Q79" s="44"/>
      <c r="R79" s="43">
        <f t="shared" si="30"/>
        <v>0.78843096877694996</v>
      </c>
      <c r="S79" s="45">
        <f t="shared" si="31"/>
        <v>0.78843096877694996</v>
      </c>
      <c r="T79" s="43">
        <f t="shared" si="23"/>
        <v>0.3278022101259</v>
      </c>
      <c r="U79" s="43">
        <f t="shared" si="24"/>
        <v>0</v>
      </c>
      <c r="V79" s="44"/>
      <c r="W79" s="45">
        <f t="shared" si="32"/>
        <v>1.1162331789028499</v>
      </c>
      <c r="Y79" s="46">
        <v>6.3299999999999995E-2</v>
      </c>
    </row>
    <row r="80" spans="1:25" x14ac:dyDescent="0.3">
      <c r="A80" s="46">
        <v>6.3299999999999995E-2</v>
      </c>
      <c r="B80" s="41">
        <f t="shared" si="33"/>
        <v>13</v>
      </c>
      <c r="C80" s="28" t="s">
        <v>12</v>
      </c>
      <c r="D80" s="134">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4">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4">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IF((IFERROR(D84/((D30+E30)*90%),0))&lt;70%,MIN((MAX((D30+E30)*90%-D84,0)),(D30+E30/2)*$Y84),MAX((E30+D30)*90%-D84,0)/E$86)</f>
        <v>0</v>
      </c>
      <c r="F84" s="43">
        <f t="shared" si="25"/>
        <v>0</v>
      </c>
      <c r="G84" s="44"/>
      <c r="H84" s="43">
        <f t="shared" si="34"/>
        <v>0</v>
      </c>
      <c r="I84" s="45">
        <f t="shared" si="26"/>
        <v>0</v>
      </c>
      <c r="J84" s="43">
        <f t="shared" si="27"/>
        <v>0</v>
      </c>
      <c r="K84" s="43">
        <f t="shared" si="28"/>
        <v>0</v>
      </c>
      <c r="L84" s="44"/>
      <c r="M84" s="45">
        <f t="shared" si="20"/>
        <v>0</v>
      </c>
      <c r="N84" s="43">
        <f t="shared" si="29"/>
        <v>0</v>
      </c>
      <c r="O84" s="43">
        <f>IF((IFERROR(N84/((N30+O30)*90%),0))&lt;70%,MIN((MAX((N30+O30)*90%-N84,0)),(N30+O30/2)*$A111),MAX((O30+N30)*90%-N84,0)/O$86)</f>
        <v>0</v>
      </c>
      <c r="P84" s="43">
        <f t="shared" si="22"/>
        <v>0</v>
      </c>
      <c r="Q84" s="44"/>
      <c r="R84" s="43">
        <f t="shared" si="30"/>
        <v>0</v>
      </c>
      <c r="S84" s="45">
        <f t="shared" si="31"/>
        <v>0</v>
      </c>
      <c r="T84" s="43">
        <f>IF((IFERROR(S84/((S30+T30)*90%),0))&lt;70%,MIN((MAX((S30+T30)*90%-S84,0)),(S30+T30/2)*$A111),MAX((T30+S30)*90%-S84,0)/T$86)</f>
        <v>0</v>
      </c>
      <c r="U84" s="43">
        <f t="shared" si="24"/>
        <v>0</v>
      </c>
      <c r="V84" s="44"/>
      <c r="W84" s="45">
        <f t="shared" si="32"/>
        <v>0</v>
      </c>
      <c r="Y84" s="46">
        <v>3.3399999999999999E-2</v>
      </c>
    </row>
    <row r="85" spans="1:33" ht="16" x14ac:dyDescent="0.3">
      <c r="A85" s="85"/>
      <c r="B85" s="34"/>
      <c r="C85" s="35" t="s">
        <v>17</v>
      </c>
      <c r="D85" s="36">
        <f>SUM(D68:D84)</f>
        <v>4.0334382717570199</v>
      </c>
      <c r="E85" s="36">
        <f>SUM(E68:E84)</f>
        <v>8.1112098453232893</v>
      </c>
      <c r="F85" s="36">
        <f t="shared" ref="F85:W85" si="35">SUM(F68:F84)</f>
        <v>0</v>
      </c>
      <c r="G85" s="36">
        <f t="shared" si="35"/>
        <v>0</v>
      </c>
      <c r="H85" s="36">
        <f t="shared" si="35"/>
        <v>12.144648117080308</v>
      </c>
      <c r="I85" s="36">
        <f t="shared" si="35"/>
        <v>12.144648117080308</v>
      </c>
      <c r="J85" s="36">
        <f t="shared" si="35"/>
        <v>14.366654993266639</v>
      </c>
      <c r="K85" s="36">
        <f t="shared" si="35"/>
        <v>0</v>
      </c>
      <c r="L85" s="36">
        <f t="shared" si="35"/>
        <v>0</v>
      </c>
      <c r="M85" s="36">
        <f t="shared" si="35"/>
        <v>26.511303110346955</v>
      </c>
      <c r="N85" s="36">
        <f t="shared" si="35"/>
        <v>26.511303110346955</v>
      </c>
      <c r="O85" s="36">
        <f t="shared" si="35"/>
        <v>23.139481646379107</v>
      </c>
      <c r="P85" s="36">
        <f t="shared" si="35"/>
        <v>0</v>
      </c>
      <c r="Q85" s="36">
        <f t="shared" si="35"/>
        <v>0</v>
      </c>
      <c r="R85" s="36">
        <f t="shared" si="35"/>
        <v>49.650784756726061</v>
      </c>
      <c r="S85" s="36">
        <f t="shared" si="35"/>
        <v>49.650784756726061</v>
      </c>
      <c r="T85" s="36">
        <f t="shared" si="35"/>
        <v>34.530323646379102</v>
      </c>
      <c r="U85" s="36">
        <f t="shared" si="35"/>
        <v>0</v>
      </c>
      <c r="V85" s="36">
        <f t="shared" si="35"/>
        <v>0</v>
      </c>
      <c r="W85" s="36">
        <f t="shared" si="35"/>
        <v>84.181108403105171</v>
      </c>
    </row>
    <row r="86" spans="1:33" ht="16" x14ac:dyDescent="0.3">
      <c r="A86" s="85"/>
      <c r="B86" s="38"/>
      <c r="C86" s="51" t="s">
        <v>87</v>
      </c>
      <c r="D86" s="52"/>
      <c r="E86" s="53">
        <v>15.049315068493151</v>
      </c>
      <c r="F86" s="52">
        <f>E85-F85</f>
        <v>8.1112098453232893</v>
      </c>
      <c r="G86" s="52"/>
      <c r="H86" s="52"/>
      <c r="I86" s="54"/>
      <c r="J86" s="53">
        <f>E86-1</f>
        <v>14.049315068493151</v>
      </c>
      <c r="K86" s="54"/>
      <c r="L86" s="54"/>
      <c r="M86" s="54"/>
      <c r="N86" s="52"/>
      <c r="O86" s="53">
        <f>J86-1</f>
        <v>13.049315068493151</v>
      </c>
      <c r="P86" s="52"/>
      <c r="Q86" s="52"/>
      <c r="R86" s="52"/>
      <c r="S86" s="54"/>
      <c r="T86" s="53">
        <f>O86-1</f>
        <v>12.049315068493151</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07" si="37">IF((IFERROR(D95/((D40+E40)*90%),0))&lt;70%,MIN((MAX((D40+E40)*90%-D95,0)),(D40+E40/2)*$A95),MAX((E40+D40)*90%-D95,0)/E$113)</f>
        <v>0</v>
      </c>
      <c r="F95" s="43">
        <f t="shared" ref="F95:F111" si="38">IFERROR(IF(D95=0,0,D95/D40*F40),0)</f>
        <v>0</v>
      </c>
      <c r="G95" s="44"/>
      <c r="H95" s="45">
        <f>D95+E95-F95-G95</f>
        <v>0</v>
      </c>
      <c r="I95" s="30">
        <f>H95</f>
        <v>0</v>
      </c>
      <c r="J95" s="43">
        <f>IF((IFERROR(I95/((I40+J40)*90%),0))&lt;70%,MIN((MAX((I40+J40)*90%-I95,0)),(I40+J40/2)*$A95),MAX((J40+I40)*90%-I95,0)/J$113)</f>
        <v>0</v>
      </c>
      <c r="K95" s="43">
        <f t="shared" ref="K95:K111" si="39">IFERROR(IF(I95=0,0,I95/I40*K40),0)</f>
        <v>0</v>
      </c>
      <c r="L95" s="29"/>
      <c r="M95" s="30">
        <f>I95+J95-K95-L95</f>
        <v>0</v>
      </c>
      <c r="N95" s="30">
        <f>M95</f>
        <v>0</v>
      </c>
      <c r="O95" s="43">
        <f t="shared" ref="O95:O107" si="40">IF((IFERROR(N95/((N40+O40)*90%),0))&lt;70%,MIN((MAX((N40+O40)*90%-N95,0)),(N40+O40/2)*$A95),MAX((O40+N40)*90%-N95,0)/O$113)</f>
        <v>0</v>
      </c>
      <c r="P95" s="43">
        <f t="shared" ref="P95:P111" si="41">IFERROR(IF(N95=0,0,N95/N40*P40),0)</f>
        <v>0</v>
      </c>
      <c r="Q95" s="29"/>
      <c r="R95" s="30">
        <f>N95+O95-P95-Q95</f>
        <v>0</v>
      </c>
      <c r="S95" s="30">
        <f>R95</f>
        <v>0</v>
      </c>
      <c r="T95" s="43">
        <f t="shared" ref="T95:T107" si="42">IF((IFERROR(S95/((S40+T40)*90%),0))&lt;70%,MIN((MAX((S40+T40)*90%-S95,0)),(S40+T40/2)*$A95),MAX((T40+S40)*90%-S95,0)/T$113)</f>
        <v>0</v>
      </c>
      <c r="U95" s="43">
        <f t="shared" ref="U95:U111" si="43">IFERROR(IF(S95=0,0,S95/S40*U40),0)</f>
        <v>0</v>
      </c>
      <c r="V95" s="29"/>
      <c r="W95" s="30">
        <f>S95+T95-U95-V95</f>
        <v>0</v>
      </c>
    </row>
    <row r="96" spans="1:33" x14ac:dyDescent="0.3">
      <c r="A96" s="46">
        <f t="shared" ref="A96:A111" si="44">A69</f>
        <v>3.3399999999999999E-2</v>
      </c>
      <c r="B96" s="41">
        <f>B95+1</f>
        <v>2</v>
      </c>
      <c r="C96" s="42" t="s">
        <v>1</v>
      </c>
      <c r="D96" s="45">
        <f t="shared" si="36"/>
        <v>0</v>
      </c>
      <c r="E96" s="43">
        <f t="shared" si="37"/>
        <v>0</v>
      </c>
      <c r="F96" s="43">
        <f t="shared" si="38"/>
        <v>0</v>
      </c>
      <c r="G96" s="44"/>
      <c r="H96" s="45">
        <f t="shared" ref="H96:H111" si="45">D96+E96-F96-G96</f>
        <v>0</v>
      </c>
      <c r="I96" s="30">
        <f t="shared" ref="I96:I111" si="46">H96</f>
        <v>0</v>
      </c>
      <c r="J96" s="43">
        <f t="shared" ref="J96:J107" si="47">IF((IFERROR(I96/((I41+J41)*90%),0))&lt;70%,MIN((MAX((I41+J41)*90%-I96,0)),(I41+J41/2)*$A96),MAX((J41+I41)*90%-I96,0)/J$113)</f>
        <v>0</v>
      </c>
      <c r="K96" s="43">
        <f t="shared" si="39"/>
        <v>0</v>
      </c>
      <c r="L96" s="29"/>
      <c r="M96" s="30">
        <f t="shared" ref="M96:M111" si="48">I96+J96-K96-L96</f>
        <v>0</v>
      </c>
      <c r="N96" s="30">
        <f t="shared" ref="N96:N111" si="49">M96</f>
        <v>0</v>
      </c>
      <c r="O96" s="43">
        <f t="shared" si="40"/>
        <v>0</v>
      </c>
      <c r="P96" s="43">
        <f t="shared" si="41"/>
        <v>0</v>
      </c>
      <c r="Q96" s="29"/>
      <c r="R96" s="30">
        <f t="shared" ref="R96:R111" si="50">N96+O96-P96-Q96</f>
        <v>0</v>
      </c>
      <c r="S96" s="30">
        <f t="shared" ref="S96:S111" si="51">R96</f>
        <v>0</v>
      </c>
      <c r="T96" s="43">
        <f t="shared" si="42"/>
        <v>0</v>
      </c>
      <c r="U96" s="43">
        <f t="shared" si="43"/>
        <v>0</v>
      </c>
      <c r="V96" s="29"/>
      <c r="W96" s="30">
        <f t="shared" ref="W96:W111" si="52">S96+T96-U96-V96</f>
        <v>0</v>
      </c>
    </row>
    <row r="97" spans="1:23" x14ac:dyDescent="0.3">
      <c r="A97" s="46">
        <f t="shared" si="44"/>
        <v>5.28E-2</v>
      </c>
      <c r="B97" s="41">
        <f t="shared" ref="B97:B111" si="53">B96+1</f>
        <v>3</v>
      </c>
      <c r="C97" s="42" t="s">
        <v>2</v>
      </c>
      <c r="D97" s="45">
        <f t="shared" si="36"/>
        <v>-1.3365395999999998</v>
      </c>
      <c r="E97" s="43">
        <f t="shared" si="37"/>
        <v>-0.26730791999999998</v>
      </c>
      <c r="F97" s="43">
        <f t="shared" si="38"/>
        <v>0</v>
      </c>
      <c r="G97" s="44"/>
      <c r="H97" s="45">
        <f t="shared" si="45"/>
        <v>-1.6038475199999997</v>
      </c>
      <c r="I97" s="30">
        <f t="shared" si="46"/>
        <v>-1.6038475199999997</v>
      </c>
      <c r="J97" s="43">
        <f t="shared" si="47"/>
        <v>-0.26730791999999998</v>
      </c>
      <c r="K97" s="43">
        <f t="shared" si="39"/>
        <v>0</v>
      </c>
      <c r="L97" s="29"/>
      <c r="M97" s="30">
        <f t="shared" si="48"/>
        <v>-1.8711554399999997</v>
      </c>
      <c r="N97" s="30">
        <f t="shared" si="49"/>
        <v>-1.8711554399999997</v>
      </c>
      <c r="O97" s="43">
        <f t="shared" si="40"/>
        <v>-0.26730791999999998</v>
      </c>
      <c r="P97" s="43">
        <f t="shared" si="41"/>
        <v>0</v>
      </c>
      <c r="Q97" s="29"/>
      <c r="R97" s="30">
        <f t="shared" si="50"/>
        <v>-2.1384633599999998</v>
      </c>
      <c r="S97" s="30">
        <f t="shared" si="51"/>
        <v>-2.1384633599999998</v>
      </c>
      <c r="T97" s="43">
        <f t="shared" si="42"/>
        <v>-0.26730791999999998</v>
      </c>
      <c r="U97" s="43">
        <f t="shared" si="43"/>
        <v>0</v>
      </c>
      <c r="V97" s="29"/>
      <c r="W97" s="30">
        <f t="shared" si="52"/>
        <v>-2.4057712799999997</v>
      </c>
    </row>
    <row r="98" spans="1:23" x14ac:dyDescent="0.3">
      <c r="A98" s="46">
        <f t="shared" si="44"/>
        <v>5.28E-2</v>
      </c>
      <c r="B98" s="41">
        <f t="shared" si="53"/>
        <v>4</v>
      </c>
      <c r="C98" s="42" t="s">
        <v>3</v>
      </c>
      <c r="D98" s="45">
        <f t="shared" si="36"/>
        <v>3.0621143158063435</v>
      </c>
      <c r="E98" s="43">
        <f t="shared" si="37"/>
        <v>0.68324662192176522</v>
      </c>
      <c r="F98" s="43">
        <f t="shared" si="38"/>
        <v>0</v>
      </c>
      <c r="G98" s="44"/>
      <c r="H98" s="45">
        <f t="shared" si="45"/>
        <v>3.7453609377281087</v>
      </c>
      <c r="I98" s="30">
        <f t="shared" si="46"/>
        <v>3.7453609377281087</v>
      </c>
      <c r="J98" s="43">
        <f t="shared" si="47"/>
        <v>0.68324662192176522</v>
      </c>
      <c r="K98" s="43">
        <f t="shared" si="39"/>
        <v>0</v>
      </c>
      <c r="L98" s="29"/>
      <c r="M98" s="30">
        <f t="shared" si="48"/>
        <v>4.4286075596498744</v>
      </c>
      <c r="N98" s="30">
        <f t="shared" si="49"/>
        <v>4.4286075596498744</v>
      </c>
      <c r="O98" s="43">
        <f t="shared" si="40"/>
        <v>0.68324662192176522</v>
      </c>
      <c r="P98" s="43">
        <f t="shared" si="41"/>
        <v>0</v>
      </c>
      <c r="Q98" s="29"/>
      <c r="R98" s="30">
        <f t="shared" si="50"/>
        <v>5.1118541815716396</v>
      </c>
      <c r="S98" s="30">
        <f t="shared" si="51"/>
        <v>5.1118541815716396</v>
      </c>
      <c r="T98" s="43">
        <f t="shared" si="42"/>
        <v>0.68324662192176522</v>
      </c>
      <c r="U98" s="43">
        <f t="shared" si="43"/>
        <v>0</v>
      </c>
      <c r="V98" s="29"/>
      <c r="W98" s="30">
        <f t="shared" si="52"/>
        <v>5.7951008034934048</v>
      </c>
    </row>
    <row r="99" spans="1:23" x14ac:dyDescent="0.3">
      <c r="A99" s="46">
        <f t="shared" si="44"/>
        <v>3.3399999999999999E-2</v>
      </c>
      <c r="B99" s="41">
        <f t="shared" si="53"/>
        <v>5</v>
      </c>
      <c r="C99" s="42" t="s">
        <v>4</v>
      </c>
      <c r="D99" s="45">
        <f t="shared" si="36"/>
        <v>14.550161297350233</v>
      </c>
      <c r="E99" s="43">
        <f t="shared" si="37"/>
        <v>4.6020345011400519</v>
      </c>
      <c r="F99" s="43">
        <f t="shared" si="38"/>
        <v>0</v>
      </c>
      <c r="G99" s="44"/>
      <c r="H99" s="45">
        <f t="shared" si="45"/>
        <v>19.152195798490283</v>
      </c>
      <c r="I99" s="30">
        <f t="shared" si="46"/>
        <v>19.152195798490283</v>
      </c>
      <c r="J99" s="43">
        <f t="shared" si="47"/>
        <v>4.6020345011400519</v>
      </c>
      <c r="K99" s="43">
        <f t="shared" si="39"/>
        <v>0</v>
      </c>
      <c r="L99" s="29"/>
      <c r="M99" s="30">
        <f t="shared" si="48"/>
        <v>23.754230299630336</v>
      </c>
      <c r="N99" s="30">
        <f t="shared" si="49"/>
        <v>23.754230299630336</v>
      </c>
      <c r="O99" s="43">
        <f t="shared" si="40"/>
        <v>4.6020345011400519</v>
      </c>
      <c r="P99" s="43">
        <f t="shared" si="41"/>
        <v>0</v>
      </c>
      <c r="Q99" s="29"/>
      <c r="R99" s="30">
        <f t="shared" si="50"/>
        <v>28.35626480077039</v>
      </c>
      <c r="S99" s="30">
        <f t="shared" si="51"/>
        <v>28.35626480077039</v>
      </c>
      <c r="T99" s="43">
        <f t="shared" si="42"/>
        <v>4.6020345011400519</v>
      </c>
      <c r="U99" s="43">
        <f t="shared" si="43"/>
        <v>0</v>
      </c>
      <c r="V99" s="29"/>
      <c r="W99" s="30">
        <f t="shared" si="52"/>
        <v>32.958299301910444</v>
      </c>
    </row>
    <row r="100" spans="1:23" x14ac:dyDescent="0.3">
      <c r="A100" s="46">
        <f t="shared" si="44"/>
        <v>5.28E-2</v>
      </c>
      <c r="B100" s="41">
        <f t="shared" si="53"/>
        <v>6</v>
      </c>
      <c r="C100" s="42" t="s">
        <v>5</v>
      </c>
      <c r="D100" s="45">
        <f t="shared" si="36"/>
        <v>62.562430424163409</v>
      </c>
      <c r="E100" s="43">
        <f t="shared" si="37"/>
        <v>35.575839352840219</v>
      </c>
      <c r="F100" s="43">
        <f t="shared" si="38"/>
        <v>0</v>
      </c>
      <c r="G100" s="44"/>
      <c r="H100" s="45">
        <f t="shared" si="45"/>
        <v>98.138269777003629</v>
      </c>
      <c r="I100" s="30">
        <f t="shared" si="46"/>
        <v>98.138269777003629</v>
      </c>
      <c r="J100" s="43">
        <f t="shared" si="47"/>
        <v>38.135451352840221</v>
      </c>
      <c r="K100" s="43">
        <f t="shared" si="39"/>
        <v>0</v>
      </c>
      <c r="L100" s="29"/>
      <c r="M100" s="30">
        <f t="shared" si="48"/>
        <v>136.27372112984386</v>
      </c>
      <c r="N100" s="30">
        <f t="shared" si="49"/>
        <v>136.27372112984386</v>
      </c>
      <c r="O100" s="43">
        <f t="shared" si="40"/>
        <v>38.135451352840221</v>
      </c>
      <c r="P100" s="43">
        <f t="shared" si="41"/>
        <v>0</v>
      </c>
      <c r="Q100" s="29"/>
      <c r="R100" s="30">
        <f t="shared" si="50"/>
        <v>174.40917248268408</v>
      </c>
      <c r="S100" s="30">
        <f t="shared" si="51"/>
        <v>174.40917248268408</v>
      </c>
      <c r="T100" s="43">
        <f t="shared" si="42"/>
        <v>38.135451352840221</v>
      </c>
      <c r="U100" s="43">
        <f t="shared" si="43"/>
        <v>0</v>
      </c>
      <c r="V100" s="29"/>
      <c r="W100" s="30">
        <f t="shared" si="52"/>
        <v>212.54462383552431</v>
      </c>
    </row>
    <row r="101" spans="1:23" x14ac:dyDescent="0.3">
      <c r="A101" s="46">
        <f t="shared" si="44"/>
        <v>0.18</v>
      </c>
      <c r="B101" s="41">
        <f t="shared" si="53"/>
        <v>7</v>
      </c>
      <c r="C101" s="42" t="s">
        <v>6</v>
      </c>
      <c r="D101" s="45">
        <f t="shared" si="36"/>
        <v>4.2248601103823313</v>
      </c>
      <c r="E101" s="43">
        <f t="shared" si="37"/>
        <v>0.13020240975116523</v>
      </c>
      <c r="F101" s="43">
        <f t="shared" si="38"/>
        <v>0</v>
      </c>
      <c r="G101" s="44"/>
      <c r="H101" s="45">
        <f t="shared" si="45"/>
        <v>4.3550625201334965</v>
      </c>
      <c r="I101" s="30">
        <f t="shared" si="46"/>
        <v>4.3550625201334965</v>
      </c>
      <c r="J101" s="43">
        <f t="shared" si="47"/>
        <v>0.13020240975116526</v>
      </c>
      <c r="K101" s="43">
        <f t="shared" si="39"/>
        <v>0</v>
      </c>
      <c r="L101" s="29"/>
      <c r="M101" s="30">
        <f t="shared" si="48"/>
        <v>4.4852649298846616</v>
      </c>
      <c r="N101" s="30">
        <f t="shared" si="49"/>
        <v>4.4852649298846616</v>
      </c>
      <c r="O101" s="43">
        <f t="shared" si="40"/>
        <v>0.13020240975116526</v>
      </c>
      <c r="P101" s="43">
        <f t="shared" si="41"/>
        <v>0</v>
      </c>
      <c r="Q101" s="29"/>
      <c r="R101" s="30">
        <f t="shared" si="50"/>
        <v>4.6154673396358268</v>
      </c>
      <c r="S101" s="30">
        <f t="shared" si="51"/>
        <v>4.6154673396358268</v>
      </c>
      <c r="T101" s="43">
        <f t="shared" si="42"/>
        <v>0.13020240975116529</v>
      </c>
      <c r="U101" s="43">
        <f t="shared" si="43"/>
        <v>0</v>
      </c>
      <c r="V101" s="29"/>
      <c r="W101" s="30">
        <f t="shared" si="52"/>
        <v>4.7456697493869919</v>
      </c>
    </row>
    <row r="102" spans="1:23" x14ac:dyDescent="0.3">
      <c r="A102" s="46">
        <f t="shared" si="44"/>
        <v>5.28E-2</v>
      </c>
      <c r="B102" s="41">
        <f t="shared" si="53"/>
        <v>8</v>
      </c>
      <c r="C102" s="42" t="s">
        <v>7</v>
      </c>
      <c r="D102" s="45">
        <f t="shared" si="36"/>
        <v>0</v>
      </c>
      <c r="E102" s="43">
        <f t="shared" si="37"/>
        <v>0</v>
      </c>
      <c r="F102" s="43">
        <f t="shared" si="38"/>
        <v>0</v>
      </c>
      <c r="G102" s="44"/>
      <c r="H102" s="45">
        <f t="shared" si="45"/>
        <v>0</v>
      </c>
      <c r="I102" s="30">
        <f t="shared" si="46"/>
        <v>0</v>
      </c>
      <c r="J102" s="43">
        <f t="shared" si="47"/>
        <v>0</v>
      </c>
      <c r="K102" s="43">
        <f t="shared" si="39"/>
        <v>0</v>
      </c>
      <c r="L102" s="29"/>
      <c r="M102" s="30">
        <f t="shared" si="48"/>
        <v>0</v>
      </c>
      <c r="N102" s="30">
        <f t="shared" si="49"/>
        <v>0</v>
      </c>
      <c r="O102" s="43">
        <f t="shared" si="40"/>
        <v>0</v>
      </c>
      <c r="P102" s="43">
        <f t="shared" si="41"/>
        <v>0</v>
      </c>
      <c r="Q102" s="29"/>
      <c r="R102" s="30">
        <f t="shared" si="50"/>
        <v>0</v>
      </c>
      <c r="S102" s="30">
        <f t="shared" si="51"/>
        <v>0</v>
      </c>
      <c r="T102" s="43">
        <f t="shared" si="42"/>
        <v>0</v>
      </c>
      <c r="U102" s="43">
        <f t="shared" si="43"/>
        <v>0</v>
      </c>
      <c r="V102" s="29"/>
      <c r="W102" s="30">
        <f t="shared" si="52"/>
        <v>0</v>
      </c>
    </row>
    <row r="103" spans="1:23" x14ac:dyDescent="0.3">
      <c r="A103" s="46">
        <f t="shared" si="44"/>
        <v>5.28E-2</v>
      </c>
      <c r="B103" s="41">
        <f t="shared" si="53"/>
        <v>9</v>
      </c>
      <c r="C103" s="42" t="s">
        <v>8</v>
      </c>
      <c r="D103" s="45">
        <f t="shared" si="36"/>
        <v>0</v>
      </c>
      <c r="E103" s="43">
        <f t="shared" si="37"/>
        <v>0</v>
      </c>
      <c r="F103" s="43">
        <f t="shared" si="38"/>
        <v>0</v>
      </c>
      <c r="G103" s="44"/>
      <c r="H103" s="45">
        <f t="shared" si="45"/>
        <v>0</v>
      </c>
      <c r="I103" s="30">
        <f t="shared" si="46"/>
        <v>0</v>
      </c>
      <c r="J103" s="43">
        <f t="shared" si="47"/>
        <v>0</v>
      </c>
      <c r="K103" s="43">
        <f t="shared" si="39"/>
        <v>0</v>
      </c>
      <c r="L103" s="29"/>
      <c r="M103" s="30">
        <f t="shared" si="48"/>
        <v>0</v>
      </c>
      <c r="N103" s="30">
        <f t="shared" si="49"/>
        <v>0</v>
      </c>
      <c r="O103" s="43">
        <f t="shared" si="40"/>
        <v>0</v>
      </c>
      <c r="P103" s="43">
        <f t="shared" si="41"/>
        <v>0</v>
      </c>
      <c r="Q103" s="29"/>
      <c r="R103" s="30">
        <f t="shared" si="50"/>
        <v>0</v>
      </c>
      <c r="S103" s="30">
        <f t="shared" si="51"/>
        <v>0</v>
      </c>
      <c r="T103" s="43">
        <f t="shared" si="42"/>
        <v>0</v>
      </c>
      <c r="U103" s="43">
        <f t="shared" si="43"/>
        <v>0</v>
      </c>
      <c r="V103" s="29"/>
      <c r="W103" s="30">
        <f t="shared" si="52"/>
        <v>0</v>
      </c>
    </row>
    <row r="104" spans="1:23" x14ac:dyDescent="0.3">
      <c r="A104" s="46">
        <f t="shared" si="44"/>
        <v>9.5000000000000001E-2</v>
      </c>
      <c r="B104" s="41">
        <f t="shared" si="53"/>
        <v>10</v>
      </c>
      <c r="C104" s="42" t="s">
        <v>9</v>
      </c>
      <c r="D104" s="45">
        <f t="shared" si="36"/>
        <v>0</v>
      </c>
      <c r="E104" s="43">
        <f t="shared" si="37"/>
        <v>0</v>
      </c>
      <c r="F104" s="43">
        <f t="shared" si="38"/>
        <v>0</v>
      </c>
      <c r="G104" s="44"/>
      <c r="H104" s="45">
        <f t="shared" si="45"/>
        <v>0</v>
      </c>
      <c r="I104" s="30">
        <f t="shared" si="46"/>
        <v>0</v>
      </c>
      <c r="J104" s="43">
        <f t="shared" si="47"/>
        <v>0</v>
      </c>
      <c r="K104" s="43">
        <f t="shared" si="39"/>
        <v>0</v>
      </c>
      <c r="L104" s="29"/>
      <c r="M104" s="30">
        <f t="shared" si="48"/>
        <v>0</v>
      </c>
      <c r="N104" s="30">
        <f t="shared" si="49"/>
        <v>0</v>
      </c>
      <c r="O104" s="43">
        <f t="shared" si="40"/>
        <v>0</v>
      </c>
      <c r="P104" s="43">
        <f t="shared" si="41"/>
        <v>0</v>
      </c>
      <c r="Q104" s="29"/>
      <c r="R104" s="30">
        <f t="shared" si="50"/>
        <v>0</v>
      </c>
      <c r="S104" s="30">
        <f t="shared" si="51"/>
        <v>0</v>
      </c>
      <c r="T104" s="43">
        <f t="shared" si="42"/>
        <v>0</v>
      </c>
      <c r="U104" s="43">
        <f t="shared" si="43"/>
        <v>0</v>
      </c>
      <c r="V104" s="29"/>
      <c r="W104" s="30">
        <f t="shared" si="52"/>
        <v>0</v>
      </c>
    </row>
    <row r="105" spans="1:23" x14ac:dyDescent="0.3">
      <c r="A105" s="46">
        <f t="shared" si="44"/>
        <v>6.3299999999999995E-2</v>
      </c>
      <c r="B105" s="41">
        <f t="shared" si="53"/>
        <v>11</v>
      </c>
      <c r="C105" s="42" t="s">
        <v>10</v>
      </c>
      <c r="D105" s="45">
        <f t="shared" si="36"/>
        <v>1.8486764999999996E-3</v>
      </c>
      <c r="E105" s="43">
        <f t="shared" si="37"/>
        <v>7.3947059999999987E-4</v>
      </c>
      <c r="F105" s="43">
        <f t="shared" si="38"/>
        <v>0</v>
      </c>
      <c r="G105" s="44"/>
      <c r="H105" s="45">
        <f t="shared" si="45"/>
        <v>2.5881470999999994E-3</v>
      </c>
      <c r="I105" s="30">
        <f t="shared" si="46"/>
        <v>2.5881470999999994E-3</v>
      </c>
      <c r="J105" s="43">
        <f t="shared" si="47"/>
        <v>7.3947059999999987E-4</v>
      </c>
      <c r="K105" s="43">
        <f t="shared" si="39"/>
        <v>0</v>
      </c>
      <c r="L105" s="29"/>
      <c r="M105" s="30">
        <f t="shared" si="48"/>
        <v>3.3276176999999995E-3</v>
      </c>
      <c r="N105" s="30">
        <f t="shared" si="49"/>
        <v>3.3276176999999995E-3</v>
      </c>
      <c r="O105" s="43">
        <f t="shared" si="40"/>
        <v>7.3947059999999987E-4</v>
      </c>
      <c r="P105" s="43">
        <f t="shared" si="41"/>
        <v>0</v>
      </c>
      <c r="Q105" s="29"/>
      <c r="R105" s="30">
        <f t="shared" si="50"/>
        <v>4.0670882999999996E-3</v>
      </c>
      <c r="S105" s="30">
        <f t="shared" si="51"/>
        <v>4.0670882999999996E-3</v>
      </c>
      <c r="T105" s="43">
        <f t="shared" si="42"/>
        <v>7.3947059999999987E-4</v>
      </c>
      <c r="U105" s="43">
        <f t="shared" si="43"/>
        <v>0</v>
      </c>
      <c r="V105" s="29"/>
      <c r="W105" s="30">
        <f t="shared" si="52"/>
        <v>4.8065588999999997E-3</v>
      </c>
    </row>
    <row r="106" spans="1:23" x14ac:dyDescent="0.3">
      <c r="A106" s="46">
        <f t="shared" si="44"/>
        <v>6.3299999999999995E-2</v>
      </c>
      <c r="B106" s="41">
        <f t="shared" si="53"/>
        <v>12</v>
      </c>
      <c r="C106" s="42" t="s">
        <v>11</v>
      </c>
      <c r="D106" s="45">
        <f t="shared" si="36"/>
        <v>1.1162331789028499</v>
      </c>
      <c r="E106" s="43">
        <f t="shared" si="37"/>
        <v>0.3278022101259</v>
      </c>
      <c r="F106" s="43">
        <f t="shared" si="38"/>
        <v>0</v>
      </c>
      <c r="G106" s="44"/>
      <c r="H106" s="45">
        <f t="shared" si="45"/>
        <v>1.4440353890287498</v>
      </c>
      <c r="I106" s="30">
        <f t="shared" si="46"/>
        <v>1.4440353890287498</v>
      </c>
      <c r="J106" s="43">
        <f t="shared" si="47"/>
        <v>0.3278022101259</v>
      </c>
      <c r="K106" s="43">
        <f t="shared" si="39"/>
        <v>0</v>
      </c>
      <c r="L106" s="29"/>
      <c r="M106" s="30">
        <f t="shared" si="48"/>
        <v>1.7718375991546498</v>
      </c>
      <c r="N106" s="30">
        <f t="shared" si="49"/>
        <v>1.7718375991546498</v>
      </c>
      <c r="O106" s="43">
        <f t="shared" si="40"/>
        <v>0.3278022101259</v>
      </c>
      <c r="P106" s="43">
        <f t="shared" si="41"/>
        <v>0</v>
      </c>
      <c r="Q106" s="29"/>
      <c r="R106" s="30">
        <f t="shared" si="50"/>
        <v>2.0996398092805499</v>
      </c>
      <c r="S106" s="30">
        <f t="shared" si="51"/>
        <v>2.0996398092805499</v>
      </c>
      <c r="T106" s="43">
        <f t="shared" si="42"/>
        <v>0.3278022101259</v>
      </c>
      <c r="U106" s="43">
        <f t="shared" si="43"/>
        <v>0</v>
      </c>
      <c r="V106" s="29"/>
      <c r="W106" s="30">
        <f t="shared" si="52"/>
        <v>2.4274420194064499</v>
      </c>
    </row>
    <row r="107" spans="1:23" x14ac:dyDescent="0.3">
      <c r="A107" s="46">
        <f t="shared" si="44"/>
        <v>6.3299999999999995E-2</v>
      </c>
      <c r="B107" s="41">
        <f t="shared" si="53"/>
        <v>13</v>
      </c>
      <c r="C107" s="28" t="s">
        <v>12</v>
      </c>
      <c r="D107" s="45">
        <f t="shared" si="36"/>
        <v>0</v>
      </c>
      <c r="E107" s="43">
        <f t="shared" si="37"/>
        <v>0</v>
      </c>
      <c r="F107" s="43">
        <f t="shared" si="38"/>
        <v>0</v>
      </c>
      <c r="G107" s="44"/>
      <c r="H107" s="45">
        <f t="shared" si="45"/>
        <v>0</v>
      </c>
      <c r="I107" s="30">
        <f t="shared" si="46"/>
        <v>0</v>
      </c>
      <c r="J107" s="43">
        <f t="shared" si="47"/>
        <v>0</v>
      </c>
      <c r="K107" s="43">
        <f t="shared" si="39"/>
        <v>0</v>
      </c>
      <c r="L107" s="29"/>
      <c r="M107" s="30">
        <f t="shared" si="48"/>
        <v>0</v>
      </c>
      <c r="N107" s="30">
        <f t="shared" si="49"/>
        <v>0</v>
      </c>
      <c r="O107" s="43">
        <f t="shared" si="40"/>
        <v>0</v>
      </c>
      <c r="P107" s="43">
        <f t="shared" si="41"/>
        <v>0</v>
      </c>
      <c r="Q107" s="29"/>
      <c r="R107" s="30">
        <f t="shared" si="50"/>
        <v>0</v>
      </c>
      <c r="S107" s="30">
        <f t="shared" si="51"/>
        <v>0</v>
      </c>
      <c r="T107" s="43">
        <f t="shared" si="42"/>
        <v>0</v>
      </c>
      <c r="U107" s="43">
        <f t="shared" si="43"/>
        <v>0</v>
      </c>
      <c r="V107" s="29"/>
      <c r="W107" s="30">
        <f t="shared" si="52"/>
        <v>0</v>
      </c>
    </row>
    <row r="108" spans="1:23" x14ac:dyDescent="0.3">
      <c r="A108" s="46">
        <f t="shared" si="44"/>
        <v>0.15</v>
      </c>
      <c r="B108" s="41">
        <f t="shared" si="53"/>
        <v>14</v>
      </c>
      <c r="C108" s="28" t="s">
        <v>13</v>
      </c>
      <c r="D108" s="45">
        <f t="shared" si="36"/>
        <v>0</v>
      </c>
      <c r="E108" s="43">
        <f>IF((IFERROR(D108/((D53+E53)*100%),0))&lt;70%,MIN((MAX((D53+E53)*100%-D108,0)),(D53+E53/2)*$A108),MAX((E53+D53)*100%-D108,0)/E$113)</f>
        <v>0</v>
      </c>
      <c r="F108" s="43">
        <f t="shared" si="38"/>
        <v>0</v>
      </c>
      <c r="G108" s="44"/>
      <c r="H108" s="45">
        <f t="shared" si="45"/>
        <v>0</v>
      </c>
      <c r="I108" s="30">
        <f t="shared" si="46"/>
        <v>0</v>
      </c>
      <c r="J108" s="43">
        <f>IF((IFERROR(I108/((I53+J53)*100%),0))&lt;70%,MIN((MAX((I53+J53)*100%-I108,0)),(I53+J53/2)*$A108),MAX((J53+I53)*100%-I108,0)/J$113)</f>
        <v>0</v>
      </c>
      <c r="K108" s="43">
        <f t="shared" si="39"/>
        <v>0</v>
      </c>
      <c r="L108" s="29"/>
      <c r="M108" s="30">
        <f t="shared" si="48"/>
        <v>0</v>
      </c>
      <c r="N108" s="30">
        <f t="shared" si="49"/>
        <v>0</v>
      </c>
      <c r="O108" s="43">
        <f>IF((IFERROR(N108/((N53+O53)*100%),0))&lt;70%,MIN((MAX((N53+O53)*100%-N108,0)),(N53+O53/2)*$A108),MAX((O53+N53)*100%-N108,0)/O$113)</f>
        <v>0</v>
      </c>
      <c r="P108" s="43">
        <f t="shared" si="41"/>
        <v>0</v>
      </c>
      <c r="Q108" s="29"/>
      <c r="R108" s="30">
        <f t="shared" si="50"/>
        <v>0</v>
      </c>
      <c r="S108" s="30">
        <f t="shared" si="51"/>
        <v>0</v>
      </c>
      <c r="T108" s="43">
        <f>IF((IFERROR(S108/((S53+T53)*100%),0))&lt;70%,MIN((MAX((S53+T53)*100%-S108,0)),(S53+T53/2)*$A108),MAX((T53+S53)*100%-S108,0)/T$113)</f>
        <v>0</v>
      </c>
      <c r="U108" s="43">
        <f t="shared" si="43"/>
        <v>0</v>
      </c>
      <c r="V108" s="29"/>
      <c r="W108" s="30">
        <f t="shared" si="52"/>
        <v>0</v>
      </c>
    </row>
    <row r="109" spans="1:23" x14ac:dyDescent="0.3">
      <c r="A109" s="46">
        <f t="shared" si="44"/>
        <v>0.3</v>
      </c>
      <c r="B109" s="41">
        <f t="shared" si="53"/>
        <v>15</v>
      </c>
      <c r="C109" s="28" t="s">
        <v>14</v>
      </c>
      <c r="D109" s="45">
        <f t="shared" si="36"/>
        <v>0</v>
      </c>
      <c r="E109" s="43">
        <f>IF((IFERROR(D109/((D54+E54)*100%),0))&lt;70%,MIN((MAX((D54+E54)*100%-D109,0)),(D54+E54/2)*$A109),MAX((E54+D54)*100%-D109,0)/E$113)</f>
        <v>0</v>
      </c>
      <c r="F109" s="43">
        <f t="shared" si="38"/>
        <v>0</v>
      </c>
      <c r="G109" s="44"/>
      <c r="H109" s="45">
        <f t="shared" si="45"/>
        <v>0</v>
      </c>
      <c r="I109" s="30">
        <f t="shared" si="46"/>
        <v>0</v>
      </c>
      <c r="J109" s="43">
        <f>IF((IFERROR(I109/((I54+J54)*100%),0))&lt;70%,MIN((MAX((I54+J54)*100%-I109,0)),(I54+J54/2)*$A109),MAX((J54+I54)*100%-I109,0)/J$113)</f>
        <v>0</v>
      </c>
      <c r="K109" s="43">
        <f t="shared" si="39"/>
        <v>0</v>
      </c>
      <c r="L109" s="29"/>
      <c r="M109" s="30">
        <f t="shared" si="48"/>
        <v>0</v>
      </c>
      <c r="N109" s="30">
        <f t="shared" si="49"/>
        <v>0</v>
      </c>
      <c r="O109" s="43">
        <f>IF((IFERROR(N109/((N54+O54)*100%),0))&lt;70%,MIN((MAX((N54+O54)*100%-N109,0)),(N54+O54/2)*$A109),MAX((O54+N54)*100%-N109,0)/O$113)</f>
        <v>0</v>
      </c>
      <c r="P109" s="43">
        <f t="shared" si="41"/>
        <v>0</v>
      </c>
      <c r="Q109" s="29"/>
      <c r="R109" s="30">
        <f t="shared" si="50"/>
        <v>0</v>
      </c>
      <c r="S109" s="30">
        <f t="shared" si="51"/>
        <v>0</v>
      </c>
      <c r="T109" s="43">
        <f>IF((IFERROR(S109/((S54+T54)*100%),0))&lt;70%,MIN((MAX((S54+T54)*100%-S109,0)),(S54+T54/2)*$A109),MAX((T54+S54)*100%-S109,0)/T$113)</f>
        <v>0</v>
      </c>
      <c r="U109" s="43">
        <f t="shared" si="43"/>
        <v>0</v>
      </c>
      <c r="V109" s="29"/>
      <c r="W109" s="30">
        <f t="shared" si="52"/>
        <v>0</v>
      </c>
    </row>
    <row r="110" spans="1:23" x14ac:dyDescent="0.3">
      <c r="A110" s="46">
        <f t="shared" si="44"/>
        <v>0.3</v>
      </c>
      <c r="B110" s="41">
        <f t="shared" si="53"/>
        <v>16</v>
      </c>
      <c r="C110" s="28" t="s">
        <v>15</v>
      </c>
      <c r="D110" s="45">
        <f t="shared" si="36"/>
        <v>0</v>
      </c>
      <c r="E110" s="43">
        <f>IF((IFERROR(D110/((D55+E55)*100%),0))&lt;70%,MIN((MAX((D55+E55)*100%-D110,0)),(D55+E55/2)*$A110),MAX((E55+D55)*100%-D110,0)/E$113)</f>
        <v>0</v>
      </c>
      <c r="F110" s="43">
        <f t="shared" si="38"/>
        <v>0</v>
      </c>
      <c r="G110" s="44"/>
      <c r="H110" s="45">
        <f t="shared" si="45"/>
        <v>0</v>
      </c>
      <c r="I110" s="30">
        <f t="shared" si="46"/>
        <v>0</v>
      </c>
      <c r="J110" s="43">
        <f>IF((IFERROR(I110/((I55+J55)*100%),0))&lt;70%,MIN((MAX((I55+J55)*100%-I110,0)),(I55+J55/2)*$A110),MAX((J55+I55)*100%-I110,0)/J$113)</f>
        <v>0</v>
      </c>
      <c r="K110" s="43">
        <f t="shared" si="39"/>
        <v>0</v>
      </c>
      <c r="L110" s="29"/>
      <c r="M110" s="30">
        <f t="shared" si="48"/>
        <v>0</v>
      </c>
      <c r="N110" s="30">
        <f t="shared" si="49"/>
        <v>0</v>
      </c>
      <c r="O110" s="43">
        <f>IF((IFERROR(N110/((N55+O55)*100%),0))&lt;70%,MIN((MAX((N55+O55)*100%-N110,0)),(N55+O55/2)*$A110),MAX((O55+N55)*100%-N110,0)/O$113)</f>
        <v>0</v>
      </c>
      <c r="P110" s="43">
        <f t="shared" si="41"/>
        <v>0</v>
      </c>
      <c r="Q110" s="29"/>
      <c r="R110" s="30">
        <f t="shared" si="50"/>
        <v>0</v>
      </c>
      <c r="S110" s="30">
        <f t="shared" si="51"/>
        <v>0</v>
      </c>
      <c r="T110" s="43">
        <f>IF((IFERROR(S110/((S55+T55)*100%),0))&lt;70%,MIN((MAX((S55+T55)*100%-S110,0)),(S55+T55/2)*$A110),MAX((T55+S55)*100%-S110,0)/T$113)</f>
        <v>0</v>
      </c>
      <c r="U110" s="43">
        <f t="shared" si="43"/>
        <v>0</v>
      </c>
      <c r="V110" s="29"/>
      <c r="W110" s="30">
        <f t="shared" si="52"/>
        <v>0</v>
      </c>
    </row>
    <row r="111" spans="1:23" x14ac:dyDescent="0.3">
      <c r="A111" s="46">
        <f t="shared" si="44"/>
        <v>3.3399999999999999E-2</v>
      </c>
      <c r="B111" s="41">
        <f t="shared" si="53"/>
        <v>17</v>
      </c>
      <c r="C111" s="28" t="s">
        <v>16</v>
      </c>
      <c r="D111" s="45">
        <f t="shared" si="36"/>
        <v>0</v>
      </c>
      <c r="E111" s="43">
        <f>IF((IFERROR(D111/((D56+E56)*90%),0))&lt;70%,MIN((MAX((D56+E56)*90%-D111,0)),(D56+E56/2)*$A111),MAX((E56+D56)*90%-D111,0)/E$113)</f>
        <v>0</v>
      </c>
      <c r="F111" s="43">
        <f t="shared" si="38"/>
        <v>0</v>
      </c>
      <c r="G111" s="44"/>
      <c r="H111" s="45">
        <f t="shared" si="45"/>
        <v>0</v>
      </c>
      <c r="I111" s="30">
        <f t="shared" si="46"/>
        <v>0</v>
      </c>
      <c r="J111" s="43">
        <f>IF((IFERROR(I111/((I56+J56)*90%),0))&lt;70%,MIN((MAX((I56+J56)*90%-I111,0)),(I56+J56/2)*$A111),MAX((J56+I56)*90%-I111,0)/J$113)</f>
        <v>0</v>
      </c>
      <c r="K111" s="43">
        <f t="shared" si="39"/>
        <v>0</v>
      </c>
      <c r="L111" s="29"/>
      <c r="M111" s="30">
        <f t="shared" si="48"/>
        <v>0</v>
      </c>
      <c r="N111" s="30">
        <f t="shared" si="49"/>
        <v>0</v>
      </c>
      <c r="O111" s="43">
        <f>IF((IFERROR(N111/((N56+O56)*90%),0))&lt;70%,MIN((MAX((N56+O56)*90%-N111,0)),(N56+O56/2)*$A111),MAX((O56+N56)*90%-N111,0)/O$113)</f>
        <v>0</v>
      </c>
      <c r="P111" s="43">
        <f t="shared" si="41"/>
        <v>0</v>
      </c>
      <c r="Q111" s="29"/>
      <c r="R111" s="30">
        <f t="shared" si="50"/>
        <v>0</v>
      </c>
      <c r="S111" s="30">
        <f t="shared" si="51"/>
        <v>0</v>
      </c>
      <c r="T111" s="43">
        <f>IF((IFERROR(S111/((S56+T56)*90%),0))&lt;70%,MIN((MAX((S56+T56)*90%-S111,0)),(S56+T56/2)*$A111),MAX((T56+S56)*90%-S111,0)/T$113)</f>
        <v>0</v>
      </c>
      <c r="U111" s="43">
        <f t="shared" si="43"/>
        <v>0</v>
      </c>
      <c r="V111" s="29"/>
      <c r="W111" s="30">
        <f t="shared" si="52"/>
        <v>0</v>
      </c>
    </row>
    <row r="112" spans="1:23" ht="16" x14ac:dyDescent="0.3">
      <c r="B112" s="34"/>
      <c r="C112" s="35" t="s">
        <v>17</v>
      </c>
      <c r="D112" s="36">
        <f t="shared" ref="D112:W112" si="54">SUM(D95:D111)</f>
        <v>84.181108403105171</v>
      </c>
      <c r="E112" s="36">
        <f t="shared" si="54"/>
        <v>41.052556646379102</v>
      </c>
      <c r="F112" s="36">
        <f t="shared" si="54"/>
        <v>0</v>
      </c>
      <c r="G112" s="36">
        <f t="shared" si="54"/>
        <v>0</v>
      </c>
      <c r="H112" s="36">
        <f t="shared" si="54"/>
        <v>125.23366504948427</v>
      </c>
      <c r="I112" s="36">
        <f t="shared" si="54"/>
        <v>125.23366504948427</v>
      </c>
      <c r="J112" s="36">
        <f t="shared" si="54"/>
        <v>43.612168646379104</v>
      </c>
      <c r="K112" s="36">
        <f t="shared" si="54"/>
        <v>0</v>
      </c>
      <c r="L112" s="36">
        <f t="shared" si="54"/>
        <v>0</v>
      </c>
      <c r="M112" s="36">
        <f t="shared" si="54"/>
        <v>168.84583369586338</v>
      </c>
      <c r="N112" s="36">
        <f t="shared" si="54"/>
        <v>168.84583369586338</v>
      </c>
      <c r="O112" s="36">
        <f t="shared" si="54"/>
        <v>43.612168646379104</v>
      </c>
      <c r="P112" s="36">
        <f t="shared" si="54"/>
        <v>0</v>
      </c>
      <c r="Q112" s="36">
        <f t="shared" si="54"/>
        <v>0</v>
      </c>
      <c r="R112" s="36">
        <f t="shared" si="54"/>
        <v>212.45800234224248</v>
      </c>
      <c r="S112" s="36">
        <f t="shared" si="54"/>
        <v>212.45800234224248</v>
      </c>
      <c r="T112" s="36">
        <f t="shared" si="54"/>
        <v>43.612168646379104</v>
      </c>
      <c r="U112" s="36">
        <f t="shared" si="54"/>
        <v>0</v>
      </c>
      <c r="V112" s="36">
        <f t="shared" si="54"/>
        <v>0</v>
      </c>
      <c r="W112" s="36">
        <f t="shared" si="54"/>
        <v>256.07017098862156</v>
      </c>
    </row>
    <row r="113" spans="2:20" ht="16" x14ac:dyDescent="0.3">
      <c r="B113" s="38"/>
      <c r="C113" s="51"/>
      <c r="D113" s="54"/>
      <c r="E113" s="53">
        <f>T86-1</f>
        <v>11.049315068493151</v>
      </c>
      <c r="F113" s="54"/>
      <c r="G113" s="54"/>
      <c r="H113" s="54"/>
      <c r="J113" s="53">
        <f>E113-1</f>
        <v>10.049315068493151</v>
      </c>
      <c r="O113" s="53">
        <f>J113-1</f>
        <v>9.0493150684931507</v>
      </c>
      <c r="T113" s="53">
        <f>O113-1</f>
        <v>8.0493150684931507</v>
      </c>
    </row>
    <row r="114" spans="2:20" x14ac:dyDescent="0.3">
      <c r="B114" s="15"/>
      <c r="C114" s="15"/>
      <c r="D114" s="15"/>
      <c r="E114" s="15"/>
      <c r="F114" s="15"/>
      <c r="G114" s="15"/>
      <c r="H114" s="15"/>
      <c r="I114" s="15"/>
      <c r="J114" s="15"/>
      <c r="K114" s="15"/>
      <c r="L114" s="15"/>
      <c r="M114" s="15"/>
      <c r="N114" s="15"/>
      <c r="O114" s="15"/>
      <c r="P114" s="15"/>
      <c r="Q114" s="15"/>
      <c r="R114" s="15"/>
    </row>
    <row r="115" spans="2:20" x14ac:dyDescent="0.3">
      <c r="B115" s="14" t="s">
        <v>90</v>
      </c>
      <c r="C115" s="15"/>
      <c r="D115" s="15"/>
      <c r="E115" s="15"/>
      <c r="F115" s="15"/>
      <c r="G115" s="15"/>
      <c r="H115" s="15"/>
      <c r="I115" s="15"/>
      <c r="J115" s="15"/>
      <c r="K115" s="15"/>
      <c r="L115" s="15"/>
      <c r="M115" s="15"/>
      <c r="N115" s="15"/>
      <c r="O115" s="15"/>
      <c r="P115" s="15"/>
      <c r="Q115" s="15"/>
      <c r="R115" s="15"/>
    </row>
    <row r="116" spans="2:20" x14ac:dyDescent="0.3">
      <c r="B116" s="14"/>
      <c r="C116" s="15"/>
      <c r="D116" s="15"/>
      <c r="E116" s="15"/>
      <c r="F116" s="15"/>
      <c r="G116" s="15"/>
      <c r="H116" s="15"/>
      <c r="I116" s="15"/>
      <c r="J116" s="15"/>
      <c r="K116" s="15"/>
      <c r="L116" s="15"/>
      <c r="M116" s="15"/>
      <c r="N116" s="15"/>
      <c r="O116" s="15"/>
      <c r="P116" s="15"/>
      <c r="Q116" s="15"/>
      <c r="R116" s="15"/>
    </row>
    <row r="117" spans="2:20" x14ac:dyDescent="0.3">
      <c r="B117" s="15"/>
      <c r="C117" s="15"/>
      <c r="D117" s="19"/>
      <c r="E117" s="19"/>
      <c r="F117" s="19"/>
      <c r="G117" s="19"/>
      <c r="H117" s="19"/>
      <c r="I117" s="15"/>
      <c r="J117" s="16"/>
      <c r="K117" s="15"/>
      <c r="L117" s="15"/>
      <c r="M117" s="20" t="s">
        <v>22</v>
      </c>
      <c r="O117" s="15"/>
      <c r="P117" s="15"/>
      <c r="Q117" s="15"/>
    </row>
    <row r="118" spans="2:20" ht="15" customHeight="1" x14ac:dyDescent="0.3">
      <c r="B118" s="148" t="s">
        <v>23</v>
      </c>
      <c r="C118" s="148" t="s">
        <v>18</v>
      </c>
      <c r="D118" s="141" t="s">
        <v>24</v>
      </c>
      <c r="E118" s="142"/>
      <c r="F118" s="142"/>
      <c r="G118" s="142"/>
      <c r="H118" s="143"/>
      <c r="I118" s="144" t="s">
        <v>25</v>
      </c>
      <c r="J118" s="144"/>
      <c r="K118" s="144"/>
      <c r="L118" s="144"/>
      <c r="M118" s="144"/>
      <c r="N118" s="158"/>
      <c r="O118" s="158"/>
      <c r="P118" s="158"/>
      <c r="Q118" s="158"/>
      <c r="R118" s="158"/>
    </row>
    <row r="119" spans="2:20" x14ac:dyDescent="0.3">
      <c r="B119" s="148"/>
      <c r="C119" s="148"/>
      <c r="D119" s="146" t="s">
        <v>28</v>
      </c>
      <c r="E119" s="147"/>
      <c r="F119" s="147"/>
      <c r="G119" s="147"/>
      <c r="H119" s="147"/>
      <c r="I119" s="146" t="s">
        <v>28</v>
      </c>
      <c r="J119" s="147"/>
      <c r="K119" s="147"/>
      <c r="L119" s="147"/>
      <c r="M119" s="147"/>
      <c r="N119" s="156"/>
      <c r="O119" s="157"/>
      <c r="P119" s="157"/>
      <c r="Q119" s="157"/>
      <c r="R119" s="157"/>
    </row>
    <row r="120" spans="2:20" ht="42" x14ac:dyDescent="0.3">
      <c r="B120" s="148"/>
      <c r="C120" s="148"/>
      <c r="D120" s="23" t="s">
        <v>31</v>
      </c>
      <c r="E120" s="23" t="s">
        <v>32</v>
      </c>
      <c r="F120" s="39" t="s">
        <v>84</v>
      </c>
      <c r="G120" s="22" t="s">
        <v>34</v>
      </c>
      <c r="H120" s="23" t="s">
        <v>35</v>
      </c>
      <c r="I120" s="23" t="s">
        <v>31</v>
      </c>
      <c r="J120" s="23" t="s">
        <v>32</v>
      </c>
      <c r="K120" s="39" t="s">
        <v>84</v>
      </c>
      <c r="L120" s="22" t="s">
        <v>34</v>
      </c>
      <c r="M120" s="23" t="s">
        <v>35</v>
      </c>
      <c r="N120" s="107"/>
      <c r="O120" s="107"/>
      <c r="P120" s="108"/>
      <c r="Q120" s="109"/>
      <c r="R120" s="107"/>
    </row>
    <row r="121" spans="2:20" x14ac:dyDescent="0.3">
      <c r="B121" s="25"/>
      <c r="C121" s="25"/>
      <c r="D121" s="25" t="s">
        <v>36</v>
      </c>
      <c r="E121" s="25" t="s">
        <v>37</v>
      </c>
      <c r="F121" s="25" t="s">
        <v>38</v>
      </c>
      <c r="G121" s="25" t="s">
        <v>39</v>
      </c>
      <c r="H121" s="25" t="s">
        <v>40</v>
      </c>
      <c r="I121" s="25" t="s">
        <v>41</v>
      </c>
      <c r="J121" s="25" t="s">
        <v>42</v>
      </c>
      <c r="K121" s="25" t="s">
        <v>43</v>
      </c>
      <c r="L121" s="25" t="s">
        <v>44</v>
      </c>
      <c r="M121" s="25" t="s">
        <v>45</v>
      </c>
      <c r="N121" s="110"/>
      <c r="O121" s="110"/>
      <c r="P121" s="110"/>
      <c r="Q121" s="110"/>
      <c r="R121" s="110"/>
    </row>
    <row r="122" spans="2:20" x14ac:dyDescent="0.3">
      <c r="B122" s="41">
        <v>1</v>
      </c>
      <c r="C122" s="42" t="s">
        <v>0</v>
      </c>
      <c r="D122" s="43">
        <f t="shared" ref="D122:G137" si="55">D14-D68</f>
        <v>0</v>
      </c>
      <c r="E122" s="43">
        <f t="shared" si="55"/>
        <v>0</v>
      </c>
      <c r="F122" s="43">
        <f t="shared" si="55"/>
        <v>0</v>
      </c>
      <c r="G122" s="43">
        <f t="shared" si="55"/>
        <v>0</v>
      </c>
      <c r="H122" s="43">
        <f>D122+E122-F122-G122</f>
        <v>0</v>
      </c>
      <c r="I122" s="43">
        <f t="shared" ref="I122:L137" si="56">I14-I68</f>
        <v>0</v>
      </c>
      <c r="J122" s="43">
        <f t="shared" si="56"/>
        <v>0.26700089999999999</v>
      </c>
      <c r="K122" s="43">
        <f t="shared" si="56"/>
        <v>0</v>
      </c>
      <c r="L122" s="43">
        <f t="shared" si="56"/>
        <v>0</v>
      </c>
      <c r="M122" s="45">
        <f>I122+J122-K122-L122</f>
        <v>0.26700089999999999</v>
      </c>
      <c r="N122" s="111"/>
      <c r="O122" s="111"/>
      <c r="P122" s="111"/>
      <c r="Q122" s="111"/>
      <c r="R122" s="112"/>
    </row>
    <row r="123" spans="2:20" x14ac:dyDescent="0.3">
      <c r="B123" s="41">
        <f>B122+1</f>
        <v>2</v>
      </c>
      <c r="C123" s="42" t="s">
        <v>1</v>
      </c>
      <c r="D123" s="43">
        <f t="shared" si="55"/>
        <v>0</v>
      </c>
      <c r="E123" s="43">
        <f t="shared" si="55"/>
        <v>0</v>
      </c>
      <c r="F123" s="43">
        <f t="shared" si="55"/>
        <v>0</v>
      </c>
      <c r="G123" s="43">
        <f t="shared" si="55"/>
        <v>0</v>
      </c>
      <c r="H123" s="43">
        <f t="shared" ref="H123:H138" si="57">D123+E123-F123-G123</f>
        <v>0</v>
      </c>
      <c r="I123" s="43">
        <f t="shared" si="56"/>
        <v>0</v>
      </c>
      <c r="J123" s="43">
        <f t="shared" si="56"/>
        <v>0</v>
      </c>
      <c r="K123" s="43">
        <f t="shared" si="56"/>
        <v>0</v>
      </c>
      <c r="L123" s="43">
        <f t="shared" si="56"/>
        <v>0</v>
      </c>
      <c r="M123" s="45">
        <f t="shared" ref="M123:M138" si="58">I123+J123-K123-L123</f>
        <v>0</v>
      </c>
      <c r="N123" s="111"/>
      <c r="O123" s="111"/>
      <c r="P123" s="111"/>
      <c r="Q123" s="111"/>
      <c r="R123" s="112"/>
    </row>
    <row r="124" spans="2:20" x14ac:dyDescent="0.3">
      <c r="B124" s="41">
        <f t="shared" ref="B124:B138" si="59">B123+1</f>
        <v>3</v>
      </c>
      <c r="C124" s="42" t="s">
        <v>2</v>
      </c>
      <c r="D124" s="43">
        <f t="shared" si="55"/>
        <v>-4.7953420799999993</v>
      </c>
      <c r="E124" s="43">
        <f t="shared" si="55"/>
        <v>0.26730791999999998</v>
      </c>
      <c r="F124" s="43">
        <f t="shared" si="55"/>
        <v>0</v>
      </c>
      <c r="G124" s="43">
        <f t="shared" si="55"/>
        <v>0</v>
      </c>
      <c r="H124" s="43">
        <f t="shared" si="57"/>
        <v>-4.5280341599999989</v>
      </c>
      <c r="I124" s="43">
        <f t="shared" si="56"/>
        <v>-4.5280341599999998</v>
      </c>
      <c r="J124" s="43">
        <f t="shared" si="56"/>
        <v>0.26730791999999998</v>
      </c>
      <c r="K124" s="43">
        <f t="shared" si="56"/>
        <v>0</v>
      </c>
      <c r="L124" s="43">
        <f t="shared" si="56"/>
        <v>0</v>
      </c>
      <c r="M124" s="45">
        <f t="shared" si="58"/>
        <v>-4.2607262399999994</v>
      </c>
      <c r="N124" s="111"/>
      <c r="O124" s="111"/>
      <c r="P124" s="111"/>
      <c r="Q124" s="111"/>
      <c r="R124" s="112"/>
    </row>
    <row r="125" spans="2:20" x14ac:dyDescent="0.3">
      <c r="B125" s="41">
        <f t="shared" si="59"/>
        <v>4</v>
      </c>
      <c r="C125" s="42" t="s">
        <v>3</v>
      </c>
      <c r="D125" s="43">
        <f t="shared" si="55"/>
        <v>12.368244488796382</v>
      </c>
      <c r="E125" s="43">
        <f t="shared" si="55"/>
        <v>-0.44034200850096533</v>
      </c>
      <c r="F125" s="43">
        <f t="shared" si="55"/>
        <v>0</v>
      </c>
      <c r="G125" s="43">
        <f t="shared" si="55"/>
        <v>0</v>
      </c>
      <c r="H125" s="43">
        <f t="shared" si="57"/>
        <v>11.927902480295417</v>
      </c>
      <c r="I125" s="43">
        <f t="shared" si="56"/>
        <v>11.927902480295415</v>
      </c>
      <c r="J125" s="43">
        <f t="shared" si="56"/>
        <v>-0.68324662192176522</v>
      </c>
      <c r="K125" s="43">
        <f t="shared" si="56"/>
        <v>0</v>
      </c>
      <c r="L125" s="43">
        <f t="shared" si="56"/>
        <v>0</v>
      </c>
      <c r="M125" s="45">
        <f t="shared" si="58"/>
        <v>11.244655858373651</v>
      </c>
      <c r="N125" s="111"/>
      <c r="O125" s="111"/>
      <c r="P125" s="111"/>
      <c r="Q125" s="111"/>
      <c r="R125" s="112"/>
    </row>
    <row r="126" spans="2:20" x14ac:dyDescent="0.3">
      <c r="B126" s="41">
        <f t="shared" si="59"/>
        <v>5</v>
      </c>
      <c r="C126" s="42" t="s">
        <v>4</v>
      </c>
      <c r="D126" s="43">
        <f t="shared" si="55"/>
        <v>64.68688288590954</v>
      </c>
      <c r="E126" s="43">
        <f t="shared" si="55"/>
        <v>11.087920693719949</v>
      </c>
      <c r="F126" s="43">
        <f t="shared" si="55"/>
        <v>0</v>
      </c>
      <c r="G126" s="43">
        <f t="shared" si="55"/>
        <v>0</v>
      </c>
      <c r="H126" s="43">
        <f t="shared" si="57"/>
        <v>75.774803579629491</v>
      </c>
      <c r="I126" s="43">
        <f t="shared" si="56"/>
        <v>75.774803579629491</v>
      </c>
      <c r="J126" s="43">
        <f t="shared" si="56"/>
        <v>3.593724231289948</v>
      </c>
      <c r="K126" s="43">
        <f t="shared" si="56"/>
        <v>0</v>
      </c>
      <c r="L126" s="43">
        <f t="shared" si="56"/>
        <v>0</v>
      </c>
      <c r="M126" s="45">
        <f t="shared" si="58"/>
        <v>79.368527810919446</v>
      </c>
      <c r="N126" s="111"/>
      <c r="O126" s="111"/>
      <c r="P126" s="111"/>
      <c r="Q126" s="111"/>
      <c r="R126" s="112"/>
    </row>
    <row r="127" spans="2:20" x14ac:dyDescent="0.3">
      <c r="B127" s="41">
        <f t="shared" si="59"/>
        <v>6</v>
      </c>
      <c r="C127" s="42" t="s">
        <v>5</v>
      </c>
      <c r="D127" s="43">
        <f t="shared" si="55"/>
        <v>7.7794487794176126</v>
      </c>
      <c r="E127" s="43">
        <f t="shared" si="55"/>
        <v>129.64439298293178</v>
      </c>
      <c r="F127" s="43">
        <f t="shared" si="55"/>
        <v>0</v>
      </c>
      <c r="G127" s="43">
        <f t="shared" si="55"/>
        <v>0</v>
      </c>
      <c r="H127" s="43">
        <f t="shared" si="57"/>
        <v>137.42384176234938</v>
      </c>
      <c r="I127" s="43">
        <f t="shared" si="56"/>
        <v>137.42384176234938</v>
      </c>
      <c r="J127" s="43">
        <f t="shared" si="56"/>
        <v>74.538278747202185</v>
      </c>
      <c r="K127" s="43">
        <f t="shared" si="56"/>
        <v>0</v>
      </c>
      <c r="L127" s="43">
        <f t="shared" si="56"/>
        <v>0</v>
      </c>
      <c r="M127" s="45">
        <f t="shared" si="58"/>
        <v>211.96212050955157</v>
      </c>
      <c r="N127" s="111"/>
      <c r="O127" s="111"/>
      <c r="P127" s="111"/>
      <c r="Q127" s="111"/>
      <c r="R127" s="112"/>
    </row>
    <row r="128" spans="2:20" x14ac:dyDescent="0.3">
      <c r="B128" s="41">
        <f t="shared" si="59"/>
        <v>7</v>
      </c>
      <c r="C128" s="42" t="s">
        <v>6</v>
      </c>
      <c r="D128" s="43">
        <f t="shared" si="55"/>
        <v>4.5937339084800008</v>
      </c>
      <c r="E128" s="43">
        <f t="shared" si="55"/>
        <v>-1.1327015116800001</v>
      </c>
      <c r="F128" s="43">
        <f t="shared" si="55"/>
        <v>0</v>
      </c>
      <c r="G128" s="43">
        <f t="shared" si="55"/>
        <v>0</v>
      </c>
      <c r="H128" s="43">
        <f t="shared" si="57"/>
        <v>3.4610323968000007</v>
      </c>
      <c r="I128" s="43">
        <f t="shared" si="56"/>
        <v>3.4610323968000003</v>
      </c>
      <c r="J128" s="43">
        <f t="shared" si="56"/>
        <v>-1.1327015116800001</v>
      </c>
      <c r="K128" s="43">
        <f t="shared" si="56"/>
        <v>0</v>
      </c>
      <c r="L128" s="43">
        <f t="shared" si="56"/>
        <v>0</v>
      </c>
      <c r="M128" s="45">
        <f t="shared" si="58"/>
        <v>2.3283308851200002</v>
      </c>
      <c r="N128" s="111"/>
      <c r="O128" s="111"/>
      <c r="P128" s="111"/>
      <c r="Q128" s="111"/>
      <c r="R128" s="112"/>
    </row>
    <row r="129" spans="2:33" x14ac:dyDescent="0.3">
      <c r="B129" s="41">
        <f t="shared" si="59"/>
        <v>8</v>
      </c>
      <c r="C129" s="42" t="s">
        <v>7</v>
      </c>
      <c r="D129" s="43">
        <f t="shared" si="55"/>
        <v>0</v>
      </c>
      <c r="E129" s="43">
        <f t="shared" si="55"/>
        <v>0</v>
      </c>
      <c r="F129" s="43">
        <f t="shared" si="55"/>
        <v>0</v>
      </c>
      <c r="G129" s="43">
        <f t="shared" si="55"/>
        <v>0</v>
      </c>
      <c r="H129" s="43">
        <f t="shared" si="57"/>
        <v>0</v>
      </c>
      <c r="I129" s="43">
        <f t="shared" si="56"/>
        <v>0</v>
      </c>
      <c r="J129" s="43">
        <f t="shared" si="56"/>
        <v>0</v>
      </c>
      <c r="K129" s="43">
        <f t="shared" si="56"/>
        <v>0</v>
      </c>
      <c r="L129" s="43">
        <f t="shared" si="56"/>
        <v>0</v>
      </c>
      <c r="M129" s="45">
        <f t="shared" si="58"/>
        <v>0</v>
      </c>
      <c r="N129" s="111"/>
      <c r="O129" s="111"/>
      <c r="P129" s="111"/>
      <c r="Q129" s="111"/>
      <c r="R129" s="112"/>
    </row>
    <row r="130" spans="2:33" x14ac:dyDescent="0.3">
      <c r="B130" s="41">
        <f t="shared" si="59"/>
        <v>9</v>
      </c>
      <c r="C130" s="42" t="s">
        <v>8</v>
      </c>
      <c r="D130" s="43">
        <f t="shared" si="55"/>
        <v>0</v>
      </c>
      <c r="E130" s="43">
        <f t="shared" si="55"/>
        <v>0</v>
      </c>
      <c r="F130" s="43">
        <f t="shared" si="55"/>
        <v>0</v>
      </c>
      <c r="G130" s="43">
        <f t="shared" si="55"/>
        <v>0</v>
      </c>
      <c r="H130" s="43">
        <f t="shared" si="57"/>
        <v>0</v>
      </c>
      <c r="I130" s="43">
        <f t="shared" si="56"/>
        <v>0</v>
      </c>
      <c r="J130" s="43">
        <f t="shared" si="56"/>
        <v>0</v>
      </c>
      <c r="K130" s="43">
        <f t="shared" si="56"/>
        <v>0</v>
      </c>
      <c r="L130" s="43">
        <f t="shared" si="56"/>
        <v>0</v>
      </c>
      <c r="M130" s="45">
        <f t="shared" si="58"/>
        <v>0</v>
      </c>
      <c r="N130" s="111"/>
      <c r="O130" s="111"/>
      <c r="P130" s="111"/>
      <c r="Q130" s="111"/>
      <c r="R130" s="112"/>
    </row>
    <row r="131" spans="2:33" x14ac:dyDescent="0.3">
      <c r="B131" s="41">
        <f t="shared" si="59"/>
        <v>10</v>
      </c>
      <c r="C131" s="42" t="s">
        <v>9</v>
      </c>
      <c r="D131" s="43">
        <f t="shared" si="55"/>
        <v>0</v>
      </c>
      <c r="E131" s="43">
        <f t="shared" si="55"/>
        <v>0</v>
      </c>
      <c r="F131" s="43">
        <f t="shared" si="55"/>
        <v>0</v>
      </c>
      <c r="G131" s="43">
        <f t="shared" si="55"/>
        <v>0</v>
      </c>
      <c r="H131" s="43">
        <f t="shared" si="57"/>
        <v>0</v>
      </c>
      <c r="I131" s="43">
        <f t="shared" si="56"/>
        <v>0</v>
      </c>
      <c r="J131" s="43">
        <f t="shared" si="56"/>
        <v>0</v>
      </c>
      <c r="K131" s="43">
        <f t="shared" si="56"/>
        <v>0</v>
      </c>
      <c r="L131" s="43">
        <f t="shared" si="56"/>
        <v>0</v>
      </c>
      <c r="M131" s="45">
        <f t="shared" si="58"/>
        <v>0</v>
      </c>
      <c r="N131" s="111"/>
      <c r="O131" s="111"/>
      <c r="P131" s="111"/>
      <c r="Q131" s="111"/>
      <c r="R131" s="112"/>
    </row>
    <row r="132" spans="2:33" x14ac:dyDescent="0.3">
      <c r="B132" s="41">
        <f t="shared" si="59"/>
        <v>11</v>
      </c>
      <c r="C132" s="42" t="s">
        <v>10</v>
      </c>
      <c r="D132" s="43">
        <f t="shared" si="55"/>
        <v>0</v>
      </c>
      <c r="E132" s="43">
        <f t="shared" si="55"/>
        <v>0</v>
      </c>
      <c r="F132" s="43">
        <f t="shared" si="55"/>
        <v>0</v>
      </c>
      <c r="G132" s="43">
        <f t="shared" si="55"/>
        <v>0</v>
      </c>
      <c r="H132" s="43">
        <f t="shared" si="57"/>
        <v>0</v>
      </c>
      <c r="I132" s="43">
        <f t="shared" si="56"/>
        <v>0</v>
      </c>
      <c r="J132" s="43">
        <f t="shared" si="56"/>
        <v>1.13122647E-2</v>
      </c>
      <c r="K132" s="43">
        <f t="shared" si="56"/>
        <v>0</v>
      </c>
      <c r="L132" s="43">
        <f t="shared" si="56"/>
        <v>0</v>
      </c>
      <c r="M132" s="45">
        <f t="shared" si="58"/>
        <v>1.13122647E-2</v>
      </c>
      <c r="N132" s="111"/>
      <c r="O132" s="111"/>
      <c r="P132" s="111"/>
      <c r="Q132" s="111"/>
      <c r="R132" s="112"/>
    </row>
    <row r="133" spans="2:33" x14ac:dyDescent="0.3">
      <c r="B133" s="41">
        <f t="shared" si="59"/>
        <v>12</v>
      </c>
      <c r="C133" s="42" t="s">
        <v>11</v>
      </c>
      <c r="D133" s="43">
        <f t="shared" si="55"/>
        <v>0</v>
      </c>
      <c r="E133" s="43">
        <f t="shared" si="55"/>
        <v>4.5392768302059503</v>
      </c>
      <c r="F133" s="43">
        <f t="shared" si="55"/>
        <v>0</v>
      </c>
      <c r="G133" s="43">
        <f t="shared" si="55"/>
        <v>0</v>
      </c>
      <c r="H133" s="43">
        <f t="shared" si="57"/>
        <v>4.5392768302059503</v>
      </c>
      <c r="I133" s="43">
        <f t="shared" si="56"/>
        <v>4.5392768302059503</v>
      </c>
      <c r="J133" s="43">
        <f t="shared" si="56"/>
        <v>0.17864433414300007</v>
      </c>
      <c r="K133" s="43">
        <f t="shared" si="56"/>
        <v>0</v>
      </c>
      <c r="L133" s="43">
        <f t="shared" si="56"/>
        <v>0</v>
      </c>
      <c r="M133" s="45">
        <f t="shared" si="58"/>
        <v>4.71792116434895</v>
      </c>
      <c r="N133" s="111"/>
      <c r="O133" s="111"/>
      <c r="P133" s="111"/>
      <c r="Q133" s="111"/>
      <c r="R133" s="112"/>
    </row>
    <row r="134" spans="2:33" x14ac:dyDescent="0.3">
      <c r="B134" s="41">
        <f t="shared" si="59"/>
        <v>13</v>
      </c>
      <c r="C134" s="28" t="s">
        <v>12</v>
      </c>
      <c r="D134" s="43">
        <f t="shared" si="55"/>
        <v>0</v>
      </c>
      <c r="E134" s="43">
        <f t="shared" si="55"/>
        <v>0</v>
      </c>
      <c r="F134" s="43">
        <f t="shared" si="55"/>
        <v>0</v>
      </c>
      <c r="G134" s="43">
        <f t="shared" si="55"/>
        <v>0</v>
      </c>
      <c r="H134" s="43">
        <f t="shared" si="57"/>
        <v>0</v>
      </c>
      <c r="I134" s="43">
        <f t="shared" si="56"/>
        <v>0</v>
      </c>
      <c r="J134" s="43">
        <f t="shared" si="56"/>
        <v>0</v>
      </c>
      <c r="K134" s="43">
        <f t="shared" si="56"/>
        <v>0</v>
      </c>
      <c r="L134" s="43">
        <f t="shared" si="56"/>
        <v>0</v>
      </c>
      <c r="M134" s="45">
        <f t="shared" si="58"/>
        <v>0</v>
      </c>
      <c r="N134" s="111"/>
      <c r="O134" s="111"/>
      <c r="P134" s="111"/>
      <c r="Q134" s="111"/>
      <c r="R134" s="112"/>
    </row>
    <row r="135" spans="2:33" x14ac:dyDescent="0.3">
      <c r="B135" s="41">
        <f t="shared" si="59"/>
        <v>14</v>
      </c>
      <c r="C135" s="28" t="s">
        <v>13</v>
      </c>
      <c r="D135" s="43">
        <f t="shared" si="55"/>
        <v>0</v>
      </c>
      <c r="E135" s="43">
        <f t="shared" si="55"/>
        <v>0</v>
      </c>
      <c r="F135" s="43">
        <f t="shared" si="55"/>
        <v>0</v>
      </c>
      <c r="G135" s="43">
        <f t="shared" si="55"/>
        <v>0</v>
      </c>
      <c r="H135" s="43">
        <f t="shared" si="57"/>
        <v>0</v>
      </c>
      <c r="I135" s="43">
        <f t="shared" si="56"/>
        <v>0</v>
      </c>
      <c r="J135" s="43">
        <f t="shared" si="56"/>
        <v>0</v>
      </c>
      <c r="K135" s="43">
        <f t="shared" si="56"/>
        <v>0</v>
      </c>
      <c r="L135" s="43">
        <f t="shared" si="56"/>
        <v>0</v>
      </c>
      <c r="M135" s="45">
        <f t="shared" si="58"/>
        <v>0</v>
      </c>
      <c r="N135" s="111"/>
      <c r="O135" s="111"/>
      <c r="P135" s="111"/>
      <c r="Q135" s="111"/>
      <c r="R135" s="112"/>
    </row>
    <row r="136" spans="2:33" x14ac:dyDescent="0.3">
      <c r="B136" s="41">
        <f t="shared" si="59"/>
        <v>15</v>
      </c>
      <c r="C136" s="28" t="s">
        <v>14</v>
      </c>
      <c r="D136" s="43">
        <f t="shared" si="55"/>
        <v>0</v>
      </c>
      <c r="E136" s="43">
        <f t="shared" si="55"/>
        <v>0</v>
      </c>
      <c r="F136" s="43">
        <f t="shared" si="55"/>
        <v>0</v>
      </c>
      <c r="G136" s="43">
        <f t="shared" si="55"/>
        <v>0</v>
      </c>
      <c r="H136" s="43">
        <f t="shared" si="57"/>
        <v>0</v>
      </c>
      <c r="I136" s="43">
        <f t="shared" si="56"/>
        <v>0</v>
      </c>
      <c r="J136" s="43">
        <f t="shared" si="56"/>
        <v>0</v>
      </c>
      <c r="K136" s="43">
        <f t="shared" si="56"/>
        <v>0</v>
      </c>
      <c r="L136" s="43">
        <f t="shared" si="56"/>
        <v>0</v>
      </c>
      <c r="M136" s="45">
        <f t="shared" si="58"/>
        <v>0</v>
      </c>
      <c r="N136" s="111"/>
      <c r="O136" s="111"/>
      <c r="P136" s="111"/>
      <c r="Q136" s="111"/>
      <c r="R136" s="112"/>
    </row>
    <row r="137" spans="2:33" x14ac:dyDescent="0.3">
      <c r="B137" s="41">
        <f t="shared" si="59"/>
        <v>16</v>
      </c>
      <c r="C137" s="28" t="s">
        <v>15</v>
      </c>
      <c r="D137" s="43">
        <f t="shared" si="55"/>
        <v>0</v>
      </c>
      <c r="E137" s="43">
        <f t="shared" si="55"/>
        <v>0</v>
      </c>
      <c r="F137" s="43">
        <f t="shared" si="55"/>
        <v>0</v>
      </c>
      <c r="G137" s="43">
        <f t="shared" si="55"/>
        <v>0</v>
      </c>
      <c r="H137" s="43">
        <f t="shared" si="57"/>
        <v>0</v>
      </c>
      <c r="I137" s="43">
        <f t="shared" si="56"/>
        <v>0</v>
      </c>
      <c r="J137" s="43">
        <f t="shared" si="56"/>
        <v>0</v>
      </c>
      <c r="K137" s="43">
        <f t="shared" si="56"/>
        <v>0</v>
      </c>
      <c r="L137" s="43">
        <f t="shared" si="56"/>
        <v>0</v>
      </c>
      <c r="M137" s="45">
        <f t="shared" si="58"/>
        <v>0</v>
      </c>
      <c r="N137" s="111"/>
      <c r="O137" s="111"/>
      <c r="P137" s="111"/>
      <c r="Q137" s="111"/>
      <c r="R137" s="112"/>
    </row>
    <row r="138" spans="2:33" x14ac:dyDescent="0.3">
      <c r="B138" s="41">
        <f t="shared" si="59"/>
        <v>17</v>
      </c>
      <c r="C138" s="28" t="s">
        <v>16</v>
      </c>
      <c r="D138" s="43">
        <f t="shared" ref="D138:G138" si="60">D30-D84</f>
        <v>0</v>
      </c>
      <c r="E138" s="43">
        <f t="shared" si="60"/>
        <v>0</v>
      </c>
      <c r="F138" s="43">
        <f t="shared" si="60"/>
        <v>0</v>
      </c>
      <c r="G138" s="43">
        <f t="shared" si="60"/>
        <v>0</v>
      </c>
      <c r="H138" s="43">
        <f t="shared" si="57"/>
        <v>0</v>
      </c>
      <c r="I138" s="43">
        <f t="shared" ref="I138:L138" si="61">I30-I84</f>
        <v>0</v>
      </c>
      <c r="J138" s="43">
        <f t="shared" si="61"/>
        <v>0</v>
      </c>
      <c r="K138" s="43">
        <f t="shared" si="61"/>
        <v>0</v>
      </c>
      <c r="L138" s="43">
        <f t="shared" si="61"/>
        <v>0</v>
      </c>
      <c r="M138" s="45">
        <f t="shared" si="58"/>
        <v>0</v>
      </c>
      <c r="N138" s="111"/>
      <c r="O138" s="111"/>
      <c r="P138" s="111"/>
      <c r="Q138" s="111"/>
      <c r="R138" s="112"/>
    </row>
    <row r="139" spans="2:33" ht="16" x14ac:dyDescent="0.3">
      <c r="B139" s="34"/>
      <c r="C139" s="35" t="s">
        <v>17</v>
      </c>
      <c r="D139" s="36">
        <f>SUM(D122:D137)</f>
        <v>84.632967982603532</v>
      </c>
      <c r="E139" s="36">
        <f t="shared" ref="E139:M139" si="62">SUM(E122:E137)</f>
        <v>143.9658549066767</v>
      </c>
      <c r="F139" s="36">
        <f t="shared" si="62"/>
        <v>0</v>
      </c>
      <c r="G139" s="36">
        <f t="shared" si="62"/>
        <v>0</v>
      </c>
      <c r="H139" s="36">
        <f t="shared" si="62"/>
        <v>228.59882288928023</v>
      </c>
      <c r="I139" s="36">
        <f t="shared" si="62"/>
        <v>228.59882288928023</v>
      </c>
      <c r="J139" s="36">
        <f t="shared" si="62"/>
        <v>77.040320263733364</v>
      </c>
      <c r="K139" s="36">
        <f t="shared" si="62"/>
        <v>0</v>
      </c>
      <c r="L139" s="36">
        <f t="shared" si="62"/>
        <v>0</v>
      </c>
      <c r="M139" s="36">
        <f t="shared" si="62"/>
        <v>305.63914315301361</v>
      </c>
      <c r="N139" s="113"/>
      <c r="O139" s="113"/>
      <c r="P139" s="113"/>
      <c r="Q139" s="113"/>
      <c r="R139" s="113"/>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0" t="s">
        <v>26</v>
      </c>
      <c r="E144" s="140"/>
      <c r="F144" s="140"/>
      <c r="G144" s="140"/>
      <c r="H144" s="140"/>
      <c r="I144" s="140" t="s">
        <v>27</v>
      </c>
      <c r="J144" s="140"/>
      <c r="K144" s="140"/>
      <c r="L144" s="140"/>
      <c r="M144" s="140"/>
      <c r="N144" s="149" t="s">
        <v>57</v>
      </c>
      <c r="O144" s="150"/>
      <c r="P144" s="150"/>
      <c r="Q144" s="150"/>
      <c r="R144" s="151"/>
      <c r="S144" s="140" t="s">
        <v>58</v>
      </c>
      <c r="T144" s="140"/>
      <c r="U144" s="140"/>
      <c r="V144" s="140"/>
      <c r="W144" s="140"/>
      <c r="X144" s="140" t="s">
        <v>59</v>
      </c>
      <c r="Y144" s="140"/>
      <c r="Z144" s="140"/>
      <c r="AA144" s="140"/>
      <c r="AB144" s="140"/>
      <c r="AC144" s="140" t="s">
        <v>60</v>
      </c>
      <c r="AD144" s="140"/>
      <c r="AE144" s="140"/>
      <c r="AF144" s="140"/>
      <c r="AG144" s="140"/>
    </row>
    <row r="145" spans="2:33" x14ac:dyDescent="0.3">
      <c r="B145" s="148"/>
      <c r="C145" s="148"/>
      <c r="D145" s="144" t="s">
        <v>29</v>
      </c>
      <c r="E145" s="145"/>
      <c r="F145" s="145"/>
      <c r="G145" s="145"/>
      <c r="H145" s="145"/>
      <c r="I145" s="144" t="s">
        <v>30</v>
      </c>
      <c r="J145" s="145"/>
      <c r="K145" s="145"/>
      <c r="L145" s="145"/>
      <c r="M145" s="145"/>
      <c r="N145" s="141" t="s">
        <v>30</v>
      </c>
      <c r="O145" s="142"/>
      <c r="P145" s="142"/>
      <c r="Q145" s="142"/>
      <c r="R145" s="143"/>
      <c r="S145" s="144" t="s">
        <v>30</v>
      </c>
      <c r="T145" s="145"/>
      <c r="U145" s="145"/>
      <c r="V145" s="145"/>
      <c r="W145" s="145"/>
      <c r="X145" s="144" t="s">
        <v>30</v>
      </c>
      <c r="Y145" s="145"/>
      <c r="Z145" s="145"/>
      <c r="AA145" s="145"/>
      <c r="AB145" s="145"/>
      <c r="AC145" s="144" t="s">
        <v>30</v>
      </c>
      <c r="AD145" s="145"/>
      <c r="AE145" s="145"/>
      <c r="AF145" s="145"/>
      <c r="AG145" s="145"/>
    </row>
    <row r="146" spans="2:3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23" t="s">
        <v>33</v>
      </c>
      <c r="V146" s="22" t="s">
        <v>34</v>
      </c>
      <c r="W146" s="23" t="s">
        <v>35</v>
      </c>
      <c r="X146" s="23" t="s">
        <v>31</v>
      </c>
      <c r="Y146" s="23" t="s">
        <v>32</v>
      </c>
      <c r="Z146" s="23" t="s">
        <v>33</v>
      </c>
      <c r="AA146" s="22" t="s">
        <v>34</v>
      </c>
      <c r="AB146" s="23" t="s">
        <v>35</v>
      </c>
      <c r="AC146" s="23" t="s">
        <v>31</v>
      </c>
      <c r="AD146" s="23" t="s">
        <v>32</v>
      </c>
      <c r="AE146" s="23" t="s">
        <v>33</v>
      </c>
      <c r="AF146" s="22" t="s">
        <v>34</v>
      </c>
      <c r="AG146" s="23" t="s">
        <v>35</v>
      </c>
    </row>
    <row r="147" spans="2:33" ht="28" x14ac:dyDescent="0.3">
      <c r="B147" s="25"/>
      <c r="C147" s="25"/>
      <c r="D147" s="25" t="s">
        <v>61</v>
      </c>
      <c r="E147" s="25" t="s">
        <v>62</v>
      </c>
      <c r="F147" s="25" t="s">
        <v>63</v>
      </c>
      <c r="G147" s="25" t="s">
        <v>64</v>
      </c>
      <c r="H147" s="25" t="s">
        <v>65</v>
      </c>
      <c r="I147" s="25" t="s">
        <v>66</v>
      </c>
      <c r="J147" s="25" t="s">
        <v>67</v>
      </c>
      <c r="K147" s="25" t="s">
        <v>68</v>
      </c>
      <c r="L147" s="25" t="s">
        <v>69</v>
      </c>
      <c r="M147" s="25" t="s">
        <v>70</v>
      </c>
      <c r="N147" s="25" t="s">
        <v>71</v>
      </c>
      <c r="O147" s="25" t="s">
        <v>72</v>
      </c>
      <c r="P147" s="25" t="s">
        <v>73</v>
      </c>
      <c r="Q147" s="25" t="s">
        <v>74</v>
      </c>
      <c r="R147" s="25" t="s">
        <v>75</v>
      </c>
      <c r="S147" s="25" t="s">
        <v>71</v>
      </c>
      <c r="T147" s="25" t="s">
        <v>72</v>
      </c>
      <c r="U147" s="25" t="s">
        <v>73</v>
      </c>
      <c r="V147" s="25" t="s">
        <v>74</v>
      </c>
      <c r="W147" s="25" t="s">
        <v>75</v>
      </c>
      <c r="X147" s="25" t="s">
        <v>71</v>
      </c>
      <c r="Y147" s="25" t="s">
        <v>72</v>
      </c>
      <c r="Z147" s="25" t="s">
        <v>73</v>
      </c>
      <c r="AA147" s="25" t="s">
        <v>74</v>
      </c>
      <c r="AB147" s="25" t="s">
        <v>75</v>
      </c>
      <c r="AC147" s="25" t="s">
        <v>71</v>
      </c>
      <c r="AD147" s="25" t="s">
        <v>72</v>
      </c>
      <c r="AE147" s="25" t="s">
        <v>73</v>
      </c>
      <c r="AF147" s="25" t="s">
        <v>74</v>
      </c>
      <c r="AG147" s="25" t="s">
        <v>75</v>
      </c>
    </row>
    <row r="148" spans="2:33" x14ac:dyDescent="0.3">
      <c r="B148" s="41">
        <v>1</v>
      </c>
      <c r="C148" s="42" t="s">
        <v>0</v>
      </c>
      <c r="D148" s="43">
        <f t="shared" ref="D148:G164" si="63">N14-N68</f>
        <v>0.26700089999999999</v>
      </c>
      <c r="E148" s="43">
        <f t="shared" si="63"/>
        <v>0</v>
      </c>
      <c r="F148" s="43">
        <f t="shared" si="63"/>
        <v>0</v>
      </c>
      <c r="G148" s="43">
        <f t="shared" si="63"/>
        <v>0</v>
      </c>
      <c r="H148" s="43">
        <f>D148+E148-F148-G148</f>
        <v>0.26700089999999999</v>
      </c>
      <c r="I148" s="43">
        <f t="shared" ref="I148:L164" si="64">S14-S68</f>
        <v>0.26700089999999999</v>
      </c>
      <c r="J148" s="43">
        <f t="shared" si="64"/>
        <v>0</v>
      </c>
      <c r="K148" s="43">
        <f t="shared" si="64"/>
        <v>0</v>
      </c>
      <c r="L148" s="43">
        <f t="shared" si="64"/>
        <v>0</v>
      </c>
      <c r="M148" s="45">
        <f>I148+J148-K148-L148</f>
        <v>0.26700089999999999</v>
      </c>
      <c r="N148" s="43">
        <f t="shared" ref="N148:Q164" si="65">D40-D95</f>
        <v>0.26700089999999999</v>
      </c>
      <c r="O148" s="43">
        <f t="shared" si="65"/>
        <v>0</v>
      </c>
      <c r="P148" s="43">
        <f t="shared" si="65"/>
        <v>0</v>
      </c>
      <c r="Q148" s="43">
        <f t="shared" si="65"/>
        <v>0</v>
      </c>
      <c r="R148" s="45">
        <f>N148+O148-P148-Q148</f>
        <v>0.26700089999999999</v>
      </c>
      <c r="S148" s="30">
        <f>R148</f>
        <v>0.26700089999999999</v>
      </c>
      <c r="T148" s="29"/>
      <c r="U148" s="30"/>
      <c r="V148" s="29"/>
      <c r="W148" s="30">
        <f>S148+T148-U148-V148</f>
        <v>0.26700089999999999</v>
      </c>
      <c r="X148" s="30">
        <f>W148</f>
        <v>0.26700089999999999</v>
      </c>
      <c r="Y148" s="29"/>
      <c r="Z148" s="30"/>
      <c r="AA148" s="29"/>
      <c r="AB148" s="30">
        <f>X148+Y148-Z148-AA148</f>
        <v>0.26700089999999999</v>
      </c>
      <c r="AC148" s="30">
        <f>AB148</f>
        <v>0.26700089999999999</v>
      </c>
      <c r="AD148" s="29"/>
      <c r="AE148" s="30"/>
      <c r="AF148" s="29"/>
      <c r="AG148" s="30">
        <f>AC148+AD148-AE148-AF148</f>
        <v>0.26700089999999999</v>
      </c>
    </row>
    <row r="149" spans="2:33" x14ac:dyDescent="0.3">
      <c r="B149" s="41">
        <f>B148+1</f>
        <v>2</v>
      </c>
      <c r="C149" s="42" t="s">
        <v>1</v>
      </c>
      <c r="D149" s="43">
        <f t="shared" si="63"/>
        <v>0</v>
      </c>
      <c r="E149" s="43">
        <f t="shared" si="63"/>
        <v>0</v>
      </c>
      <c r="F149" s="43">
        <f t="shared" si="63"/>
        <v>0</v>
      </c>
      <c r="G149" s="43">
        <f t="shared" si="63"/>
        <v>0</v>
      </c>
      <c r="H149" s="43">
        <f t="shared" ref="H149:H164" si="66">D149+E149-F149-G149</f>
        <v>0</v>
      </c>
      <c r="I149" s="43">
        <f t="shared" si="64"/>
        <v>0</v>
      </c>
      <c r="J149" s="43">
        <f t="shared" si="64"/>
        <v>0</v>
      </c>
      <c r="K149" s="43">
        <f t="shared" si="64"/>
        <v>0</v>
      </c>
      <c r="L149" s="43">
        <f t="shared" si="64"/>
        <v>0</v>
      </c>
      <c r="M149" s="45">
        <f t="shared" ref="M149:M164" si="67">I149+J149-K149-L149</f>
        <v>0</v>
      </c>
      <c r="N149" s="43">
        <f t="shared" si="65"/>
        <v>0</v>
      </c>
      <c r="O149" s="43">
        <f t="shared" si="65"/>
        <v>0</v>
      </c>
      <c r="P149" s="43">
        <f t="shared" si="65"/>
        <v>0</v>
      </c>
      <c r="Q149" s="43">
        <f t="shared" si="65"/>
        <v>0</v>
      </c>
      <c r="R149" s="45">
        <f t="shared" ref="R149:R164" si="68">N149+O149-P149-Q149</f>
        <v>0</v>
      </c>
      <c r="S149" s="30">
        <f t="shared" ref="S149:S164" si="69">R149</f>
        <v>0</v>
      </c>
      <c r="T149" s="29"/>
      <c r="U149" s="30"/>
      <c r="V149" s="29"/>
      <c r="W149" s="30">
        <f t="shared" ref="W149:W164" si="70">S149+T149-U149-V149</f>
        <v>0</v>
      </c>
      <c r="X149" s="30">
        <f t="shared" ref="X149:X164" si="71">W149</f>
        <v>0</v>
      </c>
      <c r="Y149" s="29"/>
      <c r="Z149" s="30"/>
      <c r="AA149" s="29"/>
      <c r="AB149" s="30">
        <f t="shared" ref="AB149:AB164" si="72">X149+Y149-Z149-AA149</f>
        <v>0</v>
      </c>
      <c r="AC149" s="30">
        <f t="shared" ref="AC149:AC164" si="73">AB149</f>
        <v>0</v>
      </c>
      <c r="AD149" s="29"/>
      <c r="AE149" s="30"/>
      <c r="AF149" s="29"/>
      <c r="AG149" s="30">
        <f t="shared" ref="AG149:AG164" si="74">AC149+AD149-AE149-AF149</f>
        <v>0</v>
      </c>
    </row>
    <row r="150" spans="2:33" x14ac:dyDescent="0.3">
      <c r="B150" s="41">
        <f t="shared" ref="B150:B164" si="75">B149+1</f>
        <v>3</v>
      </c>
      <c r="C150" s="42" t="s">
        <v>2</v>
      </c>
      <c r="D150" s="43">
        <f t="shared" si="63"/>
        <v>-4.2607262399999994</v>
      </c>
      <c r="E150" s="43">
        <f t="shared" si="63"/>
        <v>0.26730791999999998</v>
      </c>
      <c r="F150" s="43">
        <f t="shared" si="63"/>
        <v>0</v>
      </c>
      <c r="G150" s="43">
        <f t="shared" si="63"/>
        <v>0</v>
      </c>
      <c r="H150" s="43">
        <f t="shared" si="66"/>
        <v>-3.9934183199999995</v>
      </c>
      <c r="I150" s="43">
        <f t="shared" si="64"/>
        <v>-3.99341832</v>
      </c>
      <c r="J150" s="43">
        <f t="shared" si="64"/>
        <v>0.26730791999999998</v>
      </c>
      <c r="K150" s="43">
        <f t="shared" si="64"/>
        <v>0</v>
      </c>
      <c r="L150" s="43">
        <f t="shared" si="64"/>
        <v>0</v>
      </c>
      <c r="M150" s="45">
        <f t="shared" si="67"/>
        <v>-3.7261104</v>
      </c>
      <c r="N150" s="43">
        <f t="shared" si="65"/>
        <v>-3.7261103999999996</v>
      </c>
      <c r="O150" s="43">
        <f t="shared" si="65"/>
        <v>0.26730791999999998</v>
      </c>
      <c r="P150" s="43">
        <f t="shared" si="65"/>
        <v>0</v>
      </c>
      <c r="Q150" s="43">
        <f t="shared" si="65"/>
        <v>0</v>
      </c>
      <c r="R150" s="45">
        <f t="shared" si="68"/>
        <v>-3.4588024799999997</v>
      </c>
      <c r="S150" s="30">
        <f t="shared" si="69"/>
        <v>-3.4588024799999997</v>
      </c>
      <c r="T150" s="29"/>
      <c r="U150" s="30"/>
      <c r="V150" s="29"/>
      <c r="W150" s="30">
        <f t="shared" si="70"/>
        <v>-3.4588024799999997</v>
      </c>
      <c r="X150" s="30">
        <f t="shared" si="71"/>
        <v>-3.4588024799999997</v>
      </c>
      <c r="Y150" s="29"/>
      <c r="Z150" s="30"/>
      <c r="AA150" s="29"/>
      <c r="AB150" s="30">
        <f t="shared" si="72"/>
        <v>-3.4588024799999997</v>
      </c>
      <c r="AC150" s="30">
        <f t="shared" si="73"/>
        <v>-3.4588024799999997</v>
      </c>
      <c r="AD150" s="29"/>
      <c r="AE150" s="30"/>
      <c r="AF150" s="29"/>
      <c r="AG150" s="30">
        <f t="shared" si="74"/>
        <v>-3.4588024799999997</v>
      </c>
    </row>
    <row r="151" spans="2:33" x14ac:dyDescent="0.3">
      <c r="B151" s="41">
        <f t="shared" si="75"/>
        <v>4</v>
      </c>
      <c r="C151" s="42" t="s">
        <v>3</v>
      </c>
      <c r="D151" s="43">
        <f t="shared" si="63"/>
        <v>11.244655858373649</v>
      </c>
      <c r="E151" s="43">
        <f t="shared" si="63"/>
        <v>-0.68324662192176522</v>
      </c>
      <c r="F151" s="43">
        <f t="shared" si="63"/>
        <v>0</v>
      </c>
      <c r="G151" s="43">
        <f t="shared" si="63"/>
        <v>0</v>
      </c>
      <c r="H151" s="43">
        <f t="shared" si="66"/>
        <v>10.561409236451883</v>
      </c>
      <c r="I151" s="43">
        <f t="shared" si="64"/>
        <v>10.561409236451885</v>
      </c>
      <c r="J151" s="43">
        <f t="shared" si="64"/>
        <v>-0.68324662192176522</v>
      </c>
      <c r="K151" s="43">
        <f t="shared" si="64"/>
        <v>0</v>
      </c>
      <c r="L151" s="43">
        <f t="shared" si="64"/>
        <v>0</v>
      </c>
      <c r="M151" s="45">
        <f t="shared" si="67"/>
        <v>9.8781626145301189</v>
      </c>
      <c r="N151" s="43">
        <f t="shared" si="65"/>
        <v>9.8781626145301189</v>
      </c>
      <c r="O151" s="43">
        <f t="shared" si="65"/>
        <v>-0.68324662192176522</v>
      </c>
      <c r="P151" s="43">
        <f t="shared" si="65"/>
        <v>0</v>
      </c>
      <c r="Q151" s="43">
        <f t="shared" si="65"/>
        <v>0</v>
      </c>
      <c r="R151" s="45">
        <f t="shared" si="68"/>
        <v>9.1949159926083546</v>
      </c>
      <c r="S151" s="30">
        <f t="shared" si="69"/>
        <v>9.1949159926083546</v>
      </c>
      <c r="T151" s="29"/>
      <c r="U151" s="30"/>
      <c r="V151" s="29"/>
      <c r="W151" s="30">
        <f t="shared" si="70"/>
        <v>9.1949159926083546</v>
      </c>
      <c r="X151" s="30">
        <f t="shared" si="71"/>
        <v>9.1949159926083546</v>
      </c>
      <c r="Y151" s="29"/>
      <c r="Z151" s="30"/>
      <c r="AA151" s="29"/>
      <c r="AB151" s="30">
        <f t="shared" si="72"/>
        <v>9.1949159926083546</v>
      </c>
      <c r="AC151" s="30">
        <f t="shared" si="73"/>
        <v>9.1949159926083546</v>
      </c>
      <c r="AD151" s="29"/>
      <c r="AE151" s="30"/>
      <c r="AF151" s="29"/>
      <c r="AG151" s="30">
        <f t="shared" si="74"/>
        <v>9.1949159926083546</v>
      </c>
    </row>
    <row r="152" spans="2:33" x14ac:dyDescent="0.3">
      <c r="B152" s="41">
        <f t="shared" si="75"/>
        <v>5</v>
      </c>
      <c r="C152" s="42" t="s">
        <v>4</v>
      </c>
      <c r="D152" s="43">
        <f t="shared" si="63"/>
        <v>79.368527810919446</v>
      </c>
      <c r="E152" s="43">
        <f t="shared" si="63"/>
        <v>41.68742049885995</v>
      </c>
      <c r="F152" s="43">
        <f t="shared" si="63"/>
        <v>0</v>
      </c>
      <c r="G152" s="43">
        <f t="shared" si="63"/>
        <v>0</v>
      </c>
      <c r="H152" s="43">
        <f t="shared" si="66"/>
        <v>121.0559483097794</v>
      </c>
      <c r="I152" s="43">
        <f t="shared" si="64"/>
        <v>121.05594830977941</v>
      </c>
      <c r="J152" s="43">
        <f t="shared" si="64"/>
        <v>2.1793544988599471</v>
      </c>
      <c r="K152" s="43">
        <f t="shared" si="64"/>
        <v>0</v>
      </c>
      <c r="L152" s="43">
        <f t="shared" si="64"/>
        <v>0</v>
      </c>
      <c r="M152" s="45">
        <f t="shared" si="67"/>
        <v>123.23530280863936</v>
      </c>
      <c r="N152" s="43">
        <f t="shared" si="65"/>
        <v>123.23530280863935</v>
      </c>
      <c r="O152" s="43">
        <f t="shared" si="65"/>
        <v>-4.6020345011400519</v>
      </c>
      <c r="P152" s="43">
        <f t="shared" si="65"/>
        <v>0</v>
      </c>
      <c r="Q152" s="43">
        <f t="shared" si="65"/>
        <v>0</v>
      </c>
      <c r="R152" s="45">
        <f t="shared" si="68"/>
        <v>118.63326830749929</v>
      </c>
      <c r="S152" s="30">
        <f t="shared" si="69"/>
        <v>118.63326830749929</v>
      </c>
      <c r="T152" s="29"/>
      <c r="U152" s="30"/>
      <c r="V152" s="29"/>
      <c r="W152" s="30">
        <f t="shared" si="70"/>
        <v>118.63326830749929</v>
      </c>
      <c r="X152" s="30">
        <f t="shared" si="71"/>
        <v>118.63326830749929</v>
      </c>
      <c r="Y152" s="29"/>
      <c r="Z152" s="30"/>
      <c r="AA152" s="29"/>
      <c r="AB152" s="30">
        <f t="shared" si="72"/>
        <v>118.63326830749929</v>
      </c>
      <c r="AC152" s="30">
        <f t="shared" si="73"/>
        <v>118.63326830749929</v>
      </c>
      <c r="AD152" s="29"/>
      <c r="AE152" s="30"/>
      <c r="AF152" s="29"/>
      <c r="AG152" s="30">
        <f t="shared" si="74"/>
        <v>118.63326830749929</v>
      </c>
    </row>
    <row r="153" spans="2:33" x14ac:dyDescent="0.3">
      <c r="B153" s="41">
        <f t="shared" si="75"/>
        <v>6</v>
      </c>
      <c r="C153" s="42" t="s">
        <v>5</v>
      </c>
      <c r="D153" s="43">
        <f t="shared" si="63"/>
        <v>211.96212050955157</v>
      </c>
      <c r="E153" s="43">
        <f t="shared" si="63"/>
        <v>234.06778064715979</v>
      </c>
      <c r="F153" s="43">
        <f t="shared" si="63"/>
        <v>0</v>
      </c>
      <c r="G153" s="43">
        <f t="shared" si="63"/>
        <v>0</v>
      </c>
      <c r="H153" s="43">
        <f t="shared" si="66"/>
        <v>446.02990115671139</v>
      </c>
      <c r="I153" s="43">
        <f t="shared" si="64"/>
        <v>446.02990115671133</v>
      </c>
      <c r="J153" s="43">
        <f t="shared" si="64"/>
        <v>116.71500464715977</v>
      </c>
      <c r="K153" s="43">
        <f t="shared" si="64"/>
        <v>0</v>
      </c>
      <c r="L153" s="43">
        <f t="shared" si="64"/>
        <v>0</v>
      </c>
      <c r="M153" s="45">
        <f t="shared" si="67"/>
        <v>562.74490580387112</v>
      </c>
      <c r="N153" s="43">
        <f t="shared" si="65"/>
        <v>562.74490580387112</v>
      </c>
      <c r="O153" s="43">
        <f t="shared" si="65"/>
        <v>61.379160647159779</v>
      </c>
      <c r="P153" s="43">
        <f t="shared" si="65"/>
        <v>0</v>
      </c>
      <c r="Q153" s="43">
        <f t="shared" si="65"/>
        <v>0</v>
      </c>
      <c r="R153" s="45">
        <f t="shared" si="68"/>
        <v>624.1240664510309</v>
      </c>
      <c r="S153" s="30">
        <f t="shared" si="69"/>
        <v>624.1240664510309</v>
      </c>
      <c r="T153" s="29"/>
      <c r="U153" s="30"/>
      <c r="V153" s="29"/>
      <c r="W153" s="30">
        <f t="shared" si="70"/>
        <v>624.1240664510309</v>
      </c>
      <c r="X153" s="30">
        <f t="shared" si="71"/>
        <v>624.1240664510309</v>
      </c>
      <c r="Y153" s="29"/>
      <c r="Z153" s="30"/>
      <c r="AA153" s="29"/>
      <c r="AB153" s="30">
        <f t="shared" si="72"/>
        <v>624.1240664510309</v>
      </c>
      <c r="AC153" s="30">
        <f t="shared" si="73"/>
        <v>624.1240664510309</v>
      </c>
      <c r="AD153" s="29"/>
      <c r="AE153" s="30"/>
      <c r="AF153" s="29"/>
      <c r="AG153" s="30">
        <f t="shared" si="74"/>
        <v>624.1240664510309</v>
      </c>
    </row>
    <row r="154" spans="2:33" x14ac:dyDescent="0.3">
      <c r="B154" s="41">
        <f t="shared" si="75"/>
        <v>7</v>
      </c>
      <c r="C154" s="42" t="s">
        <v>6</v>
      </c>
      <c r="D154" s="43">
        <f t="shared" si="63"/>
        <v>2.3283308851200002</v>
      </c>
      <c r="E154" s="43">
        <f t="shared" si="63"/>
        <v>-0.13020240975116526</v>
      </c>
      <c r="F154" s="43">
        <f t="shared" si="63"/>
        <v>0</v>
      </c>
      <c r="G154" s="43">
        <f t="shared" si="63"/>
        <v>0</v>
      </c>
      <c r="H154" s="43">
        <f t="shared" si="66"/>
        <v>2.198128475368835</v>
      </c>
      <c r="I154" s="43">
        <f t="shared" si="64"/>
        <v>2.1981284753688346</v>
      </c>
      <c r="J154" s="43">
        <f t="shared" si="64"/>
        <v>-0.13020240975116523</v>
      </c>
      <c r="K154" s="43">
        <f t="shared" si="64"/>
        <v>0</v>
      </c>
      <c r="L154" s="43">
        <f t="shared" si="64"/>
        <v>0</v>
      </c>
      <c r="M154" s="45">
        <f t="shared" si="67"/>
        <v>2.0679260656176695</v>
      </c>
      <c r="N154" s="43">
        <f t="shared" si="65"/>
        <v>2.0679260656176695</v>
      </c>
      <c r="O154" s="43">
        <f t="shared" si="65"/>
        <v>-0.13020240975116523</v>
      </c>
      <c r="P154" s="43">
        <f t="shared" si="65"/>
        <v>0</v>
      </c>
      <c r="Q154" s="43">
        <f t="shared" si="65"/>
        <v>0</v>
      </c>
      <c r="R154" s="45">
        <f t="shared" si="68"/>
        <v>1.9377236558665043</v>
      </c>
      <c r="S154" s="30">
        <f t="shared" si="69"/>
        <v>1.9377236558665043</v>
      </c>
      <c r="T154" s="29"/>
      <c r="U154" s="30"/>
      <c r="V154" s="29"/>
      <c r="W154" s="30">
        <f t="shared" si="70"/>
        <v>1.9377236558665043</v>
      </c>
      <c r="X154" s="30">
        <f t="shared" si="71"/>
        <v>1.9377236558665043</v>
      </c>
      <c r="Y154" s="29"/>
      <c r="Z154" s="30"/>
      <c r="AA154" s="29"/>
      <c r="AB154" s="30">
        <f t="shared" si="72"/>
        <v>1.9377236558665043</v>
      </c>
      <c r="AC154" s="30">
        <f t="shared" si="73"/>
        <v>1.9377236558665043</v>
      </c>
      <c r="AD154" s="29"/>
      <c r="AE154" s="30"/>
      <c r="AF154" s="29"/>
      <c r="AG154" s="30">
        <f t="shared" si="74"/>
        <v>1.9377236558665043</v>
      </c>
    </row>
    <row r="155" spans="2:33" x14ac:dyDescent="0.3">
      <c r="B155" s="41">
        <f t="shared" si="75"/>
        <v>8</v>
      </c>
      <c r="C155" s="42" t="s">
        <v>7</v>
      </c>
      <c r="D155" s="43">
        <f t="shared" si="63"/>
        <v>0</v>
      </c>
      <c r="E155" s="43">
        <f t="shared" si="63"/>
        <v>0</v>
      </c>
      <c r="F155" s="43">
        <f t="shared" si="63"/>
        <v>0</v>
      </c>
      <c r="G155" s="43">
        <f t="shared" si="63"/>
        <v>0</v>
      </c>
      <c r="H155" s="43">
        <f t="shared" si="66"/>
        <v>0</v>
      </c>
      <c r="I155" s="43">
        <f t="shared" si="64"/>
        <v>0</v>
      </c>
      <c r="J155" s="43">
        <f t="shared" si="64"/>
        <v>0</v>
      </c>
      <c r="K155" s="43">
        <f t="shared" si="64"/>
        <v>0</v>
      </c>
      <c r="L155" s="43">
        <f t="shared" si="64"/>
        <v>0</v>
      </c>
      <c r="M155" s="45">
        <f t="shared" si="67"/>
        <v>0</v>
      </c>
      <c r="N155" s="43">
        <f t="shared" si="65"/>
        <v>0</v>
      </c>
      <c r="O155" s="43">
        <f t="shared" si="65"/>
        <v>0</v>
      </c>
      <c r="P155" s="43">
        <f t="shared" si="65"/>
        <v>0</v>
      </c>
      <c r="Q155" s="43">
        <f t="shared" si="65"/>
        <v>0</v>
      </c>
      <c r="R155" s="45">
        <f t="shared" si="68"/>
        <v>0</v>
      </c>
      <c r="S155" s="30">
        <f t="shared" si="69"/>
        <v>0</v>
      </c>
      <c r="T155" s="29"/>
      <c r="U155" s="30"/>
      <c r="V155" s="29"/>
      <c r="W155" s="30">
        <f t="shared" si="70"/>
        <v>0</v>
      </c>
      <c r="X155" s="30">
        <f t="shared" si="71"/>
        <v>0</v>
      </c>
      <c r="Y155" s="29"/>
      <c r="Z155" s="30"/>
      <c r="AA155" s="29"/>
      <c r="AB155" s="30">
        <f t="shared" si="72"/>
        <v>0</v>
      </c>
      <c r="AC155" s="30">
        <f t="shared" si="73"/>
        <v>0</v>
      </c>
      <c r="AD155" s="29"/>
      <c r="AE155" s="30"/>
      <c r="AF155" s="29"/>
      <c r="AG155" s="30">
        <f t="shared" si="74"/>
        <v>0</v>
      </c>
    </row>
    <row r="156" spans="2:33" x14ac:dyDescent="0.3">
      <c r="B156" s="41">
        <f t="shared" si="75"/>
        <v>9</v>
      </c>
      <c r="C156" s="42" t="s">
        <v>8</v>
      </c>
      <c r="D156" s="43">
        <f t="shared" si="63"/>
        <v>0</v>
      </c>
      <c r="E156" s="43">
        <f t="shared" si="63"/>
        <v>0</v>
      </c>
      <c r="F156" s="43">
        <f t="shared" si="63"/>
        <v>0</v>
      </c>
      <c r="G156" s="43">
        <f t="shared" si="63"/>
        <v>0</v>
      </c>
      <c r="H156" s="43">
        <f t="shared" si="66"/>
        <v>0</v>
      </c>
      <c r="I156" s="43">
        <f t="shared" si="64"/>
        <v>0</v>
      </c>
      <c r="J156" s="43">
        <f t="shared" si="64"/>
        <v>0</v>
      </c>
      <c r="K156" s="43">
        <f t="shared" si="64"/>
        <v>0</v>
      </c>
      <c r="L156" s="43">
        <f t="shared" si="64"/>
        <v>0</v>
      </c>
      <c r="M156" s="45">
        <f t="shared" si="67"/>
        <v>0</v>
      </c>
      <c r="N156" s="43">
        <f t="shared" si="65"/>
        <v>0</v>
      </c>
      <c r="O156" s="43">
        <f t="shared" si="65"/>
        <v>0</v>
      </c>
      <c r="P156" s="43">
        <f t="shared" si="65"/>
        <v>0</v>
      </c>
      <c r="Q156" s="43">
        <f t="shared" si="65"/>
        <v>0</v>
      </c>
      <c r="R156" s="45">
        <f t="shared" si="68"/>
        <v>0</v>
      </c>
      <c r="S156" s="30">
        <f t="shared" si="69"/>
        <v>0</v>
      </c>
      <c r="T156" s="29"/>
      <c r="U156" s="30"/>
      <c r="V156" s="29"/>
      <c r="W156" s="30">
        <f t="shared" si="70"/>
        <v>0</v>
      </c>
      <c r="X156" s="30">
        <f t="shared" si="71"/>
        <v>0</v>
      </c>
      <c r="Y156" s="29"/>
      <c r="Z156" s="30"/>
      <c r="AA156" s="29"/>
      <c r="AB156" s="30">
        <f t="shared" si="72"/>
        <v>0</v>
      </c>
      <c r="AC156" s="30">
        <f t="shared" si="73"/>
        <v>0</v>
      </c>
      <c r="AD156" s="29"/>
      <c r="AE156" s="30"/>
      <c r="AF156" s="29"/>
      <c r="AG156" s="30">
        <f t="shared" si="74"/>
        <v>0</v>
      </c>
    </row>
    <row r="157" spans="2:33" x14ac:dyDescent="0.3">
      <c r="B157" s="41">
        <f t="shared" si="75"/>
        <v>10</v>
      </c>
      <c r="C157" s="42" t="s">
        <v>9</v>
      </c>
      <c r="D157" s="43">
        <f t="shared" si="63"/>
        <v>0</v>
      </c>
      <c r="E157" s="43">
        <f t="shared" si="63"/>
        <v>0</v>
      </c>
      <c r="F157" s="43">
        <f t="shared" si="63"/>
        <v>0</v>
      </c>
      <c r="G157" s="43">
        <f t="shared" si="63"/>
        <v>0</v>
      </c>
      <c r="H157" s="43">
        <f t="shared" si="66"/>
        <v>0</v>
      </c>
      <c r="I157" s="43">
        <f t="shared" si="64"/>
        <v>0</v>
      </c>
      <c r="J157" s="43">
        <f t="shared" si="64"/>
        <v>0</v>
      </c>
      <c r="K157" s="43">
        <f t="shared" si="64"/>
        <v>0</v>
      </c>
      <c r="L157" s="43">
        <f t="shared" si="64"/>
        <v>0</v>
      </c>
      <c r="M157" s="45">
        <f t="shared" si="67"/>
        <v>0</v>
      </c>
      <c r="N157" s="43">
        <f t="shared" si="65"/>
        <v>0</v>
      </c>
      <c r="O157" s="43">
        <f t="shared" si="65"/>
        <v>0</v>
      </c>
      <c r="P157" s="43">
        <f t="shared" si="65"/>
        <v>0</v>
      </c>
      <c r="Q157" s="43">
        <f t="shared" si="65"/>
        <v>0</v>
      </c>
      <c r="R157" s="45">
        <f t="shared" si="68"/>
        <v>0</v>
      </c>
      <c r="S157" s="30">
        <f t="shared" si="69"/>
        <v>0</v>
      </c>
      <c r="T157" s="29"/>
      <c r="U157" s="30"/>
      <c r="V157" s="29"/>
      <c r="W157" s="30">
        <f t="shared" si="70"/>
        <v>0</v>
      </c>
      <c r="X157" s="30">
        <f t="shared" si="71"/>
        <v>0</v>
      </c>
      <c r="Y157" s="29"/>
      <c r="Z157" s="30"/>
      <c r="AA157" s="29"/>
      <c r="AB157" s="30">
        <f t="shared" si="72"/>
        <v>0</v>
      </c>
      <c r="AC157" s="30">
        <f t="shared" si="73"/>
        <v>0</v>
      </c>
      <c r="AD157" s="29"/>
      <c r="AE157" s="30"/>
      <c r="AF157" s="29"/>
      <c r="AG157" s="30">
        <f t="shared" si="74"/>
        <v>0</v>
      </c>
    </row>
    <row r="158" spans="2:33" x14ac:dyDescent="0.3">
      <c r="B158" s="41">
        <f t="shared" si="75"/>
        <v>11</v>
      </c>
      <c r="C158" s="42" t="s">
        <v>10</v>
      </c>
      <c r="D158" s="43">
        <f t="shared" si="63"/>
        <v>1.13122647E-2</v>
      </c>
      <c r="E158" s="43">
        <f t="shared" si="63"/>
        <v>-7.3947059999999987E-4</v>
      </c>
      <c r="F158" s="43">
        <f t="shared" si="63"/>
        <v>0</v>
      </c>
      <c r="G158" s="43">
        <f t="shared" si="63"/>
        <v>0</v>
      </c>
      <c r="H158" s="43">
        <f t="shared" si="66"/>
        <v>1.05727941E-2</v>
      </c>
      <c r="I158" s="43">
        <f t="shared" si="64"/>
        <v>1.05727941E-2</v>
      </c>
      <c r="J158" s="43">
        <f t="shared" si="64"/>
        <v>-7.3947059999999987E-4</v>
      </c>
      <c r="K158" s="43">
        <f t="shared" si="64"/>
        <v>0</v>
      </c>
      <c r="L158" s="43">
        <f t="shared" si="64"/>
        <v>0</v>
      </c>
      <c r="M158" s="45">
        <f t="shared" si="67"/>
        <v>9.8333234999999995E-3</v>
      </c>
      <c r="N158" s="43">
        <f t="shared" si="65"/>
        <v>9.8333234999999995E-3</v>
      </c>
      <c r="O158" s="43">
        <f t="shared" si="65"/>
        <v>-7.3947059999999987E-4</v>
      </c>
      <c r="P158" s="43">
        <f t="shared" si="65"/>
        <v>0</v>
      </c>
      <c r="Q158" s="43">
        <f t="shared" si="65"/>
        <v>0</v>
      </c>
      <c r="R158" s="45">
        <f t="shared" si="68"/>
        <v>9.0938528999999994E-3</v>
      </c>
      <c r="S158" s="30">
        <f t="shared" si="69"/>
        <v>9.0938528999999994E-3</v>
      </c>
      <c r="T158" s="29"/>
      <c r="U158" s="30"/>
      <c r="V158" s="29"/>
      <c r="W158" s="30">
        <f t="shared" si="70"/>
        <v>9.0938528999999994E-3</v>
      </c>
      <c r="X158" s="30">
        <f t="shared" si="71"/>
        <v>9.0938528999999994E-3</v>
      </c>
      <c r="Y158" s="29"/>
      <c r="Z158" s="30"/>
      <c r="AA158" s="29"/>
      <c r="AB158" s="30">
        <f t="shared" si="72"/>
        <v>9.0938528999999994E-3</v>
      </c>
      <c r="AC158" s="30">
        <f t="shared" si="73"/>
        <v>9.0938528999999994E-3</v>
      </c>
      <c r="AD158" s="29"/>
      <c r="AE158" s="30"/>
      <c r="AF158" s="29"/>
      <c r="AG158" s="30">
        <f t="shared" si="74"/>
        <v>9.0938528999999994E-3</v>
      </c>
    </row>
    <row r="159" spans="2:33" x14ac:dyDescent="0.3">
      <c r="B159" s="41">
        <f t="shared" si="75"/>
        <v>12</v>
      </c>
      <c r="C159" s="42" t="s">
        <v>11</v>
      </c>
      <c r="D159" s="43">
        <f t="shared" si="63"/>
        <v>4.71792116434895</v>
      </c>
      <c r="E159" s="43">
        <f t="shared" si="63"/>
        <v>-0.3278022101259</v>
      </c>
      <c r="F159" s="43">
        <f t="shared" si="63"/>
        <v>0</v>
      </c>
      <c r="G159" s="43">
        <f t="shared" si="63"/>
        <v>0</v>
      </c>
      <c r="H159" s="43">
        <f t="shared" si="66"/>
        <v>4.3901189542230501</v>
      </c>
      <c r="I159" s="43">
        <f t="shared" si="64"/>
        <v>4.3901189542230501</v>
      </c>
      <c r="J159" s="43">
        <f t="shared" si="64"/>
        <v>-0.3278022101259</v>
      </c>
      <c r="K159" s="43">
        <f t="shared" si="64"/>
        <v>0</v>
      </c>
      <c r="L159" s="43">
        <f t="shared" si="64"/>
        <v>0</v>
      </c>
      <c r="M159" s="45">
        <f t="shared" si="67"/>
        <v>4.0623167440971502</v>
      </c>
      <c r="N159" s="43">
        <f t="shared" si="65"/>
        <v>4.0623167440971502</v>
      </c>
      <c r="O159" s="43">
        <f t="shared" si="65"/>
        <v>-0.3278022101259</v>
      </c>
      <c r="P159" s="43">
        <f t="shared" si="65"/>
        <v>0</v>
      </c>
      <c r="Q159" s="43">
        <f t="shared" si="65"/>
        <v>0</v>
      </c>
      <c r="R159" s="45">
        <f t="shared" si="68"/>
        <v>3.7345145339712502</v>
      </c>
      <c r="S159" s="30">
        <f t="shared" si="69"/>
        <v>3.7345145339712502</v>
      </c>
      <c r="T159" s="29"/>
      <c r="U159" s="30"/>
      <c r="V159" s="29"/>
      <c r="W159" s="30">
        <f t="shared" si="70"/>
        <v>3.7345145339712502</v>
      </c>
      <c r="X159" s="30">
        <f t="shared" si="71"/>
        <v>3.7345145339712502</v>
      </c>
      <c r="Y159" s="29"/>
      <c r="Z159" s="30"/>
      <c r="AA159" s="29"/>
      <c r="AB159" s="30">
        <f t="shared" si="72"/>
        <v>3.7345145339712502</v>
      </c>
      <c r="AC159" s="30">
        <f t="shared" si="73"/>
        <v>3.7345145339712502</v>
      </c>
      <c r="AD159" s="29"/>
      <c r="AE159" s="30"/>
      <c r="AF159" s="29"/>
      <c r="AG159" s="30">
        <f t="shared" si="74"/>
        <v>3.7345145339712502</v>
      </c>
    </row>
    <row r="160" spans="2:33" x14ac:dyDescent="0.3">
      <c r="B160" s="41">
        <f t="shared" si="75"/>
        <v>13</v>
      </c>
      <c r="C160" s="28" t="s">
        <v>12</v>
      </c>
      <c r="D160" s="43">
        <f t="shared" si="63"/>
        <v>0</v>
      </c>
      <c r="E160" s="43">
        <f t="shared" si="63"/>
        <v>0</v>
      </c>
      <c r="F160" s="43">
        <f t="shared" si="63"/>
        <v>0</v>
      </c>
      <c r="G160" s="43">
        <f t="shared" si="63"/>
        <v>0</v>
      </c>
      <c r="H160" s="43">
        <f t="shared" si="66"/>
        <v>0</v>
      </c>
      <c r="I160" s="43">
        <f t="shared" si="64"/>
        <v>0</v>
      </c>
      <c r="J160" s="43">
        <f t="shared" si="64"/>
        <v>0</v>
      </c>
      <c r="K160" s="43">
        <f t="shared" si="64"/>
        <v>0</v>
      </c>
      <c r="L160" s="43">
        <f t="shared" si="64"/>
        <v>0</v>
      </c>
      <c r="M160" s="45">
        <f t="shared" si="67"/>
        <v>0</v>
      </c>
      <c r="N160" s="43">
        <f t="shared" si="65"/>
        <v>0</v>
      </c>
      <c r="O160" s="43">
        <f t="shared" si="65"/>
        <v>0</v>
      </c>
      <c r="P160" s="43">
        <f t="shared" si="65"/>
        <v>0</v>
      </c>
      <c r="Q160" s="43">
        <f t="shared" si="65"/>
        <v>0</v>
      </c>
      <c r="R160" s="45">
        <f t="shared" si="68"/>
        <v>0</v>
      </c>
      <c r="S160" s="30">
        <f t="shared" si="69"/>
        <v>0</v>
      </c>
      <c r="T160" s="29"/>
      <c r="U160" s="30"/>
      <c r="V160" s="29"/>
      <c r="W160" s="30">
        <f t="shared" si="70"/>
        <v>0</v>
      </c>
      <c r="X160" s="30">
        <f t="shared" si="71"/>
        <v>0</v>
      </c>
      <c r="Y160" s="29"/>
      <c r="Z160" s="30"/>
      <c r="AA160" s="29"/>
      <c r="AB160" s="30">
        <f t="shared" si="72"/>
        <v>0</v>
      </c>
      <c r="AC160" s="30">
        <f t="shared" si="73"/>
        <v>0</v>
      </c>
      <c r="AD160" s="29"/>
      <c r="AE160" s="30"/>
      <c r="AF160" s="29"/>
      <c r="AG160" s="30">
        <f t="shared" si="74"/>
        <v>0</v>
      </c>
    </row>
    <row r="161" spans="2:33" x14ac:dyDescent="0.3">
      <c r="B161" s="41">
        <f t="shared" si="75"/>
        <v>14</v>
      </c>
      <c r="C161" s="28" t="s">
        <v>13</v>
      </c>
      <c r="D161" s="43">
        <f t="shared" si="63"/>
        <v>0</v>
      </c>
      <c r="E161" s="43">
        <f t="shared" si="63"/>
        <v>0</v>
      </c>
      <c r="F161" s="43">
        <f t="shared" si="63"/>
        <v>0</v>
      </c>
      <c r="G161" s="43">
        <f t="shared" si="63"/>
        <v>0</v>
      </c>
      <c r="H161" s="43">
        <f t="shared" si="66"/>
        <v>0</v>
      </c>
      <c r="I161" s="43">
        <f t="shared" si="64"/>
        <v>0</v>
      </c>
      <c r="J161" s="43">
        <f t="shared" si="64"/>
        <v>0</v>
      </c>
      <c r="K161" s="43">
        <f t="shared" si="64"/>
        <v>0</v>
      </c>
      <c r="L161" s="43">
        <f t="shared" si="64"/>
        <v>0</v>
      </c>
      <c r="M161" s="45">
        <f t="shared" si="67"/>
        <v>0</v>
      </c>
      <c r="N161" s="43">
        <f t="shared" si="65"/>
        <v>0</v>
      </c>
      <c r="O161" s="43">
        <f t="shared" si="65"/>
        <v>0</v>
      </c>
      <c r="P161" s="43">
        <f t="shared" si="65"/>
        <v>0</v>
      </c>
      <c r="Q161" s="43">
        <f t="shared" si="65"/>
        <v>0</v>
      </c>
      <c r="R161" s="45">
        <f t="shared" si="68"/>
        <v>0</v>
      </c>
      <c r="S161" s="30">
        <f t="shared" si="69"/>
        <v>0</v>
      </c>
      <c r="T161" s="29"/>
      <c r="U161" s="30"/>
      <c r="V161" s="29"/>
      <c r="W161" s="30">
        <f t="shared" si="70"/>
        <v>0</v>
      </c>
      <c r="X161" s="30">
        <f t="shared" si="71"/>
        <v>0</v>
      </c>
      <c r="Y161" s="29"/>
      <c r="Z161" s="30"/>
      <c r="AA161" s="29"/>
      <c r="AB161" s="30">
        <f t="shared" si="72"/>
        <v>0</v>
      </c>
      <c r="AC161" s="30">
        <f t="shared" si="73"/>
        <v>0</v>
      </c>
      <c r="AD161" s="29"/>
      <c r="AE161" s="30"/>
      <c r="AF161" s="29"/>
      <c r="AG161" s="30">
        <f t="shared" si="74"/>
        <v>0</v>
      </c>
    </row>
    <row r="162" spans="2:33" x14ac:dyDescent="0.3">
      <c r="B162" s="41">
        <f t="shared" si="75"/>
        <v>15</v>
      </c>
      <c r="C162" s="28" t="s">
        <v>14</v>
      </c>
      <c r="D162" s="43">
        <f t="shared" si="63"/>
        <v>0</v>
      </c>
      <c r="E162" s="43">
        <f t="shared" si="63"/>
        <v>0</v>
      </c>
      <c r="F162" s="43">
        <f t="shared" si="63"/>
        <v>0</v>
      </c>
      <c r="G162" s="43">
        <f t="shared" si="63"/>
        <v>0</v>
      </c>
      <c r="H162" s="43">
        <f t="shared" si="66"/>
        <v>0</v>
      </c>
      <c r="I162" s="43">
        <f t="shared" si="64"/>
        <v>0</v>
      </c>
      <c r="J162" s="43">
        <f t="shared" si="64"/>
        <v>0</v>
      </c>
      <c r="K162" s="43">
        <f t="shared" si="64"/>
        <v>0</v>
      </c>
      <c r="L162" s="43">
        <f t="shared" si="64"/>
        <v>0</v>
      </c>
      <c r="M162" s="45">
        <f t="shared" si="67"/>
        <v>0</v>
      </c>
      <c r="N162" s="43">
        <f t="shared" si="65"/>
        <v>0</v>
      </c>
      <c r="O162" s="43">
        <f t="shared" si="65"/>
        <v>0</v>
      </c>
      <c r="P162" s="43">
        <f t="shared" si="65"/>
        <v>0</v>
      </c>
      <c r="Q162" s="43">
        <f t="shared" si="65"/>
        <v>0</v>
      </c>
      <c r="R162" s="45">
        <f t="shared" si="68"/>
        <v>0</v>
      </c>
      <c r="S162" s="30">
        <f t="shared" si="69"/>
        <v>0</v>
      </c>
      <c r="T162" s="29"/>
      <c r="U162" s="30"/>
      <c r="V162" s="29"/>
      <c r="W162" s="30">
        <f t="shared" si="70"/>
        <v>0</v>
      </c>
      <c r="X162" s="30">
        <f t="shared" si="71"/>
        <v>0</v>
      </c>
      <c r="Y162" s="29"/>
      <c r="Z162" s="30"/>
      <c r="AA162" s="29"/>
      <c r="AB162" s="30">
        <f t="shared" si="72"/>
        <v>0</v>
      </c>
      <c r="AC162" s="30">
        <f t="shared" si="73"/>
        <v>0</v>
      </c>
      <c r="AD162" s="29"/>
      <c r="AE162" s="30"/>
      <c r="AF162" s="29"/>
      <c r="AG162" s="30">
        <f t="shared" si="74"/>
        <v>0</v>
      </c>
    </row>
    <row r="163" spans="2:33" x14ac:dyDescent="0.3">
      <c r="B163" s="41">
        <f t="shared" si="75"/>
        <v>16</v>
      </c>
      <c r="C163" s="28" t="s">
        <v>15</v>
      </c>
      <c r="D163" s="43">
        <f t="shared" si="63"/>
        <v>0</v>
      </c>
      <c r="E163" s="43">
        <f t="shared" si="63"/>
        <v>0</v>
      </c>
      <c r="F163" s="43">
        <f t="shared" si="63"/>
        <v>0</v>
      </c>
      <c r="G163" s="43">
        <f t="shared" si="63"/>
        <v>0</v>
      </c>
      <c r="H163" s="43">
        <f t="shared" si="66"/>
        <v>0</v>
      </c>
      <c r="I163" s="43">
        <f t="shared" si="64"/>
        <v>0</v>
      </c>
      <c r="J163" s="43">
        <f t="shared" si="64"/>
        <v>0</v>
      </c>
      <c r="K163" s="43">
        <f t="shared" si="64"/>
        <v>0</v>
      </c>
      <c r="L163" s="43">
        <f t="shared" si="64"/>
        <v>0</v>
      </c>
      <c r="M163" s="45">
        <f t="shared" si="67"/>
        <v>0</v>
      </c>
      <c r="N163" s="43">
        <f t="shared" si="65"/>
        <v>0</v>
      </c>
      <c r="O163" s="43">
        <f t="shared" si="65"/>
        <v>0</v>
      </c>
      <c r="P163" s="43">
        <f t="shared" si="65"/>
        <v>0</v>
      </c>
      <c r="Q163" s="43">
        <f t="shared" si="65"/>
        <v>0</v>
      </c>
      <c r="R163" s="45">
        <f t="shared" si="68"/>
        <v>0</v>
      </c>
      <c r="S163" s="30">
        <f t="shared" si="69"/>
        <v>0</v>
      </c>
      <c r="T163" s="29"/>
      <c r="U163" s="30"/>
      <c r="V163" s="29"/>
      <c r="W163" s="30">
        <f t="shared" si="70"/>
        <v>0</v>
      </c>
      <c r="X163" s="30">
        <f t="shared" si="71"/>
        <v>0</v>
      </c>
      <c r="Y163" s="29"/>
      <c r="Z163" s="30"/>
      <c r="AA163" s="29"/>
      <c r="AB163" s="30">
        <f t="shared" si="72"/>
        <v>0</v>
      </c>
      <c r="AC163" s="30">
        <f t="shared" si="73"/>
        <v>0</v>
      </c>
      <c r="AD163" s="29"/>
      <c r="AE163" s="30"/>
      <c r="AF163" s="29"/>
      <c r="AG163" s="30">
        <f t="shared" si="74"/>
        <v>0</v>
      </c>
    </row>
    <row r="164" spans="2:33" x14ac:dyDescent="0.3">
      <c r="B164" s="41">
        <f t="shared" si="75"/>
        <v>17</v>
      </c>
      <c r="C164" s="28" t="s">
        <v>16</v>
      </c>
      <c r="D164" s="43">
        <f t="shared" si="63"/>
        <v>0</v>
      </c>
      <c r="E164" s="43">
        <f t="shared" si="63"/>
        <v>0</v>
      </c>
      <c r="F164" s="43">
        <f t="shared" si="63"/>
        <v>0</v>
      </c>
      <c r="G164" s="43">
        <f t="shared" si="63"/>
        <v>0</v>
      </c>
      <c r="H164" s="43">
        <f t="shared" si="66"/>
        <v>0</v>
      </c>
      <c r="I164" s="43">
        <f t="shared" si="64"/>
        <v>0</v>
      </c>
      <c r="J164" s="43">
        <f t="shared" si="64"/>
        <v>0</v>
      </c>
      <c r="K164" s="43">
        <f t="shared" si="64"/>
        <v>0</v>
      </c>
      <c r="L164" s="43">
        <f t="shared" si="64"/>
        <v>0</v>
      </c>
      <c r="M164" s="45">
        <f t="shared" si="67"/>
        <v>0</v>
      </c>
      <c r="N164" s="43">
        <f t="shared" si="65"/>
        <v>0</v>
      </c>
      <c r="O164" s="43">
        <f t="shared" si="65"/>
        <v>0</v>
      </c>
      <c r="P164" s="43">
        <f t="shared" si="65"/>
        <v>0</v>
      </c>
      <c r="Q164" s="43">
        <f t="shared" si="65"/>
        <v>0</v>
      </c>
      <c r="R164" s="45">
        <f t="shared" si="68"/>
        <v>0</v>
      </c>
      <c r="S164" s="30">
        <f t="shared" si="69"/>
        <v>0</v>
      </c>
      <c r="T164" s="29"/>
      <c r="U164" s="30"/>
      <c r="V164" s="29"/>
      <c r="W164" s="30">
        <f t="shared" si="70"/>
        <v>0</v>
      </c>
      <c r="X164" s="30">
        <f t="shared" si="71"/>
        <v>0</v>
      </c>
      <c r="Y164" s="29"/>
      <c r="Z164" s="30"/>
      <c r="AA164" s="29"/>
      <c r="AB164" s="30">
        <f t="shared" si="72"/>
        <v>0</v>
      </c>
      <c r="AC164" s="30">
        <f t="shared" si="73"/>
        <v>0</v>
      </c>
      <c r="AD164" s="29"/>
      <c r="AE164" s="30"/>
      <c r="AF164" s="29"/>
      <c r="AG164" s="30">
        <f t="shared" si="74"/>
        <v>0</v>
      </c>
    </row>
    <row r="165" spans="2:33" ht="16" x14ac:dyDescent="0.3">
      <c r="B165" s="34"/>
      <c r="C165" s="35" t="s">
        <v>17</v>
      </c>
      <c r="D165" s="36">
        <f>SUM(D148:D163)</f>
        <v>305.63914315301361</v>
      </c>
      <c r="E165" s="36">
        <f t="shared" ref="E165:R165" si="76">SUM(E148:E163)</f>
        <v>274.88051835362086</v>
      </c>
      <c r="F165" s="36">
        <f t="shared" si="76"/>
        <v>0</v>
      </c>
      <c r="G165" s="36">
        <f t="shared" si="76"/>
        <v>0</v>
      </c>
      <c r="H165" s="36">
        <f t="shared" si="76"/>
        <v>580.51966150663452</v>
      </c>
      <c r="I165" s="36">
        <f t="shared" si="76"/>
        <v>580.51966150663452</v>
      </c>
      <c r="J165" s="36">
        <f t="shared" si="76"/>
        <v>118.01967635362089</v>
      </c>
      <c r="K165" s="36">
        <f t="shared" si="76"/>
        <v>0</v>
      </c>
      <c r="L165" s="36">
        <f t="shared" si="76"/>
        <v>0</v>
      </c>
      <c r="M165" s="36">
        <f t="shared" si="76"/>
        <v>698.53933786025539</v>
      </c>
      <c r="N165" s="36">
        <f t="shared" si="76"/>
        <v>698.53933786025539</v>
      </c>
      <c r="O165" s="36">
        <f t="shared" si="76"/>
        <v>55.902443353620896</v>
      </c>
      <c r="P165" s="36">
        <f t="shared" si="76"/>
        <v>0</v>
      </c>
      <c r="Q165" s="36">
        <f t="shared" si="76"/>
        <v>0</v>
      </c>
      <c r="R165" s="36">
        <f t="shared" si="76"/>
        <v>754.44178121387642</v>
      </c>
      <c r="S165" s="36">
        <f t="shared" ref="S165:AG165" si="77">SUM(S148:S164)</f>
        <v>754.44178121387642</v>
      </c>
      <c r="T165" s="36">
        <f t="shared" si="77"/>
        <v>0</v>
      </c>
      <c r="U165" s="36">
        <f t="shared" si="77"/>
        <v>0</v>
      </c>
      <c r="V165" s="36">
        <f t="shared" si="77"/>
        <v>0</v>
      </c>
      <c r="W165" s="36">
        <f t="shared" si="77"/>
        <v>754.44178121387642</v>
      </c>
      <c r="X165" s="36">
        <f t="shared" si="77"/>
        <v>754.44178121387642</v>
      </c>
      <c r="Y165" s="36">
        <f t="shared" si="77"/>
        <v>0</v>
      </c>
      <c r="Z165" s="36">
        <f t="shared" si="77"/>
        <v>0</v>
      </c>
      <c r="AA165" s="36">
        <f t="shared" si="77"/>
        <v>0</v>
      </c>
      <c r="AB165" s="36">
        <f t="shared" si="77"/>
        <v>754.44178121387642</v>
      </c>
      <c r="AC165" s="36">
        <f t="shared" si="77"/>
        <v>754.44178121387642</v>
      </c>
      <c r="AD165" s="36">
        <f t="shared" si="77"/>
        <v>0</v>
      </c>
      <c r="AE165" s="36">
        <f t="shared" si="77"/>
        <v>0</v>
      </c>
      <c r="AF165" s="36">
        <f t="shared" si="77"/>
        <v>0</v>
      </c>
      <c r="AG165" s="36">
        <f t="shared" si="77"/>
        <v>754.44178121387642</v>
      </c>
    </row>
    <row r="166" spans="2:33" x14ac:dyDescent="0.3">
      <c r="B166" s="60"/>
      <c r="C166" s="61"/>
      <c r="D166" s="61"/>
      <c r="E166" s="61"/>
      <c r="F166" s="61"/>
    </row>
  </sheetData>
  <mergeCells count="63">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S91:W91"/>
    <mergeCell ref="D92:H92"/>
    <mergeCell ref="I92:M92"/>
    <mergeCell ref="N92:R92"/>
    <mergeCell ref="S92:W92"/>
    <mergeCell ref="D119:H119"/>
    <mergeCell ref="I119:M119"/>
    <mergeCell ref="N119:R119"/>
    <mergeCell ref="B144:B146"/>
    <mergeCell ref="C144:C146"/>
    <mergeCell ref="D144:H144"/>
    <mergeCell ref="I144:M144"/>
    <mergeCell ref="N144:R144"/>
    <mergeCell ref="B118:B120"/>
    <mergeCell ref="C118:C120"/>
    <mergeCell ref="D118:H118"/>
    <mergeCell ref="I118:M118"/>
    <mergeCell ref="N118:R118"/>
    <mergeCell ref="S144:W144"/>
    <mergeCell ref="X144:AB144"/>
    <mergeCell ref="AC144:AG144"/>
    <mergeCell ref="D145:H145"/>
    <mergeCell ref="I145:M145"/>
    <mergeCell ref="N145:R145"/>
    <mergeCell ref="S145:W145"/>
    <mergeCell ref="X145:AB145"/>
    <mergeCell ref="AC145:AG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88"/>
  <sheetViews>
    <sheetView showGridLines="0" view="pageBreakPreview" topLeftCell="O1" zoomScale="70" zoomScaleNormal="68" zoomScaleSheetLayoutView="70" workbookViewId="0">
      <selection activeCell="E100" sqref="E100"/>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118</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63.894999999999996</v>
      </c>
      <c r="K20" s="66">
        <v>0</v>
      </c>
      <c r="L20" s="67"/>
      <c r="M20" s="30">
        <f t="shared" si="2"/>
        <v>63.894999999999996</v>
      </c>
      <c r="N20" s="68">
        <f t="shared" si="3"/>
        <v>63.894999999999996</v>
      </c>
      <c r="O20" s="66">
        <v>0</v>
      </c>
      <c r="P20" s="66">
        <v>0</v>
      </c>
      <c r="Q20" s="67"/>
      <c r="R20" s="69">
        <f t="shared" si="4"/>
        <v>63.894999999999996</v>
      </c>
      <c r="S20" s="69">
        <f t="shared" si="5"/>
        <v>63.894999999999996</v>
      </c>
      <c r="T20" s="66">
        <v>33.199999999999996</v>
      </c>
      <c r="U20" s="66">
        <v>0</v>
      </c>
      <c r="V20" s="67"/>
      <c r="W20" s="69">
        <f t="shared" si="6"/>
        <v>97.094999999999999</v>
      </c>
      <c r="X20" s="69">
        <f t="shared" si="7"/>
        <v>97.094999999999999</v>
      </c>
      <c r="Y20" s="70">
        <v>0</v>
      </c>
      <c r="Z20" s="70">
        <v>0</v>
      </c>
      <c r="AA20" s="67"/>
      <c r="AB20" s="69">
        <f t="shared" si="8"/>
        <v>97.094999999999999</v>
      </c>
    </row>
    <row r="21" spans="2:28" x14ac:dyDescent="0.3">
      <c r="B21" s="27">
        <f t="shared" si="9"/>
        <v>6</v>
      </c>
      <c r="C21" s="28" t="s">
        <v>5</v>
      </c>
      <c r="D21" s="66">
        <v>0</v>
      </c>
      <c r="E21" s="66">
        <v>30.02333333333333</v>
      </c>
      <c r="F21" s="66">
        <v>0</v>
      </c>
      <c r="G21" s="67"/>
      <c r="H21" s="29">
        <f t="shared" si="0"/>
        <v>30.02333333333333</v>
      </c>
      <c r="I21" s="30">
        <f t="shared" si="1"/>
        <v>30.02333333333333</v>
      </c>
      <c r="J21" s="66">
        <v>15.942499999999995</v>
      </c>
      <c r="K21" s="66">
        <v>0</v>
      </c>
      <c r="L21" s="67"/>
      <c r="M21" s="30">
        <f t="shared" si="2"/>
        <v>45.965833333333322</v>
      </c>
      <c r="N21" s="68">
        <f t="shared" si="3"/>
        <v>45.965833333333322</v>
      </c>
      <c r="O21" s="66">
        <v>45.515000000000001</v>
      </c>
      <c r="P21" s="66">
        <v>0</v>
      </c>
      <c r="Q21" s="67"/>
      <c r="R21" s="69">
        <f t="shared" si="4"/>
        <v>91.480833333333322</v>
      </c>
      <c r="S21" s="69">
        <f t="shared" si="5"/>
        <v>91.480833333333322</v>
      </c>
      <c r="T21" s="66">
        <v>110.53333333333333</v>
      </c>
      <c r="U21" s="66">
        <v>0</v>
      </c>
      <c r="V21" s="67"/>
      <c r="W21" s="69">
        <f t="shared" si="6"/>
        <v>202.01416666666665</v>
      </c>
      <c r="X21" s="69">
        <f t="shared" si="7"/>
        <v>202.01416666666665</v>
      </c>
      <c r="Y21" s="70">
        <v>27</v>
      </c>
      <c r="Z21" s="70">
        <v>0</v>
      </c>
      <c r="AA21" s="67"/>
      <c r="AB21" s="69">
        <f t="shared" si="8"/>
        <v>229.01416666666665</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10</v>
      </c>
      <c r="Z22" s="70">
        <v>0</v>
      </c>
      <c r="AA22" s="74"/>
      <c r="AB22" s="69">
        <f t="shared" si="8"/>
        <v>10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30.02333333333333</v>
      </c>
      <c r="I33" s="75">
        <f t="shared" ref="I33:AB33" si="10">SUM(I16:I32)</f>
        <v>30.02333333333333</v>
      </c>
      <c r="J33" s="75">
        <f t="shared" si="10"/>
        <v>79.837499999999991</v>
      </c>
      <c r="K33" s="75">
        <f t="shared" si="10"/>
        <v>0</v>
      </c>
      <c r="L33" s="75">
        <f t="shared" si="10"/>
        <v>0</v>
      </c>
      <c r="M33" s="75">
        <f t="shared" si="10"/>
        <v>109.86083333333332</v>
      </c>
      <c r="N33" s="75">
        <f t="shared" si="10"/>
        <v>109.86083333333332</v>
      </c>
      <c r="O33" s="75">
        <f t="shared" si="10"/>
        <v>45.515000000000001</v>
      </c>
      <c r="P33" s="75">
        <f t="shared" si="10"/>
        <v>0</v>
      </c>
      <c r="Q33" s="75">
        <f t="shared" si="10"/>
        <v>0</v>
      </c>
      <c r="R33" s="75">
        <f t="shared" si="10"/>
        <v>155.37583333333333</v>
      </c>
      <c r="S33" s="75">
        <f t="shared" si="10"/>
        <v>155.37583333333333</v>
      </c>
      <c r="T33" s="75">
        <f t="shared" si="10"/>
        <v>143.73333333333332</v>
      </c>
      <c r="U33" s="75">
        <f t="shared" si="10"/>
        <v>0</v>
      </c>
      <c r="V33" s="75">
        <f t="shared" si="10"/>
        <v>0</v>
      </c>
      <c r="W33" s="75">
        <f t="shared" si="10"/>
        <v>299.10916666666662</v>
      </c>
      <c r="X33" s="75">
        <f t="shared" si="10"/>
        <v>299.10916666666662</v>
      </c>
      <c r="Y33" s="75">
        <f t="shared" si="10"/>
        <v>37</v>
      </c>
      <c r="Z33" s="75">
        <f t="shared" si="10"/>
        <v>0</v>
      </c>
      <c r="AA33" s="75">
        <f t="shared" si="10"/>
        <v>0</v>
      </c>
      <c r="AB33" s="75">
        <f t="shared" si="10"/>
        <v>336.10916666666662</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1.0670465</v>
      </c>
      <c r="K48" s="43">
        <f t="shared" si="16"/>
        <v>0</v>
      </c>
      <c r="L48" s="44"/>
      <c r="M48" s="45">
        <f t="shared" si="11"/>
        <v>1.0670465</v>
      </c>
      <c r="N48" s="68">
        <f t="shared" si="17"/>
        <v>1.0670465</v>
      </c>
      <c r="O48" s="43">
        <f t="shared" si="18"/>
        <v>2.134093</v>
      </c>
      <c r="P48" s="43">
        <f t="shared" si="19"/>
        <v>0</v>
      </c>
      <c r="Q48" s="44"/>
      <c r="R48" s="43">
        <f t="shared" si="20"/>
        <v>3.2011395</v>
      </c>
      <c r="S48" s="45">
        <f t="shared" si="21"/>
        <v>3.2011395</v>
      </c>
      <c r="T48" s="43">
        <f t="shared" si="22"/>
        <v>2.6885329999999996</v>
      </c>
      <c r="U48" s="43">
        <f t="shared" si="23"/>
        <v>0</v>
      </c>
      <c r="V48" s="44"/>
      <c r="W48" s="45">
        <f t="shared" si="24"/>
        <v>5.8896724999999996</v>
      </c>
      <c r="X48" s="68">
        <f t="shared" si="25"/>
        <v>5.8896724999999996</v>
      </c>
      <c r="Y48" s="43">
        <f t="shared" si="26"/>
        <v>3.2429729999999997</v>
      </c>
      <c r="Z48" s="43">
        <f t="shared" si="27"/>
        <v>0</v>
      </c>
      <c r="AA48" s="67"/>
      <c r="AB48" s="1"/>
      <c r="AC48" s="99">
        <v>3.3399999999999999E-2</v>
      </c>
    </row>
    <row r="49" spans="2:29" x14ac:dyDescent="0.3">
      <c r="B49" s="27">
        <f t="shared" si="28"/>
        <v>6</v>
      </c>
      <c r="C49" s="28" t="s">
        <v>5</v>
      </c>
      <c r="D49" s="66">
        <v>0</v>
      </c>
      <c r="E49" s="43">
        <f t="shared" si="12"/>
        <v>0.63349233333333332</v>
      </c>
      <c r="F49" s="43">
        <f t="shared" si="13"/>
        <v>0</v>
      </c>
      <c r="G49" s="44"/>
      <c r="H49" s="43">
        <f t="shared" si="29"/>
        <v>0.63349233333333332</v>
      </c>
      <c r="I49" s="45">
        <f t="shared" si="14"/>
        <v>0.63349233333333332</v>
      </c>
      <c r="J49" s="43">
        <f t="shared" si="15"/>
        <v>1.6033714166666664</v>
      </c>
      <c r="K49" s="43">
        <f t="shared" si="16"/>
        <v>0</v>
      </c>
      <c r="L49" s="44"/>
      <c r="M49" s="45">
        <f t="shared" si="11"/>
        <v>2.2368637499999995</v>
      </c>
      <c r="N49" s="68">
        <f t="shared" si="17"/>
        <v>2.2368637499999995</v>
      </c>
      <c r="O49" s="43">
        <f t="shared" si="18"/>
        <v>2.9001246666666667</v>
      </c>
      <c r="P49" s="43">
        <f t="shared" si="19"/>
        <v>0</v>
      </c>
      <c r="Q49" s="44"/>
      <c r="R49" s="43">
        <f t="shared" si="20"/>
        <v>5.1369884166666662</v>
      </c>
      <c r="S49" s="45">
        <f t="shared" si="21"/>
        <v>5.1369884166666662</v>
      </c>
      <c r="T49" s="43">
        <f t="shared" si="22"/>
        <v>6.1927444999999999</v>
      </c>
      <c r="U49" s="43">
        <f t="shared" si="23"/>
        <v>0</v>
      </c>
      <c r="V49" s="44"/>
      <c r="W49" s="45">
        <f t="shared" si="24"/>
        <v>11.329732916666666</v>
      </c>
      <c r="X49" s="68">
        <f t="shared" si="25"/>
        <v>11.329732916666666</v>
      </c>
      <c r="Y49" s="43">
        <f t="shared" si="26"/>
        <v>9.094697833333333</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0.47499999999999998</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IF((IFERROR(D57/((D29+E29)*100%),0))&lt;70%,MIN((MAX((D29+E29)*100%-D57,0)),(D29+E29/2)*$AC57),MAX((D29+E29)*100%-D57,0)/E$62)</f>
        <v>0</v>
      </c>
      <c r="F57" s="43">
        <f t="shared" si="13"/>
        <v>0</v>
      </c>
      <c r="G57" s="49"/>
      <c r="H57" s="43">
        <f t="shared" si="29"/>
        <v>0</v>
      </c>
      <c r="I57" s="45">
        <f t="shared" si="14"/>
        <v>0</v>
      </c>
      <c r="J57" s="43">
        <f>IF((IFERROR(I57/((I29+J29)*100%),0))&lt;70%,MIN((MAX((I29+J29)*100%-I57,0)),(I29+J29/2)*$AC57),MAX((I29+J29)*100%-I57,0)/J$62)</f>
        <v>0</v>
      </c>
      <c r="K57" s="43">
        <f t="shared" si="16"/>
        <v>0</v>
      </c>
      <c r="L57" s="44"/>
      <c r="M57" s="45">
        <f t="shared" si="11"/>
        <v>0</v>
      </c>
      <c r="N57" s="68">
        <f t="shared" si="17"/>
        <v>0</v>
      </c>
      <c r="O57" s="43">
        <f>IF((IFERROR(N57/((N29+O29)*100%),0))&lt;70%,MIN((MAX((N29+O29)*100%-N57,0)),(N29+O29/2)*$AC57),MAX((N29+O29)*100%-N57,0)/O$62)</f>
        <v>0</v>
      </c>
      <c r="P57" s="43">
        <f t="shared" si="19"/>
        <v>0</v>
      </c>
      <c r="Q57" s="44"/>
      <c r="R57" s="43">
        <f t="shared" si="20"/>
        <v>0</v>
      </c>
      <c r="S57" s="45">
        <f t="shared" si="21"/>
        <v>0</v>
      </c>
      <c r="T57" s="43">
        <f>IF((IFERROR(S57/((S29+T29)*100%),0))&lt;70%,MIN((MAX((S29+T29)*100%-S57,0)),(S29+T29/2)*$AC57),MAX((S29+T29)*100%-S57,0)/T$62)</f>
        <v>0</v>
      </c>
      <c r="U57" s="43">
        <f t="shared" si="23"/>
        <v>0</v>
      </c>
      <c r="V57" s="44"/>
      <c r="W57" s="45">
        <f t="shared" si="24"/>
        <v>0</v>
      </c>
      <c r="X57" s="68">
        <f t="shared" si="25"/>
        <v>0</v>
      </c>
      <c r="Y57" s="43">
        <f>IF((IFERROR(X57/((X29+Y29)*100%),0))&lt;70%,MIN((MAX((X29+Y29)*100%-X57,0)),(X29+Y29/2)*$AC57),MAX((X29+Y29)*100%-X57,0)/Y$62)</f>
        <v>0</v>
      </c>
      <c r="Z57" s="43">
        <f t="shared" si="27"/>
        <v>0</v>
      </c>
      <c r="AA57" s="67"/>
      <c r="AB57" s="1"/>
      <c r="AC57" s="99">
        <v>0.15</v>
      </c>
    </row>
    <row r="58" spans="2:29" x14ac:dyDescent="0.3">
      <c r="B58" s="27">
        <f t="shared" si="28"/>
        <v>15</v>
      </c>
      <c r="C58" s="28" t="s">
        <v>14</v>
      </c>
      <c r="D58" s="66">
        <v>0</v>
      </c>
      <c r="E58" s="43">
        <f>IF((IFERROR(D58/((D30+E30)*100%),0))&lt;70%,MIN((MAX((D30+E30)*100%-D58,0)),(D30+E30/2)*$AC58),MAX((D30+E30)*100%-D58,0)/E$62)</f>
        <v>0</v>
      </c>
      <c r="F58" s="43">
        <f t="shared" si="13"/>
        <v>0</v>
      </c>
      <c r="G58" s="49"/>
      <c r="H58" s="43">
        <f t="shared" si="29"/>
        <v>0</v>
      </c>
      <c r="I58" s="45">
        <f t="shared" si="14"/>
        <v>0</v>
      </c>
      <c r="J58" s="43">
        <f>IF((IFERROR(I58/((I30+J30)*100%),0))&lt;70%,MIN((MAX((I30+J30)*100%-I58,0)),(I30+J30/2)*$AC58),MAX((I30+J30)*100%-I58,0)/J$62)</f>
        <v>0</v>
      </c>
      <c r="K58" s="43">
        <f t="shared" si="16"/>
        <v>0</v>
      </c>
      <c r="L58" s="44"/>
      <c r="M58" s="45">
        <f t="shared" si="11"/>
        <v>0</v>
      </c>
      <c r="N58" s="68">
        <f t="shared" si="17"/>
        <v>0</v>
      </c>
      <c r="O58" s="43">
        <f>IF((IFERROR(N58/((N30+O30)*100%),0))&lt;70%,MIN((MAX((N30+O30)*100%-N58,0)),(N30+O30/2)*$AC58),MAX((N30+O30)*100%-N58,0)/O$62)</f>
        <v>0</v>
      </c>
      <c r="P58" s="43">
        <f t="shared" si="19"/>
        <v>0</v>
      </c>
      <c r="Q58" s="44"/>
      <c r="R58" s="43">
        <f t="shared" si="20"/>
        <v>0</v>
      </c>
      <c r="S58" s="45">
        <f t="shared" si="21"/>
        <v>0</v>
      </c>
      <c r="T58" s="43">
        <f>IF((IFERROR(S58/((S30+T30)*100%),0))&lt;70%,MIN((MAX((S30+T30)*100%-S58,0)),(S30+T30/2)*$AC58),MAX((S30+T30)*100%-S58,0)/T$62)</f>
        <v>0</v>
      </c>
      <c r="U58" s="43">
        <f t="shared" si="23"/>
        <v>0</v>
      </c>
      <c r="V58" s="44"/>
      <c r="W58" s="45">
        <f t="shared" si="24"/>
        <v>0</v>
      </c>
      <c r="X58" s="68">
        <f t="shared" si="25"/>
        <v>0</v>
      </c>
      <c r="Y58" s="43">
        <f>IF((IFERROR(X58/((X30+Y30)*100%),0))&lt;70%,MIN((MAX((X30+Y30)*100%-X58,0)),(X30+Y30/2)*$AC58),MAX((X30+Y30)*100%-X58,0)/Y$62)</f>
        <v>0</v>
      </c>
      <c r="Z58" s="43">
        <f t="shared" si="27"/>
        <v>0</v>
      </c>
      <c r="AA58" s="67"/>
      <c r="AB58" s="1"/>
      <c r="AC58" s="99">
        <v>0.15</v>
      </c>
    </row>
    <row r="59" spans="2:29" x14ac:dyDescent="0.3">
      <c r="B59" s="27">
        <f t="shared" si="28"/>
        <v>16</v>
      </c>
      <c r="C59" s="28" t="s">
        <v>15</v>
      </c>
      <c r="D59" s="66">
        <v>0</v>
      </c>
      <c r="E59" s="43">
        <f>IF((IFERROR(D59/((D31+E31)*100%),0))&lt;70%,MIN((MAX((D31+E31)*100%-D59,0)),(D31+E31/2)*$AC59),MAX((D31+E31)*100%-D59,0)/E$62)</f>
        <v>0</v>
      </c>
      <c r="F59" s="43">
        <f t="shared" si="13"/>
        <v>0</v>
      </c>
      <c r="G59" s="44"/>
      <c r="H59" s="43">
        <f t="shared" si="29"/>
        <v>0</v>
      </c>
      <c r="I59" s="45">
        <f t="shared" si="14"/>
        <v>0</v>
      </c>
      <c r="J59" s="43">
        <f>IF((IFERROR(I59/((I31+J31)*100%),0))&lt;70%,MIN((MAX((I31+J31)*100%-I59,0)),(I31+J31/2)*$AC59),MAX((I31+J31)*100%-I59,0)/J$62)</f>
        <v>0</v>
      </c>
      <c r="K59" s="43">
        <f t="shared" si="16"/>
        <v>0</v>
      </c>
      <c r="L59" s="44"/>
      <c r="M59" s="45">
        <f t="shared" si="11"/>
        <v>0</v>
      </c>
      <c r="N59" s="68">
        <f t="shared" si="17"/>
        <v>0</v>
      </c>
      <c r="O59" s="43">
        <f>IF((IFERROR(N59/((N31+O31)*100%),0))&lt;70%,MIN((MAX((N31+O31)*100%-N59,0)),(N31+O31/2)*$AC59),MAX((N31+O31)*100%-N59,0)/O$62)</f>
        <v>0</v>
      </c>
      <c r="P59" s="43">
        <f t="shared" si="19"/>
        <v>0</v>
      </c>
      <c r="Q59" s="44"/>
      <c r="R59" s="43">
        <f t="shared" si="20"/>
        <v>0</v>
      </c>
      <c r="S59" s="45">
        <f t="shared" si="21"/>
        <v>0</v>
      </c>
      <c r="T59" s="43">
        <f>IF((IFERROR(S59/((S31+T31)*100%),0))&lt;70%,MIN((MAX((S31+T31)*100%-S59,0)),(S31+T31/2)*$AC59),MAX((S31+T31)*100%-S59,0)/T$62)</f>
        <v>0</v>
      </c>
      <c r="U59" s="43">
        <f t="shared" si="23"/>
        <v>0</v>
      </c>
      <c r="V59" s="44"/>
      <c r="W59" s="45">
        <f t="shared" si="24"/>
        <v>0</v>
      </c>
      <c r="X59" s="68">
        <f t="shared" si="25"/>
        <v>0</v>
      </c>
      <c r="Y59" s="43">
        <f>IF((IFERROR(X59/((X31+Y31)*100%),0))&lt;70%,MIN((MAX((X31+Y31)*100%-X59,0)),(X31+Y31/2)*$AC59),MAX((X31+Y31)*100%-X59,0)/Y$62)</f>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0.63349233333333332</v>
      </c>
      <c r="F61" s="36">
        <f t="shared" ref="F61:X61" si="30">SUM(F44:F60)</f>
        <v>0</v>
      </c>
      <c r="G61" s="36">
        <f t="shared" si="30"/>
        <v>0</v>
      </c>
      <c r="H61" s="36">
        <f t="shared" si="30"/>
        <v>0.63349233333333332</v>
      </c>
      <c r="I61" s="36">
        <f t="shared" si="30"/>
        <v>0.63349233333333332</v>
      </c>
      <c r="J61" s="36">
        <f>SUM(J44:J60)</f>
        <v>2.6704179166666666</v>
      </c>
      <c r="K61" s="36">
        <f t="shared" si="30"/>
        <v>0</v>
      </c>
      <c r="L61" s="36">
        <f t="shared" si="30"/>
        <v>0</v>
      </c>
      <c r="M61" s="36">
        <f t="shared" si="30"/>
        <v>3.3039102499999995</v>
      </c>
      <c r="N61" s="36">
        <f t="shared" si="30"/>
        <v>3.3039102499999995</v>
      </c>
      <c r="O61" s="36">
        <f>SUM(O44:O60)</f>
        <v>5.0342176666666667</v>
      </c>
      <c r="P61" s="36">
        <f t="shared" ref="P61" si="31">SUM(P44:P60)</f>
        <v>0</v>
      </c>
      <c r="Q61" s="36">
        <f t="shared" si="30"/>
        <v>0</v>
      </c>
      <c r="R61" s="36">
        <f t="shared" si="30"/>
        <v>8.3381279166666662</v>
      </c>
      <c r="S61" s="36">
        <f t="shared" si="30"/>
        <v>8.3381279166666662</v>
      </c>
      <c r="T61" s="36">
        <f>SUM(T44:T60)</f>
        <v>8.8812774999999995</v>
      </c>
      <c r="U61" s="36">
        <f t="shared" ref="U61" si="32">SUM(U44:U60)</f>
        <v>0</v>
      </c>
      <c r="V61" s="36">
        <f t="shared" si="30"/>
        <v>0</v>
      </c>
      <c r="W61" s="36">
        <f t="shared" si="30"/>
        <v>17.219405416666667</v>
      </c>
      <c r="X61" s="36">
        <f t="shared" si="30"/>
        <v>17.219405416666667</v>
      </c>
      <c r="Y61" s="34"/>
      <c r="Z61" s="34"/>
      <c r="AA61" s="74"/>
      <c r="AB61" s="34"/>
    </row>
    <row r="62" spans="2:29" ht="16" x14ac:dyDescent="0.3">
      <c r="B62" s="38"/>
      <c r="C62" s="51"/>
      <c r="D62" s="51"/>
      <c r="E62" s="100">
        <f>'KPKD5(E) UptoFY20'!T86</f>
        <v>12.049315068493151</v>
      </c>
      <c r="F62" s="51"/>
      <c r="G62" s="51"/>
      <c r="H62" s="51"/>
      <c r="J62" s="100">
        <f>E62-1</f>
        <v>11.049315068493151</v>
      </c>
      <c r="K62" s="38"/>
      <c r="L62" s="38"/>
      <c r="M62" s="38"/>
      <c r="O62" s="100">
        <f>J62-1</f>
        <v>10.049315068493151</v>
      </c>
      <c r="P62" s="38"/>
      <c r="Q62" s="38"/>
      <c r="R62" s="38"/>
      <c r="T62" s="100">
        <f>O62-1</f>
        <v>9.0493150684931507</v>
      </c>
      <c r="U62" s="81"/>
      <c r="V62" s="81"/>
      <c r="X62" s="38"/>
      <c r="Y62" s="100">
        <f>T62-1</f>
        <v>8.0493150684931507</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62.827953499999992</v>
      </c>
      <c r="K74" s="82">
        <f t="shared" si="44"/>
        <v>0</v>
      </c>
      <c r="L74" s="82"/>
      <c r="M74" s="43">
        <f t="shared" si="36"/>
        <v>62.827953499999992</v>
      </c>
      <c r="N74" s="82">
        <f t="shared" si="45"/>
        <v>62.827953499999992</v>
      </c>
      <c r="O74" s="82">
        <f t="shared" si="45"/>
        <v>-2.134093</v>
      </c>
      <c r="P74" s="82">
        <f t="shared" si="45"/>
        <v>0</v>
      </c>
      <c r="Q74" s="82"/>
      <c r="R74" s="43">
        <f t="shared" si="38"/>
        <v>60.693860499999992</v>
      </c>
      <c r="S74" s="82">
        <f t="shared" si="46"/>
        <v>60.6938605</v>
      </c>
      <c r="T74" s="82">
        <f t="shared" si="46"/>
        <v>30.511466999999996</v>
      </c>
      <c r="U74" s="82">
        <f t="shared" si="46"/>
        <v>0</v>
      </c>
      <c r="V74" s="82"/>
      <c r="W74" s="43">
        <f t="shared" si="40"/>
        <v>91.205327499999996</v>
      </c>
      <c r="X74" s="82">
        <f t="shared" si="47"/>
        <v>91.205327499999996</v>
      </c>
      <c r="Y74" s="82">
        <f t="shared" si="47"/>
        <v>-3.2429729999999997</v>
      </c>
      <c r="Z74" s="82">
        <f t="shared" si="47"/>
        <v>0</v>
      </c>
      <c r="AA74" s="82"/>
      <c r="AB74" s="43">
        <f t="shared" si="42"/>
        <v>87.962354499999989</v>
      </c>
    </row>
    <row r="75" spans="2:28" x14ac:dyDescent="0.3">
      <c r="B75" s="27">
        <f t="shared" si="48"/>
        <v>6</v>
      </c>
      <c r="C75" s="28" t="s">
        <v>5</v>
      </c>
      <c r="D75" s="82">
        <f t="shared" si="43"/>
        <v>0</v>
      </c>
      <c r="E75" s="82">
        <f t="shared" si="43"/>
        <v>29.389840999999997</v>
      </c>
      <c r="F75" s="82">
        <f t="shared" si="43"/>
        <v>0</v>
      </c>
      <c r="G75" s="82"/>
      <c r="H75" s="43">
        <f t="shared" si="34"/>
        <v>29.389840999999997</v>
      </c>
      <c r="I75" s="82">
        <f t="shared" si="44"/>
        <v>29.389840999999997</v>
      </c>
      <c r="J75" s="82">
        <f t="shared" si="44"/>
        <v>14.339128583333329</v>
      </c>
      <c r="K75" s="82">
        <f t="shared" si="44"/>
        <v>0</v>
      </c>
      <c r="L75" s="82"/>
      <c r="M75" s="43">
        <f t="shared" si="36"/>
        <v>43.728969583333324</v>
      </c>
      <c r="N75" s="82">
        <f t="shared" si="45"/>
        <v>43.728969583333324</v>
      </c>
      <c r="O75" s="82">
        <f t="shared" si="45"/>
        <v>42.61487533333333</v>
      </c>
      <c r="P75" s="82">
        <f t="shared" si="45"/>
        <v>0</v>
      </c>
      <c r="Q75" s="82"/>
      <c r="R75" s="43">
        <f t="shared" si="38"/>
        <v>86.343844916666654</v>
      </c>
      <c r="S75" s="82">
        <f t="shared" si="46"/>
        <v>86.343844916666654</v>
      </c>
      <c r="T75" s="82">
        <f t="shared" si="46"/>
        <v>104.34058883333333</v>
      </c>
      <c r="U75" s="82">
        <f t="shared" si="46"/>
        <v>0</v>
      </c>
      <c r="V75" s="82"/>
      <c r="W75" s="43">
        <f t="shared" si="40"/>
        <v>190.68443374999998</v>
      </c>
      <c r="X75" s="82">
        <f t="shared" si="47"/>
        <v>190.68443374999998</v>
      </c>
      <c r="Y75" s="82">
        <f t="shared" si="47"/>
        <v>17.905302166666665</v>
      </c>
      <c r="Z75" s="82">
        <f t="shared" si="47"/>
        <v>0</v>
      </c>
      <c r="AA75" s="82"/>
      <c r="AB75" s="43">
        <f t="shared" si="42"/>
        <v>208.58973591666665</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9.5250000000000004</v>
      </c>
      <c r="Z76" s="82">
        <f t="shared" si="47"/>
        <v>0</v>
      </c>
      <c r="AA76" s="82"/>
      <c r="AB76" s="43">
        <f t="shared" si="42"/>
        <v>9.5250000000000004</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29.389840999999997</v>
      </c>
      <c r="F87" s="35">
        <f t="shared" si="49"/>
        <v>0</v>
      </c>
      <c r="G87" s="35">
        <f t="shared" si="49"/>
        <v>0</v>
      </c>
      <c r="H87" s="35">
        <f t="shared" si="49"/>
        <v>29.389840999999997</v>
      </c>
      <c r="I87" s="35">
        <f t="shared" si="49"/>
        <v>29.389840999999997</v>
      </c>
      <c r="J87" s="35">
        <f t="shared" si="49"/>
        <v>77.167082083333327</v>
      </c>
      <c r="K87" s="35">
        <f t="shared" si="49"/>
        <v>0</v>
      </c>
      <c r="L87" s="35">
        <f t="shared" si="49"/>
        <v>0</v>
      </c>
      <c r="M87" s="35">
        <f t="shared" si="49"/>
        <v>106.55692308333332</v>
      </c>
      <c r="N87" s="35">
        <f t="shared" si="49"/>
        <v>106.55692308333332</v>
      </c>
      <c r="O87" s="35">
        <f t="shared" si="49"/>
        <v>40.48078233333333</v>
      </c>
      <c r="P87" s="35">
        <f t="shared" si="49"/>
        <v>0</v>
      </c>
      <c r="Q87" s="35">
        <f t="shared" si="49"/>
        <v>0</v>
      </c>
      <c r="R87" s="35">
        <f t="shared" si="49"/>
        <v>147.03770541666665</v>
      </c>
      <c r="S87" s="35">
        <f t="shared" si="49"/>
        <v>147.03770541666665</v>
      </c>
      <c r="T87" s="35">
        <f t="shared" si="49"/>
        <v>134.85205583333334</v>
      </c>
      <c r="U87" s="35">
        <f t="shared" si="49"/>
        <v>0</v>
      </c>
      <c r="V87" s="35">
        <f t="shared" si="49"/>
        <v>0</v>
      </c>
      <c r="W87" s="35">
        <f t="shared" si="49"/>
        <v>281.88976124999999</v>
      </c>
      <c r="X87" s="35">
        <f t="shared" si="49"/>
        <v>281.88976124999999</v>
      </c>
      <c r="Y87" s="35">
        <f t="shared" si="49"/>
        <v>24.187329166666665</v>
      </c>
      <c r="Z87" s="35">
        <f t="shared" si="49"/>
        <v>0</v>
      </c>
      <c r="AA87" s="35">
        <f t="shared" si="49"/>
        <v>0</v>
      </c>
      <c r="AB87" s="35">
        <f t="shared" si="49"/>
        <v>306.07709041666664</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sheetPr>
  <dimension ref="A1:AG166"/>
  <sheetViews>
    <sheetView showGridLines="0" view="pageBreakPreview" zoomScale="56" zoomScaleNormal="68" zoomScaleSheetLayoutView="70" workbookViewId="0">
      <selection activeCell="D14" sqref="D14"/>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106</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29">
        <v>12.275</v>
      </c>
      <c r="E14" s="29"/>
      <c r="F14" s="29"/>
      <c r="G14" s="29"/>
      <c r="H14" s="29">
        <f>D14+E14-F14-G14</f>
        <v>12.275</v>
      </c>
      <c r="I14" s="30">
        <f>H14</f>
        <v>12.275</v>
      </c>
      <c r="J14" s="29"/>
      <c r="K14" s="29"/>
      <c r="L14" s="29"/>
      <c r="M14" s="30">
        <f>I14+J14-K14-L14</f>
        <v>12.275</v>
      </c>
      <c r="N14" s="29">
        <f>M14</f>
        <v>12.275</v>
      </c>
      <c r="O14" s="29"/>
      <c r="P14" s="29"/>
      <c r="Q14" s="29"/>
      <c r="R14" s="29">
        <f>N14+O14-P14-Q14</f>
        <v>12.275</v>
      </c>
      <c r="S14" s="30">
        <f>R14</f>
        <v>12.275</v>
      </c>
      <c r="T14" s="29"/>
      <c r="U14" s="30"/>
      <c r="V14" s="29"/>
      <c r="W14" s="30">
        <f>S14+T14-U14-V14</f>
        <v>12.275</v>
      </c>
    </row>
    <row r="15" spans="1:23" s="26" customFormat="1" x14ac:dyDescent="0.3">
      <c r="B15" s="27">
        <f>B14+1</f>
        <v>2</v>
      </c>
      <c r="C15" s="28" t="s">
        <v>1</v>
      </c>
      <c r="D15" s="29">
        <v>321.48509353080374</v>
      </c>
      <c r="E15" s="29"/>
      <c r="F15" s="29"/>
      <c r="G15" s="29"/>
      <c r="H15" s="29">
        <f t="shared" ref="H15:H30" si="0">D15+E15-F15-G15</f>
        <v>321.48509353080374</v>
      </c>
      <c r="I15" s="30">
        <f t="shared" ref="I15:I30" si="1">H15</f>
        <v>321.48509353080374</v>
      </c>
      <c r="J15" s="29"/>
      <c r="K15" s="29"/>
      <c r="L15" s="29"/>
      <c r="M15" s="30">
        <f t="shared" ref="M15:M30" si="2">I15+J15-K15-L15</f>
        <v>321.48509353080374</v>
      </c>
      <c r="N15" s="29">
        <f t="shared" ref="N15:N30" si="3">M15</f>
        <v>321.48509353080374</v>
      </c>
      <c r="O15" s="29"/>
      <c r="P15" s="29"/>
      <c r="Q15" s="29"/>
      <c r="R15" s="29">
        <f t="shared" ref="R15:R30" si="4">N15+O15-P15-Q15</f>
        <v>321.48509353080374</v>
      </c>
      <c r="S15" s="30">
        <f t="shared" ref="S15:S30" si="5">R15</f>
        <v>321.48509353080374</v>
      </c>
      <c r="T15" s="29"/>
      <c r="U15" s="30"/>
      <c r="V15" s="29"/>
      <c r="W15" s="30">
        <f t="shared" ref="W15:W30" si="6">S15+T15-U15-V15</f>
        <v>321.48509353080374</v>
      </c>
    </row>
    <row r="16" spans="1:23" s="26" customFormat="1" x14ac:dyDescent="0.3">
      <c r="B16" s="27">
        <f t="shared" ref="B16:B30" si="7">B15+1</f>
        <v>3</v>
      </c>
      <c r="C16" s="28" t="s">
        <v>2</v>
      </c>
      <c r="D16" s="29">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29">
        <v>345.29</v>
      </c>
      <c r="E17" s="29"/>
      <c r="F17" s="31"/>
      <c r="G17" s="31"/>
      <c r="H17" s="29">
        <f t="shared" si="0"/>
        <v>345.29</v>
      </c>
      <c r="I17" s="30">
        <f t="shared" si="1"/>
        <v>345.29</v>
      </c>
      <c r="J17" s="29"/>
      <c r="K17" s="31"/>
      <c r="L17" s="31"/>
      <c r="M17" s="30">
        <f t="shared" si="2"/>
        <v>345.29</v>
      </c>
      <c r="N17" s="29">
        <f t="shared" si="3"/>
        <v>345.29</v>
      </c>
      <c r="O17" s="29"/>
      <c r="P17" s="31"/>
      <c r="Q17" s="29"/>
      <c r="R17" s="29">
        <f t="shared" si="4"/>
        <v>345.29</v>
      </c>
      <c r="S17" s="30">
        <f t="shared" si="5"/>
        <v>345.29</v>
      </c>
      <c r="T17" s="29"/>
      <c r="U17" s="30"/>
      <c r="V17" s="29"/>
      <c r="W17" s="30">
        <f t="shared" si="6"/>
        <v>345.29</v>
      </c>
    </row>
    <row r="18" spans="2:23" s="26" customFormat="1" x14ac:dyDescent="0.3">
      <c r="B18" s="27">
        <f t="shared" si="7"/>
        <v>5</v>
      </c>
      <c r="C18" s="28" t="s">
        <v>4</v>
      </c>
      <c r="D18" s="29">
        <v>373.89469099427981</v>
      </c>
      <c r="E18" s="29"/>
      <c r="F18" s="31"/>
      <c r="G18" s="31"/>
      <c r="H18" s="29">
        <f t="shared" si="0"/>
        <v>373.89469099427981</v>
      </c>
      <c r="I18" s="30">
        <f t="shared" si="1"/>
        <v>373.89469099427981</v>
      </c>
      <c r="J18" s="29"/>
      <c r="K18" s="31"/>
      <c r="L18" s="31"/>
      <c r="M18" s="30">
        <f t="shared" si="2"/>
        <v>373.89469099427981</v>
      </c>
      <c r="N18" s="29">
        <f t="shared" si="3"/>
        <v>373.89469099427981</v>
      </c>
      <c r="O18" s="29"/>
      <c r="P18" s="31"/>
      <c r="Q18" s="29"/>
      <c r="R18" s="29">
        <f t="shared" si="4"/>
        <v>373.89469099427981</v>
      </c>
      <c r="S18" s="30">
        <f t="shared" si="5"/>
        <v>373.89469099427981</v>
      </c>
      <c r="T18" s="29"/>
      <c r="U18" s="30"/>
      <c r="V18" s="29"/>
      <c r="W18" s="30">
        <f t="shared" si="6"/>
        <v>373.89469099427981</v>
      </c>
    </row>
    <row r="19" spans="2:23" s="32" customFormat="1" x14ac:dyDescent="0.3">
      <c r="B19" s="27">
        <f t="shared" si="7"/>
        <v>6</v>
      </c>
      <c r="C19" s="28" t="s">
        <v>5</v>
      </c>
      <c r="D19" s="29">
        <v>5622.9106129086522</v>
      </c>
      <c r="E19" s="29"/>
      <c r="F19" s="29"/>
      <c r="G19" s="29"/>
      <c r="H19" s="29">
        <f t="shared" si="0"/>
        <v>5622.9106129086522</v>
      </c>
      <c r="I19" s="30">
        <f t="shared" si="1"/>
        <v>5622.9106129086522</v>
      </c>
      <c r="J19" s="29"/>
      <c r="K19" s="29"/>
      <c r="L19" s="29"/>
      <c r="M19" s="30">
        <f t="shared" si="2"/>
        <v>5622.9106129086522</v>
      </c>
      <c r="N19" s="29">
        <f t="shared" si="3"/>
        <v>5622.9106129086522</v>
      </c>
      <c r="O19" s="29"/>
      <c r="P19" s="29"/>
      <c r="Q19" s="29"/>
      <c r="R19" s="29">
        <f t="shared" si="4"/>
        <v>5622.9106129086522</v>
      </c>
      <c r="S19" s="30">
        <f t="shared" si="5"/>
        <v>5622.9106129086522</v>
      </c>
      <c r="T19" s="29"/>
      <c r="U19" s="30"/>
      <c r="V19" s="29"/>
      <c r="W19" s="30">
        <f t="shared" si="6"/>
        <v>5622.9106129086522</v>
      </c>
    </row>
    <row r="20" spans="2:23" s="32" customFormat="1" x14ac:dyDescent="0.3">
      <c r="B20" s="27">
        <f t="shared" si="7"/>
        <v>7</v>
      </c>
      <c r="C20" s="28" t="s">
        <v>6</v>
      </c>
      <c r="D20" s="29">
        <v>4.9693332146388194</v>
      </c>
      <c r="E20" s="29"/>
      <c r="F20" s="33"/>
      <c r="G20" s="29"/>
      <c r="H20" s="29">
        <f t="shared" si="0"/>
        <v>4.9693332146388194</v>
      </c>
      <c r="I20" s="30">
        <f t="shared" si="1"/>
        <v>4.9693332146388194</v>
      </c>
      <c r="J20" s="29"/>
      <c r="K20" s="33"/>
      <c r="L20" s="29"/>
      <c r="M20" s="30">
        <f t="shared" si="2"/>
        <v>4.9693332146388194</v>
      </c>
      <c r="N20" s="29">
        <f t="shared" si="3"/>
        <v>4.9693332146388194</v>
      </c>
      <c r="O20" s="29"/>
      <c r="P20" s="33"/>
      <c r="Q20" s="29"/>
      <c r="R20" s="29">
        <f t="shared" si="4"/>
        <v>4.9693332146388194</v>
      </c>
      <c r="S20" s="30">
        <f t="shared" si="5"/>
        <v>4.9693332146388194</v>
      </c>
      <c r="T20" s="29"/>
      <c r="U20" s="30"/>
      <c r="V20" s="29"/>
      <c r="W20" s="30">
        <f t="shared" si="6"/>
        <v>4.9693332146388194</v>
      </c>
    </row>
    <row r="21" spans="2:23" s="32" customFormat="1" x14ac:dyDescent="0.3">
      <c r="B21" s="27">
        <f t="shared" si="7"/>
        <v>8</v>
      </c>
      <c r="C21" s="28" t="s">
        <v>7</v>
      </c>
      <c r="D21" s="29">
        <v>0.10170083185564693</v>
      </c>
      <c r="E21" s="29"/>
      <c r="F21" s="29"/>
      <c r="G21" s="29"/>
      <c r="H21" s="29">
        <f t="shared" si="0"/>
        <v>0.10170083185564693</v>
      </c>
      <c r="I21" s="30">
        <f t="shared" si="1"/>
        <v>0.10170083185564693</v>
      </c>
      <c r="J21" s="29"/>
      <c r="K21" s="29"/>
      <c r="L21" s="29"/>
      <c r="M21" s="30">
        <f t="shared" si="2"/>
        <v>0.10170083185564693</v>
      </c>
      <c r="N21" s="29">
        <f t="shared" si="3"/>
        <v>0.10170083185564693</v>
      </c>
      <c r="O21" s="29"/>
      <c r="P21" s="29"/>
      <c r="Q21" s="29"/>
      <c r="R21" s="29">
        <f t="shared" si="4"/>
        <v>0.10170083185564693</v>
      </c>
      <c r="S21" s="30">
        <f t="shared" si="5"/>
        <v>0.10170083185564693</v>
      </c>
      <c r="T21" s="29"/>
      <c r="U21" s="30"/>
      <c r="V21" s="29"/>
      <c r="W21" s="30">
        <f t="shared" si="6"/>
        <v>0.10170083185564693</v>
      </c>
    </row>
    <row r="22" spans="2:23" s="32" customFormat="1" x14ac:dyDescent="0.3">
      <c r="B22" s="27">
        <f t="shared" si="7"/>
        <v>9</v>
      </c>
      <c r="C22" s="28" t="s">
        <v>8</v>
      </c>
      <c r="D22" s="29">
        <v>48.46</v>
      </c>
      <c r="E22" s="29"/>
      <c r="F22" s="29"/>
      <c r="G22" s="29"/>
      <c r="H22" s="29">
        <f t="shared" si="0"/>
        <v>48.46</v>
      </c>
      <c r="I22" s="30">
        <f t="shared" si="1"/>
        <v>48.46</v>
      </c>
      <c r="J22" s="29"/>
      <c r="K22" s="29"/>
      <c r="L22" s="29"/>
      <c r="M22" s="30">
        <f t="shared" si="2"/>
        <v>48.46</v>
      </c>
      <c r="N22" s="29">
        <f t="shared" si="3"/>
        <v>48.46</v>
      </c>
      <c r="O22" s="29"/>
      <c r="P22" s="29"/>
      <c r="Q22" s="29"/>
      <c r="R22" s="29">
        <f t="shared" si="4"/>
        <v>48.46</v>
      </c>
      <c r="S22" s="30">
        <f t="shared" si="5"/>
        <v>48.46</v>
      </c>
      <c r="T22" s="29"/>
      <c r="U22" s="30"/>
      <c r="V22" s="29"/>
      <c r="W22" s="30">
        <f t="shared" si="6"/>
        <v>48.46</v>
      </c>
    </row>
    <row r="23" spans="2:23" s="32" customFormat="1" x14ac:dyDescent="0.3">
      <c r="B23" s="27">
        <f t="shared" si="7"/>
        <v>10</v>
      </c>
      <c r="C23" s="28" t="s">
        <v>9</v>
      </c>
      <c r="D23" s="29">
        <v>3.316447936174451</v>
      </c>
      <c r="E23" s="29"/>
      <c r="F23" s="29"/>
      <c r="G23" s="29"/>
      <c r="H23" s="29">
        <f t="shared" si="0"/>
        <v>3.316447936174451</v>
      </c>
      <c r="I23" s="30">
        <f t="shared" si="1"/>
        <v>3.316447936174451</v>
      </c>
      <c r="J23" s="29"/>
      <c r="K23" s="29"/>
      <c r="L23" s="29"/>
      <c r="M23" s="30">
        <f t="shared" si="2"/>
        <v>3.316447936174451</v>
      </c>
      <c r="N23" s="29">
        <f t="shared" si="3"/>
        <v>3.316447936174451</v>
      </c>
      <c r="O23" s="29"/>
      <c r="P23" s="29"/>
      <c r="Q23" s="29"/>
      <c r="R23" s="29">
        <f t="shared" si="4"/>
        <v>3.316447936174451</v>
      </c>
      <c r="S23" s="30">
        <f t="shared" si="5"/>
        <v>3.316447936174451</v>
      </c>
      <c r="T23" s="29"/>
      <c r="U23" s="30"/>
      <c r="V23" s="29"/>
      <c r="W23" s="30">
        <f t="shared" si="6"/>
        <v>3.316447936174451</v>
      </c>
    </row>
    <row r="24" spans="2:23" s="32" customFormat="1" x14ac:dyDescent="0.3">
      <c r="B24" s="27">
        <f t="shared" si="7"/>
        <v>11</v>
      </c>
      <c r="C24" s="28" t="s">
        <v>10</v>
      </c>
      <c r="D24" s="29">
        <v>2.8259988727632823</v>
      </c>
      <c r="E24" s="29"/>
      <c r="F24" s="29"/>
      <c r="G24" s="29"/>
      <c r="H24" s="29">
        <f t="shared" si="0"/>
        <v>2.8259988727632823</v>
      </c>
      <c r="I24" s="30">
        <f t="shared" si="1"/>
        <v>2.8259988727632823</v>
      </c>
      <c r="J24" s="29"/>
      <c r="K24" s="29"/>
      <c r="L24" s="29"/>
      <c r="M24" s="30">
        <f t="shared" si="2"/>
        <v>2.8259988727632823</v>
      </c>
      <c r="N24" s="29">
        <f t="shared" si="3"/>
        <v>2.8259988727632823</v>
      </c>
      <c r="O24" s="29"/>
      <c r="P24" s="29"/>
      <c r="Q24" s="29"/>
      <c r="R24" s="29">
        <f t="shared" si="4"/>
        <v>2.8259988727632823</v>
      </c>
      <c r="S24" s="30">
        <f t="shared" si="5"/>
        <v>2.8259988727632823</v>
      </c>
      <c r="T24" s="29"/>
      <c r="U24" s="30"/>
      <c r="V24" s="29"/>
      <c r="W24" s="30">
        <f t="shared" si="6"/>
        <v>2.8259988727632823</v>
      </c>
    </row>
    <row r="25" spans="2:23" s="32" customFormat="1" x14ac:dyDescent="0.3">
      <c r="B25" s="27">
        <f t="shared" si="7"/>
        <v>12</v>
      </c>
      <c r="C25" s="28" t="s">
        <v>11</v>
      </c>
      <c r="D25" s="29">
        <v>1.0908373254655983</v>
      </c>
      <c r="E25" s="29"/>
      <c r="F25" s="29"/>
      <c r="G25" s="29"/>
      <c r="H25" s="29">
        <f t="shared" si="0"/>
        <v>1.0908373254655983</v>
      </c>
      <c r="I25" s="30">
        <f t="shared" si="1"/>
        <v>1.0908373254655983</v>
      </c>
      <c r="J25" s="29"/>
      <c r="K25" s="29"/>
      <c r="L25" s="29"/>
      <c r="M25" s="30">
        <f t="shared" si="2"/>
        <v>1.0908373254655983</v>
      </c>
      <c r="N25" s="29">
        <f t="shared" si="3"/>
        <v>1.0908373254655983</v>
      </c>
      <c r="O25" s="29"/>
      <c r="P25" s="29"/>
      <c r="Q25" s="29"/>
      <c r="R25" s="29">
        <f t="shared" si="4"/>
        <v>1.0908373254655983</v>
      </c>
      <c r="S25" s="30">
        <f t="shared" si="5"/>
        <v>1.0908373254655983</v>
      </c>
      <c r="T25" s="29"/>
      <c r="U25" s="30"/>
      <c r="V25" s="29"/>
      <c r="W25" s="30">
        <f t="shared" si="6"/>
        <v>1.0908373254655983</v>
      </c>
    </row>
    <row r="26" spans="2:23" s="32" customFormat="1" x14ac:dyDescent="0.3">
      <c r="B26" s="27">
        <f t="shared" si="7"/>
        <v>13</v>
      </c>
      <c r="C26" s="28" t="s">
        <v>12</v>
      </c>
      <c r="D26" s="29">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29">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29">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29">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29">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6736.6197156146336</v>
      </c>
      <c r="E31" s="36">
        <f>SUM(E14:E30)</f>
        <v>0</v>
      </c>
      <c r="F31" s="36">
        <f t="shared" ref="F31:W31" si="8">SUM(F14:F30)</f>
        <v>0</v>
      </c>
      <c r="G31" s="36">
        <f t="shared" si="8"/>
        <v>0</v>
      </c>
      <c r="H31" s="36">
        <f t="shared" si="8"/>
        <v>6736.6197156146336</v>
      </c>
      <c r="I31" s="36">
        <f t="shared" si="8"/>
        <v>6736.6197156146336</v>
      </c>
      <c r="J31" s="36">
        <f t="shared" si="8"/>
        <v>0</v>
      </c>
      <c r="K31" s="36">
        <f t="shared" si="8"/>
        <v>0</v>
      </c>
      <c r="L31" s="36">
        <f t="shared" si="8"/>
        <v>0</v>
      </c>
      <c r="M31" s="36">
        <f t="shared" si="8"/>
        <v>6736.6197156146336</v>
      </c>
      <c r="N31" s="36">
        <f t="shared" si="8"/>
        <v>6736.6197156146336</v>
      </c>
      <c r="O31" s="36">
        <f t="shared" si="8"/>
        <v>0</v>
      </c>
      <c r="P31" s="36">
        <f t="shared" si="8"/>
        <v>0</v>
      </c>
      <c r="Q31" s="36">
        <f t="shared" si="8"/>
        <v>0</v>
      </c>
      <c r="R31" s="36">
        <f t="shared" si="8"/>
        <v>6736.6197156146336</v>
      </c>
      <c r="S31" s="36">
        <f t="shared" si="8"/>
        <v>6736.6197156146336</v>
      </c>
      <c r="T31" s="36">
        <f t="shared" si="8"/>
        <v>0</v>
      </c>
      <c r="U31" s="36">
        <f t="shared" si="8"/>
        <v>0</v>
      </c>
      <c r="V31" s="36">
        <f t="shared" si="8"/>
        <v>0</v>
      </c>
      <c r="W31" s="36">
        <f t="shared" si="8"/>
        <v>6736.6197156146336</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12.275</v>
      </c>
      <c r="E40" s="29"/>
      <c r="F40" s="30"/>
      <c r="G40" s="29"/>
      <c r="H40" s="30">
        <f>D40+E40-F40-G40</f>
        <v>12.275</v>
      </c>
      <c r="I40" s="30">
        <f>H40</f>
        <v>12.275</v>
      </c>
      <c r="J40" s="29"/>
      <c r="K40" s="30"/>
      <c r="L40" s="29"/>
      <c r="M40" s="30">
        <f>I40+J40-K40-L40</f>
        <v>12.275</v>
      </c>
      <c r="N40" s="30">
        <f>M40</f>
        <v>12.275</v>
      </c>
      <c r="O40" s="29"/>
      <c r="P40" s="30"/>
      <c r="Q40" s="29"/>
      <c r="R40" s="30">
        <f>N40+O40-P40-Q40</f>
        <v>12.275</v>
      </c>
      <c r="S40" s="30">
        <f>R40</f>
        <v>12.275</v>
      </c>
      <c r="T40" s="29"/>
      <c r="U40" s="30"/>
      <c r="V40" s="29"/>
      <c r="W40" s="30">
        <f>S40+T40-U40-V40</f>
        <v>12.275</v>
      </c>
    </row>
    <row r="41" spans="1:33" s="26" customFormat="1" x14ac:dyDescent="0.3">
      <c r="B41" s="27">
        <f>B40+1</f>
        <v>2</v>
      </c>
      <c r="C41" s="28" t="s">
        <v>1</v>
      </c>
      <c r="D41" s="30">
        <f t="shared" si="9"/>
        <v>321.48509353080374</v>
      </c>
      <c r="E41" s="29"/>
      <c r="F41" s="30"/>
      <c r="G41" s="29"/>
      <c r="H41" s="30">
        <f t="shared" ref="H41:H56" si="10">D41+E41-F41-G41</f>
        <v>321.48509353080374</v>
      </c>
      <c r="I41" s="30">
        <f t="shared" ref="I41:I56" si="11">H41</f>
        <v>321.48509353080374</v>
      </c>
      <c r="J41" s="29"/>
      <c r="K41" s="30"/>
      <c r="L41" s="29"/>
      <c r="M41" s="30">
        <f t="shared" ref="M41:M56" si="12">I41+J41-K41-L41</f>
        <v>321.48509353080374</v>
      </c>
      <c r="N41" s="30">
        <f t="shared" ref="N41:N56" si="13">M41</f>
        <v>321.48509353080374</v>
      </c>
      <c r="O41" s="29"/>
      <c r="P41" s="30"/>
      <c r="Q41" s="29"/>
      <c r="R41" s="30">
        <f t="shared" ref="R41:R56" si="14">N41+O41-P41-Q41</f>
        <v>321.48509353080374</v>
      </c>
      <c r="S41" s="30">
        <f t="shared" ref="S41:S56" si="15">R41</f>
        <v>321.48509353080374</v>
      </c>
      <c r="T41" s="29"/>
      <c r="U41" s="30"/>
      <c r="V41" s="29"/>
      <c r="W41" s="30">
        <f t="shared" ref="W41:W56" si="16">S41+T41-U41-V41</f>
        <v>321.48509353080374</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345.29</v>
      </c>
      <c r="E43" s="29"/>
      <c r="F43" s="30"/>
      <c r="G43" s="29"/>
      <c r="H43" s="30">
        <f t="shared" si="10"/>
        <v>345.29</v>
      </c>
      <c r="I43" s="30">
        <f t="shared" si="11"/>
        <v>345.29</v>
      </c>
      <c r="J43" s="29"/>
      <c r="K43" s="30"/>
      <c r="L43" s="29"/>
      <c r="M43" s="30">
        <f t="shared" si="12"/>
        <v>345.29</v>
      </c>
      <c r="N43" s="30">
        <f t="shared" si="13"/>
        <v>345.29</v>
      </c>
      <c r="O43" s="29"/>
      <c r="P43" s="30"/>
      <c r="Q43" s="29"/>
      <c r="R43" s="30">
        <f t="shared" si="14"/>
        <v>345.29</v>
      </c>
      <c r="S43" s="30">
        <f t="shared" si="15"/>
        <v>345.29</v>
      </c>
      <c r="T43" s="29"/>
      <c r="U43" s="30"/>
      <c r="V43" s="29"/>
      <c r="W43" s="30">
        <f t="shared" si="16"/>
        <v>345.29</v>
      </c>
    </row>
    <row r="44" spans="1:33" s="32" customFormat="1" x14ac:dyDescent="0.3">
      <c r="A44" s="26"/>
      <c r="B44" s="27">
        <f t="shared" si="17"/>
        <v>5</v>
      </c>
      <c r="C44" s="28" t="s">
        <v>4</v>
      </c>
      <c r="D44" s="30">
        <f t="shared" si="9"/>
        <v>373.89469099427981</v>
      </c>
      <c r="E44" s="29"/>
      <c r="F44" s="30"/>
      <c r="G44" s="29"/>
      <c r="H44" s="30">
        <f t="shared" si="10"/>
        <v>373.89469099427981</v>
      </c>
      <c r="I44" s="30">
        <f t="shared" si="11"/>
        <v>373.89469099427981</v>
      </c>
      <c r="J44" s="29"/>
      <c r="K44" s="30"/>
      <c r="L44" s="29"/>
      <c r="M44" s="30">
        <f t="shared" si="12"/>
        <v>373.89469099427981</v>
      </c>
      <c r="N44" s="30">
        <f t="shared" si="13"/>
        <v>373.89469099427981</v>
      </c>
      <c r="O44" s="29"/>
      <c r="P44" s="30"/>
      <c r="Q44" s="29"/>
      <c r="R44" s="30">
        <f t="shared" si="14"/>
        <v>373.89469099427981</v>
      </c>
      <c r="S44" s="30">
        <f t="shared" si="15"/>
        <v>373.89469099427981</v>
      </c>
      <c r="T44" s="29"/>
      <c r="U44" s="30"/>
      <c r="V44" s="29"/>
      <c r="W44" s="30">
        <f t="shared" si="16"/>
        <v>373.89469099427981</v>
      </c>
    </row>
    <row r="45" spans="1:33" s="32" customFormat="1" x14ac:dyDescent="0.3">
      <c r="A45" s="26"/>
      <c r="B45" s="27">
        <f t="shared" si="17"/>
        <v>6</v>
      </c>
      <c r="C45" s="28" t="s">
        <v>5</v>
      </c>
      <c r="D45" s="30">
        <f t="shared" si="9"/>
        <v>5622.9106129086522</v>
      </c>
      <c r="E45" s="29"/>
      <c r="F45" s="30"/>
      <c r="G45" s="29"/>
      <c r="H45" s="30">
        <f t="shared" si="10"/>
        <v>5622.9106129086522</v>
      </c>
      <c r="I45" s="30">
        <f t="shared" si="11"/>
        <v>5622.9106129086522</v>
      </c>
      <c r="J45" s="29"/>
      <c r="K45" s="30"/>
      <c r="L45" s="29"/>
      <c r="M45" s="30">
        <f t="shared" si="12"/>
        <v>5622.9106129086522</v>
      </c>
      <c r="N45" s="30">
        <f t="shared" si="13"/>
        <v>5622.9106129086522</v>
      </c>
      <c r="O45" s="29"/>
      <c r="P45" s="30"/>
      <c r="Q45" s="29"/>
      <c r="R45" s="30">
        <f t="shared" si="14"/>
        <v>5622.9106129086522</v>
      </c>
      <c r="S45" s="30">
        <f t="shared" si="15"/>
        <v>5622.9106129086522</v>
      </c>
      <c r="T45" s="29"/>
      <c r="U45" s="30"/>
      <c r="V45" s="29"/>
      <c r="W45" s="30">
        <f t="shared" si="16"/>
        <v>5622.9106129086522</v>
      </c>
    </row>
    <row r="46" spans="1:33" s="32" customFormat="1" x14ac:dyDescent="0.3">
      <c r="A46" s="26"/>
      <c r="B46" s="27">
        <f t="shared" si="17"/>
        <v>7</v>
      </c>
      <c r="C46" s="28" t="s">
        <v>6</v>
      </c>
      <c r="D46" s="30">
        <f t="shared" si="9"/>
        <v>4.9693332146388194</v>
      </c>
      <c r="E46" s="29"/>
      <c r="F46" s="30"/>
      <c r="G46" s="29"/>
      <c r="H46" s="30">
        <f t="shared" si="10"/>
        <v>4.9693332146388194</v>
      </c>
      <c r="I46" s="30">
        <f t="shared" si="11"/>
        <v>4.9693332146388194</v>
      </c>
      <c r="J46" s="29"/>
      <c r="K46" s="30"/>
      <c r="L46" s="29"/>
      <c r="M46" s="30">
        <f t="shared" si="12"/>
        <v>4.9693332146388194</v>
      </c>
      <c r="N46" s="30">
        <f t="shared" si="13"/>
        <v>4.9693332146388194</v>
      </c>
      <c r="O46" s="29"/>
      <c r="P46" s="30"/>
      <c r="Q46" s="29"/>
      <c r="R46" s="30">
        <f t="shared" si="14"/>
        <v>4.9693332146388194</v>
      </c>
      <c r="S46" s="30">
        <f t="shared" si="15"/>
        <v>4.9693332146388194</v>
      </c>
      <c r="T46" s="29"/>
      <c r="U46" s="30"/>
      <c r="V46" s="29"/>
      <c r="W46" s="30">
        <f t="shared" si="16"/>
        <v>4.9693332146388194</v>
      </c>
    </row>
    <row r="47" spans="1:33" s="32" customFormat="1" x14ac:dyDescent="0.3">
      <c r="A47" s="26"/>
      <c r="B47" s="27">
        <f t="shared" si="17"/>
        <v>8</v>
      </c>
      <c r="C47" s="28" t="s">
        <v>7</v>
      </c>
      <c r="D47" s="30">
        <f t="shared" si="9"/>
        <v>0.10170083185564693</v>
      </c>
      <c r="E47" s="29"/>
      <c r="F47" s="30"/>
      <c r="G47" s="29"/>
      <c r="H47" s="30">
        <f t="shared" si="10"/>
        <v>0.10170083185564693</v>
      </c>
      <c r="I47" s="30">
        <f t="shared" si="11"/>
        <v>0.10170083185564693</v>
      </c>
      <c r="J47" s="29"/>
      <c r="K47" s="30"/>
      <c r="L47" s="29"/>
      <c r="M47" s="30">
        <f t="shared" si="12"/>
        <v>0.10170083185564693</v>
      </c>
      <c r="N47" s="30">
        <f t="shared" si="13"/>
        <v>0.10170083185564693</v>
      </c>
      <c r="O47" s="29"/>
      <c r="P47" s="30"/>
      <c r="Q47" s="29"/>
      <c r="R47" s="30">
        <f t="shared" si="14"/>
        <v>0.10170083185564693</v>
      </c>
      <c r="S47" s="30">
        <f t="shared" si="15"/>
        <v>0.10170083185564693</v>
      </c>
      <c r="T47" s="29"/>
      <c r="U47" s="30"/>
      <c r="V47" s="29"/>
      <c r="W47" s="30">
        <f t="shared" si="16"/>
        <v>0.10170083185564693</v>
      </c>
    </row>
    <row r="48" spans="1:33" s="32" customFormat="1" x14ac:dyDescent="0.3">
      <c r="A48" s="26"/>
      <c r="B48" s="27">
        <f t="shared" si="17"/>
        <v>9</v>
      </c>
      <c r="C48" s="28" t="s">
        <v>8</v>
      </c>
      <c r="D48" s="30">
        <f t="shared" si="9"/>
        <v>48.46</v>
      </c>
      <c r="E48" s="29"/>
      <c r="F48" s="30"/>
      <c r="G48" s="29"/>
      <c r="H48" s="30">
        <f t="shared" si="10"/>
        <v>48.46</v>
      </c>
      <c r="I48" s="30">
        <f t="shared" si="11"/>
        <v>48.46</v>
      </c>
      <c r="J48" s="29"/>
      <c r="K48" s="30"/>
      <c r="L48" s="29"/>
      <c r="M48" s="30">
        <f t="shared" si="12"/>
        <v>48.46</v>
      </c>
      <c r="N48" s="30">
        <f t="shared" si="13"/>
        <v>48.46</v>
      </c>
      <c r="O48" s="29"/>
      <c r="P48" s="30"/>
      <c r="Q48" s="29"/>
      <c r="R48" s="30">
        <f t="shared" si="14"/>
        <v>48.46</v>
      </c>
      <c r="S48" s="30">
        <f t="shared" si="15"/>
        <v>48.46</v>
      </c>
      <c r="T48" s="29"/>
      <c r="U48" s="30"/>
      <c r="V48" s="29"/>
      <c r="W48" s="30">
        <f t="shared" si="16"/>
        <v>48.46</v>
      </c>
    </row>
    <row r="49" spans="1:23" s="32" customFormat="1" x14ac:dyDescent="0.3">
      <c r="A49" s="26"/>
      <c r="B49" s="27">
        <f t="shared" si="17"/>
        <v>10</v>
      </c>
      <c r="C49" s="28" t="s">
        <v>9</v>
      </c>
      <c r="D49" s="30">
        <f t="shared" si="9"/>
        <v>3.316447936174451</v>
      </c>
      <c r="E49" s="29"/>
      <c r="F49" s="30"/>
      <c r="G49" s="29"/>
      <c r="H49" s="30">
        <f t="shared" si="10"/>
        <v>3.316447936174451</v>
      </c>
      <c r="I49" s="30">
        <f t="shared" si="11"/>
        <v>3.316447936174451</v>
      </c>
      <c r="J49" s="29"/>
      <c r="K49" s="30"/>
      <c r="L49" s="29"/>
      <c r="M49" s="30">
        <f t="shared" si="12"/>
        <v>3.316447936174451</v>
      </c>
      <c r="N49" s="30">
        <f t="shared" si="13"/>
        <v>3.316447936174451</v>
      </c>
      <c r="O49" s="29"/>
      <c r="P49" s="30"/>
      <c r="Q49" s="29"/>
      <c r="R49" s="30">
        <f t="shared" si="14"/>
        <v>3.316447936174451</v>
      </c>
      <c r="S49" s="30">
        <f t="shared" si="15"/>
        <v>3.316447936174451</v>
      </c>
      <c r="T49" s="29"/>
      <c r="U49" s="30"/>
      <c r="V49" s="29"/>
      <c r="W49" s="30">
        <f t="shared" si="16"/>
        <v>3.316447936174451</v>
      </c>
    </row>
    <row r="50" spans="1:23" s="32" customFormat="1" x14ac:dyDescent="0.3">
      <c r="A50" s="26"/>
      <c r="B50" s="27">
        <f t="shared" si="17"/>
        <v>11</v>
      </c>
      <c r="C50" s="28" t="s">
        <v>10</v>
      </c>
      <c r="D50" s="30">
        <f t="shared" si="9"/>
        <v>2.8259988727632823</v>
      </c>
      <c r="E50" s="29"/>
      <c r="F50" s="30"/>
      <c r="G50" s="29"/>
      <c r="H50" s="30">
        <f t="shared" si="10"/>
        <v>2.8259988727632823</v>
      </c>
      <c r="I50" s="30">
        <f t="shared" si="11"/>
        <v>2.8259988727632823</v>
      </c>
      <c r="J50" s="29"/>
      <c r="K50" s="30"/>
      <c r="L50" s="29"/>
      <c r="M50" s="30">
        <f t="shared" si="12"/>
        <v>2.8259988727632823</v>
      </c>
      <c r="N50" s="30">
        <f t="shared" si="13"/>
        <v>2.8259988727632823</v>
      </c>
      <c r="O50" s="29"/>
      <c r="P50" s="30"/>
      <c r="Q50" s="29"/>
      <c r="R50" s="30">
        <f t="shared" si="14"/>
        <v>2.8259988727632823</v>
      </c>
      <c r="S50" s="30">
        <f t="shared" si="15"/>
        <v>2.8259988727632823</v>
      </c>
      <c r="T50" s="29"/>
      <c r="U50" s="30"/>
      <c r="V50" s="29"/>
      <c r="W50" s="30">
        <f t="shared" si="16"/>
        <v>2.8259988727632823</v>
      </c>
    </row>
    <row r="51" spans="1:23" s="37" customFormat="1" x14ac:dyDescent="0.3">
      <c r="A51" s="26"/>
      <c r="B51" s="27">
        <f t="shared" si="17"/>
        <v>12</v>
      </c>
      <c r="C51" s="28" t="s">
        <v>11</v>
      </c>
      <c r="D51" s="30">
        <f t="shared" si="9"/>
        <v>1.0908373254655983</v>
      </c>
      <c r="E51" s="29"/>
      <c r="F51" s="30"/>
      <c r="G51" s="29"/>
      <c r="H51" s="30">
        <f t="shared" si="10"/>
        <v>1.0908373254655983</v>
      </c>
      <c r="I51" s="30">
        <f t="shared" si="11"/>
        <v>1.0908373254655983</v>
      </c>
      <c r="J51" s="29"/>
      <c r="K51" s="30"/>
      <c r="L51" s="29"/>
      <c r="M51" s="30">
        <f t="shared" si="12"/>
        <v>1.0908373254655983</v>
      </c>
      <c r="N51" s="30">
        <f t="shared" si="13"/>
        <v>1.0908373254655983</v>
      </c>
      <c r="O51" s="29"/>
      <c r="P51" s="30"/>
      <c r="Q51" s="29"/>
      <c r="R51" s="30">
        <f t="shared" si="14"/>
        <v>1.0908373254655983</v>
      </c>
      <c r="S51" s="30">
        <f t="shared" si="15"/>
        <v>1.0908373254655983</v>
      </c>
      <c r="T51" s="29"/>
      <c r="U51" s="30"/>
      <c r="V51" s="29"/>
      <c r="W51" s="30">
        <f t="shared" si="16"/>
        <v>1.0908373254655983</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6736.6197156146336</v>
      </c>
      <c r="E57" s="36">
        <f>SUM(E40:E56)</f>
        <v>0</v>
      </c>
      <c r="F57" s="36">
        <f>SUM(F40:F56)</f>
        <v>0</v>
      </c>
      <c r="G57" s="36">
        <f>SUM(G40:G56)</f>
        <v>0</v>
      </c>
      <c r="H57" s="36">
        <f>SUM(H40:H56)</f>
        <v>6736.6197156146336</v>
      </c>
      <c r="I57" s="36">
        <f t="shared" ref="I57:W57" si="18">SUM(I40:I56)</f>
        <v>6736.6197156146336</v>
      </c>
      <c r="J57" s="36">
        <f t="shared" si="18"/>
        <v>0</v>
      </c>
      <c r="K57" s="36">
        <f t="shared" si="18"/>
        <v>0</v>
      </c>
      <c r="L57" s="36">
        <f t="shared" si="18"/>
        <v>0</v>
      </c>
      <c r="M57" s="36">
        <f t="shared" si="18"/>
        <v>6736.6197156146336</v>
      </c>
      <c r="N57" s="36">
        <f t="shared" si="18"/>
        <v>6736.6197156146336</v>
      </c>
      <c r="O57" s="36">
        <f t="shared" si="18"/>
        <v>0</v>
      </c>
      <c r="P57" s="36">
        <f t="shared" si="18"/>
        <v>0</v>
      </c>
      <c r="Q57" s="36">
        <f t="shared" si="18"/>
        <v>0</v>
      </c>
      <c r="R57" s="36">
        <f t="shared" si="18"/>
        <v>6736.6197156146336</v>
      </c>
      <c r="S57" s="36">
        <f t="shared" si="18"/>
        <v>6736.6197156146336</v>
      </c>
      <c r="T57" s="36">
        <f t="shared" si="18"/>
        <v>0</v>
      </c>
      <c r="U57" s="36">
        <f t="shared" si="18"/>
        <v>0</v>
      </c>
      <c r="V57" s="36">
        <f t="shared" si="18"/>
        <v>0</v>
      </c>
      <c r="W57" s="36">
        <f t="shared" si="18"/>
        <v>6736.6197156146336</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93.878648508767867</v>
      </c>
      <c r="E69" s="43">
        <f t="shared" si="19"/>
        <v>10.737602123928845</v>
      </c>
      <c r="F69" s="43">
        <f t="shared" ref="F69:F84" si="25">IFERROR(IF(D69=0,0,D69/D15*F15),0)</f>
        <v>0</v>
      </c>
      <c r="G69" s="44"/>
      <c r="H69" s="48">
        <f>D69+E69-F69-G69</f>
        <v>104.6162506326967</v>
      </c>
      <c r="I69" s="45">
        <f t="shared" ref="I69:I84" si="26">H69</f>
        <v>104.6162506326967</v>
      </c>
      <c r="J69" s="43">
        <f t="shared" ref="J69:J84" si="27">IF((IFERROR(I69/((I15+J15)*90%),0))&lt;70%,MIN((MAX((I15+J15)*90%-I69,0)),(I15+J15/2)*$A69),MAX((J15+I15)*90%-I69,0)/J$86)</f>
        <v>10.737602123928845</v>
      </c>
      <c r="K69" s="43">
        <f t="shared" ref="K69:K84" si="28">IFERROR(IF(I69=0,0,I69/I15*K15),0)</f>
        <v>0</v>
      </c>
      <c r="L69" s="44"/>
      <c r="M69" s="45">
        <f t="shared" si="20"/>
        <v>115.35385275662554</v>
      </c>
      <c r="N69" s="43">
        <f t="shared" ref="N69:N84" si="29">M69</f>
        <v>115.35385275662554</v>
      </c>
      <c r="O69" s="43">
        <f t="shared" si="21"/>
        <v>10.737602123928845</v>
      </c>
      <c r="P69" s="43">
        <f t="shared" si="22"/>
        <v>0</v>
      </c>
      <c r="Q69" s="44"/>
      <c r="R69" s="43">
        <f t="shared" ref="R69:R84" si="30">N69+O69-P69-Q69</f>
        <v>126.09145488055438</v>
      </c>
      <c r="S69" s="45">
        <f t="shared" ref="S69:S84" si="31">R69</f>
        <v>126.09145488055438</v>
      </c>
      <c r="T69" s="43">
        <f t="shared" si="23"/>
        <v>10.737602123928845</v>
      </c>
      <c r="U69" s="43">
        <f t="shared" si="24"/>
        <v>0</v>
      </c>
      <c r="V69" s="44"/>
      <c r="W69" s="45">
        <f t="shared" ref="W69:W84" si="32">S69+T69-U69-V69</f>
        <v>136.82905700448322</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161.37315459635266</v>
      </c>
      <c r="E71" s="43">
        <f t="shared" si="19"/>
        <v>18.231312000000003</v>
      </c>
      <c r="F71" s="43">
        <f t="shared" si="25"/>
        <v>0</v>
      </c>
      <c r="G71" s="44"/>
      <c r="H71" s="43">
        <f t="shared" si="34"/>
        <v>179.60446659635267</v>
      </c>
      <c r="I71" s="45">
        <f t="shared" si="26"/>
        <v>179.60446659635267</v>
      </c>
      <c r="J71" s="43">
        <f t="shared" si="27"/>
        <v>18.231312000000003</v>
      </c>
      <c r="K71" s="43">
        <f t="shared" si="28"/>
        <v>0</v>
      </c>
      <c r="L71" s="44"/>
      <c r="M71" s="45">
        <f t="shared" si="20"/>
        <v>197.83577859635267</v>
      </c>
      <c r="N71" s="43">
        <f t="shared" si="29"/>
        <v>197.83577859635267</v>
      </c>
      <c r="O71" s="43">
        <f t="shared" si="21"/>
        <v>18.231312000000003</v>
      </c>
      <c r="P71" s="43">
        <f t="shared" si="22"/>
        <v>0</v>
      </c>
      <c r="Q71" s="44"/>
      <c r="R71" s="43">
        <f t="shared" si="30"/>
        <v>216.06709059635267</v>
      </c>
      <c r="S71" s="45">
        <f t="shared" si="31"/>
        <v>216.06709059635267</v>
      </c>
      <c r="T71" s="43">
        <f t="shared" si="23"/>
        <v>18.231312000000003</v>
      </c>
      <c r="U71" s="43">
        <f t="shared" si="24"/>
        <v>0</v>
      </c>
      <c r="V71" s="44"/>
      <c r="W71" s="45">
        <f t="shared" si="32"/>
        <v>234.29840259635267</v>
      </c>
      <c r="Y71" s="46">
        <v>5.28E-2</v>
      </c>
    </row>
    <row r="72" spans="1:25" x14ac:dyDescent="0.3">
      <c r="A72" s="46">
        <v>3.3399999999999999E-2</v>
      </c>
      <c r="B72" s="41">
        <f t="shared" si="33"/>
        <v>5</v>
      </c>
      <c r="C72" s="42" t="s">
        <v>4</v>
      </c>
      <c r="D72" s="43">
        <v>88.871947037578991</v>
      </c>
      <c r="E72" s="43">
        <f t="shared" si="19"/>
        <v>12.488082679208945</v>
      </c>
      <c r="F72" s="43">
        <f t="shared" si="25"/>
        <v>0</v>
      </c>
      <c r="G72" s="44"/>
      <c r="H72" s="43">
        <f t="shared" si="34"/>
        <v>101.36002971678793</v>
      </c>
      <c r="I72" s="45">
        <f t="shared" si="26"/>
        <v>101.36002971678793</v>
      </c>
      <c r="J72" s="43">
        <f t="shared" si="27"/>
        <v>12.488082679208945</v>
      </c>
      <c r="K72" s="43">
        <f t="shared" si="28"/>
        <v>0</v>
      </c>
      <c r="L72" s="44"/>
      <c r="M72" s="45">
        <f t="shared" si="20"/>
        <v>113.84811239599688</v>
      </c>
      <c r="N72" s="43">
        <f t="shared" si="29"/>
        <v>113.84811239599688</v>
      </c>
      <c r="O72" s="43">
        <f t="shared" si="21"/>
        <v>12.488082679208945</v>
      </c>
      <c r="P72" s="43">
        <f t="shared" si="22"/>
        <v>0</v>
      </c>
      <c r="Q72" s="44"/>
      <c r="R72" s="43">
        <f t="shared" si="30"/>
        <v>126.33619507520582</v>
      </c>
      <c r="S72" s="45">
        <f t="shared" si="31"/>
        <v>126.33619507520582</v>
      </c>
      <c r="T72" s="43">
        <f t="shared" si="23"/>
        <v>12.488082679208945</v>
      </c>
      <c r="U72" s="43">
        <f t="shared" si="24"/>
        <v>0</v>
      </c>
      <c r="V72" s="44"/>
      <c r="W72" s="45">
        <f t="shared" si="32"/>
        <v>138.82427775441477</v>
      </c>
      <c r="Y72" s="46">
        <v>3.3399999999999999E-2</v>
      </c>
    </row>
    <row r="73" spans="1:25" x14ac:dyDescent="0.3">
      <c r="A73" s="46">
        <v>5.28E-2</v>
      </c>
      <c r="B73" s="41">
        <f t="shared" si="33"/>
        <v>6</v>
      </c>
      <c r="C73" s="42" t="s">
        <v>5</v>
      </c>
      <c r="D73" s="43">
        <v>2567.218540027804</v>
      </c>
      <c r="E73" s="43">
        <f t="shared" si="19"/>
        <v>296.88968036157684</v>
      </c>
      <c r="F73" s="43">
        <f>IFERROR(IF(D73=0,0,D73/D19*F19),0)</f>
        <v>0</v>
      </c>
      <c r="G73" s="44"/>
      <c r="H73" s="43">
        <f t="shared" si="34"/>
        <v>2864.1082203893807</v>
      </c>
      <c r="I73" s="45">
        <f t="shared" si="26"/>
        <v>2864.1082203893807</v>
      </c>
      <c r="J73" s="43">
        <f t="shared" si="27"/>
        <v>296.88968036157684</v>
      </c>
      <c r="K73" s="43">
        <f t="shared" si="28"/>
        <v>0</v>
      </c>
      <c r="L73" s="44"/>
      <c r="M73" s="45">
        <f t="shared" si="20"/>
        <v>3160.9979007509573</v>
      </c>
      <c r="N73" s="43">
        <f t="shared" si="29"/>
        <v>3160.9979007509573</v>
      </c>
      <c r="O73" s="43">
        <f t="shared" si="21"/>
        <v>296.88968036157684</v>
      </c>
      <c r="P73" s="43">
        <f t="shared" si="22"/>
        <v>0</v>
      </c>
      <c r="Q73" s="44"/>
      <c r="R73" s="43">
        <f t="shared" si="30"/>
        <v>3457.887581112534</v>
      </c>
      <c r="S73" s="45">
        <f t="shared" si="31"/>
        <v>3457.887581112534</v>
      </c>
      <c r="T73" s="43">
        <f t="shared" si="23"/>
        <v>296.88968036157684</v>
      </c>
      <c r="U73" s="43">
        <f t="shared" si="24"/>
        <v>0</v>
      </c>
      <c r="V73" s="44"/>
      <c r="W73" s="45">
        <f t="shared" si="32"/>
        <v>3754.7772614741107</v>
      </c>
      <c r="Y73" s="46">
        <v>5.28E-2</v>
      </c>
    </row>
    <row r="74" spans="1:25" x14ac:dyDescent="0.3">
      <c r="A74" s="46">
        <v>0.18</v>
      </c>
      <c r="B74" s="41">
        <f t="shared" si="33"/>
        <v>7</v>
      </c>
      <c r="C74" s="42" t="s">
        <v>6</v>
      </c>
      <c r="D74" s="43">
        <v>2.0204887296274059</v>
      </c>
      <c r="E74" s="43">
        <f t="shared" si="19"/>
        <v>0.8944799786349874</v>
      </c>
      <c r="F74" s="43">
        <f t="shared" si="25"/>
        <v>0</v>
      </c>
      <c r="G74" s="44"/>
      <c r="H74" s="43">
        <f t="shared" si="34"/>
        <v>2.9149687082623932</v>
      </c>
      <c r="I74" s="45">
        <f t="shared" si="26"/>
        <v>2.9149687082623932</v>
      </c>
      <c r="J74" s="43">
        <f t="shared" si="27"/>
        <v>0.8944799786349874</v>
      </c>
      <c r="K74" s="43">
        <f t="shared" si="28"/>
        <v>0</v>
      </c>
      <c r="L74" s="44"/>
      <c r="M74" s="45">
        <f t="shared" si="20"/>
        <v>3.8094486868973805</v>
      </c>
      <c r="N74" s="43">
        <f t="shared" si="29"/>
        <v>3.8094486868973805</v>
      </c>
      <c r="O74" s="43">
        <f t="shared" si="21"/>
        <v>4.6682201271594177E-2</v>
      </c>
      <c r="P74" s="43">
        <f t="shared" si="22"/>
        <v>0</v>
      </c>
      <c r="Q74" s="44"/>
      <c r="R74" s="43">
        <f t="shared" si="30"/>
        <v>3.8561308881689746</v>
      </c>
      <c r="S74" s="45">
        <f t="shared" si="31"/>
        <v>3.8561308881689746</v>
      </c>
      <c r="T74" s="43">
        <f t="shared" si="23"/>
        <v>4.6682201271594177E-2</v>
      </c>
      <c r="U74" s="43">
        <f t="shared" si="24"/>
        <v>0</v>
      </c>
      <c r="V74" s="44"/>
      <c r="W74" s="45">
        <f t="shared" si="32"/>
        <v>3.9028130894405688</v>
      </c>
      <c r="Y74" s="46">
        <v>0.18</v>
      </c>
    </row>
    <row r="75" spans="1:25" x14ac:dyDescent="0.3">
      <c r="A75" s="46">
        <v>5.28E-2</v>
      </c>
      <c r="B75" s="41">
        <f t="shared" si="33"/>
        <v>8</v>
      </c>
      <c r="C75" s="42" t="s">
        <v>7</v>
      </c>
      <c r="D75" s="43">
        <v>8.0547058829672363E-3</v>
      </c>
      <c r="E75" s="43">
        <f t="shared" si="19"/>
        <v>5.3698039219781581E-3</v>
      </c>
      <c r="F75" s="43">
        <f t="shared" si="25"/>
        <v>0</v>
      </c>
      <c r="G75" s="44"/>
      <c r="H75" s="43">
        <f t="shared" si="34"/>
        <v>1.3424509804945394E-2</v>
      </c>
      <c r="I75" s="45">
        <f t="shared" si="26"/>
        <v>1.3424509804945394E-2</v>
      </c>
      <c r="J75" s="43">
        <f t="shared" si="27"/>
        <v>5.3698039219781581E-3</v>
      </c>
      <c r="K75" s="43">
        <f t="shared" si="28"/>
        <v>0</v>
      </c>
      <c r="L75" s="44"/>
      <c r="M75" s="45">
        <f t="shared" si="20"/>
        <v>1.8794313726923553E-2</v>
      </c>
      <c r="N75" s="43">
        <f t="shared" si="29"/>
        <v>1.8794313726923553E-2</v>
      </c>
      <c r="O75" s="43">
        <f t="shared" si="21"/>
        <v>5.3698039219781581E-3</v>
      </c>
      <c r="P75" s="43">
        <f t="shared" si="22"/>
        <v>0</v>
      </c>
      <c r="Q75" s="44"/>
      <c r="R75" s="43">
        <f t="shared" si="30"/>
        <v>2.4164117648901709E-2</v>
      </c>
      <c r="S75" s="45">
        <f t="shared" si="31"/>
        <v>2.4164117648901709E-2</v>
      </c>
      <c r="T75" s="43">
        <f t="shared" si="23"/>
        <v>5.3698039219781581E-3</v>
      </c>
      <c r="U75" s="43">
        <f t="shared" si="24"/>
        <v>0</v>
      </c>
      <c r="V75" s="44"/>
      <c r="W75" s="45">
        <f t="shared" si="32"/>
        <v>2.9533921570879869E-2</v>
      </c>
      <c r="Y75" s="46">
        <v>5.28E-2</v>
      </c>
    </row>
    <row r="76" spans="1:25" x14ac:dyDescent="0.3">
      <c r="A76" s="46">
        <v>5.28E-2</v>
      </c>
      <c r="B76" s="41">
        <f t="shared" si="33"/>
        <v>9</v>
      </c>
      <c r="C76" s="42" t="s">
        <v>8</v>
      </c>
      <c r="D76" s="43">
        <v>22.936860760204738</v>
      </c>
      <c r="E76" s="43">
        <f t="shared" si="19"/>
        <v>2.5586880000000001</v>
      </c>
      <c r="F76" s="43">
        <f t="shared" si="25"/>
        <v>0</v>
      </c>
      <c r="G76" s="44"/>
      <c r="H76" s="43">
        <f t="shared" si="34"/>
        <v>25.495548760204738</v>
      </c>
      <c r="I76" s="45">
        <f t="shared" si="26"/>
        <v>25.495548760204738</v>
      </c>
      <c r="J76" s="43">
        <f t="shared" si="27"/>
        <v>2.5586880000000001</v>
      </c>
      <c r="K76" s="43">
        <f t="shared" si="28"/>
        <v>0</v>
      </c>
      <c r="L76" s="44"/>
      <c r="M76" s="45">
        <f t="shared" si="20"/>
        <v>28.054236760204738</v>
      </c>
      <c r="N76" s="43">
        <f t="shared" si="29"/>
        <v>28.054236760204738</v>
      </c>
      <c r="O76" s="43">
        <f t="shared" si="21"/>
        <v>2.5586880000000001</v>
      </c>
      <c r="P76" s="43">
        <f t="shared" si="22"/>
        <v>0</v>
      </c>
      <c r="Q76" s="44"/>
      <c r="R76" s="43">
        <f t="shared" si="30"/>
        <v>30.612924760204738</v>
      </c>
      <c r="S76" s="45">
        <f t="shared" si="31"/>
        <v>30.612924760204738</v>
      </c>
      <c r="T76" s="43">
        <f t="shared" si="23"/>
        <v>0.98482773944697977</v>
      </c>
      <c r="U76" s="43">
        <f t="shared" si="24"/>
        <v>0</v>
      </c>
      <c r="V76" s="44"/>
      <c r="W76" s="45">
        <f t="shared" si="32"/>
        <v>31.597752499651719</v>
      </c>
      <c r="Y76" s="46">
        <v>5.28E-2</v>
      </c>
    </row>
    <row r="77" spans="1:25" x14ac:dyDescent="0.3">
      <c r="A77" s="46">
        <v>9.5000000000000001E-2</v>
      </c>
      <c r="B77" s="41">
        <f t="shared" si="33"/>
        <v>10</v>
      </c>
      <c r="C77" s="42" t="s">
        <v>9</v>
      </c>
      <c r="D77" s="43">
        <v>1.0343598742282865</v>
      </c>
      <c r="E77" s="43">
        <f t="shared" si="19"/>
        <v>0.31506255393657284</v>
      </c>
      <c r="F77" s="43">
        <f t="shared" si="25"/>
        <v>0</v>
      </c>
      <c r="G77" s="44"/>
      <c r="H77" s="43">
        <f t="shared" si="34"/>
        <v>1.3494224281648592</v>
      </c>
      <c r="I77" s="45">
        <f t="shared" si="26"/>
        <v>1.3494224281648592</v>
      </c>
      <c r="J77" s="43">
        <f t="shared" si="27"/>
        <v>0.31506255393657284</v>
      </c>
      <c r="K77" s="43">
        <f t="shared" si="28"/>
        <v>0</v>
      </c>
      <c r="L77" s="44"/>
      <c r="M77" s="45">
        <f t="shared" si="20"/>
        <v>1.664484982101432</v>
      </c>
      <c r="N77" s="43">
        <f t="shared" si="29"/>
        <v>1.664484982101432</v>
      </c>
      <c r="O77" s="43">
        <f t="shared" si="21"/>
        <v>0.31506255393657284</v>
      </c>
      <c r="P77" s="43">
        <f t="shared" si="22"/>
        <v>0</v>
      </c>
      <c r="Q77" s="44"/>
      <c r="R77" s="43">
        <f t="shared" si="30"/>
        <v>1.9795475360380048</v>
      </c>
      <c r="S77" s="45">
        <f t="shared" si="31"/>
        <v>1.9795475360380048</v>
      </c>
      <c r="T77" s="43">
        <f t="shared" si="23"/>
        <v>0.31506255393657284</v>
      </c>
      <c r="U77" s="43">
        <f t="shared" si="24"/>
        <v>0</v>
      </c>
      <c r="V77" s="44"/>
      <c r="W77" s="45">
        <f t="shared" si="32"/>
        <v>2.2946100899745776</v>
      </c>
      <c r="Y77" s="46">
        <v>9.5000000000000001E-2</v>
      </c>
    </row>
    <row r="78" spans="1:25" x14ac:dyDescent="0.3">
      <c r="A78" s="46">
        <v>6.3299999999999995E-2</v>
      </c>
      <c r="B78" s="41">
        <f t="shared" si="33"/>
        <v>11</v>
      </c>
      <c r="C78" s="42" t="s">
        <v>10</v>
      </c>
      <c r="D78" s="43">
        <v>0.90656500445595078</v>
      </c>
      <c r="E78" s="43">
        <f t="shared" si="19"/>
        <v>0.17888572864591576</v>
      </c>
      <c r="F78" s="43">
        <f t="shared" si="25"/>
        <v>0</v>
      </c>
      <c r="G78" s="44"/>
      <c r="H78" s="43">
        <f t="shared" si="34"/>
        <v>1.0854507331018666</v>
      </c>
      <c r="I78" s="45">
        <f t="shared" si="26"/>
        <v>1.0854507331018666</v>
      </c>
      <c r="J78" s="43">
        <f t="shared" si="27"/>
        <v>0.17888572864591576</v>
      </c>
      <c r="K78" s="43">
        <f t="shared" si="28"/>
        <v>0</v>
      </c>
      <c r="L78" s="44"/>
      <c r="M78" s="45">
        <f t="shared" si="20"/>
        <v>1.2643364617477824</v>
      </c>
      <c r="N78" s="43">
        <f t="shared" si="29"/>
        <v>1.2643364617477824</v>
      </c>
      <c r="O78" s="43">
        <f t="shared" si="21"/>
        <v>0.17888572864591576</v>
      </c>
      <c r="P78" s="43">
        <f t="shared" si="22"/>
        <v>0</v>
      </c>
      <c r="Q78" s="44"/>
      <c r="R78" s="43">
        <f t="shared" si="30"/>
        <v>1.4432221903936981</v>
      </c>
      <c r="S78" s="45">
        <f t="shared" si="31"/>
        <v>1.4432221903936981</v>
      </c>
      <c r="T78" s="43">
        <f t="shared" si="23"/>
        <v>0.17888572864591576</v>
      </c>
      <c r="U78" s="43">
        <f t="shared" si="24"/>
        <v>0</v>
      </c>
      <c r="V78" s="44"/>
      <c r="W78" s="45">
        <f t="shared" si="32"/>
        <v>1.6221079190396139</v>
      </c>
      <c r="Y78" s="46">
        <v>6.3299999999999995E-2</v>
      </c>
    </row>
    <row r="79" spans="1:25" x14ac:dyDescent="0.3">
      <c r="A79" s="46">
        <v>6.3299999999999995E-2</v>
      </c>
      <c r="B79" s="41">
        <f t="shared" si="33"/>
        <v>12</v>
      </c>
      <c r="C79" s="42" t="s">
        <v>11</v>
      </c>
      <c r="D79" s="43">
        <v>0.16901832027796238</v>
      </c>
      <c r="E79" s="43">
        <f t="shared" si="19"/>
        <v>6.9050002701972368E-2</v>
      </c>
      <c r="F79" s="43">
        <f t="shared" si="25"/>
        <v>0</v>
      </c>
      <c r="G79" s="49"/>
      <c r="H79" s="43">
        <f t="shared" si="34"/>
        <v>0.23806832297993474</v>
      </c>
      <c r="I79" s="45">
        <f t="shared" si="26"/>
        <v>0.23806832297993474</v>
      </c>
      <c r="J79" s="43">
        <f t="shared" si="27"/>
        <v>6.9050002701972368E-2</v>
      </c>
      <c r="K79" s="43">
        <f t="shared" si="28"/>
        <v>0</v>
      </c>
      <c r="L79" s="44"/>
      <c r="M79" s="45">
        <f t="shared" si="20"/>
        <v>0.30711832568190711</v>
      </c>
      <c r="N79" s="43">
        <f t="shared" si="29"/>
        <v>0.30711832568190711</v>
      </c>
      <c r="O79" s="43">
        <f t="shared" si="21"/>
        <v>6.9050002701972368E-2</v>
      </c>
      <c r="P79" s="43">
        <f t="shared" si="22"/>
        <v>0</v>
      </c>
      <c r="Q79" s="44"/>
      <c r="R79" s="43">
        <f t="shared" si="30"/>
        <v>0.37616832838387948</v>
      </c>
      <c r="S79" s="45">
        <f t="shared" si="31"/>
        <v>0.37616832838387948</v>
      </c>
      <c r="T79" s="43">
        <f t="shared" si="23"/>
        <v>6.9050002701972368E-2</v>
      </c>
      <c r="U79" s="43">
        <f t="shared" si="24"/>
        <v>0</v>
      </c>
      <c r="V79" s="44"/>
      <c r="W79" s="45">
        <f t="shared" si="32"/>
        <v>0.44521833108585185</v>
      </c>
      <c r="Y79" s="46">
        <v>6.3299999999999995E-2</v>
      </c>
    </row>
    <row r="80" spans="1:25" x14ac:dyDescent="0.3">
      <c r="A80" s="46">
        <v>6.3299999999999995E-2</v>
      </c>
      <c r="B80" s="41">
        <f t="shared" si="33"/>
        <v>13</v>
      </c>
      <c r="C80" s="28" t="s">
        <v>12</v>
      </c>
      <c r="D80" s="4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4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4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2938.4176375651805</v>
      </c>
      <c r="E85" s="36">
        <f>SUM(E68:E84)</f>
        <v>342.36821323255606</v>
      </c>
      <c r="F85" s="36">
        <f t="shared" ref="F85:W85" si="35">SUM(F68:F84)</f>
        <v>0</v>
      </c>
      <c r="G85" s="36">
        <f t="shared" si="35"/>
        <v>0</v>
      </c>
      <c r="H85" s="36">
        <f t="shared" si="35"/>
        <v>3280.7858507977362</v>
      </c>
      <c r="I85" s="36">
        <f t="shared" si="35"/>
        <v>3280.7858507977362</v>
      </c>
      <c r="J85" s="36">
        <f t="shared" si="35"/>
        <v>342.36821323255606</v>
      </c>
      <c r="K85" s="36">
        <f t="shared" si="35"/>
        <v>0</v>
      </c>
      <c r="L85" s="36">
        <f t="shared" si="35"/>
        <v>0</v>
      </c>
      <c r="M85" s="36">
        <f t="shared" si="35"/>
        <v>3623.1540640302928</v>
      </c>
      <c r="N85" s="36">
        <f t="shared" si="35"/>
        <v>3623.1540640302928</v>
      </c>
      <c r="O85" s="36">
        <f t="shared" si="35"/>
        <v>341.52041545519268</v>
      </c>
      <c r="P85" s="36">
        <f t="shared" si="35"/>
        <v>0</v>
      </c>
      <c r="Q85" s="36">
        <f t="shared" si="35"/>
        <v>0</v>
      </c>
      <c r="R85" s="36">
        <f t="shared" si="35"/>
        <v>3964.6744794854849</v>
      </c>
      <c r="S85" s="36">
        <f t="shared" si="35"/>
        <v>3964.6744794854849</v>
      </c>
      <c r="T85" s="36">
        <f t="shared" si="35"/>
        <v>339.94655519463964</v>
      </c>
      <c r="U85" s="36">
        <f t="shared" si="35"/>
        <v>0</v>
      </c>
      <c r="V85" s="36">
        <f t="shared" si="35"/>
        <v>0</v>
      </c>
      <c r="W85" s="36">
        <f t="shared" si="35"/>
        <v>4304.6210346801245</v>
      </c>
    </row>
    <row r="86" spans="1:33" ht="16" x14ac:dyDescent="0.3">
      <c r="A86" s="85"/>
      <c r="B86" s="38"/>
      <c r="C86" s="51" t="s">
        <v>87</v>
      </c>
      <c r="D86" s="52"/>
      <c r="E86" s="53">
        <v>16.201369863013699</v>
      </c>
      <c r="F86" s="52">
        <f>E85-F85</f>
        <v>342.36821323255606</v>
      </c>
      <c r="G86" s="52"/>
      <c r="H86" s="52"/>
      <c r="I86" s="54"/>
      <c r="J86" s="53">
        <f>E86-1</f>
        <v>15.201369863013699</v>
      </c>
      <c r="K86" s="54"/>
      <c r="L86" s="54"/>
      <c r="M86" s="54"/>
      <c r="N86" s="52"/>
      <c r="O86" s="53">
        <f>J86-1</f>
        <v>14.201369863013699</v>
      </c>
      <c r="P86" s="52"/>
      <c r="Q86" s="52"/>
      <c r="R86" s="52"/>
      <c r="S86" s="54"/>
      <c r="T86" s="53">
        <f>O86-1</f>
        <v>13.201369863013699</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136.82905700448322</v>
      </c>
      <c r="E96" s="43">
        <f>IF((IFERROR(D96/((D41+E41)*90%),0))&lt;70%,MIN((MAX((D41+E41)*90%-D96,0)),(D41+E41/2)*$A96),MAX((E41+D41)*90%-D96,0)/E$113)</f>
        <v>10.737602123928845</v>
      </c>
      <c r="F96" s="43">
        <f t="shared" si="38"/>
        <v>0</v>
      </c>
      <c r="G96" s="44"/>
      <c r="H96" s="45">
        <f t="shared" ref="H96:H111" si="46">D96+E96-F96-G96</f>
        <v>147.56665912841206</v>
      </c>
      <c r="I96" s="30">
        <f t="shared" ref="I96:I111" si="47">H96</f>
        <v>147.56665912841206</v>
      </c>
      <c r="J96" s="43">
        <f t="shared" si="39"/>
        <v>10.737602123928845</v>
      </c>
      <c r="K96" s="43">
        <f t="shared" si="40"/>
        <v>0</v>
      </c>
      <c r="L96" s="29"/>
      <c r="M96" s="30">
        <f t="shared" ref="M96:M111" si="48">I96+J96-K96-L96</f>
        <v>158.30426125234089</v>
      </c>
      <c r="N96" s="30">
        <f t="shared" ref="N96:N111" si="49">M96</f>
        <v>158.30426125234089</v>
      </c>
      <c r="O96" s="43">
        <f t="shared" si="41"/>
        <v>10.737602123928845</v>
      </c>
      <c r="P96" s="43">
        <f t="shared" si="42"/>
        <v>0</v>
      </c>
      <c r="Q96" s="29"/>
      <c r="R96" s="30">
        <f t="shared" ref="R96:R111" si="50">N96+O96-P96-Q96</f>
        <v>169.04186337626973</v>
      </c>
      <c r="S96" s="30">
        <f t="shared" ref="S96:S111" si="51">R96</f>
        <v>169.04186337626973</v>
      </c>
      <c r="T96" s="43">
        <f t="shared" si="43"/>
        <v>10.737602123928845</v>
      </c>
      <c r="U96" s="43">
        <f t="shared" si="44"/>
        <v>0</v>
      </c>
      <c r="V96" s="29"/>
      <c r="W96" s="30">
        <f t="shared" ref="W96:W111" si="52">S96+T96-U96-V96</f>
        <v>179.77946550019857</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234.29840259635267</v>
      </c>
      <c r="E98" s="43">
        <f t="shared" si="37"/>
        <v>6.2667223649559407</v>
      </c>
      <c r="F98" s="43">
        <f t="shared" si="38"/>
        <v>0</v>
      </c>
      <c r="G98" s="44"/>
      <c r="H98" s="45">
        <f t="shared" si="46"/>
        <v>240.56512496130861</v>
      </c>
      <c r="I98" s="30">
        <f t="shared" si="47"/>
        <v>240.56512496130861</v>
      </c>
      <c r="J98" s="43">
        <f t="shared" si="39"/>
        <v>6.2667223649559407</v>
      </c>
      <c r="K98" s="43">
        <f t="shared" si="40"/>
        <v>0</v>
      </c>
      <c r="L98" s="29"/>
      <c r="M98" s="30">
        <f t="shared" si="48"/>
        <v>246.83184732626455</v>
      </c>
      <c r="N98" s="30">
        <f t="shared" si="49"/>
        <v>246.83184732626455</v>
      </c>
      <c r="O98" s="43">
        <f t="shared" si="41"/>
        <v>6.2667223649559407</v>
      </c>
      <c r="P98" s="43">
        <f t="shared" si="42"/>
        <v>0</v>
      </c>
      <c r="Q98" s="29"/>
      <c r="R98" s="30">
        <f t="shared" si="50"/>
        <v>253.09856969122049</v>
      </c>
      <c r="S98" s="30">
        <f t="shared" si="51"/>
        <v>253.09856969122049</v>
      </c>
      <c r="T98" s="43">
        <f t="shared" si="43"/>
        <v>6.2667223649559416</v>
      </c>
      <c r="U98" s="43">
        <f t="shared" si="44"/>
        <v>0</v>
      </c>
      <c r="V98" s="29"/>
      <c r="W98" s="30">
        <f t="shared" si="52"/>
        <v>259.36529205617643</v>
      </c>
    </row>
    <row r="99" spans="1:23" x14ac:dyDescent="0.3">
      <c r="A99" s="46">
        <f t="shared" si="45"/>
        <v>3.3399999999999999E-2</v>
      </c>
      <c r="B99" s="41">
        <f t="shared" si="53"/>
        <v>5</v>
      </c>
      <c r="C99" s="42" t="s">
        <v>4</v>
      </c>
      <c r="D99" s="45">
        <f t="shared" si="36"/>
        <v>138.82427775441477</v>
      </c>
      <c r="E99" s="43">
        <f t="shared" si="37"/>
        <v>12.488082679208945</v>
      </c>
      <c r="F99" s="43">
        <f t="shared" si="38"/>
        <v>0</v>
      </c>
      <c r="G99" s="44"/>
      <c r="H99" s="45">
        <f t="shared" si="46"/>
        <v>151.31236043362372</v>
      </c>
      <c r="I99" s="30">
        <f t="shared" si="47"/>
        <v>151.31236043362372</v>
      </c>
      <c r="J99" s="43">
        <f t="shared" si="39"/>
        <v>12.488082679208945</v>
      </c>
      <c r="K99" s="43">
        <f t="shared" si="40"/>
        <v>0</v>
      </c>
      <c r="L99" s="29"/>
      <c r="M99" s="30">
        <f t="shared" si="48"/>
        <v>163.80044311283268</v>
      </c>
      <c r="N99" s="30">
        <f t="shared" si="49"/>
        <v>163.80044311283268</v>
      </c>
      <c r="O99" s="43">
        <f t="shared" si="41"/>
        <v>12.488082679208945</v>
      </c>
      <c r="P99" s="43">
        <f t="shared" si="42"/>
        <v>0</v>
      </c>
      <c r="Q99" s="29"/>
      <c r="R99" s="30">
        <f t="shared" si="50"/>
        <v>176.28852579204164</v>
      </c>
      <c r="S99" s="30">
        <f t="shared" si="51"/>
        <v>176.28852579204164</v>
      </c>
      <c r="T99" s="43">
        <f t="shared" si="43"/>
        <v>12.488082679208945</v>
      </c>
      <c r="U99" s="43">
        <f t="shared" si="44"/>
        <v>0</v>
      </c>
      <c r="V99" s="29"/>
      <c r="W99" s="30">
        <f t="shared" si="52"/>
        <v>188.7766084712506</v>
      </c>
    </row>
    <row r="100" spans="1:23" x14ac:dyDescent="0.3">
      <c r="A100" s="46">
        <f t="shared" si="45"/>
        <v>5.28E-2</v>
      </c>
      <c r="B100" s="41">
        <f t="shared" si="53"/>
        <v>6</v>
      </c>
      <c r="C100" s="42" t="s">
        <v>5</v>
      </c>
      <c r="D100" s="45">
        <f t="shared" si="36"/>
        <v>3754.7772614741107</v>
      </c>
      <c r="E100" s="43">
        <f t="shared" si="37"/>
        <v>107.02423619679841</v>
      </c>
      <c r="F100" s="43">
        <f t="shared" si="38"/>
        <v>0</v>
      </c>
      <c r="G100" s="44"/>
      <c r="H100" s="45">
        <f t="shared" si="46"/>
        <v>3861.8014976709092</v>
      </c>
      <c r="I100" s="30">
        <f t="shared" si="47"/>
        <v>3861.8014976709092</v>
      </c>
      <c r="J100" s="43">
        <f t="shared" si="39"/>
        <v>107.02423619679841</v>
      </c>
      <c r="K100" s="43">
        <f t="shared" si="40"/>
        <v>0</v>
      </c>
      <c r="L100" s="29"/>
      <c r="M100" s="30">
        <f t="shared" si="48"/>
        <v>3968.8257338677076</v>
      </c>
      <c r="N100" s="30">
        <f t="shared" si="49"/>
        <v>3968.8257338677076</v>
      </c>
      <c r="O100" s="43">
        <f t="shared" si="41"/>
        <v>107.0242361967984</v>
      </c>
      <c r="P100" s="43">
        <f t="shared" si="42"/>
        <v>0</v>
      </c>
      <c r="Q100" s="29"/>
      <c r="R100" s="30">
        <f t="shared" si="50"/>
        <v>4075.8499700645061</v>
      </c>
      <c r="S100" s="30">
        <f t="shared" si="51"/>
        <v>4075.8499700645061</v>
      </c>
      <c r="T100" s="43">
        <f t="shared" si="43"/>
        <v>107.0242361967984</v>
      </c>
      <c r="U100" s="43">
        <f t="shared" si="44"/>
        <v>0</v>
      </c>
      <c r="V100" s="29"/>
      <c r="W100" s="30">
        <f t="shared" si="52"/>
        <v>4182.8742062613046</v>
      </c>
    </row>
    <row r="101" spans="1:23" x14ac:dyDescent="0.3">
      <c r="A101" s="46">
        <f t="shared" si="45"/>
        <v>0.18</v>
      </c>
      <c r="B101" s="41">
        <f t="shared" si="53"/>
        <v>7</v>
      </c>
      <c r="C101" s="42" t="s">
        <v>6</v>
      </c>
      <c r="D101" s="45">
        <f t="shared" si="36"/>
        <v>3.9028130894405688</v>
      </c>
      <c r="E101" s="43">
        <f t="shared" si="37"/>
        <v>4.6682201271594177E-2</v>
      </c>
      <c r="F101" s="43">
        <f t="shared" si="38"/>
        <v>0</v>
      </c>
      <c r="G101" s="44"/>
      <c r="H101" s="45">
        <f t="shared" si="46"/>
        <v>3.949495290712163</v>
      </c>
      <c r="I101" s="30">
        <f t="shared" si="47"/>
        <v>3.949495290712163</v>
      </c>
      <c r="J101" s="43">
        <f t="shared" si="39"/>
        <v>4.6682201271594177E-2</v>
      </c>
      <c r="K101" s="43">
        <f t="shared" si="40"/>
        <v>0</v>
      </c>
      <c r="L101" s="29"/>
      <c r="M101" s="30">
        <f t="shared" si="48"/>
        <v>3.9961774919837572</v>
      </c>
      <c r="N101" s="30">
        <f t="shared" si="49"/>
        <v>3.9961774919837572</v>
      </c>
      <c r="O101" s="43">
        <f t="shared" si="41"/>
        <v>4.6682201271594177E-2</v>
      </c>
      <c r="P101" s="43">
        <f t="shared" si="42"/>
        <v>0</v>
      </c>
      <c r="Q101" s="29"/>
      <c r="R101" s="30">
        <f t="shared" si="50"/>
        <v>4.0428596932553518</v>
      </c>
      <c r="S101" s="30">
        <f t="shared" si="51"/>
        <v>4.0428596932553518</v>
      </c>
      <c r="T101" s="43">
        <f t="shared" si="43"/>
        <v>4.6682201271594129E-2</v>
      </c>
      <c r="U101" s="43">
        <f t="shared" si="44"/>
        <v>0</v>
      </c>
      <c r="V101" s="29"/>
      <c r="W101" s="30">
        <f t="shared" si="52"/>
        <v>4.0895418945269455</v>
      </c>
    </row>
    <row r="102" spans="1:23" x14ac:dyDescent="0.3">
      <c r="A102" s="46">
        <f t="shared" si="45"/>
        <v>5.28E-2</v>
      </c>
      <c r="B102" s="41">
        <f t="shared" si="53"/>
        <v>8</v>
      </c>
      <c r="C102" s="42" t="s">
        <v>7</v>
      </c>
      <c r="D102" s="45">
        <f t="shared" si="36"/>
        <v>2.9533921570879869E-2</v>
      </c>
      <c r="E102" s="43">
        <f t="shared" si="37"/>
        <v>5.3698039219781581E-3</v>
      </c>
      <c r="F102" s="43">
        <f t="shared" si="38"/>
        <v>0</v>
      </c>
      <c r="G102" s="44"/>
      <c r="H102" s="45">
        <f t="shared" si="46"/>
        <v>3.4903725492858029E-2</v>
      </c>
      <c r="I102" s="30">
        <f t="shared" si="47"/>
        <v>3.4903725492858029E-2</v>
      </c>
      <c r="J102" s="43">
        <f t="shared" si="39"/>
        <v>5.3698039219781581E-3</v>
      </c>
      <c r="K102" s="43">
        <f t="shared" si="40"/>
        <v>0</v>
      </c>
      <c r="L102" s="29"/>
      <c r="M102" s="30">
        <f t="shared" si="48"/>
        <v>4.0273529414836189E-2</v>
      </c>
      <c r="N102" s="30">
        <f t="shared" si="49"/>
        <v>4.0273529414836189E-2</v>
      </c>
      <c r="O102" s="43">
        <f t="shared" si="41"/>
        <v>5.3698039219781581E-3</v>
      </c>
      <c r="P102" s="43">
        <f t="shared" si="42"/>
        <v>0</v>
      </c>
      <c r="Q102" s="29"/>
      <c r="R102" s="30">
        <f t="shared" si="50"/>
        <v>4.5643333336814348E-2</v>
      </c>
      <c r="S102" s="30">
        <f t="shared" si="51"/>
        <v>4.5643333336814348E-2</v>
      </c>
      <c r="T102" s="43">
        <f t="shared" si="43"/>
        <v>5.3698039219781581E-3</v>
      </c>
      <c r="U102" s="43">
        <f t="shared" si="44"/>
        <v>0</v>
      </c>
      <c r="V102" s="29"/>
      <c r="W102" s="30">
        <f t="shared" si="52"/>
        <v>5.1013137258792508E-2</v>
      </c>
    </row>
    <row r="103" spans="1:23" x14ac:dyDescent="0.3">
      <c r="A103" s="46">
        <f t="shared" si="45"/>
        <v>5.28E-2</v>
      </c>
      <c r="B103" s="41">
        <f t="shared" si="53"/>
        <v>9</v>
      </c>
      <c r="C103" s="42" t="s">
        <v>8</v>
      </c>
      <c r="D103" s="45">
        <f t="shared" si="36"/>
        <v>31.597752499651719</v>
      </c>
      <c r="E103" s="43">
        <f t="shared" si="37"/>
        <v>0.98482773944697966</v>
      </c>
      <c r="F103" s="43">
        <f t="shared" si="38"/>
        <v>0</v>
      </c>
      <c r="G103" s="44"/>
      <c r="H103" s="45">
        <f t="shared" si="46"/>
        <v>32.582580239098696</v>
      </c>
      <c r="I103" s="30">
        <f t="shared" si="47"/>
        <v>32.582580239098696</v>
      </c>
      <c r="J103" s="43">
        <f t="shared" si="39"/>
        <v>0.98482773944697988</v>
      </c>
      <c r="K103" s="43">
        <f t="shared" si="40"/>
        <v>0</v>
      </c>
      <c r="L103" s="29"/>
      <c r="M103" s="30">
        <f t="shared" si="48"/>
        <v>33.567407978545674</v>
      </c>
      <c r="N103" s="30">
        <f t="shared" si="49"/>
        <v>33.567407978545674</v>
      </c>
      <c r="O103" s="43">
        <f t="shared" si="41"/>
        <v>0.9848277394469801</v>
      </c>
      <c r="P103" s="43">
        <f t="shared" si="42"/>
        <v>0</v>
      </c>
      <c r="Q103" s="29"/>
      <c r="R103" s="30">
        <f t="shared" si="50"/>
        <v>34.552235717992652</v>
      </c>
      <c r="S103" s="30">
        <f t="shared" si="51"/>
        <v>34.552235717992652</v>
      </c>
      <c r="T103" s="43">
        <f t="shared" si="43"/>
        <v>0.98482773944698032</v>
      </c>
      <c r="U103" s="43">
        <f t="shared" si="44"/>
        <v>0</v>
      </c>
      <c r="V103" s="29"/>
      <c r="W103" s="30">
        <f t="shared" si="52"/>
        <v>35.537063457439629</v>
      </c>
    </row>
    <row r="104" spans="1:23" x14ac:dyDescent="0.3">
      <c r="A104" s="46">
        <f t="shared" si="45"/>
        <v>9.5000000000000001E-2</v>
      </c>
      <c r="B104" s="41">
        <f t="shared" si="53"/>
        <v>10</v>
      </c>
      <c r="C104" s="42" t="s">
        <v>9</v>
      </c>
      <c r="D104" s="45">
        <f t="shared" si="36"/>
        <v>2.2946100899745776</v>
      </c>
      <c r="E104" s="43">
        <f t="shared" si="37"/>
        <v>5.6566849487501153E-2</v>
      </c>
      <c r="F104" s="43">
        <f t="shared" si="38"/>
        <v>0</v>
      </c>
      <c r="G104" s="44"/>
      <c r="H104" s="45">
        <f t="shared" si="46"/>
        <v>2.351176939462079</v>
      </c>
      <c r="I104" s="30">
        <f t="shared" si="47"/>
        <v>2.351176939462079</v>
      </c>
      <c r="J104" s="43">
        <f t="shared" si="39"/>
        <v>5.6566849487501132E-2</v>
      </c>
      <c r="K104" s="43">
        <f t="shared" si="40"/>
        <v>0</v>
      </c>
      <c r="L104" s="29"/>
      <c r="M104" s="30">
        <f t="shared" si="48"/>
        <v>2.4077437889495803</v>
      </c>
      <c r="N104" s="30">
        <f t="shared" si="49"/>
        <v>2.4077437889495803</v>
      </c>
      <c r="O104" s="43">
        <f t="shared" si="41"/>
        <v>5.6566849487501111E-2</v>
      </c>
      <c r="P104" s="43">
        <f t="shared" si="42"/>
        <v>0</v>
      </c>
      <c r="Q104" s="29"/>
      <c r="R104" s="30">
        <f t="shared" si="50"/>
        <v>2.4643106384370812</v>
      </c>
      <c r="S104" s="30">
        <f t="shared" si="51"/>
        <v>2.4643106384370812</v>
      </c>
      <c r="T104" s="43">
        <f t="shared" si="43"/>
        <v>5.6566849487501132E-2</v>
      </c>
      <c r="U104" s="43">
        <f t="shared" si="44"/>
        <v>0</v>
      </c>
      <c r="V104" s="29"/>
      <c r="W104" s="30">
        <f t="shared" si="52"/>
        <v>2.5208774879245825</v>
      </c>
    </row>
    <row r="105" spans="1:23" x14ac:dyDescent="0.3">
      <c r="A105" s="46">
        <f t="shared" si="45"/>
        <v>6.3299999999999995E-2</v>
      </c>
      <c r="B105" s="41">
        <f t="shared" si="53"/>
        <v>11</v>
      </c>
      <c r="C105" s="42" t="s">
        <v>10</v>
      </c>
      <c r="D105" s="45">
        <f t="shared" si="36"/>
        <v>1.6221079190396139</v>
      </c>
      <c r="E105" s="43">
        <f t="shared" si="37"/>
        <v>0.17888572864591576</v>
      </c>
      <c r="F105" s="43">
        <f t="shared" si="38"/>
        <v>0</v>
      </c>
      <c r="G105" s="44"/>
      <c r="H105" s="45">
        <f t="shared" si="46"/>
        <v>1.8009936476855297</v>
      </c>
      <c r="I105" s="30">
        <f t="shared" si="47"/>
        <v>1.8009936476855297</v>
      </c>
      <c r="J105" s="43">
        <f t="shared" si="39"/>
        <v>6.62780844557955E-2</v>
      </c>
      <c r="K105" s="43">
        <f t="shared" si="40"/>
        <v>0</v>
      </c>
      <c r="L105" s="29"/>
      <c r="M105" s="30">
        <f t="shared" si="48"/>
        <v>1.8672717321413252</v>
      </c>
      <c r="N105" s="30">
        <f t="shared" si="49"/>
        <v>1.8672717321413252</v>
      </c>
      <c r="O105" s="43">
        <f t="shared" si="41"/>
        <v>6.6278084455795486E-2</v>
      </c>
      <c r="P105" s="43">
        <f t="shared" si="42"/>
        <v>0</v>
      </c>
      <c r="Q105" s="29"/>
      <c r="R105" s="30">
        <f t="shared" si="50"/>
        <v>1.9335498165971208</v>
      </c>
      <c r="S105" s="30">
        <f t="shared" si="51"/>
        <v>1.9335498165971208</v>
      </c>
      <c r="T105" s="43">
        <f t="shared" si="43"/>
        <v>6.6278084455795486E-2</v>
      </c>
      <c r="U105" s="43">
        <f t="shared" si="44"/>
        <v>0</v>
      </c>
      <c r="V105" s="29"/>
      <c r="W105" s="30">
        <f t="shared" si="52"/>
        <v>1.9998279010529163</v>
      </c>
    </row>
    <row r="106" spans="1:23" x14ac:dyDescent="0.3">
      <c r="A106" s="46">
        <f t="shared" si="45"/>
        <v>6.3299999999999995E-2</v>
      </c>
      <c r="B106" s="41">
        <f t="shared" si="53"/>
        <v>12</v>
      </c>
      <c r="C106" s="42" t="s">
        <v>11</v>
      </c>
      <c r="D106" s="45">
        <f t="shared" si="36"/>
        <v>0.44521833108585185</v>
      </c>
      <c r="E106" s="43">
        <f t="shared" si="37"/>
        <v>6.9050002701972368E-2</v>
      </c>
      <c r="F106" s="43">
        <f t="shared" si="38"/>
        <v>0</v>
      </c>
      <c r="G106" s="44"/>
      <c r="H106" s="45">
        <f t="shared" si="46"/>
        <v>0.51426833378782422</v>
      </c>
      <c r="I106" s="30">
        <f t="shared" si="47"/>
        <v>0.51426833378782422</v>
      </c>
      <c r="J106" s="43">
        <f t="shared" si="39"/>
        <v>6.9050002701972368E-2</v>
      </c>
      <c r="K106" s="43">
        <f t="shared" si="40"/>
        <v>0</v>
      </c>
      <c r="L106" s="29"/>
      <c r="M106" s="30">
        <f t="shared" si="48"/>
        <v>0.58331833648979659</v>
      </c>
      <c r="N106" s="30">
        <f t="shared" si="49"/>
        <v>0.58331833648979659</v>
      </c>
      <c r="O106" s="43">
        <f t="shared" si="41"/>
        <v>6.9050002701972368E-2</v>
      </c>
      <c r="P106" s="43">
        <f t="shared" si="42"/>
        <v>0</v>
      </c>
      <c r="Q106" s="29"/>
      <c r="R106" s="30">
        <f t="shared" si="50"/>
        <v>0.65236833919176895</v>
      </c>
      <c r="S106" s="30">
        <f t="shared" si="51"/>
        <v>0.65236833919176895</v>
      </c>
      <c r="T106" s="43">
        <f t="shared" si="43"/>
        <v>6.9050002701972368E-2</v>
      </c>
      <c r="U106" s="43">
        <f t="shared" si="44"/>
        <v>0</v>
      </c>
      <c r="V106" s="29"/>
      <c r="W106" s="30">
        <f t="shared" si="52"/>
        <v>0.72141834189374132</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4304.6210346801245</v>
      </c>
      <c r="E112" s="36">
        <f t="shared" si="57"/>
        <v>137.85802569036809</v>
      </c>
      <c r="F112" s="36">
        <f t="shared" si="57"/>
        <v>0</v>
      </c>
      <c r="G112" s="36">
        <f t="shared" si="57"/>
        <v>0</v>
      </c>
      <c r="H112" s="36">
        <f t="shared" si="57"/>
        <v>4442.4790603704932</v>
      </c>
      <c r="I112" s="36">
        <f t="shared" si="57"/>
        <v>4442.4790603704932</v>
      </c>
      <c r="J112" s="36">
        <f t="shared" si="57"/>
        <v>137.74541804617797</v>
      </c>
      <c r="K112" s="36">
        <f t="shared" si="57"/>
        <v>0</v>
      </c>
      <c r="L112" s="36">
        <f t="shared" si="57"/>
        <v>0</v>
      </c>
      <c r="M112" s="36">
        <f t="shared" si="57"/>
        <v>4580.2244784166705</v>
      </c>
      <c r="N112" s="36">
        <f t="shared" si="57"/>
        <v>4580.2244784166705</v>
      </c>
      <c r="O112" s="36">
        <f t="shared" si="57"/>
        <v>137.74541804617797</v>
      </c>
      <c r="P112" s="36">
        <f t="shared" si="57"/>
        <v>0</v>
      </c>
      <c r="Q112" s="36">
        <f t="shared" si="57"/>
        <v>0</v>
      </c>
      <c r="R112" s="36">
        <f t="shared" si="57"/>
        <v>4717.9698964628487</v>
      </c>
      <c r="S112" s="36">
        <f t="shared" si="57"/>
        <v>4717.9698964628487</v>
      </c>
      <c r="T112" s="36">
        <f t="shared" si="57"/>
        <v>137.74541804617797</v>
      </c>
      <c r="U112" s="36">
        <f t="shared" si="57"/>
        <v>0</v>
      </c>
      <c r="V112" s="36">
        <f t="shared" si="57"/>
        <v>0</v>
      </c>
      <c r="W112" s="36">
        <f t="shared" si="57"/>
        <v>4855.715314509026</v>
      </c>
    </row>
    <row r="113" spans="2:23" ht="16" x14ac:dyDescent="0.3">
      <c r="B113" s="38"/>
      <c r="C113" s="51"/>
      <c r="D113" s="54"/>
      <c r="E113" s="53">
        <f>T86-1</f>
        <v>12.201369863013699</v>
      </c>
      <c r="F113" s="54"/>
      <c r="G113" s="54"/>
      <c r="H113" s="54"/>
      <c r="J113" s="53">
        <f>E113-1</f>
        <v>11.201369863013699</v>
      </c>
      <c r="O113" s="53">
        <f>J113-1</f>
        <v>10.201369863013699</v>
      </c>
      <c r="T113" s="53">
        <f>O113-1</f>
        <v>9.2013698630136993</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12.275</v>
      </c>
      <c r="E122" s="43">
        <f t="shared" si="58"/>
        <v>0</v>
      </c>
      <c r="F122" s="43">
        <f t="shared" si="58"/>
        <v>0</v>
      </c>
      <c r="G122" s="43">
        <f t="shared" si="58"/>
        <v>0</v>
      </c>
      <c r="H122" s="43">
        <f>D122+E122-F122-G122</f>
        <v>12.275</v>
      </c>
      <c r="I122" s="43">
        <f t="shared" ref="I122:L137" si="59">I14-I68</f>
        <v>12.275</v>
      </c>
      <c r="J122" s="43">
        <f t="shared" si="59"/>
        <v>0</v>
      </c>
      <c r="K122" s="43">
        <f t="shared" si="59"/>
        <v>0</v>
      </c>
      <c r="L122" s="43">
        <f t="shared" si="59"/>
        <v>0</v>
      </c>
      <c r="M122" s="45">
        <f>I122+J122-K122-L122</f>
        <v>12.275</v>
      </c>
      <c r="N122" s="43">
        <f t="shared" ref="N122:Q137" si="60">N14-N68</f>
        <v>12.275</v>
      </c>
      <c r="O122" s="43">
        <f t="shared" si="60"/>
        <v>0</v>
      </c>
      <c r="P122" s="43">
        <f t="shared" si="60"/>
        <v>0</v>
      </c>
      <c r="Q122" s="43">
        <f t="shared" si="60"/>
        <v>0</v>
      </c>
      <c r="R122" s="43">
        <f>N122+O122-P122-Q122</f>
        <v>12.275</v>
      </c>
      <c r="S122" s="43">
        <f t="shared" ref="S122:V137" si="61">S14-S68</f>
        <v>12.275</v>
      </c>
      <c r="T122" s="43">
        <f t="shared" si="61"/>
        <v>0</v>
      </c>
      <c r="U122" s="43">
        <f t="shared" si="61"/>
        <v>0</v>
      </c>
      <c r="V122" s="43">
        <f t="shared" si="61"/>
        <v>0</v>
      </c>
      <c r="W122" s="45">
        <f>S122+T122-U122-V122</f>
        <v>12.275</v>
      </c>
    </row>
    <row r="123" spans="2:23" x14ac:dyDescent="0.3">
      <c r="B123" s="41">
        <f>B122+1</f>
        <v>2</v>
      </c>
      <c r="C123" s="42" t="s">
        <v>1</v>
      </c>
      <c r="D123" s="43">
        <f t="shared" si="58"/>
        <v>227.60644502203587</v>
      </c>
      <c r="E123" s="43">
        <f t="shared" si="58"/>
        <v>-10.737602123928845</v>
      </c>
      <c r="F123" s="43">
        <f t="shared" si="58"/>
        <v>0</v>
      </c>
      <c r="G123" s="43">
        <f t="shared" si="58"/>
        <v>0</v>
      </c>
      <c r="H123" s="43">
        <f t="shared" ref="H123:H138" si="62">D123+E123-F123-G123</f>
        <v>216.86884289810703</v>
      </c>
      <c r="I123" s="43">
        <f t="shared" si="59"/>
        <v>216.86884289810703</v>
      </c>
      <c r="J123" s="43">
        <f t="shared" si="59"/>
        <v>-10.737602123928845</v>
      </c>
      <c r="K123" s="43">
        <f t="shared" si="59"/>
        <v>0</v>
      </c>
      <c r="L123" s="43">
        <f t="shared" si="59"/>
        <v>0</v>
      </c>
      <c r="M123" s="45">
        <f t="shared" ref="M123:M138" si="63">I123+J123-K123-L123</f>
        <v>206.1312407741782</v>
      </c>
      <c r="N123" s="43">
        <f t="shared" si="60"/>
        <v>206.1312407741782</v>
      </c>
      <c r="O123" s="43">
        <f t="shared" si="60"/>
        <v>-10.737602123928845</v>
      </c>
      <c r="P123" s="43">
        <f t="shared" si="60"/>
        <v>0</v>
      </c>
      <c r="Q123" s="43">
        <f t="shared" si="60"/>
        <v>0</v>
      </c>
      <c r="R123" s="43">
        <f t="shared" ref="R123:R138" si="64">N123+O123-P123-Q123</f>
        <v>195.39363865024936</v>
      </c>
      <c r="S123" s="43">
        <f t="shared" si="61"/>
        <v>195.39363865024936</v>
      </c>
      <c r="T123" s="43">
        <f t="shared" si="61"/>
        <v>-10.737602123928845</v>
      </c>
      <c r="U123" s="43">
        <f t="shared" si="61"/>
        <v>0</v>
      </c>
      <c r="V123" s="43">
        <f t="shared" si="61"/>
        <v>0</v>
      </c>
      <c r="W123" s="45">
        <f t="shared" ref="W123:W138" si="65">S123+T123-U123-V123</f>
        <v>184.65603652632052</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183.91684540364736</v>
      </c>
      <c r="E125" s="43">
        <f t="shared" si="58"/>
        <v>-18.231312000000003</v>
      </c>
      <c r="F125" s="43">
        <f t="shared" si="58"/>
        <v>0</v>
      </c>
      <c r="G125" s="43">
        <f t="shared" si="58"/>
        <v>0</v>
      </c>
      <c r="H125" s="43">
        <f t="shared" si="62"/>
        <v>165.68553340364736</v>
      </c>
      <c r="I125" s="43">
        <f t="shared" si="59"/>
        <v>165.68553340364736</v>
      </c>
      <c r="J125" s="43">
        <f t="shared" si="59"/>
        <v>-18.231312000000003</v>
      </c>
      <c r="K125" s="43">
        <f t="shared" si="59"/>
        <v>0</v>
      </c>
      <c r="L125" s="43">
        <f t="shared" si="59"/>
        <v>0</v>
      </c>
      <c r="M125" s="45">
        <f t="shared" si="63"/>
        <v>147.45422140364735</v>
      </c>
      <c r="N125" s="43">
        <f t="shared" si="60"/>
        <v>147.45422140364735</v>
      </c>
      <c r="O125" s="43">
        <f t="shared" si="60"/>
        <v>-18.231312000000003</v>
      </c>
      <c r="P125" s="43">
        <f t="shared" si="60"/>
        <v>0</v>
      </c>
      <c r="Q125" s="43">
        <f t="shared" si="60"/>
        <v>0</v>
      </c>
      <c r="R125" s="43">
        <f t="shared" si="64"/>
        <v>129.22290940364735</v>
      </c>
      <c r="S125" s="43">
        <f t="shared" si="61"/>
        <v>129.22290940364735</v>
      </c>
      <c r="T125" s="43">
        <f t="shared" si="61"/>
        <v>-18.231312000000003</v>
      </c>
      <c r="U125" s="43">
        <f t="shared" si="61"/>
        <v>0</v>
      </c>
      <c r="V125" s="43">
        <f t="shared" si="61"/>
        <v>0</v>
      </c>
      <c r="W125" s="45">
        <f t="shared" si="65"/>
        <v>110.99159740364735</v>
      </c>
    </row>
    <row r="126" spans="2:23" x14ac:dyDescent="0.3">
      <c r="B126" s="41">
        <f t="shared" si="66"/>
        <v>5</v>
      </c>
      <c r="C126" s="42" t="s">
        <v>4</v>
      </c>
      <c r="D126" s="43">
        <f t="shared" si="58"/>
        <v>285.02274395670082</v>
      </c>
      <c r="E126" s="43">
        <f t="shared" si="58"/>
        <v>-12.488082679208945</v>
      </c>
      <c r="F126" s="43">
        <f t="shared" si="58"/>
        <v>0</v>
      </c>
      <c r="G126" s="43">
        <f t="shared" si="58"/>
        <v>0</v>
      </c>
      <c r="H126" s="43">
        <f t="shared" si="62"/>
        <v>272.53466127749186</v>
      </c>
      <c r="I126" s="43">
        <f t="shared" si="59"/>
        <v>272.53466127749186</v>
      </c>
      <c r="J126" s="43">
        <f t="shared" si="59"/>
        <v>-12.488082679208945</v>
      </c>
      <c r="K126" s="43">
        <f t="shared" si="59"/>
        <v>0</v>
      </c>
      <c r="L126" s="43">
        <f t="shared" si="59"/>
        <v>0</v>
      </c>
      <c r="M126" s="45">
        <f t="shared" si="63"/>
        <v>260.04657859828291</v>
      </c>
      <c r="N126" s="43">
        <f t="shared" si="60"/>
        <v>260.04657859828296</v>
      </c>
      <c r="O126" s="43">
        <f t="shared" si="60"/>
        <v>-12.488082679208945</v>
      </c>
      <c r="P126" s="43">
        <f t="shared" si="60"/>
        <v>0</v>
      </c>
      <c r="Q126" s="43">
        <f t="shared" si="60"/>
        <v>0</v>
      </c>
      <c r="R126" s="43">
        <f t="shared" si="64"/>
        <v>247.55849591907401</v>
      </c>
      <c r="S126" s="43">
        <f t="shared" si="61"/>
        <v>247.55849591907401</v>
      </c>
      <c r="T126" s="43">
        <f t="shared" si="61"/>
        <v>-12.488082679208945</v>
      </c>
      <c r="U126" s="43">
        <f t="shared" si="61"/>
        <v>0</v>
      </c>
      <c r="V126" s="43">
        <f t="shared" si="61"/>
        <v>0</v>
      </c>
      <c r="W126" s="45">
        <f t="shared" si="65"/>
        <v>235.07041323986505</v>
      </c>
    </row>
    <row r="127" spans="2:23" x14ac:dyDescent="0.3">
      <c r="B127" s="41">
        <f t="shared" si="66"/>
        <v>6</v>
      </c>
      <c r="C127" s="42" t="s">
        <v>5</v>
      </c>
      <c r="D127" s="43">
        <f t="shared" si="58"/>
        <v>3055.6920728808482</v>
      </c>
      <c r="E127" s="43">
        <f t="shared" si="58"/>
        <v>-296.88968036157684</v>
      </c>
      <c r="F127" s="43">
        <f t="shared" si="58"/>
        <v>0</v>
      </c>
      <c r="G127" s="43">
        <f t="shared" si="58"/>
        <v>0</v>
      </c>
      <c r="H127" s="43">
        <f t="shared" si="62"/>
        <v>2758.8023925192715</v>
      </c>
      <c r="I127" s="43">
        <f t="shared" si="59"/>
        <v>2758.8023925192715</v>
      </c>
      <c r="J127" s="43">
        <f t="shared" si="59"/>
        <v>-296.88968036157684</v>
      </c>
      <c r="K127" s="43">
        <f t="shared" si="59"/>
        <v>0</v>
      </c>
      <c r="L127" s="43">
        <f t="shared" si="59"/>
        <v>0</v>
      </c>
      <c r="M127" s="45">
        <f t="shared" si="63"/>
        <v>2461.9127121576948</v>
      </c>
      <c r="N127" s="43">
        <f t="shared" si="60"/>
        <v>2461.9127121576948</v>
      </c>
      <c r="O127" s="43">
        <f t="shared" si="60"/>
        <v>-296.88968036157684</v>
      </c>
      <c r="P127" s="43">
        <f t="shared" si="60"/>
        <v>0</v>
      </c>
      <c r="Q127" s="43">
        <f t="shared" si="60"/>
        <v>0</v>
      </c>
      <c r="R127" s="43">
        <f t="shared" si="64"/>
        <v>2165.0230317961182</v>
      </c>
      <c r="S127" s="43">
        <f t="shared" si="61"/>
        <v>2165.0230317961182</v>
      </c>
      <c r="T127" s="43">
        <f t="shared" si="61"/>
        <v>-296.88968036157684</v>
      </c>
      <c r="U127" s="43">
        <f t="shared" si="61"/>
        <v>0</v>
      </c>
      <c r="V127" s="43">
        <f t="shared" si="61"/>
        <v>0</v>
      </c>
      <c r="W127" s="45">
        <f t="shared" si="65"/>
        <v>1868.1333514345413</v>
      </c>
    </row>
    <row r="128" spans="2:23" x14ac:dyDescent="0.3">
      <c r="B128" s="41">
        <f t="shared" si="66"/>
        <v>7</v>
      </c>
      <c r="C128" s="42" t="s">
        <v>6</v>
      </c>
      <c r="D128" s="43">
        <f t="shared" si="58"/>
        <v>2.9488444850114135</v>
      </c>
      <c r="E128" s="43">
        <f t="shared" si="58"/>
        <v>-0.8944799786349874</v>
      </c>
      <c r="F128" s="43">
        <f t="shared" si="58"/>
        <v>0</v>
      </c>
      <c r="G128" s="43">
        <f t="shared" si="58"/>
        <v>0</v>
      </c>
      <c r="H128" s="43">
        <f t="shared" si="62"/>
        <v>2.0543645063764262</v>
      </c>
      <c r="I128" s="43">
        <f t="shared" si="59"/>
        <v>2.0543645063764262</v>
      </c>
      <c r="J128" s="43">
        <f t="shared" si="59"/>
        <v>-0.8944799786349874</v>
      </c>
      <c r="K128" s="43">
        <f t="shared" si="59"/>
        <v>0</v>
      </c>
      <c r="L128" s="43">
        <f t="shared" si="59"/>
        <v>0</v>
      </c>
      <c r="M128" s="45">
        <f t="shared" si="63"/>
        <v>1.1598845277414389</v>
      </c>
      <c r="N128" s="43">
        <f t="shared" si="60"/>
        <v>1.1598845277414389</v>
      </c>
      <c r="O128" s="43">
        <f t="shared" si="60"/>
        <v>-4.6682201271594177E-2</v>
      </c>
      <c r="P128" s="43">
        <f t="shared" si="60"/>
        <v>0</v>
      </c>
      <c r="Q128" s="43">
        <f t="shared" si="60"/>
        <v>0</v>
      </c>
      <c r="R128" s="43">
        <f t="shared" si="64"/>
        <v>1.1132023264698447</v>
      </c>
      <c r="S128" s="43">
        <f t="shared" si="61"/>
        <v>1.1132023264698447</v>
      </c>
      <c r="T128" s="43">
        <f t="shared" si="61"/>
        <v>-4.6682201271594177E-2</v>
      </c>
      <c r="U128" s="43">
        <f t="shared" si="61"/>
        <v>0</v>
      </c>
      <c r="V128" s="43">
        <f t="shared" si="61"/>
        <v>0</v>
      </c>
      <c r="W128" s="45">
        <f t="shared" si="65"/>
        <v>1.0665201251982506</v>
      </c>
    </row>
    <row r="129" spans="2:33" x14ac:dyDescent="0.3">
      <c r="B129" s="41">
        <f t="shared" si="66"/>
        <v>8</v>
      </c>
      <c r="C129" s="42" t="s">
        <v>7</v>
      </c>
      <c r="D129" s="43">
        <f t="shared" si="58"/>
        <v>9.3646125972679697E-2</v>
      </c>
      <c r="E129" s="43">
        <f t="shared" si="58"/>
        <v>-5.3698039219781581E-3</v>
      </c>
      <c r="F129" s="43">
        <f t="shared" si="58"/>
        <v>0</v>
      </c>
      <c r="G129" s="43">
        <f t="shared" si="58"/>
        <v>0</v>
      </c>
      <c r="H129" s="43">
        <f t="shared" si="62"/>
        <v>8.8276322050701544E-2</v>
      </c>
      <c r="I129" s="43">
        <f t="shared" si="59"/>
        <v>8.8276322050701544E-2</v>
      </c>
      <c r="J129" s="43">
        <f t="shared" si="59"/>
        <v>-5.3698039219781581E-3</v>
      </c>
      <c r="K129" s="43">
        <f t="shared" si="59"/>
        <v>0</v>
      </c>
      <c r="L129" s="43">
        <f t="shared" si="59"/>
        <v>0</v>
      </c>
      <c r="M129" s="45">
        <f t="shared" si="63"/>
        <v>8.2906518128723392E-2</v>
      </c>
      <c r="N129" s="43">
        <f t="shared" si="60"/>
        <v>8.2906518128723378E-2</v>
      </c>
      <c r="O129" s="43">
        <f t="shared" si="60"/>
        <v>-5.3698039219781581E-3</v>
      </c>
      <c r="P129" s="43">
        <f t="shared" si="60"/>
        <v>0</v>
      </c>
      <c r="Q129" s="43">
        <f t="shared" si="60"/>
        <v>0</v>
      </c>
      <c r="R129" s="43">
        <f t="shared" si="64"/>
        <v>7.7536714206745225E-2</v>
      </c>
      <c r="S129" s="43">
        <f t="shared" si="61"/>
        <v>7.7536714206745225E-2</v>
      </c>
      <c r="T129" s="43">
        <f t="shared" si="61"/>
        <v>-5.3698039219781581E-3</v>
      </c>
      <c r="U129" s="43">
        <f t="shared" si="61"/>
        <v>0</v>
      </c>
      <c r="V129" s="43">
        <f t="shared" si="61"/>
        <v>0</v>
      </c>
      <c r="W129" s="45">
        <f t="shared" si="65"/>
        <v>7.2166910284767072E-2</v>
      </c>
    </row>
    <row r="130" spans="2:33" x14ac:dyDescent="0.3">
      <c r="B130" s="41">
        <f t="shared" si="66"/>
        <v>9</v>
      </c>
      <c r="C130" s="42" t="s">
        <v>8</v>
      </c>
      <c r="D130" s="43">
        <f t="shared" si="58"/>
        <v>25.523139239795263</v>
      </c>
      <c r="E130" s="43">
        <f t="shared" si="58"/>
        <v>-2.5586880000000001</v>
      </c>
      <c r="F130" s="43">
        <f t="shared" si="58"/>
        <v>0</v>
      </c>
      <c r="G130" s="43">
        <f t="shared" si="58"/>
        <v>0</v>
      </c>
      <c r="H130" s="43">
        <f t="shared" si="62"/>
        <v>22.964451239795263</v>
      </c>
      <c r="I130" s="43">
        <f t="shared" si="59"/>
        <v>22.964451239795263</v>
      </c>
      <c r="J130" s="43">
        <f t="shared" si="59"/>
        <v>-2.5586880000000001</v>
      </c>
      <c r="K130" s="43">
        <f t="shared" si="59"/>
        <v>0</v>
      </c>
      <c r="L130" s="43">
        <f t="shared" si="59"/>
        <v>0</v>
      </c>
      <c r="M130" s="45">
        <f t="shared" si="63"/>
        <v>20.405763239795263</v>
      </c>
      <c r="N130" s="43">
        <f t="shared" si="60"/>
        <v>20.405763239795263</v>
      </c>
      <c r="O130" s="43">
        <f t="shared" si="60"/>
        <v>-2.5586880000000001</v>
      </c>
      <c r="P130" s="43">
        <f t="shared" si="60"/>
        <v>0</v>
      </c>
      <c r="Q130" s="43">
        <f t="shared" si="60"/>
        <v>0</v>
      </c>
      <c r="R130" s="43">
        <f t="shared" si="64"/>
        <v>17.847075239795263</v>
      </c>
      <c r="S130" s="43">
        <f t="shared" si="61"/>
        <v>17.847075239795263</v>
      </c>
      <c r="T130" s="43">
        <f t="shared" si="61"/>
        <v>-0.98482773944697977</v>
      </c>
      <c r="U130" s="43">
        <f t="shared" si="61"/>
        <v>0</v>
      </c>
      <c r="V130" s="43">
        <f t="shared" si="61"/>
        <v>0</v>
      </c>
      <c r="W130" s="45">
        <f t="shared" si="65"/>
        <v>16.862247500348282</v>
      </c>
    </row>
    <row r="131" spans="2:33" x14ac:dyDescent="0.3">
      <c r="B131" s="41">
        <f t="shared" si="66"/>
        <v>10</v>
      </c>
      <c r="C131" s="42" t="s">
        <v>9</v>
      </c>
      <c r="D131" s="43">
        <f t="shared" si="58"/>
        <v>2.2820880619461645</v>
      </c>
      <c r="E131" s="43">
        <f t="shared" si="58"/>
        <v>-0.31506255393657284</v>
      </c>
      <c r="F131" s="43">
        <f t="shared" si="58"/>
        <v>0</v>
      </c>
      <c r="G131" s="43">
        <f t="shared" si="58"/>
        <v>0</v>
      </c>
      <c r="H131" s="43">
        <f t="shared" si="62"/>
        <v>1.9670255080095917</v>
      </c>
      <c r="I131" s="43">
        <f t="shared" si="59"/>
        <v>1.9670255080095917</v>
      </c>
      <c r="J131" s="43">
        <f t="shared" si="59"/>
        <v>-0.31506255393657284</v>
      </c>
      <c r="K131" s="43">
        <f t="shared" si="59"/>
        <v>0</v>
      </c>
      <c r="L131" s="43">
        <f t="shared" si="59"/>
        <v>0</v>
      </c>
      <c r="M131" s="45">
        <f t="shared" si="63"/>
        <v>1.651962954073019</v>
      </c>
      <c r="N131" s="43">
        <f t="shared" si="60"/>
        <v>1.651962954073019</v>
      </c>
      <c r="O131" s="43">
        <f t="shared" si="60"/>
        <v>-0.31506255393657284</v>
      </c>
      <c r="P131" s="43">
        <f t="shared" si="60"/>
        <v>0</v>
      </c>
      <c r="Q131" s="43">
        <f t="shared" si="60"/>
        <v>0</v>
      </c>
      <c r="R131" s="43">
        <f t="shared" si="64"/>
        <v>1.3369004001364462</v>
      </c>
      <c r="S131" s="43">
        <f t="shared" si="61"/>
        <v>1.3369004001364462</v>
      </c>
      <c r="T131" s="43">
        <f t="shared" si="61"/>
        <v>-0.31506255393657284</v>
      </c>
      <c r="U131" s="43">
        <f t="shared" si="61"/>
        <v>0</v>
      </c>
      <c r="V131" s="43">
        <f t="shared" si="61"/>
        <v>0</v>
      </c>
      <c r="W131" s="45">
        <f t="shared" si="65"/>
        <v>1.0218378461998734</v>
      </c>
    </row>
    <row r="132" spans="2:33" x14ac:dyDescent="0.3">
      <c r="B132" s="41">
        <f t="shared" si="66"/>
        <v>11</v>
      </c>
      <c r="C132" s="42" t="s">
        <v>10</v>
      </c>
      <c r="D132" s="43">
        <f t="shared" si="58"/>
        <v>1.9194338683073315</v>
      </c>
      <c r="E132" s="43">
        <f t="shared" si="58"/>
        <v>-0.17888572864591576</v>
      </c>
      <c r="F132" s="43">
        <f t="shared" si="58"/>
        <v>0</v>
      </c>
      <c r="G132" s="43">
        <f t="shared" si="58"/>
        <v>0</v>
      </c>
      <c r="H132" s="43">
        <f t="shared" si="62"/>
        <v>1.7405481396614157</v>
      </c>
      <c r="I132" s="43">
        <f t="shared" si="59"/>
        <v>1.7405481396614157</v>
      </c>
      <c r="J132" s="43">
        <f t="shared" si="59"/>
        <v>-0.17888572864591576</v>
      </c>
      <c r="K132" s="43">
        <f t="shared" si="59"/>
        <v>0</v>
      </c>
      <c r="L132" s="43">
        <f t="shared" si="59"/>
        <v>0</v>
      </c>
      <c r="M132" s="45">
        <f t="shared" si="63"/>
        <v>1.5616624110155</v>
      </c>
      <c r="N132" s="43">
        <f t="shared" si="60"/>
        <v>1.5616624110155</v>
      </c>
      <c r="O132" s="43">
        <f t="shared" si="60"/>
        <v>-0.17888572864591576</v>
      </c>
      <c r="P132" s="43">
        <f t="shared" si="60"/>
        <v>0</v>
      </c>
      <c r="Q132" s="43">
        <f t="shared" si="60"/>
        <v>0</v>
      </c>
      <c r="R132" s="43">
        <f t="shared" si="64"/>
        <v>1.3827766823695842</v>
      </c>
      <c r="S132" s="43">
        <f t="shared" si="61"/>
        <v>1.3827766823695842</v>
      </c>
      <c r="T132" s="43">
        <f t="shared" si="61"/>
        <v>-0.17888572864591576</v>
      </c>
      <c r="U132" s="43">
        <f t="shared" si="61"/>
        <v>0</v>
      </c>
      <c r="V132" s="43">
        <f t="shared" si="61"/>
        <v>0</v>
      </c>
      <c r="W132" s="45">
        <f t="shared" si="65"/>
        <v>1.2038909537236684</v>
      </c>
    </row>
    <row r="133" spans="2:33" x14ac:dyDescent="0.3">
      <c r="B133" s="41">
        <f t="shared" si="66"/>
        <v>12</v>
      </c>
      <c r="C133" s="42" t="s">
        <v>11</v>
      </c>
      <c r="D133" s="43">
        <f t="shared" si="58"/>
        <v>0.92181900518763593</v>
      </c>
      <c r="E133" s="43">
        <f t="shared" si="58"/>
        <v>-6.9050002701972368E-2</v>
      </c>
      <c r="F133" s="43">
        <f t="shared" si="58"/>
        <v>0</v>
      </c>
      <c r="G133" s="43">
        <f t="shared" si="58"/>
        <v>0</v>
      </c>
      <c r="H133" s="43">
        <f t="shared" si="62"/>
        <v>0.85276900248566356</v>
      </c>
      <c r="I133" s="43">
        <f t="shared" si="59"/>
        <v>0.85276900248566356</v>
      </c>
      <c r="J133" s="43">
        <f t="shared" si="59"/>
        <v>-6.9050002701972368E-2</v>
      </c>
      <c r="K133" s="43">
        <f t="shared" si="59"/>
        <v>0</v>
      </c>
      <c r="L133" s="43">
        <f t="shared" si="59"/>
        <v>0</v>
      </c>
      <c r="M133" s="45">
        <f t="shared" si="63"/>
        <v>0.78371899978369119</v>
      </c>
      <c r="N133" s="43">
        <f t="shared" si="60"/>
        <v>0.78371899978369119</v>
      </c>
      <c r="O133" s="43">
        <f t="shared" si="60"/>
        <v>-6.9050002701972368E-2</v>
      </c>
      <c r="P133" s="43">
        <f t="shared" si="60"/>
        <v>0</v>
      </c>
      <c r="Q133" s="43">
        <f t="shared" si="60"/>
        <v>0</v>
      </c>
      <c r="R133" s="43">
        <f t="shared" si="64"/>
        <v>0.71466899708171883</v>
      </c>
      <c r="S133" s="43">
        <f t="shared" si="61"/>
        <v>0.71466899708171883</v>
      </c>
      <c r="T133" s="43">
        <f t="shared" si="61"/>
        <v>-6.9050002701972368E-2</v>
      </c>
      <c r="U133" s="43">
        <f t="shared" si="61"/>
        <v>0</v>
      </c>
      <c r="V133" s="43">
        <f t="shared" si="61"/>
        <v>0</v>
      </c>
      <c r="W133" s="45">
        <f t="shared" si="65"/>
        <v>0.64561899437974646</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v>
      </c>
      <c r="F135" s="43">
        <f t="shared" si="58"/>
        <v>0</v>
      </c>
      <c r="G135" s="43">
        <f t="shared" si="58"/>
        <v>0</v>
      </c>
      <c r="H135" s="43">
        <f t="shared" si="62"/>
        <v>0</v>
      </c>
      <c r="I135" s="43">
        <f t="shared" si="59"/>
        <v>0</v>
      </c>
      <c r="J135" s="43">
        <f t="shared" si="59"/>
        <v>0</v>
      </c>
      <c r="K135" s="43">
        <f t="shared" si="59"/>
        <v>0</v>
      </c>
      <c r="L135" s="43">
        <f t="shared" si="59"/>
        <v>0</v>
      </c>
      <c r="M135" s="45">
        <f t="shared" si="63"/>
        <v>0</v>
      </c>
      <c r="N135" s="43">
        <f t="shared" si="60"/>
        <v>0</v>
      </c>
      <c r="O135" s="43">
        <f t="shared" si="60"/>
        <v>0</v>
      </c>
      <c r="P135" s="43">
        <f t="shared" si="60"/>
        <v>0</v>
      </c>
      <c r="Q135" s="43">
        <f t="shared" si="60"/>
        <v>0</v>
      </c>
      <c r="R135" s="43">
        <f t="shared" si="64"/>
        <v>0</v>
      </c>
      <c r="S135" s="43">
        <f t="shared" si="61"/>
        <v>0</v>
      </c>
      <c r="T135" s="43">
        <f t="shared" si="61"/>
        <v>0</v>
      </c>
      <c r="U135" s="43">
        <f t="shared" si="61"/>
        <v>0</v>
      </c>
      <c r="V135" s="43">
        <f t="shared" si="61"/>
        <v>0</v>
      </c>
      <c r="W135" s="45">
        <f t="shared" si="65"/>
        <v>0</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3798.2020780494522</v>
      </c>
      <c r="E139" s="36">
        <f t="shared" ref="E139:W139" si="71">SUM(E122:E137)</f>
        <v>-342.36821323255606</v>
      </c>
      <c r="F139" s="36">
        <f t="shared" si="71"/>
        <v>0</v>
      </c>
      <c r="G139" s="36">
        <f t="shared" si="71"/>
        <v>0</v>
      </c>
      <c r="H139" s="36">
        <f t="shared" si="71"/>
        <v>3455.8338648168965</v>
      </c>
      <c r="I139" s="36">
        <f t="shared" si="71"/>
        <v>3455.8338648168965</v>
      </c>
      <c r="J139" s="36">
        <f t="shared" si="71"/>
        <v>-342.36821323255606</v>
      </c>
      <c r="K139" s="36">
        <f t="shared" si="71"/>
        <v>0</v>
      </c>
      <c r="L139" s="36">
        <f t="shared" si="71"/>
        <v>0</v>
      </c>
      <c r="M139" s="36">
        <f t="shared" si="71"/>
        <v>3113.4656515843403</v>
      </c>
      <c r="N139" s="36">
        <f t="shared" si="71"/>
        <v>3113.4656515843403</v>
      </c>
      <c r="O139" s="36">
        <f t="shared" si="71"/>
        <v>-341.52041545519268</v>
      </c>
      <c r="P139" s="36">
        <f t="shared" si="71"/>
        <v>0</v>
      </c>
      <c r="Q139" s="36">
        <f t="shared" si="71"/>
        <v>0</v>
      </c>
      <c r="R139" s="36">
        <f t="shared" si="71"/>
        <v>2771.9452361291487</v>
      </c>
      <c r="S139" s="36">
        <f t="shared" si="71"/>
        <v>2771.9452361291487</v>
      </c>
      <c r="T139" s="36">
        <f t="shared" si="71"/>
        <v>-339.94655519463964</v>
      </c>
      <c r="U139" s="36">
        <f t="shared" si="71"/>
        <v>0</v>
      </c>
      <c r="V139" s="36">
        <f t="shared" si="71"/>
        <v>0</v>
      </c>
      <c r="W139" s="36">
        <f t="shared" si="71"/>
        <v>2431.9986809345087</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12.275</v>
      </c>
      <c r="E148" s="43">
        <f t="shared" si="72"/>
        <v>0</v>
      </c>
      <c r="F148" s="43">
        <f t="shared" si="72"/>
        <v>0</v>
      </c>
      <c r="G148" s="43">
        <f t="shared" si="72"/>
        <v>0</v>
      </c>
      <c r="H148" s="45">
        <f>D148+E148-F148-G148</f>
        <v>12.275</v>
      </c>
      <c r="I148" s="30">
        <f>H148</f>
        <v>12.275</v>
      </c>
      <c r="J148" s="29"/>
      <c r="K148" s="30"/>
      <c r="L148" s="29"/>
      <c r="M148" s="30">
        <f>I148+J148-K148-L148</f>
        <v>12.275</v>
      </c>
      <c r="N148" s="30">
        <f>M148</f>
        <v>12.275</v>
      </c>
      <c r="O148" s="29"/>
      <c r="P148" s="30"/>
      <c r="Q148" s="29"/>
      <c r="R148" s="30">
        <f>N148+O148-P148-Q148</f>
        <v>12.275</v>
      </c>
      <c r="S148" s="30">
        <f>R148</f>
        <v>12.275</v>
      </c>
      <c r="T148" s="29"/>
      <c r="U148" s="30"/>
      <c r="V148" s="29"/>
      <c r="W148" s="30">
        <f>S148+T148-U148-V148</f>
        <v>12.275</v>
      </c>
    </row>
    <row r="149" spans="2:23" x14ac:dyDescent="0.3">
      <c r="B149" s="41">
        <f>B148+1</f>
        <v>2</v>
      </c>
      <c r="C149" s="42" t="s">
        <v>1</v>
      </c>
      <c r="D149" s="43">
        <f t="shared" si="72"/>
        <v>184.65603652632052</v>
      </c>
      <c r="E149" s="43">
        <f t="shared" si="72"/>
        <v>-10.737602123928845</v>
      </c>
      <c r="F149" s="43">
        <f t="shared" si="72"/>
        <v>0</v>
      </c>
      <c r="G149" s="43">
        <f t="shared" si="72"/>
        <v>0</v>
      </c>
      <c r="H149" s="45">
        <f t="shared" ref="H149:H164" si="73">D149+E149-F149-G149</f>
        <v>173.91843440239168</v>
      </c>
      <c r="I149" s="30">
        <f t="shared" ref="I149:I164" si="74">H149</f>
        <v>173.91843440239168</v>
      </c>
      <c r="J149" s="29"/>
      <c r="K149" s="30"/>
      <c r="L149" s="29"/>
      <c r="M149" s="30">
        <f t="shared" ref="M149:M164" si="75">I149+J149-K149-L149</f>
        <v>173.91843440239168</v>
      </c>
      <c r="N149" s="30">
        <f t="shared" ref="N149:N164" si="76">M149</f>
        <v>173.91843440239168</v>
      </c>
      <c r="O149" s="29"/>
      <c r="P149" s="30"/>
      <c r="Q149" s="29"/>
      <c r="R149" s="30">
        <f t="shared" ref="R149:R164" si="77">N149+O149-P149-Q149</f>
        <v>173.91843440239168</v>
      </c>
      <c r="S149" s="30">
        <f t="shared" ref="S149:S164" si="78">R149</f>
        <v>173.91843440239168</v>
      </c>
      <c r="T149" s="29"/>
      <c r="U149" s="30"/>
      <c r="V149" s="29"/>
      <c r="W149" s="30">
        <f t="shared" ref="W149:W164" si="79">S149+T149-U149-V149</f>
        <v>173.91843440239168</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110.99159740364735</v>
      </c>
      <c r="E151" s="43">
        <f t="shared" si="72"/>
        <v>-6.2667223649559407</v>
      </c>
      <c r="F151" s="43">
        <f t="shared" si="72"/>
        <v>0</v>
      </c>
      <c r="G151" s="43">
        <f t="shared" si="72"/>
        <v>0</v>
      </c>
      <c r="H151" s="45">
        <f t="shared" si="73"/>
        <v>104.72487503869141</v>
      </c>
      <c r="I151" s="30">
        <f t="shared" si="74"/>
        <v>104.72487503869141</v>
      </c>
      <c r="J151" s="29"/>
      <c r="K151" s="30"/>
      <c r="L151" s="29"/>
      <c r="M151" s="30">
        <f t="shared" si="75"/>
        <v>104.72487503869141</v>
      </c>
      <c r="N151" s="30">
        <f t="shared" si="76"/>
        <v>104.72487503869141</v>
      </c>
      <c r="O151" s="29"/>
      <c r="P151" s="30"/>
      <c r="Q151" s="29"/>
      <c r="R151" s="30">
        <f t="shared" si="77"/>
        <v>104.72487503869141</v>
      </c>
      <c r="S151" s="30">
        <f t="shared" si="78"/>
        <v>104.72487503869141</v>
      </c>
      <c r="T151" s="29"/>
      <c r="U151" s="30"/>
      <c r="V151" s="29"/>
      <c r="W151" s="30">
        <f t="shared" si="79"/>
        <v>104.72487503869141</v>
      </c>
    </row>
    <row r="152" spans="2:23" x14ac:dyDescent="0.3">
      <c r="B152" s="41">
        <f t="shared" si="80"/>
        <v>5</v>
      </c>
      <c r="C152" s="42" t="s">
        <v>4</v>
      </c>
      <c r="D152" s="43">
        <f t="shared" si="72"/>
        <v>235.07041323986505</v>
      </c>
      <c r="E152" s="43">
        <f t="shared" si="72"/>
        <v>-12.488082679208945</v>
      </c>
      <c r="F152" s="43">
        <f t="shared" si="72"/>
        <v>0</v>
      </c>
      <c r="G152" s="43">
        <f t="shared" si="72"/>
        <v>0</v>
      </c>
      <c r="H152" s="45">
        <f t="shared" si="73"/>
        <v>222.58233056065609</v>
      </c>
      <c r="I152" s="30">
        <f t="shared" si="74"/>
        <v>222.58233056065609</v>
      </c>
      <c r="J152" s="29"/>
      <c r="K152" s="30"/>
      <c r="L152" s="29"/>
      <c r="M152" s="30">
        <f t="shared" si="75"/>
        <v>222.58233056065609</v>
      </c>
      <c r="N152" s="30">
        <f t="shared" si="76"/>
        <v>222.58233056065609</v>
      </c>
      <c r="O152" s="29"/>
      <c r="P152" s="30"/>
      <c r="Q152" s="29"/>
      <c r="R152" s="30">
        <f t="shared" si="77"/>
        <v>222.58233056065609</v>
      </c>
      <c r="S152" s="30">
        <f t="shared" si="78"/>
        <v>222.58233056065609</v>
      </c>
      <c r="T152" s="29"/>
      <c r="U152" s="30"/>
      <c r="V152" s="29"/>
      <c r="W152" s="30">
        <f t="shared" si="79"/>
        <v>222.58233056065609</v>
      </c>
    </row>
    <row r="153" spans="2:23" x14ac:dyDescent="0.3">
      <c r="B153" s="41">
        <f t="shared" si="80"/>
        <v>6</v>
      </c>
      <c r="C153" s="42" t="s">
        <v>5</v>
      </c>
      <c r="D153" s="43">
        <f t="shared" si="72"/>
        <v>1868.1333514345415</v>
      </c>
      <c r="E153" s="43">
        <f t="shared" si="72"/>
        <v>-107.02423619679841</v>
      </c>
      <c r="F153" s="43">
        <f t="shared" si="72"/>
        <v>0</v>
      </c>
      <c r="G153" s="43">
        <f t="shared" si="72"/>
        <v>0</v>
      </c>
      <c r="H153" s="45">
        <f t="shared" si="73"/>
        <v>1761.109115237743</v>
      </c>
      <c r="I153" s="30">
        <f t="shared" si="74"/>
        <v>1761.109115237743</v>
      </c>
      <c r="J153" s="29"/>
      <c r="K153" s="30"/>
      <c r="L153" s="29"/>
      <c r="M153" s="30">
        <f t="shared" si="75"/>
        <v>1761.109115237743</v>
      </c>
      <c r="N153" s="30">
        <f t="shared" si="76"/>
        <v>1761.109115237743</v>
      </c>
      <c r="O153" s="29"/>
      <c r="P153" s="30"/>
      <c r="Q153" s="29"/>
      <c r="R153" s="30">
        <f t="shared" si="77"/>
        <v>1761.109115237743</v>
      </c>
      <c r="S153" s="30">
        <f t="shared" si="78"/>
        <v>1761.109115237743</v>
      </c>
      <c r="T153" s="29"/>
      <c r="U153" s="30"/>
      <c r="V153" s="29"/>
      <c r="W153" s="30">
        <f t="shared" si="79"/>
        <v>1761.109115237743</v>
      </c>
    </row>
    <row r="154" spans="2:23" x14ac:dyDescent="0.3">
      <c r="B154" s="41">
        <f t="shared" si="80"/>
        <v>7</v>
      </c>
      <c r="C154" s="42" t="s">
        <v>6</v>
      </c>
      <c r="D154" s="43">
        <f t="shared" si="72"/>
        <v>1.0665201251982506</v>
      </c>
      <c r="E154" s="43">
        <f t="shared" si="72"/>
        <v>-4.6682201271594177E-2</v>
      </c>
      <c r="F154" s="43">
        <f t="shared" si="72"/>
        <v>0</v>
      </c>
      <c r="G154" s="43">
        <f t="shared" si="72"/>
        <v>0</v>
      </c>
      <c r="H154" s="45">
        <f t="shared" si="73"/>
        <v>1.0198379239266564</v>
      </c>
      <c r="I154" s="30">
        <f t="shared" si="74"/>
        <v>1.0198379239266564</v>
      </c>
      <c r="J154" s="29"/>
      <c r="K154" s="30"/>
      <c r="L154" s="29"/>
      <c r="M154" s="30">
        <f t="shared" si="75"/>
        <v>1.0198379239266564</v>
      </c>
      <c r="N154" s="30">
        <f t="shared" si="76"/>
        <v>1.0198379239266564</v>
      </c>
      <c r="O154" s="29"/>
      <c r="P154" s="30"/>
      <c r="Q154" s="29"/>
      <c r="R154" s="30">
        <f t="shared" si="77"/>
        <v>1.0198379239266564</v>
      </c>
      <c r="S154" s="30">
        <f t="shared" si="78"/>
        <v>1.0198379239266564</v>
      </c>
      <c r="T154" s="29"/>
      <c r="U154" s="30"/>
      <c r="V154" s="29"/>
      <c r="W154" s="30">
        <f t="shared" si="79"/>
        <v>1.0198379239266564</v>
      </c>
    </row>
    <row r="155" spans="2:23" x14ac:dyDescent="0.3">
      <c r="B155" s="41">
        <f t="shared" si="80"/>
        <v>8</v>
      </c>
      <c r="C155" s="42" t="s">
        <v>7</v>
      </c>
      <c r="D155" s="43">
        <f t="shared" si="72"/>
        <v>7.2166910284767072E-2</v>
      </c>
      <c r="E155" s="43">
        <f t="shared" si="72"/>
        <v>-5.3698039219781581E-3</v>
      </c>
      <c r="F155" s="43">
        <f t="shared" si="72"/>
        <v>0</v>
      </c>
      <c r="G155" s="43">
        <f t="shared" si="72"/>
        <v>0</v>
      </c>
      <c r="H155" s="45">
        <f t="shared" si="73"/>
        <v>6.6797106362788919E-2</v>
      </c>
      <c r="I155" s="30">
        <f t="shared" si="74"/>
        <v>6.6797106362788919E-2</v>
      </c>
      <c r="J155" s="29"/>
      <c r="K155" s="30"/>
      <c r="L155" s="29"/>
      <c r="M155" s="30">
        <f t="shared" si="75"/>
        <v>6.6797106362788919E-2</v>
      </c>
      <c r="N155" s="30">
        <f t="shared" si="76"/>
        <v>6.6797106362788919E-2</v>
      </c>
      <c r="O155" s="29"/>
      <c r="P155" s="30"/>
      <c r="Q155" s="29"/>
      <c r="R155" s="30">
        <f t="shared" si="77"/>
        <v>6.6797106362788919E-2</v>
      </c>
      <c r="S155" s="30">
        <f t="shared" si="78"/>
        <v>6.6797106362788919E-2</v>
      </c>
      <c r="T155" s="29"/>
      <c r="U155" s="30"/>
      <c r="V155" s="29"/>
      <c r="W155" s="30">
        <f t="shared" si="79"/>
        <v>6.6797106362788919E-2</v>
      </c>
    </row>
    <row r="156" spans="2:23" x14ac:dyDescent="0.3">
      <c r="B156" s="41">
        <f t="shared" si="80"/>
        <v>9</v>
      </c>
      <c r="C156" s="42" t="s">
        <v>8</v>
      </c>
      <c r="D156" s="43">
        <f t="shared" si="72"/>
        <v>16.862247500348282</v>
      </c>
      <c r="E156" s="43">
        <f t="shared" si="72"/>
        <v>-0.98482773944697966</v>
      </c>
      <c r="F156" s="43">
        <f t="shared" si="72"/>
        <v>0</v>
      </c>
      <c r="G156" s="43">
        <f t="shared" si="72"/>
        <v>0</v>
      </c>
      <c r="H156" s="45">
        <f t="shared" si="73"/>
        <v>15.877419760901303</v>
      </c>
      <c r="I156" s="30">
        <f t="shared" si="74"/>
        <v>15.877419760901303</v>
      </c>
      <c r="J156" s="29"/>
      <c r="K156" s="30"/>
      <c r="L156" s="29"/>
      <c r="M156" s="30">
        <f t="shared" si="75"/>
        <v>15.877419760901303</v>
      </c>
      <c r="N156" s="30">
        <f t="shared" si="76"/>
        <v>15.877419760901303</v>
      </c>
      <c r="O156" s="29"/>
      <c r="P156" s="30"/>
      <c r="Q156" s="29"/>
      <c r="R156" s="30">
        <f t="shared" si="77"/>
        <v>15.877419760901303</v>
      </c>
      <c r="S156" s="30">
        <f t="shared" si="78"/>
        <v>15.877419760901303</v>
      </c>
      <c r="T156" s="29"/>
      <c r="U156" s="30"/>
      <c r="V156" s="29"/>
      <c r="W156" s="30">
        <f t="shared" si="79"/>
        <v>15.877419760901303</v>
      </c>
    </row>
    <row r="157" spans="2:23" x14ac:dyDescent="0.3">
      <c r="B157" s="41">
        <f t="shared" si="80"/>
        <v>10</v>
      </c>
      <c r="C157" s="42" t="s">
        <v>9</v>
      </c>
      <c r="D157" s="43">
        <f t="shared" si="72"/>
        <v>1.0218378461998734</v>
      </c>
      <c r="E157" s="43">
        <f t="shared" si="72"/>
        <v>-5.6566849487501153E-2</v>
      </c>
      <c r="F157" s="43">
        <f t="shared" si="72"/>
        <v>0</v>
      </c>
      <c r="G157" s="43">
        <f t="shared" si="72"/>
        <v>0</v>
      </c>
      <c r="H157" s="45">
        <f t="shared" si="73"/>
        <v>0.96527099671237226</v>
      </c>
      <c r="I157" s="30">
        <f t="shared" si="74"/>
        <v>0.96527099671237226</v>
      </c>
      <c r="J157" s="29"/>
      <c r="K157" s="30"/>
      <c r="L157" s="29"/>
      <c r="M157" s="30">
        <f t="shared" si="75"/>
        <v>0.96527099671237226</v>
      </c>
      <c r="N157" s="30">
        <f t="shared" si="76"/>
        <v>0.96527099671237226</v>
      </c>
      <c r="O157" s="29"/>
      <c r="P157" s="30"/>
      <c r="Q157" s="29"/>
      <c r="R157" s="30">
        <f t="shared" si="77"/>
        <v>0.96527099671237226</v>
      </c>
      <c r="S157" s="30">
        <f t="shared" si="78"/>
        <v>0.96527099671237226</v>
      </c>
      <c r="T157" s="29"/>
      <c r="U157" s="30"/>
      <c r="V157" s="29"/>
      <c r="W157" s="30">
        <f t="shared" si="79"/>
        <v>0.96527099671237226</v>
      </c>
    </row>
    <row r="158" spans="2:23" x14ac:dyDescent="0.3">
      <c r="B158" s="41">
        <f t="shared" si="80"/>
        <v>11</v>
      </c>
      <c r="C158" s="42" t="s">
        <v>10</v>
      </c>
      <c r="D158" s="43">
        <f t="shared" si="72"/>
        <v>1.2038909537236684</v>
      </c>
      <c r="E158" s="43">
        <f t="shared" si="72"/>
        <v>-0.17888572864591576</v>
      </c>
      <c r="F158" s="43">
        <f t="shared" si="72"/>
        <v>0</v>
      </c>
      <c r="G158" s="43">
        <f t="shared" si="72"/>
        <v>0</v>
      </c>
      <c r="H158" s="45">
        <f t="shared" si="73"/>
        <v>1.0250052250777526</v>
      </c>
      <c r="I158" s="30">
        <f t="shared" si="74"/>
        <v>1.0250052250777526</v>
      </c>
      <c r="J158" s="29"/>
      <c r="K158" s="30"/>
      <c r="L158" s="29"/>
      <c r="M158" s="30">
        <f t="shared" si="75"/>
        <v>1.0250052250777526</v>
      </c>
      <c r="N158" s="30">
        <f t="shared" si="76"/>
        <v>1.0250052250777526</v>
      </c>
      <c r="O158" s="29"/>
      <c r="P158" s="30"/>
      <c r="Q158" s="29"/>
      <c r="R158" s="30">
        <f t="shared" si="77"/>
        <v>1.0250052250777526</v>
      </c>
      <c r="S158" s="30">
        <f t="shared" si="78"/>
        <v>1.0250052250777526</v>
      </c>
      <c r="T158" s="29"/>
      <c r="U158" s="30"/>
      <c r="V158" s="29"/>
      <c r="W158" s="30">
        <f t="shared" si="79"/>
        <v>1.0250052250777526</v>
      </c>
    </row>
    <row r="159" spans="2:23" x14ac:dyDescent="0.3">
      <c r="B159" s="41">
        <f t="shared" si="80"/>
        <v>12</v>
      </c>
      <c r="C159" s="42" t="s">
        <v>11</v>
      </c>
      <c r="D159" s="43">
        <f t="shared" si="72"/>
        <v>0.64561899437974646</v>
      </c>
      <c r="E159" s="43">
        <f t="shared" si="72"/>
        <v>-6.9050002701972368E-2</v>
      </c>
      <c r="F159" s="43">
        <f t="shared" si="72"/>
        <v>0</v>
      </c>
      <c r="G159" s="43">
        <f t="shared" si="72"/>
        <v>0</v>
      </c>
      <c r="H159" s="45">
        <f t="shared" si="73"/>
        <v>0.57656899167777409</v>
      </c>
      <c r="I159" s="30">
        <f t="shared" si="74"/>
        <v>0.57656899167777409</v>
      </c>
      <c r="J159" s="29"/>
      <c r="K159" s="30"/>
      <c r="L159" s="29"/>
      <c r="M159" s="30">
        <f t="shared" si="75"/>
        <v>0.57656899167777409</v>
      </c>
      <c r="N159" s="30">
        <f t="shared" si="76"/>
        <v>0.57656899167777409</v>
      </c>
      <c r="O159" s="29"/>
      <c r="P159" s="30"/>
      <c r="Q159" s="29"/>
      <c r="R159" s="30">
        <f t="shared" si="77"/>
        <v>0.57656899167777409</v>
      </c>
      <c r="S159" s="30">
        <f t="shared" si="78"/>
        <v>0.57656899167777409</v>
      </c>
      <c r="T159" s="29"/>
      <c r="U159" s="30"/>
      <c r="V159" s="29"/>
      <c r="W159" s="30">
        <f t="shared" si="79"/>
        <v>0.57656899167777409</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0</v>
      </c>
      <c r="E161" s="43">
        <f t="shared" si="72"/>
        <v>0</v>
      </c>
      <c r="F161" s="43">
        <f t="shared" si="72"/>
        <v>0</v>
      </c>
      <c r="G161" s="43">
        <f t="shared" si="72"/>
        <v>0</v>
      </c>
      <c r="H161" s="45">
        <f t="shared" si="73"/>
        <v>0</v>
      </c>
      <c r="I161" s="30">
        <f t="shared" si="74"/>
        <v>0</v>
      </c>
      <c r="J161" s="29"/>
      <c r="K161" s="30"/>
      <c r="L161" s="29"/>
      <c r="M161" s="30">
        <f t="shared" si="75"/>
        <v>0</v>
      </c>
      <c r="N161" s="30">
        <f t="shared" si="76"/>
        <v>0</v>
      </c>
      <c r="O161" s="29"/>
      <c r="P161" s="30"/>
      <c r="Q161" s="29"/>
      <c r="R161" s="30">
        <f t="shared" si="77"/>
        <v>0</v>
      </c>
      <c r="S161" s="30">
        <f t="shared" si="78"/>
        <v>0</v>
      </c>
      <c r="T161" s="29"/>
      <c r="U161" s="30"/>
      <c r="V161" s="29"/>
      <c r="W161" s="30">
        <f t="shared" si="79"/>
        <v>0</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2431.9986809345091</v>
      </c>
      <c r="E165" s="36">
        <f>SUM(E148:E163)</f>
        <v>-137.85802569036809</v>
      </c>
      <c r="F165" s="36">
        <f>SUM(F148:F163)</f>
        <v>0</v>
      </c>
      <c r="G165" s="36">
        <f>SUM(G148:G163)</f>
        <v>0</v>
      </c>
      <c r="H165" s="36">
        <f>SUM(H148:H163)</f>
        <v>2294.1406552441408</v>
      </c>
      <c r="I165" s="36">
        <f t="shared" ref="I165:W165" si="82">SUM(I148:I164)</f>
        <v>2294.1406552441408</v>
      </c>
      <c r="J165" s="36">
        <f t="shared" si="82"/>
        <v>0</v>
      </c>
      <c r="K165" s="36">
        <f t="shared" si="82"/>
        <v>0</v>
      </c>
      <c r="L165" s="36">
        <f t="shared" si="82"/>
        <v>0</v>
      </c>
      <c r="M165" s="36">
        <f t="shared" si="82"/>
        <v>2294.1406552441408</v>
      </c>
      <c r="N165" s="36">
        <f t="shared" si="82"/>
        <v>2294.1406552441408</v>
      </c>
      <c r="O165" s="36">
        <f t="shared" si="82"/>
        <v>0</v>
      </c>
      <c r="P165" s="36">
        <f t="shared" si="82"/>
        <v>0</v>
      </c>
      <c r="Q165" s="36">
        <f t="shared" si="82"/>
        <v>0</v>
      </c>
      <c r="R165" s="36">
        <f t="shared" si="82"/>
        <v>2294.1406552441408</v>
      </c>
      <c r="S165" s="36">
        <f t="shared" si="82"/>
        <v>2294.1406552441408</v>
      </c>
      <c r="T165" s="36">
        <f t="shared" si="82"/>
        <v>0</v>
      </c>
      <c r="U165" s="36">
        <f t="shared" si="82"/>
        <v>0</v>
      </c>
      <c r="V165" s="36">
        <f t="shared" si="82"/>
        <v>0</v>
      </c>
      <c r="W165" s="36">
        <f t="shared" si="82"/>
        <v>2294.1406552441408</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G166"/>
  <sheetViews>
    <sheetView showGridLines="0" view="pageBreakPreview" topLeftCell="B1" zoomScale="56" zoomScaleNormal="68" zoomScaleSheetLayoutView="70" workbookViewId="0">
      <selection activeCell="D76" sqref="D76"/>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105</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N9" s="16"/>
      <c r="O9" s="15"/>
      <c r="P9" s="15"/>
      <c r="Q9" s="15"/>
      <c r="W9" s="20" t="s">
        <v>22</v>
      </c>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46</v>
      </c>
      <c r="O13" s="25" t="s">
        <v>47</v>
      </c>
      <c r="P13" s="25" t="s">
        <v>48</v>
      </c>
      <c r="Q13" s="25" t="s">
        <v>49</v>
      </c>
      <c r="R13" s="25" t="s">
        <v>50</v>
      </c>
      <c r="S13" s="25" t="s">
        <v>51</v>
      </c>
      <c r="T13" s="25" t="s">
        <v>52</v>
      </c>
      <c r="U13" s="25" t="s">
        <v>53</v>
      </c>
      <c r="V13" s="25" t="s">
        <v>54</v>
      </c>
      <c r="W13" s="25" t="s">
        <v>55</v>
      </c>
    </row>
    <row r="14" spans="1:23" s="26" customFormat="1" x14ac:dyDescent="0.3">
      <c r="B14" s="27">
        <v>1</v>
      </c>
      <c r="C14" s="28" t="s">
        <v>0</v>
      </c>
      <c r="D14" s="134">
        <v>0</v>
      </c>
      <c r="E14" s="29">
        <v>0</v>
      </c>
      <c r="F14" s="29">
        <v>0</v>
      </c>
      <c r="G14" s="29"/>
      <c r="H14" s="29">
        <f>D14+E14-F14-G14</f>
        <v>0</v>
      </c>
      <c r="I14" s="30">
        <f>H14</f>
        <v>0</v>
      </c>
      <c r="J14" s="29">
        <v>0.19434199999999999</v>
      </c>
      <c r="K14" s="29">
        <v>0</v>
      </c>
      <c r="L14" s="29"/>
      <c r="M14" s="30">
        <f>I14+J14-K14-L14</f>
        <v>0.19434199999999999</v>
      </c>
      <c r="N14" s="29">
        <f t="shared" ref="N14:N30" si="0">M14</f>
        <v>0.19434199999999999</v>
      </c>
      <c r="O14" s="29">
        <v>0</v>
      </c>
      <c r="P14" s="29">
        <v>0</v>
      </c>
      <c r="Q14" s="29"/>
      <c r="R14" s="29">
        <f>N14+O14-P14-Q14</f>
        <v>0.19434199999999999</v>
      </c>
      <c r="S14" s="30">
        <f>R14</f>
        <v>0.19434199999999999</v>
      </c>
      <c r="T14" s="29">
        <v>0</v>
      </c>
      <c r="U14" s="30">
        <v>0</v>
      </c>
      <c r="V14" s="29"/>
      <c r="W14" s="30">
        <f>S14+T14-U14-V14</f>
        <v>0.19434199999999999</v>
      </c>
    </row>
    <row r="15" spans="1:23" s="26" customFormat="1" x14ac:dyDescent="0.3">
      <c r="B15" s="27">
        <f>B14+1</f>
        <v>2</v>
      </c>
      <c r="C15" s="28" t="s">
        <v>1</v>
      </c>
      <c r="D15" s="134">
        <v>-0.1511776</v>
      </c>
      <c r="E15" s="29">
        <v>0</v>
      </c>
      <c r="F15" s="29">
        <v>0</v>
      </c>
      <c r="G15" s="29"/>
      <c r="H15" s="29">
        <f t="shared" ref="H15:H30" si="1">D15+E15-F15-G15</f>
        <v>-0.1511776</v>
      </c>
      <c r="I15" s="30">
        <f t="shared" ref="I15:I30" si="2">H15</f>
        <v>-0.1511776</v>
      </c>
      <c r="J15" s="29">
        <v>0</v>
      </c>
      <c r="K15" s="29">
        <v>0</v>
      </c>
      <c r="L15" s="29"/>
      <c r="M15" s="30">
        <f t="shared" ref="M15:M30" si="3">I15+J15-K15-L15</f>
        <v>-0.1511776</v>
      </c>
      <c r="N15" s="29">
        <f t="shared" si="0"/>
        <v>-0.1511776</v>
      </c>
      <c r="O15" s="29">
        <v>0</v>
      </c>
      <c r="P15" s="29">
        <v>0</v>
      </c>
      <c r="Q15" s="29"/>
      <c r="R15" s="29">
        <f t="shared" ref="R15:R30" si="4">N15+O15-P15-Q15</f>
        <v>-0.1511776</v>
      </c>
      <c r="S15" s="30">
        <f t="shared" ref="S15:S30" si="5">R15</f>
        <v>-0.1511776</v>
      </c>
      <c r="T15" s="29">
        <v>0</v>
      </c>
      <c r="U15" s="30">
        <v>0</v>
      </c>
      <c r="V15" s="29"/>
      <c r="W15" s="30">
        <f t="shared" ref="W15:W30" si="6">S15+T15-U15-V15</f>
        <v>-0.1511776</v>
      </c>
    </row>
    <row r="16" spans="1:23" s="26" customFormat="1" x14ac:dyDescent="0.3">
      <c r="B16" s="27">
        <f t="shared" ref="B16:B30" si="7">B15+1</f>
        <v>3</v>
      </c>
      <c r="C16" s="28" t="s">
        <v>2</v>
      </c>
      <c r="D16" s="134">
        <v>0</v>
      </c>
      <c r="E16" s="29">
        <v>0</v>
      </c>
      <c r="F16" s="31">
        <v>0</v>
      </c>
      <c r="G16" s="31"/>
      <c r="H16" s="29">
        <f t="shared" si="1"/>
        <v>0</v>
      </c>
      <c r="I16" s="30">
        <f t="shared" si="2"/>
        <v>0</v>
      </c>
      <c r="J16" s="29">
        <v>0</v>
      </c>
      <c r="K16" s="31">
        <v>0</v>
      </c>
      <c r="L16" s="31"/>
      <c r="M16" s="30">
        <f t="shared" si="3"/>
        <v>0</v>
      </c>
      <c r="N16" s="29">
        <f t="shared" si="0"/>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0</v>
      </c>
      <c r="E17" s="29">
        <v>0</v>
      </c>
      <c r="F17" s="31">
        <v>0</v>
      </c>
      <c r="G17" s="31"/>
      <c r="H17" s="29">
        <f t="shared" si="1"/>
        <v>0</v>
      </c>
      <c r="I17" s="30">
        <f t="shared" si="2"/>
        <v>0</v>
      </c>
      <c r="J17" s="29">
        <v>0</v>
      </c>
      <c r="K17" s="31">
        <v>0</v>
      </c>
      <c r="L17" s="31"/>
      <c r="M17" s="30">
        <f t="shared" si="3"/>
        <v>0</v>
      </c>
      <c r="N17" s="29">
        <f t="shared" si="0"/>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134">
        <v>0</v>
      </c>
      <c r="E18" s="29">
        <v>0</v>
      </c>
      <c r="F18" s="31">
        <v>0</v>
      </c>
      <c r="G18" s="31"/>
      <c r="H18" s="29">
        <f t="shared" si="1"/>
        <v>0</v>
      </c>
      <c r="I18" s="30">
        <f t="shared" si="2"/>
        <v>0</v>
      </c>
      <c r="J18" s="29">
        <v>0</v>
      </c>
      <c r="K18" s="31">
        <v>0</v>
      </c>
      <c r="L18" s="31"/>
      <c r="M18" s="30">
        <f t="shared" si="3"/>
        <v>0</v>
      </c>
      <c r="N18" s="29">
        <f t="shared" si="0"/>
        <v>0</v>
      </c>
      <c r="O18" s="29">
        <v>0</v>
      </c>
      <c r="P18" s="31">
        <v>0</v>
      </c>
      <c r="Q18" s="29"/>
      <c r="R18" s="29">
        <f t="shared" si="4"/>
        <v>0</v>
      </c>
      <c r="S18" s="30">
        <f t="shared" si="5"/>
        <v>0</v>
      </c>
      <c r="T18" s="29">
        <v>0</v>
      </c>
      <c r="U18" s="30">
        <v>0</v>
      </c>
      <c r="V18" s="29"/>
      <c r="W18" s="30">
        <f t="shared" si="6"/>
        <v>0</v>
      </c>
    </row>
    <row r="19" spans="2:23" s="32" customFormat="1" x14ac:dyDescent="0.3">
      <c r="B19" s="27">
        <f t="shared" si="7"/>
        <v>6</v>
      </c>
      <c r="C19" s="28" t="s">
        <v>5</v>
      </c>
      <c r="D19" s="134">
        <v>6.160077873016057</v>
      </c>
      <c r="E19" s="29">
        <v>0</v>
      </c>
      <c r="F19" s="29">
        <v>0</v>
      </c>
      <c r="G19" s="29"/>
      <c r="H19" s="29">
        <f t="shared" si="1"/>
        <v>6.160077873016057</v>
      </c>
      <c r="I19" s="30">
        <f t="shared" si="2"/>
        <v>6.160077873016057</v>
      </c>
      <c r="J19" s="29">
        <v>0</v>
      </c>
      <c r="K19" s="29">
        <v>0</v>
      </c>
      <c r="L19" s="29"/>
      <c r="M19" s="30">
        <f t="shared" si="3"/>
        <v>6.160077873016057</v>
      </c>
      <c r="N19" s="29">
        <f t="shared" si="0"/>
        <v>6.160077873016057</v>
      </c>
      <c r="O19" s="29">
        <v>5.54</v>
      </c>
      <c r="P19" s="29">
        <v>0</v>
      </c>
      <c r="Q19" s="29"/>
      <c r="R19" s="29">
        <f t="shared" si="4"/>
        <v>11.700077873016056</v>
      </c>
      <c r="S19" s="30">
        <f t="shared" si="5"/>
        <v>11.700077873016056</v>
      </c>
      <c r="T19" s="29">
        <v>0</v>
      </c>
      <c r="U19" s="30">
        <v>0</v>
      </c>
      <c r="V19" s="29"/>
      <c r="W19" s="30">
        <f t="shared" si="6"/>
        <v>11.700077873016056</v>
      </c>
    </row>
    <row r="20" spans="2:23" s="32" customFormat="1" x14ac:dyDescent="0.3">
      <c r="B20" s="27">
        <f t="shared" si="7"/>
        <v>7</v>
      </c>
      <c r="C20" s="28" t="s">
        <v>6</v>
      </c>
      <c r="D20" s="134">
        <v>1.7165592866997548</v>
      </c>
      <c r="E20" s="29">
        <v>0</v>
      </c>
      <c r="F20" s="33">
        <v>0</v>
      </c>
      <c r="G20" s="29"/>
      <c r="H20" s="29">
        <f t="shared" si="1"/>
        <v>1.7165592866997548</v>
      </c>
      <c r="I20" s="30">
        <f t="shared" si="2"/>
        <v>1.7165592866997548</v>
      </c>
      <c r="J20" s="29">
        <v>0</v>
      </c>
      <c r="K20" s="33">
        <v>0</v>
      </c>
      <c r="L20" s="29"/>
      <c r="M20" s="30">
        <f t="shared" si="3"/>
        <v>1.7165592866997548</v>
      </c>
      <c r="N20" s="29">
        <f t="shared" si="0"/>
        <v>1.7165592866997548</v>
      </c>
      <c r="O20" s="29">
        <v>0</v>
      </c>
      <c r="P20" s="33">
        <v>0</v>
      </c>
      <c r="Q20" s="29"/>
      <c r="R20" s="29">
        <f t="shared" si="4"/>
        <v>1.7165592866997548</v>
      </c>
      <c r="S20" s="30">
        <f t="shared" si="5"/>
        <v>1.7165592866997548</v>
      </c>
      <c r="T20" s="29">
        <v>0</v>
      </c>
      <c r="U20" s="30">
        <v>0</v>
      </c>
      <c r="V20" s="29"/>
      <c r="W20" s="30">
        <f t="shared" si="6"/>
        <v>1.7165592866997548</v>
      </c>
    </row>
    <row r="21" spans="2:23" s="32" customFormat="1" x14ac:dyDescent="0.3">
      <c r="B21" s="27">
        <f t="shared" si="7"/>
        <v>8</v>
      </c>
      <c r="C21" s="28" t="s">
        <v>7</v>
      </c>
      <c r="D21" s="134">
        <v>6.1432788998907202E-2</v>
      </c>
      <c r="E21" s="29">
        <v>0</v>
      </c>
      <c r="F21" s="29">
        <v>0</v>
      </c>
      <c r="G21" s="29"/>
      <c r="H21" s="29">
        <f t="shared" si="1"/>
        <v>6.1432788998907202E-2</v>
      </c>
      <c r="I21" s="30">
        <f t="shared" si="2"/>
        <v>6.1432788998907202E-2</v>
      </c>
      <c r="J21" s="29">
        <v>0</v>
      </c>
      <c r="K21" s="29">
        <v>0</v>
      </c>
      <c r="L21" s="29"/>
      <c r="M21" s="30">
        <f t="shared" si="3"/>
        <v>6.1432788998907202E-2</v>
      </c>
      <c r="N21" s="29">
        <f t="shared" si="0"/>
        <v>6.1432788998907202E-2</v>
      </c>
      <c r="O21" s="29">
        <v>0</v>
      </c>
      <c r="P21" s="29">
        <v>0</v>
      </c>
      <c r="Q21" s="29"/>
      <c r="R21" s="29">
        <f t="shared" si="4"/>
        <v>6.1432788998907202E-2</v>
      </c>
      <c r="S21" s="30">
        <f t="shared" si="5"/>
        <v>6.1432788998907202E-2</v>
      </c>
      <c r="T21" s="29">
        <v>0</v>
      </c>
      <c r="U21" s="30">
        <v>0</v>
      </c>
      <c r="V21" s="29"/>
      <c r="W21" s="30">
        <f t="shared" si="6"/>
        <v>6.1432788998907202E-2</v>
      </c>
    </row>
    <row r="22" spans="2:23" s="32" customFormat="1" x14ac:dyDescent="0.3">
      <c r="B22" s="27">
        <f t="shared" si="7"/>
        <v>9</v>
      </c>
      <c r="C22" s="28" t="s">
        <v>8</v>
      </c>
      <c r="D22" s="134">
        <v>0</v>
      </c>
      <c r="E22" s="29">
        <v>0</v>
      </c>
      <c r="F22" s="29">
        <v>0</v>
      </c>
      <c r="G22" s="29"/>
      <c r="H22" s="29">
        <f t="shared" si="1"/>
        <v>0</v>
      </c>
      <c r="I22" s="30">
        <f t="shared" si="2"/>
        <v>0</v>
      </c>
      <c r="J22" s="29">
        <v>0</v>
      </c>
      <c r="K22" s="29">
        <v>0</v>
      </c>
      <c r="L22" s="29"/>
      <c r="M22" s="30">
        <f t="shared" si="3"/>
        <v>0</v>
      </c>
      <c r="N22" s="29">
        <f t="shared" si="0"/>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0</v>
      </c>
      <c r="E23" s="29">
        <v>0</v>
      </c>
      <c r="F23" s="29">
        <v>0</v>
      </c>
      <c r="G23" s="29"/>
      <c r="H23" s="29">
        <f t="shared" si="1"/>
        <v>0</v>
      </c>
      <c r="I23" s="30">
        <f t="shared" si="2"/>
        <v>0</v>
      </c>
      <c r="J23" s="29">
        <v>0</v>
      </c>
      <c r="K23" s="29">
        <v>0</v>
      </c>
      <c r="L23" s="29"/>
      <c r="M23" s="30">
        <f t="shared" si="3"/>
        <v>0</v>
      </c>
      <c r="N23" s="29">
        <f t="shared" si="0"/>
        <v>0</v>
      </c>
      <c r="O23" s="29">
        <v>0</v>
      </c>
      <c r="P23" s="29">
        <v>0</v>
      </c>
      <c r="Q23" s="29"/>
      <c r="R23" s="29">
        <f t="shared" si="4"/>
        <v>0</v>
      </c>
      <c r="S23" s="30">
        <f t="shared" si="5"/>
        <v>0</v>
      </c>
      <c r="T23" s="29">
        <v>0</v>
      </c>
      <c r="U23" s="30">
        <v>0</v>
      </c>
      <c r="V23" s="29"/>
      <c r="W23" s="30">
        <f t="shared" si="6"/>
        <v>0</v>
      </c>
    </row>
    <row r="24" spans="2:23" s="32" customFormat="1" x14ac:dyDescent="0.3">
      <c r="B24" s="27">
        <f t="shared" si="7"/>
        <v>11</v>
      </c>
      <c r="C24" s="28" t="s">
        <v>10</v>
      </c>
      <c r="D24" s="134">
        <v>0</v>
      </c>
      <c r="E24" s="29">
        <v>3.4999940000000002E-3</v>
      </c>
      <c r="F24" s="29">
        <v>0</v>
      </c>
      <c r="G24" s="29"/>
      <c r="H24" s="29">
        <f t="shared" si="1"/>
        <v>3.4999940000000002E-3</v>
      </c>
      <c r="I24" s="30">
        <f t="shared" si="2"/>
        <v>3.4999940000000002E-3</v>
      </c>
      <c r="J24" s="29">
        <v>0.20719743600000001</v>
      </c>
      <c r="K24" s="29">
        <v>0</v>
      </c>
      <c r="L24" s="29"/>
      <c r="M24" s="30">
        <f t="shared" si="3"/>
        <v>0.21069743000000002</v>
      </c>
      <c r="N24" s="29">
        <f t="shared" si="0"/>
        <v>0.21069743000000002</v>
      </c>
      <c r="O24" s="29">
        <v>8.5352800000000006E-2</v>
      </c>
      <c r="P24" s="29">
        <v>0</v>
      </c>
      <c r="Q24" s="29"/>
      <c r="R24" s="29">
        <f t="shared" si="4"/>
        <v>0.29605023000000003</v>
      </c>
      <c r="S24" s="30">
        <f t="shared" si="5"/>
        <v>0.29605023000000003</v>
      </c>
      <c r="T24" s="29">
        <v>0</v>
      </c>
      <c r="U24" s="30">
        <v>0</v>
      </c>
      <c r="V24" s="29"/>
      <c r="W24" s="30">
        <f t="shared" si="6"/>
        <v>0.29605023000000003</v>
      </c>
    </row>
    <row r="25" spans="2:23" s="32" customFormat="1" x14ac:dyDescent="0.3">
      <c r="B25" s="27">
        <f t="shared" si="7"/>
        <v>12</v>
      </c>
      <c r="C25" s="28" t="s">
        <v>11</v>
      </c>
      <c r="D25" s="134">
        <v>3.1930051285281265E-2</v>
      </c>
      <c r="E25" s="29">
        <v>0</v>
      </c>
      <c r="F25" s="29">
        <v>0</v>
      </c>
      <c r="G25" s="29"/>
      <c r="H25" s="29">
        <f t="shared" si="1"/>
        <v>3.1930051285281265E-2</v>
      </c>
      <c r="I25" s="30">
        <f t="shared" si="2"/>
        <v>3.1930051285281265E-2</v>
      </c>
      <c r="J25" s="29">
        <v>0</v>
      </c>
      <c r="K25" s="29">
        <v>0</v>
      </c>
      <c r="L25" s="29"/>
      <c r="M25" s="30">
        <f t="shared" si="3"/>
        <v>3.1930051285281265E-2</v>
      </c>
      <c r="N25" s="29">
        <f t="shared" si="0"/>
        <v>3.1930051285281265E-2</v>
      </c>
      <c r="O25" s="29">
        <v>0</v>
      </c>
      <c r="P25" s="29">
        <v>0</v>
      </c>
      <c r="Q25" s="29"/>
      <c r="R25" s="29">
        <f t="shared" si="4"/>
        <v>3.1930051285281265E-2</v>
      </c>
      <c r="S25" s="30">
        <f t="shared" si="5"/>
        <v>3.1930051285281265E-2</v>
      </c>
      <c r="T25" s="29">
        <v>0</v>
      </c>
      <c r="U25" s="30">
        <v>0</v>
      </c>
      <c r="V25" s="29"/>
      <c r="W25" s="30">
        <f t="shared" si="6"/>
        <v>3.1930051285281265E-2</v>
      </c>
    </row>
    <row r="26" spans="2:23" s="32" customFormat="1" x14ac:dyDescent="0.3">
      <c r="B26" s="27">
        <f t="shared" si="7"/>
        <v>13</v>
      </c>
      <c r="C26" s="28" t="s">
        <v>12</v>
      </c>
      <c r="D26" s="134">
        <v>0</v>
      </c>
      <c r="E26" s="29">
        <v>0</v>
      </c>
      <c r="F26" s="29">
        <v>0</v>
      </c>
      <c r="G26" s="29"/>
      <c r="H26" s="29">
        <f t="shared" si="1"/>
        <v>0</v>
      </c>
      <c r="I26" s="30">
        <f t="shared" si="2"/>
        <v>0</v>
      </c>
      <c r="J26" s="29">
        <v>0</v>
      </c>
      <c r="K26" s="29">
        <v>0</v>
      </c>
      <c r="L26" s="29"/>
      <c r="M26" s="30">
        <f t="shared" si="3"/>
        <v>0</v>
      </c>
      <c r="N26" s="29">
        <f t="shared" si="0"/>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v>
      </c>
      <c r="E27" s="29">
        <v>0.258863014</v>
      </c>
      <c r="F27" s="29">
        <v>0.28014050000000001</v>
      </c>
      <c r="G27" s="29"/>
      <c r="H27" s="29">
        <f t="shared" si="1"/>
        <v>-2.1277486000000012E-2</v>
      </c>
      <c r="I27" s="30">
        <f t="shared" si="2"/>
        <v>-2.1277486000000012E-2</v>
      </c>
      <c r="J27" s="29">
        <v>6.3896999999999999E-3</v>
      </c>
      <c r="K27" s="29">
        <v>0</v>
      </c>
      <c r="L27" s="29"/>
      <c r="M27" s="30">
        <f t="shared" si="3"/>
        <v>-1.4887786000000012E-2</v>
      </c>
      <c r="N27" s="29">
        <f t="shared" si="0"/>
        <v>-1.4887786000000012E-2</v>
      </c>
      <c r="O27" s="29">
        <v>0</v>
      </c>
      <c r="P27" s="29">
        <v>0</v>
      </c>
      <c r="Q27" s="29"/>
      <c r="R27" s="29">
        <f t="shared" si="4"/>
        <v>-1.4887786000000012E-2</v>
      </c>
      <c r="S27" s="30">
        <f t="shared" si="5"/>
        <v>-1.4887786000000012E-2</v>
      </c>
      <c r="T27" s="29">
        <v>0</v>
      </c>
      <c r="U27" s="30">
        <v>0</v>
      </c>
      <c r="V27" s="29"/>
      <c r="W27" s="30">
        <f t="shared" si="6"/>
        <v>-1.4887786000000012E-2</v>
      </c>
    </row>
    <row r="28" spans="2:23" s="32" customFormat="1" x14ac:dyDescent="0.3">
      <c r="B28" s="27">
        <f t="shared" si="7"/>
        <v>15</v>
      </c>
      <c r="C28" s="28" t="s">
        <v>14</v>
      </c>
      <c r="D28" s="134">
        <v>0</v>
      </c>
      <c r="E28" s="29">
        <v>0</v>
      </c>
      <c r="F28" s="29">
        <v>0</v>
      </c>
      <c r="G28" s="29"/>
      <c r="H28" s="29">
        <f t="shared" si="1"/>
        <v>0</v>
      </c>
      <c r="I28" s="30">
        <f t="shared" si="2"/>
        <v>0</v>
      </c>
      <c r="J28" s="29">
        <v>0</v>
      </c>
      <c r="K28" s="29">
        <v>0</v>
      </c>
      <c r="L28" s="29"/>
      <c r="M28" s="30">
        <f t="shared" si="3"/>
        <v>0</v>
      </c>
      <c r="N28" s="29">
        <f t="shared" si="0"/>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1"/>
        <v>0</v>
      </c>
      <c r="I29" s="30">
        <f t="shared" si="2"/>
        <v>0</v>
      </c>
      <c r="J29" s="29">
        <v>0</v>
      </c>
      <c r="K29" s="29">
        <v>0</v>
      </c>
      <c r="L29" s="29"/>
      <c r="M29" s="30">
        <f t="shared" si="3"/>
        <v>0</v>
      </c>
      <c r="N29" s="29">
        <f t="shared" si="0"/>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1"/>
        <v>0</v>
      </c>
      <c r="I30" s="30">
        <f t="shared" si="2"/>
        <v>0</v>
      </c>
      <c r="J30" s="29">
        <v>0</v>
      </c>
      <c r="K30" s="29">
        <v>0</v>
      </c>
      <c r="L30" s="29"/>
      <c r="M30" s="30">
        <f t="shared" si="3"/>
        <v>0</v>
      </c>
      <c r="N30" s="29">
        <f t="shared" si="0"/>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7.8188224000000002</v>
      </c>
      <c r="E31" s="36">
        <f>SUM(E14:E30)</f>
        <v>0.26236300800000001</v>
      </c>
      <c r="F31" s="36">
        <f t="shared" ref="F31:W31" si="8">SUM(F14:F30)</f>
        <v>0.28014050000000001</v>
      </c>
      <c r="G31" s="36">
        <f t="shared" si="8"/>
        <v>0</v>
      </c>
      <c r="H31" s="36">
        <f t="shared" si="8"/>
        <v>7.8010449080000006</v>
      </c>
      <c r="I31" s="36">
        <f t="shared" si="8"/>
        <v>7.8010449080000006</v>
      </c>
      <c r="J31" s="36">
        <f t="shared" si="8"/>
        <v>0.40792913599999997</v>
      </c>
      <c r="K31" s="36">
        <f t="shared" si="8"/>
        <v>0</v>
      </c>
      <c r="L31" s="36">
        <f t="shared" si="8"/>
        <v>0</v>
      </c>
      <c r="M31" s="36">
        <f t="shared" si="8"/>
        <v>8.2089740440000014</v>
      </c>
      <c r="N31" s="36">
        <f t="shared" si="8"/>
        <v>8.2089740440000014</v>
      </c>
      <c r="O31" s="36">
        <f t="shared" si="8"/>
        <v>5.6253527999999999</v>
      </c>
      <c r="P31" s="36">
        <f t="shared" si="8"/>
        <v>0</v>
      </c>
      <c r="Q31" s="36">
        <f t="shared" si="8"/>
        <v>0</v>
      </c>
      <c r="R31" s="36">
        <f t="shared" si="8"/>
        <v>13.834326844</v>
      </c>
      <c r="S31" s="36">
        <f t="shared" si="8"/>
        <v>13.834326844</v>
      </c>
      <c r="T31" s="36">
        <f t="shared" si="8"/>
        <v>0</v>
      </c>
      <c r="U31" s="36">
        <f t="shared" si="8"/>
        <v>0</v>
      </c>
      <c r="V31" s="36">
        <f t="shared" si="8"/>
        <v>0</v>
      </c>
      <c r="W31" s="36">
        <f t="shared" si="8"/>
        <v>13.834326844</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61</v>
      </c>
      <c r="E39" s="25" t="s">
        <v>62</v>
      </c>
      <c r="F39" s="25" t="s">
        <v>63</v>
      </c>
      <c r="G39" s="25" t="s">
        <v>64</v>
      </c>
      <c r="H39" s="25" t="s">
        <v>65</v>
      </c>
      <c r="I39" s="25" t="s">
        <v>66</v>
      </c>
      <c r="J39" s="25" t="s">
        <v>67</v>
      </c>
      <c r="K39" s="25" t="s">
        <v>68</v>
      </c>
      <c r="L39" s="25" t="s">
        <v>69</v>
      </c>
      <c r="M39" s="25" t="s">
        <v>70</v>
      </c>
      <c r="N39" s="25" t="s">
        <v>71</v>
      </c>
      <c r="O39" s="25" t="s">
        <v>72</v>
      </c>
      <c r="P39" s="25" t="s">
        <v>73</v>
      </c>
      <c r="Q39" s="25" t="s">
        <v>74</v>
      </c>
      <c r="R39" s="25" t="s">
        <v>75</v>
      </c>
      <c r="S39" s="25" t="s">
        <v>76</v>
      </c>
      <c r="T39" s="25" t="s">
        <v>77</v>
      </c>
      <c r="U39" s="25" t="s">
        <v>78</v>
      </c>
      <c r="V39" s="25" t="s">
        <v>79</v>
      </c>
      <c r="W39" s="25" t="s">
        <v>80</v>
      </c>
    </row>
    <row r="40" spans="1:33" s="26" customFormat="1" x14ac:dyDescent="0.3">
      <c r="B40" s="27">
        <v>1</v>
      </c>
      <c r="C40" s="28" t="s">
        <v>0</v>
      </c>
      <c r="D40" s="30">
        <f t="shared" ref="D40:D56" si="9">W14</f>
        <v>0.19434199999999999</v>
      </c>
      <c r="E40" s="29">
        <v>0</v>
      </c>
      <c r="F40" s="30">
        <v>0</v>
      </c>
      <c r="G40" s="29"/>
      <c r="H40" s="30">
        <f>D40+E40-F40-G40</f>
        <v>0.19434199999999999</v>
      </c>
      <c r="I40" s="30">
        <f>H40</f>
        <v>0.19434199999999999</v>
      </c>
      <c r="J40" s="29">
        <v>0</v>
      </c>
      <c r="K40" s="30">
        <v>0</v>
      </c>
      <c r="L40" s="29"/>
      <c r="M40" s="30">
        <f>I40+J40-K40-L40</f>
        <v>0.19434199999999999</v>
      </c>
      <c r="N40" s="30">
        <f>M40</f>
        <v>0.19434199999999999</v>
      </c>
      <c r="O40" s="29">
        <v>0</v>
      </c>
      <c r="P40" s="30">
        <v>0</v>
      </c>
      <c r="Q40" s="29"/>
      <c r="R40" s="30">
        <f>N40+O40-P40-Q40</f>
        <v>0.19434199999999999</v>
      </c>
      <c r="S40" s="30">
        <f>R40</f>
        <v>0.19434199999999999</v>
      </c>
      <c r="T40" s="29">
        <v>0</v>
      </c>
      <c r="U40" s="30">
        <v>0</v>
      </c>
      <c r="V40" s="29"/>
      <c r="W40" s="30">
        <f>S40+T40-U40-V40</f>
        <v>0.19434199999999999</v>
      </c>
    </row>
    <row r="41" spans="1:33" s="26" customFormat="1" x14ac:dyDescent="0.3">
      <c r="B41" s="27">
        <f>B40+1</f>
        <v>2</v>
      </c>
      <c r="C41" s="28" t="s">
        <v>1</v>
      </c>
      <c r="D41" s="30">
        <f t="shared" si="9"/>
        <v>-0.1511776</v>
      </c>
      <c r="E41" s="29">
        <v>0</v>
      </c>
      <c r="F41" s="30">
        <v>0</v>
      </c>
      <c r="G41" s="29"/>
      <c r="H41" s="30">
        <f t="shared" ref="H41:H56" si="10">D41+E41-F41-G41</f>
        <v>-0.1511776</v>
      </c>
      <c r="I41" s="30">
        <f t="shared" ref="I41:I56" si="11">H41</f>
        <v>-0.1511776</v>
      </c>
      <c r="J41" s="29">
        <v>0</v>
      </c>
      <c r="K41" s="30">
        <v>0</v>
      </c>
      <c r="L41" s="29"/>
      <c r="M41" s="30">
        <f t="shared" ref="M41:M56" si="12">I41+J41-K41-L41</f>
        <v>-0.1511776</v>
      </c>
      <c r="N41" s="30">
        <f t="shared" ref="N41:N56" si="13">M41</f>
        <v>-0.1511776</v>
      </c>
      <c r="O41" s="29">
        <v>0</v>
      </c>
      <c r="P41" s="30">
        <v>0</v>
      </c>
      <c r="Q41" s="29"/>
      <c r="R41" s="30">
        <f t="shared" ref="R41:R56" si="14">N41+O41-P41-Q41</f>
        <v>-0.1511776</v>
      </c>
      <c r="S41" s="30">
        <f t="shared" ref="S41:S56" si="15">R41</f>
        <v>-0.1511776</v>
      </c>
      <c r="T41" s="29">
        <v>0</v>
      </c>
      <c r="U41" s="30">
        <v>0</v>
      </c>
      <c r="V41" s="29"/>
      <c r="W41" s="30">
        <f t="shared" ref="W41:W56" si="16">S41+T41-U41-V41</f>
        <v>-0.1511776</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0</v>
      </c>
      <c r="E44" s="29">
        <v>0</v>
      </c>
      <c r="F44" s="30">
        <v>0</v>
      </c>
      <c r="G44" s="29"/>
      <c r="H44" s="30">
        <f t="shared" si="10"/>
        <v>0</v>
      </c>
      <c r="I44" s="30">
        <f t="shared" si="11"/>
        <v>0</v>
      </c>
      <c r="J44" s="29">
        <v>0</v>
      </c>
      <c r="K44" s="30">
        <v>0</v>
      </c>
      <c r="L44" s="29"/>
      <c r="M44" s="30">
        <f t="shared" si="12"/>
        <v>0</v>
      </c>
      <c r="N44" s="30">
        <f t="shared" si="13"/>
        <v>0</v>
      </c>
      <c r="O44" s="29">
        <v>0</v>
      </c>
      <c r="P44" s="30">
        <v>0</v>
      </c>
      <c r="Q44" s="29"/>
      <c r="R44" s="30">
        <f t="shared" si="14"/>
        <v>0</v>
      </c>
      <c r="S44" s="30">
        <f t="shared" si="15"/>
        <v>0</v>
      </c>
      <c r="T44" s="29">
        <v>0</v>
      </c>
      <c r="U44" s="30">
        <v>0</v>
      </c>
      <c r="V44" s="29"/>
      <c r="W44" s="30">
        <f t="shared" si="16"/>
        <v>0</v>
      </c>
    </row>
    <row r="45" spans="1:33" s="32" customFormat="1" x14ac:dyDescent="0.3">
      <c r="A45" s="26"/>
      <c r="B45" s="27">
        <f t="shared" si="17"/>
        <v>6</v>
      </c>
      <c r="C45" s="28" t="s">
        <v>5</v>
      </c>
      <c r="D45" s="30">
        <f t="shared" si="9"/>
        <v>11.700077873016056</v>
      </c>
      <c r="E45" s="29">
        <v>0</v>
      </c>
      <c r="F45" s="30">
        <v>0</v>
      </c>
      <c r="G45" s="29"/>
      <c r="H45" s="30">
        <f t="shared" si="10"/>
        <v>11.700077873016056</v>
      </c>
      <c r="I45" s="30">
        <f t="shared" si="11"/>
        <v>11.700077873016056</v>
      </c>
      <c r="J45" s="29">
        <v>0</v>
      </c>
      <c r="K45" s="30">
        <v>0</v>
      </c>
      <c r="L45" s="29"/>
      <c r="M45" s="30">
        <f t="shared" si="12"/>
        <v>11.700077873016056</v>
      </c>
      <c r="N45" s="30">
        <f t="shared" si="13"/>
        <v>11.700077873016056</v>
      </c>
      <c r="O45" s="29">
        <v>0</v>
      </c>
      <c r="P45" s="30">
        <v>0</v>
      </c>
      <c r="Q45" s="29"/>
      <c r="R45" s="30">
        <f t="shared" si="14"/>
        <v>11.700077873016056</v>
      </c>
      <c r="S45" s="30">
        <f t="shared" si="15"/>
        <v>11.700077873016056</v>
      </c>
      <c r="T45" s="29">
        <v>0</v>
      </c>
      <c r="U45" s="30">
        <v>0</v>
      </c>
      <c r="V45" s="29"/>
      <c r="W45" s="30">
        <f t="shared" si="16"/>
        <v>11.700077873016056</v>
      </c>
    </row>
    <row r="46" spans="1:33" s="32" customFormat="1" x14ac:dyDescent="0.3">
      <c r="A46" s="26"/>
      <c r="B46" s="27">
        <f t="shared" si="17"/>
        <v>7</v>
      </c>
      <c r="C46" s="28" t="s">
        <v>6</v>
      </c>
      <c r="D46" s="30">
        <f t="shared" si="9"/>
        <v>1.7165592866997548</v>
      </c>
      <c r="E46" s="29">
        <v>0</v>
      </c>
      <c r="F46" s="30">
        <v>0</v>
      </c>
      <c r="G46" s="29"/>
      <c r="H46" s="30">
        <f t="shared" si="10"/>
        <v>1.7165592866997548</v>
      </c>
      <c r="I46" s="30">
        <f t="shared" si="11"/>
        <v>1.7165592866997548</v>
      </c>
      <c r="J46" s="29">
        <v>0</v>
      </c>
      <c r="K46" s="30">
        <v>0</v>
      </c>
      <c r="L46" s="29"/>
      <c r="M46" s="30">
        <f t="shared" si="12"/>
        <v>1.7165592866997548</v>
      </c>
      <c r="N46" s="30">
        <f t="shared" si="13"/>
        <v>1.7165592866997548</v>
      </c>
      <c r="O46" s="29">
        <v>0</v>
      </c>
      <c r="P46" s="30">
        <v>0</v>
      </c>
      <c r="Q46" s="29"/>
      <c r="R46" s="30">
        <f t="shared" si="14"/>
        <v>1.7165592866997548</v>
      </c>
      <c r="S46" s="30">
        <f t="shared" si="15"/>
        <v>1.7165592866997548</v>
      </c>
      <c r="T46" s="29">
        <v>0</v>
      </c>
      <c r="U46" s="30">
        <v>0</v>
      </c>
      <c r="V46" s="29"/>
      <c r="W46" s="30">
        <f t="shared" si="16"/>
        <v>1.7165592866997548</v>
      </c>
    </row>
    <row r="47" spans="1:33" s="32" customFormat="1" x14ac:dyDescent="0.3">
      <c r="A47" s="26"/>
      <c r="B47" s="27">
        <f t="shared" si="17"/>
        <v>8</v>
      </c>
      <c r="C47" s="28" t="s">
        <v>7</v>
      </c>
      <c r="D47" s="30">
        <f t="shared" si="9"/>
        <v>6.1432788998907202E-2</v>
      </c>
      <c r="E47" s="29">
        <v>0</v>
      </c>
      <c r="F47" s="30">
        <v>0</v>
      </c>
      <c r="G47" s="29"/>
      <c r="H47" s="30">
        <f t="shared" si="10"/>
        <v>6.1432788998907202E-2</v>
      </c>
      <c r="I47" s="30">
        <f t="shared" si="11"/>
        <v>6.1432788998907202E-2</v>
      </c>
      <c r="J47" s="29">
        <v>0</v>
      </c>
      <c r="K47" s="30">
        <v>0</v>
      </c>
      <c r="L47" s="29"/>
      <c r="M47" s="30">
        <f t="shared" si="12"/>
        <v>6.1432788998907202E-2</v>
      </c>
      <c r="N47" s="30">
        <f t="shared" si="13"/>
        <v>6.1432788998907202E-2</v>
      </c>
      <c r="O47" s="29">
        <v>0</v>
      </c>
      <c r="P47" s="30">
        <v>0</v>
      </c>
      <c r="Q47" s="29"/>
      <c r="R47" s="30">
        <f t="shared" si="14"/>
        <v>6.1432788998907202E-2</v>
      </c>
      <c r="S47" s="30">
        <f t="shared" si="15"/>
        <v>6.1432788998907202E-2</v>
      </c>
      <c r="T47" s="29">
        <v>0</v>
      </c>
      <c r="U47" s="30">
        <v>0</v>
      </c>
      <c r="V47" s="29"/>
      <c r="W47" s="30">
        <f t="shared" si="16"/>
        <v>6.1432788998907202E-2</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0</v>
      </c>
      <c r="E49" s="29">
        <v>0</v>
      </c>
      <c r="F49" s="30">
        <v>0</v>
      </c>
      <c r="G49" s="29"/>
      <c r="H49" s="30">
        <f t="shared" si="10"/>
        <v>0</v>
      </c>
      <c r="I49" s="30">
        <f t="shared" si="11"/>
        <v>0</v>
      </c>
      <c r="J49" s="29">
        <v>0</v>
      </c>
      <c r="K49" s="30">
        <v>0</v>
      </c>
      <c r="L49" s="29"/>
      <c r="M49" s="30">
        <f t="shared" si="12"/>
        <v>0</v>
      </c>
      <c r="N49" s="30">
        <f t="shared" si="13"/>
        <v>0</v>
      </c>
      <c r="O49" s="29">
        <v>0</v>
      </c>
      <c r="P49" s="30">
        <v>0</v>
      </c>
      <c r="Q49" s="29"/>
      <c r="R49" s="30">
        <f t="shared" si="14"/>
        <v>0</v>
      </c>
      <c r="S49" s="30">
        <f t="shared" si="15"/>
        <v>0</v>
      </c>
      <c r="T49" s="29">
        <v>0</v>
      </c>
      <c r="U49" s="30">
        <v>0</v>
      </c>
      <c r="V49" s="29"/>
      <c r="W49" s="30">
        <f t="shared" si="16"/>
        <v>0</v>
      </c>
    </row>
    <row r="50" spans="1:23" s="32" customFormat="1" x14ac:dyDescent="0.3">
      <c r="A50" s="26"/>
      <c r="B50" s="27">
        <f t="shared" si="17"/>
        <v>11</v>
      </c>
      <c r="C50" s="28" t="s">
        <v>10</v>
      </c>
      <c r="D50" s="30">
        <f t="shared" si="9"/>
        <v>0.29605023000000003</v>
      </c>
      <c r="E50" s="29">
        <v>0</v>
      </c>
      <c r="F50" s="30">
        <v>0</v>
      </c>
      <c r="G50" s="29"/>
      <c r="H50" s="30">
        <f t="shared" si="10"/>
        <v>0.29605023000000003</v>
      </c>
      <c r="I50" s="30">
        <f t="shared" si="11"/>
        <v>0.29605023000000003</v>
      </c>
      <c r="J50" s="29">
        <v>0</v>
      </c>
      <c r="K50" s="30">
        <v>0</v>
      </c>
      <c r="L50" s="29"/>
      <c r="M50" s="30">
        <f t="shared" si="12"/>
        <v>0.29605023000000003</v>
      </c>
      <c r="N50" s="30">
        <f t="shared" si="13"/>
        <v>0.29605023000000003</v>
      </c>
      <c r="O50" s="29">
        <v>0</v>
      </c>
      <c r="P50" s="30">
        <v>0</v>
      </c>
      <c r="Q50" s="29"/>
      <c r="R50" s="30">
        <f t="shared" si="14"/>
        <v>0.29605023000000003</v>
      </c>
      <c r="S50" s="30">
        <f t="shared" si="15"/>
        <v>0.29605023000000003</v>
      </c>
      <c r="T50" s="29">
        <v>0</v>
      </c>
      <c r="U50" s="30">
        <v>0</v>
      </c>
      <c r="V50" s="29"/>
      <c r="W50" s="30">
        <f t="shared" si="16"/>
        <v>0.29605023000000003</v>
      </c>
    </row>
    <row r="51" spans="1:23" s="37" customFormat="1" x14ac:dyDescent="0.3">
      <c r="A51" s="26"/>
      <c r="B51" s="27">
        <f t="shared" si="17"/>
        <v>12</v>
      </c>
      <c r="C51" s="28" t="s">
        <v>11</v>
      </c>
      <c r="D51" s="30">
        <f t="shared" si="9"/>
        <v>3.1930051285281265E-2</v>
      </c>
      <c r="E51" s="29">
        <v>0</v>
      </c>
      <c r="F51" s="30">
        <v>0</v>
      </c>
      <c r="G51" s="29"/>
      <c r="H51" s="30">
        <f t="shared" si="10"/>
        <v>3.1930051285281265E-2</v>
      </c>
      <c r="I51" s="30">
        <f t="shared" si="11"/>
        <v>3.1930051285281265E-2</v>
      </c>
      <c r="J51" s="29">
        <v>0</v>
      </c>
      <c r="K51" s="30">
        <v>0</v>
      </c>
      <c r="L51" s="29"/>
      <c r="M51" s="30">
        <f t="shared" si="12"/>
        <v>3.1930051285281265E-2</v>
      </c>
      <c r="N51" s="30">
        <f t="shared" si="13"/>
        <v>3.1930051285281265E-2</v>
      </c>
      <c r="O51" s="29">
        <v>0</v>
      </c>
      <c r="P51" s="30">
        <v>0</v>
      </c>
      <c r="Q51" s="29"/>
      <c r="R51" s="30">
        <f t="shared" si="14"/>
        <v>3.1930051285281265E-2</v>
      </c>
      <c r="S51" s="30">
        <f t="shared" si="15"/>
        <v>3.1930051285281265E-2</v>
      </c>
      <c r="T51" s="29">
        <v>0</v>
      </c>
      <c r="U51" s="30">
        <v>0</v>
      </c>
      <c r="V51" s="29"/>
      <c r="W51" s="30">
        <f t="shared" si="16"/>
        <v>3.1930051285281265E-2</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-1.4887786000000012E-2</v>
      </c>
      <c r="E53" s="29">
        <v>0</v>
      </c>
      <c r="F53" s="30">
        <v>0</v>
      </c>
      <c r="G53" s="29"/>
      <c r="H53" s="30">
        <f t="shared" si="10"/>
        <v>-1.4887786000000012E-2</v>
      </c>
      <c r="I53" s="30">
        <f t="shared" si="11"/>
        <v>-1.4887786000000012E-2</v>
      </c>
      <c r="J53" s="29">
        <v>0</v>
      </c>
      <c r="K53" s="30">
        <v>0</v>
      </c>
      <c r="L53" s="29"/>
      <c r="M53" s="30">
        <f t="shared" si="12"/>
        <v>-1.4887786000000012E-2</v>
      </c>
      <c r="N53" s="30">
        <f t="shared" si="13"/>
        <v>-1.4887786000000012E-2</v>
      </c>
      <c r="O53" s="29">
        <v>0</v>
      </c>
      <c r="P53" s="30">
        <v>0</v>
      </c>
      <c r="Q53" s="29"/>
      <c r="R53" s="30">
        <f t="shared" si="14"/>
        <v>-1.4887786000000012E-2</v>
      </c>
      <c r="S53" s="30">
        <f t="shared" si="15"/>
        <v>-1.4887786000000012E-2</v>
      </c>
      <c r="T53" s="29">
        <v>0</v>
      </c>
      <c r="U53" s="30">
        <v>0</v>
      </c>
      <c r="V53" s="29"/>
      <c r="W53" s="30">
        <f t="shared" si="16"/>
        <v>-1.4887786000000012E-2</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13.834326844</v>
      </c>
      <c r="E57" s="36">
        <f>SUM(E40:E56)</f>
        <v>0</v>
      </c>
      <c r="F57" s="36">
        <f>SUM(F40:F56)</f>
        <v>0</v>
      </c>
      <c r="G57" s="36">
        <f>SUM(G40:G56)</f>
        <v>0</v>
      </c>
      <c r="H57" s="36">
        <f>SUM(H40:H56)</f>
        <v>13.834326844</v>
      </c>
      <c r="I57" s="36">
        <f t="shared" ref="I57:W57" si="18">SUM(I40:I56)</f>
        <v>13.834326844</v>
      </c>
      <c r="J57" s="36">
        <f t="shared" si="18"/>
        <v>0</v>
      </c>
      <c r="K57" s="36">
        <f t="shared" si="18"/>
        <v>0</v>
      </c>
      <c r="L57" s="36">
        <f t="shared" si="18"/>
        <v>0</v>
      </c>
      <c r="M57" s="36">
        <f t="shared" si="18"/>
        <v>13.834326844</v>
      </c>
      <c r="N57" s="36">
        <f t="shared" si="18"/>
        <v>13.834326844</v>
      </c>
      <c r="O57" s="36">
        <f t="shared" si="18"/>
        <v>0</v>
      </c>
      <c r="P57" s="36">
        <f t="shared" si="18"/>
        <v>0</v>
      </c>
      <c r="Q57" s="36">
        <f t="shared" si="18"/>
        <v>0</v>
      </c>
      <c r="R57" s="36">
        <f t="shared" si="18"/>
        <v>13.834326844</v>
      </c>
      <c r="S57" s="36">
        <f t="shared" si="18"/>
        <v>13.834326844</v>
      </c>
      <c r="T57" s="36">
        <f t="shared" si="18"/>
        <v>0</v>
      </c>
      <c r="U57" s="36">
        <f t="shared" si="18"/>
        <v>0</v>
      </c>
      <c r="V57" s="36">
        <f t="shared" si="18"/>
        <v>0</v>
      </c>
      <c r="W57" s="36">
        <f t="shared" si="18"/>
        <v>13.834326844</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N63" s="16"/>
      <c r="O63" s="15"/>
      <c r="P63" s="15"/>
      <c r="Q63" s="15"/>
      <c r="W63" s="20" t="s">
        <v>22</v>
      </c>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7"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7"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7" ht="28" x14ac:dyDescent="0.3">
      <c r="B67" s="25"/>
      <c r="C67" s="25"/>
      <c r="D67" s="25" t="s">
        <v>36</v>
      </c>
      <c r="E67" s="25" t="s">
        <v>37</v>
      </c>
      <c r="F67" s="25" t="s">
        <v>38</v>
      </c>
      <c r="G67" s="25" t="s">
        <v>39</v>
      </c>
      <c r="H67" s="25" t="s">
        <v>40</v>
      </c>
      <c r="I67" s="25" t="s">
        <v>41</v>
      </c>
      <c r="J67" s="25" t="s">
        <v>42</v>
      </c>
      <c r="K67" s="25" t="s">
        <v>43</v>
      </c>
      <c r="L67" s="25" t="s">
        <v>44</v>
      </c>
      <c r="M67" s="25" t="s">
        <v>45</v>
      </c>
      <c r="N67" s="25" t="s">
        <v>46</v>
      </c>
      <c r="O67" s="25" t="s">
        <v>47</v>
      </c>
      <c r="P67" s="25" t="s">
        <v>48</v>
      </c>
      <c r="Q67" s="25" t="s">
        <v>49</v>
      </c>
      <c r="R67" s="25" t="s">
        <v>50</v>
      </c>
      <c r="S67" s="25" t="s">
        <v>51</v>
      </c>
      <c r="T67" s="25" t="s">
        <v>52</v>
      </c>
      <c r="U67" s="25" t="s">
        <v>53</v>
      </c>
      <c r="V67" s="25" t="s">
        <v>54</v>
      </c>
      <c r="W67" s="25" t="s">
        <v>55</v>
      </c>
      <c r="Y67" s="3" t="s">
        <v>86</v>
      </c>
    </row>
    <row r="68" spans="1:27" x14ac:dyDescent="0.3">
      <c r="A68" s="40">
        <v>0</v>
      </c>
      <c r="B68" s="41">
        <v>1</v>
      </c>
      <c r="C68" s="42" t="s">
        <v>0</v>
      </c>
      <c r="D68" s="134">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 t="shared" ref="R68:R84" si="23">N68+O68-P68-Q68</f>
        <v>0</v>
      </c>
      <c r="S68" s="45">
        <f t="shared" ref="S68:S84" si="24">R68</f>
        <v>0</v>
      </c>
      <c r="T68" s="43">
        <f>IF((IFERROR(S68/((S14+T14)*90%),0))&lt;70%,MIN((MAX((S14+T14)*90%-S68,0)),(S14+T14/2)*$A95),MAX((T14+S14)*90%-S68,0)/T$86)</f>
        <v>0</v>
      </c>
      <c r="U68" s="43">
        <f t="shared" ref="U68:U84" si="25">IFERROR(IF(S68=0,0,S68/S14*U14),0)</f>
        <v>0</v>
      </c>
      <c r="V68" s="44"/>
      <c r="W68" s="45">
        <f t="shared" ref="W68:W84" si="26">S68+T68-U68-V68</f>
        <v>0</v>
      </c>
      <c r="Y68" s="46">
        <v>0</v>
      </c>
      <c r="AA68" s="47"/>
    </row>
    <row r="69" spans="1:27" x14ac:dyDescent="0.3">
      <c r="A69" s="40">
        <v>3.3399999999999999E-2</v>
      </c>
      <c r="B69" s="41">
        <f>B68+1</f>
        <v>2</v>
      </c>
      <c r="C69" s="42" t="s">
        <v>1</v>
      </c>
      <c r="D69" s="134">
        <v>0</v>
      </c>
      <c r="E69" s="43">
        <f t="shared" si="19"/>
        <v>-5.0493318399999999E-3</v>
      </c>
      <c r="F69" s="43">
        <f t="shared" ref="F69:F84" si="27">IFERROR(IF(D69=0,0,D69/D15*F15),0)</f>
        <v>0</v>
      </c>
      <c r="G69" s="44"/>
      <c r="H69" s="48">
        <f>D69+E69-F69-G69</f>
        <v>-5.0493318399999999E-3</v>
      </c>
      <c r="I69" s="45">
        <f t="shared" ref="I69:I84" si="28">H69</f>
        <v>-5.0493318399999999E-3</v>
      </c>
      <c r="J69" s="43">
        <f t="shared" ref="J69:J84" si="29">IF((IFERROR(I69/((I15+J15)*90%),0))&lt;70%,MIN((MAX((I15+J15)*90%-I69,0)),(I15+J15/2)*$A69),MAX((J15+I15)*90%-I69,0)/J$86)</f>
        <v>-5.0493318399999999E-3</v>
      </c>
      <c r="K69" s="43">
        <f t="shared" ref="K69:K84" si="30">IFERROR(IF(I69=0,0,I69/I15*K15),0)</f>
        <v>0</v>
      </c>
      <c r="L69" s="44"/>
      <c r="M69" s="45">
        <f t="shared" si="20"/>
        <v>-1.009866368E-2</v>
      </c>
      <c r="N69" s="43">
        <f t="shared" ref="N69:N84" si="31">M69</f>
        <v>-1.009866368E-2</v>
      </c>
      <c r="O69" s="43">
        <f>IF((IFERROR(N69/((N15+O15)*90%),0))&lt;70%,MIN((MAX((N15+O15)*90%-N69,0)),(N15+O15/2)*$A96),MAX((O15+N15)*90%-N69,0)/O$86)</f>
        <v>-5.0493318399999999E-3</v>
      </c>
      <c r="P69" s="43">
        <f t="shared" si="22"/>
        <v>0</v>
      </c>
      <c r="Q69" s="44"/>
      <c r="R69" s="43">
        <f t="shared" si="23"/>
        <v>-1.5147995519999999E-2</v>
      </c>
      <c r="S69" s="45">
        <f t="shared" si="24"/>
        <v>-1.5147995519999999E-2</v>
      </c>
      <c r="T69" s="43">
        <f>IF((IFERROR(S69/((S15+T15)*90%),0))&lt;70%,MIN((MAX((S15+T15)*90%-S69,0)),(S15+T15/2)*$A96),MAX((T15+S15)*90%-S69,0)/T$86)</f>
        <v>-5.0493318399999999E-3</v>
      </c>
      <c r="U69" s="43">
        <f t="shared" si="25"/>
        <v>0</v>
      </c>
      <c r="V69" s="44"/>
      <c r="W69" s="45">
        <f t="shared" si="26"/>
        <v>-2.019732736E-2</v>
      </c>
      <c r="Y69" s="46">
        <v>3.3399999999999999E-2</v>
      </c>
      <c r="AA69" s="47"/>
    </row>
    <row r="70" spans="1:27" x14ac:dyDescent="0.3">
      <c r="A70" s="40">
        <v>5.28E-2</v>
      </c>
      <c r="B70" s="41">
        <f t="shared" ref="B70:B84" si="32">B69+1</f>
        <v>3</v>
      </c>
      <c r="C70" s="42" t="s">
        <v>2</v>
      </c>
      <c r="D70" s="134">
        <v>0</v>
      </c>
      <c r="E70" s="43">
        <f t="shared" si="19"/>
        <v>0</v>
      </c>
      <c r="F70" s="43">
        <f t="shared" si="27"/>
        <v>0</v>
      </c>
      <c r="G70" s="44"/>
      <c r="H70" s="43">
        <f t="shared" ref="H70:H84" si="33">D70+E70-F70-G70</f>
        <v>0</v>
      </c>
      <c r="I70" s="45">
        <f t="shared" si="28"/>
        <v>0</v>
      </c>
      <c r="J70" s="43">
        <f t="shared" si="29"/>
        <v>0</v>
      </c>
      <c r="K70" s="43">
        <f t="shared" si="30"/>
        <v>0</v>
      </c>
      <c r="L70" s="44"/>
      <c r="M70" s="45">
        <f t="shared" si="20"/>
        <v>0</v>
      </c>
      <c r="N70" s="43">
        <f t="shared" si="31"/>
        <v>0</v>
      </c>
      <c r="O70" s="43">
        <f t="shared" si="21"/>
        <v>0</v>
      </c>
      <c r="P70" s="43">
        <f t="shared" si="22"/>
        <v>0</v>
      </c>
      <c r="Q70" s="44"/>
      <c r="R70" s="43">
        <f t="shared" si="23"/>
        <v>0</v>
      </c>
      <c r="S70" s="45">
        <f t="shared" si="24"/>
        <v>0</v>
      </c>
      <c r="T70" s="43">
        <f t="shared" ref="T70:T84" si="34">IF((IFERROR(S70/((S16+T16)*90%),0))&lt;70%,MIN((MAX((S16+T16)*90%-S70,0)),(S16+T16/2)*$A97),MAX((T16+S16)*90%-S70,0)/T$86)</f>
        <v>0</v>
      </c>
      <c r="U70" s="43">
        <f t="shared" si="25"/>
        <v>0</v>
      </c>
      <c r="V70" s="44"/>
      <c r="W70" s="45">
        <f t="shared" si="26"/>
        <v>0</v>
      </c>
      <c r="Y70" s="46">
        <v>5.28E-2</v>
      </c>
      <c r="AA70" s="47"/>
    </row>
    <row r="71" spans="1:27" x14ac:dyDescent="0.3">
      <c r="A71" s="40">
        <v>5.28E-2</v>
      </c>
      <c r="B71" s="41">
        <f t="shared" si="32"/>
        <v>4</v>
      </c>
      <c r="C71" s="42" t="s">
        <v>3</v>
      </c>
      <c r="D71" s="134">
        <v>0</v>
      </c>
      <c r="E71" s="43">
        <f t="shared" si="19"/>
        <v>0</v>
      </c>
      <c r="F71" s="43">
        <f t="shared" si="27"/>
        <v>0</v>
      </c>
      <c r="G71" s="44"/>
      <c r="H71" s="43">
        <f t="shared" si="33"/>
        <v>0</v>
      </c>
      <c r="I71" s="45">
        <f t="shared" si="28"/>
        <v>0</v>
      </c>
      <c r="J71" s="43">
        <f t="shared" si="29"/>
        <v>0</v>
      </c>
      <c r="K71" s="43">
        <f t="shared" si="30"/>
        <v>0</v>
      </c>
      <c r="L71" s="44"/>
      <c r="M71" s="45">
        <f t="shared" si="20"/>
        <v>0</v>
      </c>
      <c r="N71" s="43">
        <f t="shared" si="31"/>
        <v>0</v>
      </c>
      <c r="O71" s="43">
        <f t="shared" si="21"/>
        <v>0</v>
      </c>
      <c r="P71" s="43">
        <f t="shared" si="22"/>
        <v>0</v>
      </c>
      <c r="Q71" s="44"/>
      <c r="R71" s="43">
        <f t="shared" si="23"/>
        <v>0</v>
      </c>
      <c r="S71" s="45">
        <f t="shared" si="24"/>
        <v>0</v>
      </c>
      <c r="T71" s="43">
        <f t="shared" si="34"/>
        <v>0</v>
      </c>
      <c r="U71" s="43">
        <f t="shared" si="25"/>
        <v>0</v>
      </c>
      <c r="V71" s="44"/>
      <c r="W71" s="45">
        <f t="shared" si="26"/>
        <v>0</v>
      </c>
      <c r="Y71" s="46">
        <v>5.28E-2</v>
      </c>
      <c r="AA71" s="47"/>
    </row>
    <row r="72" spans="1:27" x14ac:dyDescent="0.3">
      <c r="A72" s="40">
        <v>3.3399999999999999E-2</v>
      </c>
      <c r="B72" s="41">
        <f t="shared" si="32"/>
        <v>5</v>
      </c>
      <c r="C72" s="42" t="s">
        <v>4</v>
      </c>
      <c r="D72" s="134">
        <v>0</v>
      </c>
      <c r="E72" s="43">
        <f t="shared" si="19"/>
        <v>0</v>
      </c>
      <c r="F72" s="43">
        <f t="shared" si="27"/>
        <v>0</v>
      </c>
      <c r="G72" s="44"/>
      <c r="H72" s="43">
        <f t="shared" si="33"/>
        <v>0</v>
      </c>
      <c r="I72" s="45">
        <f t="shared" si="28"/>
        <v>0</v>
      </c>
      <c r="J72" s="43">
        <f t="shared" si="29"/>
        <v>0</v>
      </c>
      <c r="K72" s="43">
        <f t="shared" si="30"/>
        <v>0</v>
      </c>
      <c r="L72" s="44"/>
      <c r="M72" s="45">
        <f t="shared" si="20"/>
        <v>0</v>
      </c>
      <c r="N72" s="43">
        <f t="shared" si="31"/>
        <v>0</v>
      </c>
      <c r="O72" s="43">
        <f t="shared" si="21"/>
        <v>0</v>
      </c>
      <c r="P72" s="43">
        <f t="shared" si="22"/>
        <v>0</v>
      </c>
      <c r="Q72" s="44"/>
      <c r="R72" s="43">
        <f t="shared" si="23"/>
        <v>0</v>
      </c>
      <c r="S72" s="45">
        <f t="shared" si="24"/>
        <v>0</v>
      </c>
      <c r="T72" s="43">
        <f>IF((IFERROR(S72/((S18+T18)*90%),0))&lt;70%,MIN((MAX((S18+T18)*90%-S72,0)),(S18+T18/2)*$A99),MAX((T18+S18)*90%-S72,0)/T$86)</f>
        <v>0</v>
      </c>
      <c r="U72" s="43">
        <f t="shared" si="25"/>
        <v>0</v>
      </c>
      <c r="V72" s="44"/>
      <c r="W72" s="45">
        <f t="shared" si="26"/>
        <v>0</v>
      </c>
      <c r="Y72" s="46">
        <v>3.3399999999999999E-2</v>
      </c>
      <c r="AA72" s="47"/>
    </row>
    <row r="73" spans="1:27" x14ac:dyDescent="0.3">
      <c r="A73" s="40">
        <v>5.28E-2</v>
      </c>
      <c r="B73" s="41">
        <f t="shared" si="32"/>
        <v>6</v>
      </c>
      <c r="C73" s="42" t="s">
        <v>5</v>
      </c>
      <c r="D73" s="134">
        <v>0.48515840458848158</v>
      </c>
      <c r="E73" s="43">
        <f t="shared" si="19"/>
        <v>0.32525211169524781</v>
      </c>
      <c r="F73" s="43">
        <f>IFERROR(IF(D73=0,0,D73/D19*F19),0)</f>
        <v>0</v>
      </c>
      <c r="G73" s="44"/>
      <c r="H73" s="43">
        <f t="shared" si="33"/>
        <v>0.8104105162837294</v>
      </c>
      <c r="I73" s="45">
        <f t="shared" si="28"/>
        <v>0.8104105162837294</v>
      </c>
      <c r="J73" s="43">
        <f t="shared" si="29"/>
        <v>0.32525211169524781</v>
      </c>
      <c r="K73" s="43">
        <f t="shared" si="30"/>
        <v>0</v>
      </c>
      <c r="L73" s="44"/>
      <c r="M73" s="45">
        <f t="shared" si="20"/>
        <v>1.1356626279789772</v>
      </c>
      <c r="N73" s="43">
        <f t="shared" si="31"/>
        <v>1.1356626279789772</v>
      </c>
      <c r="O73" s="43">
        <f t="shared" si="21"/>
        <v>0.47150811169524781</v>
      </c>
      <c r="P73" s="43">
        <f t="shared" si="22"/>
        <v>0</v>
      </c>
      <c r="Q73" s="44"/>
      <c r="R73" s="43">
        <f t="shared" si="23"/>
        <v>1.607170739674225</v>
      </c>
      <c r="S73" s="45">
        <f t="shared" si="24"/>
        <v>1.607170739674225</v>
      </c>
      <c r="T73" s="43">
        <f t="shared" si="34"/>
        <v>0.61776411169524781</v>
      </c>
      <c r="U73" s="43">
        <f t="shared" si="25"/>
        <v>0</v>
      </c>
      <c r="V73" s="44"/>
      <c r="W73" s="45">
        <f t="shared" si="26"/>
        <v>2.2249348513694729</v>
      </c>
      <c r="Y73" s="46">
        <v>5.28E-2</v>
      </c>
      <c r="AA73" s="47"/>
    </row>
    <row r="74" spans="1:27" x14ac:dyDescent="0.3">
      <c r="A74" s="40">
        <v>0.18</v>
      </c>
      <c r="B74" s="41">
        <f t="shared" si="32"/>
        <v>7</v>
      </c>
      <c r="C74" s="42" t="s">
        <v>6</v>
      </c>
      <c r="D74" s="134">
        <v>0.15449033580297791</v>
      </c>
      <c r="E74" s="43">
        <f t="shared" si="19"/>
        <v>0.30898067160595583</v>
      </c>
      <c r="F74" s="43">
        <f t="shared" si="27"/>
        <v>0</v>
      </c>
      <c r="G74" s="44"/>
      <c r="H74" s="43">
        <f t="shared" si="33"/>
        <v>0.46347100740893377</v>
      </c>
      <c r="I74" s="45">
        <f t="shared" si="28"/>
        <v>0.46347100740893377</v>
      </c>
      <c r="J74" s="43">
        <f t="shared" si="29"/>
        <v>0.30898067160595583</v>
      </c>
      <c r="K74" s="43">
        <f t="shared" si="30"/>
        <v>0</v>
      </c>
      <c r="L74" s="44"/>
      <c r="M74" s="45">
        <f t="shared" si="20"/>
        <v>0.77245167901488965</v>
      </c>
      <c r="N74" s="43">
        <f t="shared" si="31"/>
        <v>0.77245167901488965</v>
      </c>
      <c r="O74" s="43">
        <f t="shared" si="21"/>
        <v>0.30898067160595583</v>
      </c>
      <c r="P74" s="43">
        <f t="shared" si="22"/>
        <v>0</v>
      </c>
      <c r="Q74" s="44"/>
      <c r="R74" s="43">
        <f t="shared" si="23"/>
        <v>1.0814323506208454</v>
      </c>
      <c r="S74" s="45">
        <f t="shared" si="24"/>
        <v>1.0814323506208454</v>
      </c>
      <c r="T74" s="43">
        <f t="shared" si="34"/>
        <v>9.2694201481786781E-2</v>
      </c>
      <c r="U74" s="43">
        <f t="shared" si="25"/>
        <v>0</v>
      </c>
      <c r="V74" s="44"/>
      <c r="W74" s="45">
        <f t="shared" si="26"/>
        <v>1.1741265521026323</v>
      </c>
      <c r="Y74" s="46">
        <v>0.18</v>
      </c>
      <c r="AA74" s="47"/>
    </row>
    <row r="75" spans="1:27" x14ac:dyDescent="0.3">
      <c r="A75" s="40">
        <v>5.28E-2</v>
      </c>
      <c r="B75" s="41">
        <f t="shared" si="32"/>
        <v>8</v>
      </c>
      <c r="C75" s="42" t="s">
        <v>7</v>
      </c>
      <c r="D75" s="134">
        <v>4.8654768887134506E-3</v>
      </c>
      <c r="E75" s="43">
        <f t="shared" si="19"/>
        <v>3.2436512591423002E-3</v>
      </c>
      <c r="F75" s="43">
        <f t="shared" si="27"/>
        <v>0</v>
      </c>
      <c r="G75" s="44"/>
      <c r="H75" s="43">
        <f t="shared" si="33"/>
        <v>8.1091281478557504E-3</v>
      </c>
      <c r="I75" s="45">
        <f t="shared" si="28"/>
        <v>8.1091281478557504E-3</v>
      </c>
      <c r="J75" s="43">
        <f t="shared" si="29"/>
        <v>3.2436512591423002E-3</v>
      </c>
      <c r="K75" s="43">
        <f t="shared" si="30"/>
        <v>0</v>
      </c>
      <c r="L75" s="44"/>
      <c r="M75" s="45">
        <f t="shared" si="20"/>
        <v>1.135277940699805E-2</v>
      </c>
      <c r="N75" s="43">
        <f t="shared" si="31"/>
        <v>1.135277940699805E-2</v>
      </c>
      <c r="O75" s="43">
        <f t="shared" si="21"/>
        <v>3.2436512591423002E-3</v>
      </c>
      <c r="P75" s="43">
        <f t="shared" si="22"/>
        <v>0</v>
      </c>
      <c r="Q75" s="44"/>
      <c r="R75" s="43">
        <f t="shared" si="23"/>
        <v>1.459643066614035E-2</v>
      </c>
      <c r="S75" s="45">
        <f t="shared" si="24"/>
        <v>1.459643066614035E-2</v>
      </c>
      <c r="T75" s="43">
        <f t="shared" si="34"/>
        <v>3.2436512591423002E-3</v>
      </c>
      <c r="U75" s="43">
        <f t="shared" si="25"/>
        <v>0</v>
      </c>
      <c r="V75" s="44"/>
      <c r="W75" s="45">
        <f t="shared" si="26"/>
        <v>1.784008192528265E-2</v>
      </c>
      <c r="Y75" s="46">
        <v>5.28E-2</v>
      </c>
      <c r="AA75" s="47"/>
    </row>
    <row r="76" spans="1:27" x14ac:dyDescent="0.3">
      <c r="A76" s="40">
        <v>5.28E-2</v>
      </c>
      <c r="B76" s="41">
        <f t="shared" si="32"/>
        <v>9</v>
      </c>
      <c r="C76" s="42" t="s">
        <v>8</v>
      </c>
      <c r="D76" s="134">
        <v>0</v>
      </c>
      <c r="E76" s="43">
        <f t="shared" si="19"/>
        <v>0</v>
      </c>
      <c r="F76" s="43">
        <f t="shared" si="27"/>
        <v>0</v>
      </c>
      <c r="G76" s="44"/>
      <c r="H76" s="43">
        <f t="shared" si="33"/>
        <v>0</v>
      </c>
      <c r="I76" s="45">
        <f t="shared" si="28"/>
        <v>0</v>
      </c>
      <c r="J76" s="43">
        <f t="shared" si="29"/>
        <v>0</v>
      </c>
      <c r="K76" s="43">
        <f t="shared" si="30"/>
        <v>0</v>
      </c>
      <c r="L76" s="44"/>
      <c r="M76" s="45">
        <f t="shared" si="20"/>
        <v>0</v>
      </c>
      <c r="N76" s="43">
        <f t="shared" si="31"/>
        <v>0</v>
      </c>
      <c r="O76" s="43">
        <f t="shared" si="21"/>
        <v>0</v>
      </c>
      <c r="P76" s="43">
        <f t="shared" si="22"/>
        <v>0</v>
      </c>
      <c r="Q76" s="44"/>
      <c r="R76" s="43">
        <f t="shared" si="23"/>
        <v>0</v>
      </c>
      <c r="S76" s="45">
        <f t="shared" si="24"/>
        <v>0</v>
      </c>
      <c r="T76" s="43">
        <f t="shared" si="34"/>
        <v>0</v>
      </c>
      <c r="U76" s="43">
        <f t="shared" si="25"/>
        <v>0</v>
      </c>
      <c r="V76" s="44"/>
      <c r="W76" s="45">
        <f t="shared" si="26"/>
        <v>0</v>
      </c>
      <c r="Y76" s="46">
        <v>5.28E-2</v>
      </c>
      <c r="AA76" s="47"/>
    </row>
    <row r="77" spans="1:27" x14ac:dyDescent="0.3">
      <c r="A77" s="40">
        <v>9.5000000000000001E-2</v>
      </c>
      <c r="B77" s="41">
        <f t="shared" si="32"/>
        <v>10</v>
      </c>
      <c r="C77" s="42" t="s">
        <v>9</v>
      </c>
      <c r="D77" s="134">
        <v>0</v>
      </c>
      <c r="E77" s="43">
        <f t="shared" si="19"/>
        <v>0</v>
      </c>
      <c r="F77" s="43">
        <f t="shared" si="27"/>
        <v>0</v>
      </c>
      <c r="G77" s="44"/>
      <c r="H77" s="43">
        <f t="shared" si="33"/>
        <v>0</v>
      </c>
      <c r="I77" s="45">
        <f t="shared" si="28"/>
        <v>0</v>
      </c>
      <c r="J77" s="43">
        <f t="shared" si="29"/>
        <v>0</v>
      </c>
      <c r="K77" s="43">
        <f t="shared" si="30"/>
        <v>0</v>
      </c>
      <c r="L77" s="44"/>
      <c r="M77" s="45">
        <f t="shared" si="20"/>
        <v>0</v>
      </c>
      <c r="N77" s="43">
        <f t="shared" si="31"/>
        <v>0</v>
      </c>
      <c r="O77" s="43">
        <f>IF((IFERROR(N77/((N23+O23)*90%),0))&lt;70%,MIN((MAX((N23+O23)*90%-N77,0)),(N23+O23/2)*$A104),MAX((O23+N23)*90%-N77,0)/O$86)</f>
        <v>0</v>
      </c>
      <c r="P77" s="43">
        <f t="shared" si="22"/>
        <v>0</v>
      </c>
      <c r="Q77" s="44"/>
      <c r="R77" s="43">
        <f t="shared" si="23"/>
        <v>0</v>
      </c>
      <c r="S77" s="45">
        <f t="shared" si="24"/>
        <v>0</v>
      </c>
      <c r="T77" s="43">
        <f t="shared" si="34"/>
        <v>0</v>
      </c>
      <c r="U77" s="43">
        <f t="shared" si="25"/>
        <v>0</v>
      </c>
      <c r="V77" s="44"/>
      <c r="W77" s="45">
        <f t="shared" si="26"/>
        <v>0</v>
      </c>
      <c r="Y77" s="46">
        <v>9.5000000000000001E-2</v>
      </c>
      <c r="AA77" s="47"/>
    </row>
    <row r="78" spans="1:27" x14ac:dyDescent="0.3">
      <c r="A78" s="40">
        <v>6.3299999999999995E-2</v>
      </c>
      <c r="B78" s="41">
        <f t="shared" si="32"/>
        <v>11</v>
      </c>
      <c r="C78" s="42" t="s">
        <v>10</v>
      </c>
      <c r="D78" s="134">
        <v>0</v>
      </c>
      <c r="E78" s="43">
        <f t="shared" si="19"/>
        <v>1.107748101E-4</v>
      </c>
      <c r="F78" s="43">
        <f t="shared" si="27"/>
        <v>0</v>
      </c>
      <c r="G78" s="44"/>
      <c r="H78" s="43">
        <f t="shared" si="33"/>
        <v>1.107748101E-4</v>
      </c>
      <c r="I78" s="45">
        <f t="shared" si="28"/>
        <v>1.107748101E-4</v>
      </c>
      <c r="J78" s="43">
        <f t="shared" si="29"/>
        <v>6.7793484696000005E-3</v>
      </c>
      <c r="K78" s="43">
        <f t="shared" si="30"/>
        <v>0</v>
      </c>
      <c r="L78" s="44"/>
      <c r="M78" s="45">
        <f t="shared" si="20"/>
        <v>6.8901232797000007E-3</v>
      </c>
      <c r="N78" s="43">
        <f t="shared" si="31"/>
        <v>6.8901232797000007E-3</v>
      </c>
      <c r="O78" s="43">
        <f>IF((IFERROR(N78/((N24+O24)*90%),0))&lt;70%,MIN((MAX((N24+O24)*90%-N78,0)),(N24+O24/2)*$A105),MAX((O24+N24)*90%-N78,0)/O$86)</f>
        <v>1.6038563439000002E-2</v>
      </c>
      <c r="P78" s="43">
        <f t="shared" si="22"/>
        <v>0</v>
      </c>
      <c r="Q78" s="44"/>
      <c r="R78" s="43">
        <f t="shared" si="23"/>
        <v>2.2928686718700002E-2</v>
      </c>
      <c r="S78" s="45">
        <f t="shared" si="24"/>
        <v>2.2928686718700002E-2</v>
      </c>
      <c r="T78" s="43">
        <f t="shared" si="34"/>
        <v>1.8739979558999999E-2</v>
      </c>
      <c r="U78" s="43">
        <f t="shared" si="25"/>
        <v>0</v>
      </c>
      <c r="V78" s="44"/>
      <c r="W78" s="45">
        <f t="shared" si="26"/>
        <v>4.1668666277700002E-2</v>
      </c>
      <c r="Y78" s="46">
        <v>6.3299999999999995E-2</v>
      </c>
      <c r="AA78" s="47"/>
    </row>
    <row r="79" spans="1:27" x14ac:dyDescent="0.3">
      <c r="A79" s="40">
        <v>6.3299999999999995E-2</v>
      </c>
      <c r="B79" s="41">
        <f t="shared" si="32"/>
        <v>12</v>
      </c>
      <c r="C79" s="42" t="s">
        <v>11</v>
      </c>
      <c r="D79" s="134">
        <v>1.0105861231791519E-3</v>
      </c>
      <c r="E79" s="43">
        <f t="shared" si="19"/>
        <v>2.0211722463583039E-3</v>
      </c>
      <c r="F79" s="43">
        <f t="shared" si="27"/>
        <v>0</v>
      </c>
      <c r="G79" s="49"/>
      <c r="H79" s="43">
        <f t="shared" si="33"/>
        <v>3.031758369537456E-3</v>
      </c>
      <c r="I79" s="45">
        <f t="shared" si="28"/>
        <v>3.031758369537456E-3</v>
      </c>
      <c r="J79" s="43">
        <f t="shared" si="29"/>
        <v>2.0211722463583039E-3</v>
      </c>
      <c r="K79" s="43">
        <f t="shared" si="30"/>
        <v>0</v>
      </c>
      <c r="L79" s="44"/>
      <c r="M79" s="45">
        <f t="shared" si="20"/>
        <v>5.0529306158957604E-3</v>
      </c>
      <c r="N79" s="43">
        <f t="shared" si="31"/>
        <v>5.0529306158957604E-3</v>
      </c>
      <c r="O79" s="43">
        <f>IF((IFERROR(N79/((N25+O25)*90%),0))&lt;70%,MIN((MAX((N25+O25)*90%-N79,0)),(N25+O25/2)*$A106),MAX((O25+N25)*90%-N79,0)/O$86)</f>
        <v>2.0211722463583039E-3</v>
      </c>
      <c r="P79" s="43">
        <f t="shared" si="22"/>
        <v>0</v>
      </c>
      <c r="Q79" s="44"/>
      <c r="R79" s="43">
        <f t="shared" si="23"/>
        <v>7.0741028622540638E-3</v>
      </c>
      <c r="S79" s="45">
        <f t="shared" si="24"/>
        <v>7.0741028622540638E-3</v>
      </c>
      <c r="T79" s="43">
        <f t="shared" si="34"/>
        <v>2.0211722463583039E-3</v>
      </c>
      <c r="U79" s="43">
        <f t="shared" si="25"/>
        <v>0</v>
      </c>
      <c r="V79" s="44"/>
      <c r="W79" s="45">
        <f t="shared" si="26"/>
        <v>9.0952751086123673E-3</v>
      </c>
      <c r="Y79" s="46">
        <v>6.3299999999999995E-2</v>
      </c>
      <c r="AA79" s="47"/>
    </row>
    <row r="80" spans="1:27" x14ac:dyDescent="0.3">
      <c r="A80" s="40">
        <v>6.3299999999999995E-2</v>
      </c>
      <c r="B80" s="41">
        <f t="shared" si="32"/>
        <v>13</v>
      </c>
      <c r="C80" s="28" t="s">
        <v>12</v>
      </c>
      <c r="D80" s="134">
        <v>0</v>
      </c>
      <c r="E80" s="43">
        <f t="shared" si="19"/>
        <v>0</v>
      </c>
      <c r="F80" s="43">
        <f t="shared" si="27"/>
        <v>0</v>
      </c>
      <c r="G80" s="49"/>
      <c r="H80" s="43">
        <f t="shared" si="33"/>
        <v>0</v>
      </c>
      <c r="I80" s="45">
        <f t="shared" si="28"/>
        <v>0</v>
      </c>
      <c r="J80" s="43">
        <f t="shared" si="29"/>
        <v>0</v>
      </c>
      <c r="K80" s="43">
        <f t="shared" si="30"/>
        <v>0</v>
      </c>
      <c r="L80" s="44"/>
      <c r="M80" s="45">
        <f t="shared" si="20"/>
        <v>0</v>
      </c>
      <c r="N80" s="43">
        <f>M80</f>
        <v>0</v>
      </c>
      <c r="O80" s="43">
        <f>IF((IFERROR(N80/((N26+O26)*90%),0))&lt;70%,MIN((MAX((N26+O26)*90%-N80,0)),(N26+O26/2)*$A107),MAX((O26+N26)*90%-N80,0)/O$86)</f>
        <v>0</v>
      </c>
      <c r="P80" s="43">
        <f t="shared" si="22"/>
        <v>0</v>
      </c>
      <c r="Q80" s="44"/>
      <c r="R80" s="43">
        <f t="shared" si="23"/>
        <v>0</v>
      </c>
      <c r="S80" s="45">
        <f t="shared" si="24"/>
        <v>0</v>
      </c>
      <c r="T80" s="43">
        <f t="shared" si="34"/>
        <v>0</v>
      </c>
      <c r="U80" s="43">
        <f t="shared" si="25"/>
        <v>0</v>
      </c>
      <c r="V80" s="44"/>
      <c r="W80" s="45">
        <f t="shared" si="26"/>
        <v>0</v>
      </c>
      <c r="Y80" s="46">
        <v>6.3299999999999995E-2</v>
      </c>
      <c r="AA80" s="47"/>
    </row>
    <row r="81" spans="1:33" x14ac:dyDescent="0.3">
      <c r="A81" s="40">
        <v>0.15</v>
      </c>
      <c r="B81" s="41">
        <f t="shared" si="32"/>
        <v>14</v>
      </c>
      <c r="C81" s="28" t="s">
        <v>13</v>
      </c>
      <c r="D81" s="134">
        <v>0</v>
      </c>
      <c r="E81" s="43">
        <f>IF((IFERROR(D81/((D27+E27)*100%),0))&lt;70%,MIN((MAX((D27+E27)*100%-D81,0)),(D27+E27/2)*$Y81),MAX((E27+D27)*100%-D81,0)/E$86)</f>
        <v>1.9414726050000001E-2</v>
      </c>
      <c r="F81" s="43">
        <f t="shared" si="27"/>
        <v>0</v>
      </c>
      <c r="G81" s="49"/>
      <c r="H81" s="43">
        <f t="shared" si="33"/>
        <v>1.9414726050000001E-2</v>
      </c>
      <c r="I81" s="45">
        <f t="shared" si="28"/>
        <v>1.9414726050000001E-2</v>
      </c>
      <c r="J81" s="43">
        <f>IF((IFERROR(I81/((I27+J27)*100%),0))&lt;70%,MIN((MAX((I27+J27)*100%-I81,0)),(I27+J27/2)*$A81),MAX((J27+I27)*100%-I81,0)/J$86)</f>
        <v>-2.7123954000000017E-3</v>
      </c>
      <c r="K81" s="43">
        <f t="shared" si="30"/>
        <v>0</v>
      </c>
      <c r="L81" s="44"/>
      <c r="M81" s="45">
        <f t="shared" si="20"/>
        <v>1.670233065E-2</v>
      </c>
      <c r="N81" s="43">
        <f t="shared" si="31"/>
        <v>1.670233065E-2</v>
      </c>
      <c r="O81" s="43">
        <f>IF((IFERROR(N81/((N27+O27)*100%),0))&lt;70%,MIN((MAX((N27+O27)*100%-N81,0)),(N27+O27/2)*$A108),MAX((O27+N27)*100%-N81,0)/O$86)</f>
        <v>-2.2331679000000019E-3</v>
      </c>
      <c r="P81" s="43">
        <f t="shared" si="22"/>
        <v>0</v>
      </c>
      <c r="Q81" s="44"/>
      <c r="R81" s="43">
        <f t="shared" si="23"/>
        <v>1.4469162749999997E-2</v>
      </c>
      <c r="S81" s="45">
        <f t="shared" si="24"/>
        <v>1.4469162749999997E-2</v>
      </c>
      <c r="T81" s="43">
        <f>IF((IFERROR(S81/((S27+T27)*100%),0))&lt;70%,MIN((MAX((S27+T27)*100%-S81,0)),(S27+T27/2)*$A108),MAX((T27+S27)*100%-S81,0)/T$86)</f>
        <v>-2.2331679000000019E-3</v>
      </c>
      <c r="U81" s="43">
        <f t="shared" si="25"/>
        <v>0</v>
      </c>
      <c r="V81" s="44"/>
      <c r="W81" s="45">
        <f t="shared" si="26"/>
        <v>1.2235994849999994E-2</v>
      </c>
      <c r="Y81" s="46">
        <v>0.15</v>
      </c>
      <c r="AA81" s="47"/>
    </row>
    <row r="82" spans="1:33" x14ac:dyDescent="0.3">
      <c r="A82" s="40">
        <v>0.3</v>
      </c>
      <c r="B82" s="41">
        <f t="shared" si="32"/>
        <v>15</v>
      </c>
      <c r="C82" s="28" t="s">
        <v>14</v>
      </c>
      <c r="D82" s="134">
        <v>0</v>
      </c>
      <c r="E82" s="43">
        <f>IF((IFERROR(D82/((D28+E28)*100%),0))&lt;70%,MIN((MAX((D28+E28)*100%-D82,0)),(D28+E28/2)*$Y82),MAX((E28+D28)*100%-D82,0)/E$86)</f>
        <v>0</v>
      </c>
      <c r="F82" s="43">
        <f t="shared" si="27"/>
        <v>0</v>
      </c>
      <c r="G82" s="49"/>
      <c r="H82" s="43">
        <f t="shared" si="33"/>
        <v>0</v>
      </c>
      <c r="I82" s="45">
        <f t="shared" si="28"/>
        <v>0</v>
      </c>
      <c r="J82" s="43">
        <f>IF((IFERROR(I82/((I28+J28)*100%),0))&lt;70%,MIN((MAX((I28+J28)*100%-I82,0)),(I28+J28/2)*$A82),MAX((J28+I28)*100%-I82,0)/J$86)</f>
        <v>0</v>
      </c>
      <c r="K82" s="43">
        <f t="shared" si="30"/>
        <v>0</v>
      </c>
      <c r="L82" s="44"/>
      <c r="M82" s="45">
        <f t="shared" si="20"/>
        <v>0</v>
      </c>
      <c r="N82" s="43">
        <f t="shared" si="31"/>
        <v>0</v>
      </c>
      <c r="O82" s="43">
        <f>IF((IFERROR(N82/((N28+O28)*100%),0))&lt;70%,MIN((MAX((N28+O28)*100%-N82,0)),(N28+O28/2)*$A109),MAX((O28+N28)*100%-N82,0)/O$86)</f>
        <v>0</v>
      </c>
      <c r="P82" s="43">
        <f t="shared" si="22"/>
        <v>0</v>
      </c>
      <c r="Q82" s="44"/>
      <c r="R82" s="43">
        <f t="shared" si="23"/>
        <v>0</v>
      </c>
      <c r="S82" s="45">
        <f t="shared" si="24"/>
        <v>0</v>
      </c>
      <c r="T82" s="43">
        <f>IF((IFERROR(S82/((S28+T28)*100%),0))&lt;70%,MIN((MAX((S28+T28)*100%-S82,0)),(S28+T28/2)*$A109),MAX((T28+S28)*100%-S82,0)/T$86)</f>
        <v>0</v>
      </c>
      <c r="U82" s="43">
        <f t="shared" si="25"/>
        <v>0</v>
      </c>
      <c r="V82" s="44"/>
      <c r="W82" s="45">
        <f t="shared" si="26"/>
        <v>0</v>
      </c>
      <c r="Y82" s="46">
        <v>0.3</v>
      </c>
      <c r="AA82" s="47"/>
    </row>
    <row r="83" spans="1:33" x14ac:dyDescent="0.3">
      <c r="A83" s="40">
        <v>0.3</v>
      </c>
      <c r="B83" s="41">
        <f t="shared" si="32"/>
        <v>16</v>
      </c>
      <c r="C83" s="28" t="s">
        <v>15</v>
      </c>
      <c r="D83" s="134">
        <v>0</v>
      </c>
      <c r="E83" s="43">
        <f>IF((IFERROR(D83/((D29+E29)*100%),0))&lt;70%,MIN((MAX((D29+E29)*100%-D83,0)),(D29+E29/2)*$Y83),MAX((E29+D29)*100%-D83,0)/E$86)</f>
        <v>0</v>
      </c>
      <c r="F83" s="43">
        <f t="shared" si="27"/>
        <v>0</v>
      </c>
      <c r="G83" s="44"/>
      <c r="H83" s="43">
        <f t="shared" si="33"/>
        <v>0</v>
      </c>
      <c r="I83" s="45">
        <f t="shared" si="28"/>
        <v>0</v>
      </c>
      <c r="J83" s="43">
        <f>IF((IFERROR(I83/((I29+J29)*100%),0))&lt;70%,MIN((MAX((I29+J29)*100%-I83,0)),(I29+J29/2)*$A83),MAX((J29+I29)*100%-I83,0)/J$86)</f>
        <v>0</v>
      </c>
      <c r="K83" s="43">
        <f t="shared" si="30"/>
        <v>0</v>
      </c>
      <c r="L83" s="44"/>
      <c r="M83" s="45">
        <f t="shared" si="20"/>
        <v>0</v>
      </c>
      <c r="N83" s="43">
        <f t="shared" si="31"/>
        <v>0</v>
      </c>
      <c r="O83" s="43">
        <f>IF((IFERROR(N83/((N29+O29)*100%),0))&lt;70%,MIN((MAX((N29+O29)*100%-N83,0)),(N29+O29/2)*$A110),MAX((O29+N29)*100%-N83,0)/O$86)</f>
        <v>0</v>
      </c>
      <c r="P83" s="43">
        <f t="shared" si="22"/>
        <v>0</v>
      </c>
      <c r="Q83" s="44"/>
      <c r="R83" s="43">
        <f t="shared" si="23"/>
        <v>0</v>
      </c>
      <c r="S83" s="45">
        <f t="shared" si="24"/>
        <v>0</v>
      </c>
      <c r="T83" s="43">
        <f>IF((IFERROR(S83/((S29+T29)*100%),0))&lt;70%,MIN((MAX((S29+T29)*100%-S83,0)),(S29+T29/2)*$A110),MAX((T29+S29)*100%-S83,0)/T$86)</f>
        <v>0</v>
      </c>
      <c r="U83" s="43">
        <f t="shared" si="25"/>
        <v>0</v>
      </c>
      <c r="V83" s="44"/>
      <c r="W83" s="45">
        <f t="shared" si="26"/>
        <v>0</v>
      </c>
      <c r="Y83" s="46">
        <v>0.3</v>
      </c>
      <c r="AA83" s="47"/>
    </row>
    <row r="84" spans="1:33" x14ac:dyDescent="0.3">
      <c r="A84" s="40">
        <v>3.3399999999999999E-2</v>
      </c>
      <c r="B84" s="41">
        <f t="shared" si="32"/>
        <v>17</v>
      </c>
      <c r="C84" s="28" t="s">
        <v>16</v>
      </c>
      <c r="D84" s="134">
        <v>0</v>
      </c>
      <c r="E84" s="43">
        <f t="shared" si="19"/>
        <v>0</v>
      </c>
      <c r="F84" s="43">
        <f t="shared" si="27"/>
        <v>0</v>
      </c>
      <c r="G84" s="44"/>
      <c r="H84" s="43">
        <f t="shared" si="33"/>
        <v>0</v>
      </c>
      <c r="I84" s="45">
        <f t="shared" si="28"/>
        <v>0</v>
      </c>
      <c r="J84" s="43">
        <f t="shared" si="29"/>
        <v>0</v>
      </c>
      <c r="K84" s="43">
        <f t="shared" si="30"/>
        <v>0</v>
      </c>
      <c r="L84" s="44"/>
      <c r="M84" s="45">
        <f t="shared" si="20"/>
        <v>0</v>
      </c>
      <c r="N84" s="43">
        <f t="shared" si="31"/>
        <v>0</v>
      </c>
      <c r="O84" s="43">
        <f t="shared" si="21"/>
        <v>0</v>
      </c>
      <c r="P84" s="43">
        <f t="shared" si="22"/>
        <v>0</v>
      </c>
      <c r="Q84" s="44"/>
      <c r="R84" s="43">
        <f t="shared" si="23"/>
        <v>0</v>
      </c>
      <c r="S84" s="45">
        <f t="shared" si="24"/>
        <v>0</v>
      </c>
      <c r="T84" s="43">
        <f t="shared" si="34"/>
        <v>0</v>
      </c>
      <c r="U84" s="43">
        <f t="shared" si="25"/>
        <v>0</v>
      </c>
      <c r="V84" s="44"/>
      <c r="W84" s="45">
        <f t="shared" si="26"/>
        <v>0</v>
      </c>
      <c r="Y84" s="46">
        <v>3.3399999999999999E-2</v>
      </c>
      <c r="AA84" s="47"/>
    </row>
    <row r="85" spans="1:33" ht="16" x14ac:dyDescent="0.3">
      <c r="A85" s="50"/>
      <c r="B85" s="34"/>
      <c r="C85" s="35" t="s">
        <v>17</v>
      </c>
      <c r="D85" s="36">
        <f>SUM(D68:D84)</f>
        <v>0.64552480340335205</v>
      </c>
      <c r="E85" s="36">
        <f>SUM(E68:E84)</f>
        <v>0.65397377582680427</v>
      </c>
      <c r="F85" s="36">
        <f t="shared" ref="F85:W85" si="35">SUM(F68:F84)</f>
        <v>0</v>
      </c>
      <c r="G85" s="36">
        <f t="shared" si="35"/>
        <v>0</v>
      </c>
      <c r="H85" s="36">
        <f t="shared" si="35"/>
        <v>1.2994985792301563</v>
      </c>
      <c r="I85" s="36">
        <f t="shared" si="35"/>
        <v>1.2994985792301563</v>
      </c>
      <c r="J85" s="36">
        <f t="shared" si="35"/>
        <v>0.63851522803630423</v>
      </c>
      <c r="K85" s="36">
        <f t="shared" si="35"/>
        <v>0</v>
      </c>
      <c r="L85" s="36">
        <f t="shared" si="35"/>
        <v>0</v>
      </c>
      <c r="M85" s="36">
        <f t="shared" si="35"/>
        <v>1.9380138072664608</v>
      </c>
      <c r="N85" s="36">
        <f t="shared" si="35"/>
        <v>1.9380138072664608</v>
      </c>
      <c r="O85" s="36">
        <f t="shared" si="35"/>
        <v>0.7945096705057042</v>
      </c>
      <c r="P85" s="36">
        <f t="shared" si="35"/>
        <v>0</v>
      </c>
      <c r="Q85" s="36">
        <f t="shared" si="35"/>
        <v>0</v>
      </c>
      <c r="R85" s="36">
        <f t="shared" si="35"/>
        <v>2.7325234777721645</v>
      </c>
      <c r="S85" s="36">
        <f t="shared" si="35"/>
        <v>2.7325234777721645</v>
      </c>
      <c r="T85" s="36">
        <f t="shared" si="35"/>
        <v>0.72718061650153509</v>
      </c>
      <c r="U85" s="36">
        <f t="shared" si="35"/>
        <v>0</v>
      </c>
      <c r="V85" s="36">
        <f t="shared" si="35"/>
        <v>0</v>
      </c>
      <c r="W85" s="36">
        <f t="shared" si="35"/>
        <v>3.4597040942737003</v>
      </c>
    </row>
    <row r="86" spans="1:33" ht="16" x14ac:dyDescent="0.3">
      <c r="A86" s="50"/>
      <c r="B86" s="38"/>
      <c r="C86" s="51" t="s">
        <v>87</v>
      </c>
      <c r="D86" s="52"/>
      <c r="E86" s="53">
        <v>3</v>
      </c>
      <c r="F86" s="52">
        <f>E85-F85</f>
        <v>0.65397377582680427</v>
      </c>
      <c r="G86" s="52"/>
      <c r="H86" s="52"/>
      <c r="I86" s="54"/>
      <c r="J86" s="53">
        <v>7</v>
      </c>
      <c r="K86" s="54"/>
      <c r="L86" s="54"/>
      <c r="M86" s="54"/>
      <c r="N86" s="52"/>
      <c r="O86" s="53">
        <f>J86-1</f>
        <v>6</v>
      </c>
      <c r="P86" s="52"/>
      <c r="Q86" s="52"/>
      <c r="R86" s="52"/>
      <c r="S86" s="54"/>
      <c r="T86" s="53">
        <f>O86-1</f>
        <v>5</v>
      </c>
      <c r="U86" s="54"/>
      <c r="V86" s="54"/>
      <c r="W86" s="54"/>
      <c r="X86" s="55"/>
      <c r="Y86" s="55"/>
      <c r="Z86" s="55"/>
      <c r="AA86" s="55"/>
      <c r="AB86" s="55"/>
      <c r="AC86" s="55"/>
      <c r="AD86" s="55"/>
      <c r="AE86" s="55"/>
      <c r="AF86" s="55"/>
      <c r="AG86" s="55"/>
    </row>
    <row r="87" spans="1:33" ht="16" x14ac:dyDescent="0.3">
      <c r="A87" s="50"/>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50"/>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50"/>
      <c r="B89" s="38"/>
      <c r="C89" s="51"/>
      <c r="D89" s="51"/>
      <c r="E89" s="51"/>
      <c r="F89" s="51"/>
      <c r="G89" s="51"/>
      <c r="H89" s="51"/>
      <c r="I89" s="38"/>
      <c r="J89" s="38"/>
      <c r="K89" s="38"/>
      <c r="L89" s="38"/>
      <c r="M89" s="38"/>
      <c r="N89" s="38"/>
      <c r="O89" s="38"/>
      <c r="P89" s="38"/>
      <c r="Q89" s="38"/>
      <c r="R89" s="38"/>
    </row>
    <row r="90" spans="1:33" ht="16" x14ac:dyDescent="0.3">
      <c r="A90" s="50"/>
      <c r="B90" s="38"/>
      <c r="C90" s="51"/>
      <c r="D90" s="19"/>
      <c r="E90" s="19"/>
      <c r="F90" s="19"/>
      <c r="G90" s="19"/>
      <c r="H90" s="19"/>
      <c r="I90" s="15"/>
      <c r="J90" s="16"/>
      <c r="K90" s="15"/>
      <c r="L90" s="15"/>
      <c r="M90" s="16"/>
      <c r="N90" s="16"/>
      <c r="O90" s="15"/>
      <c r="P90" s="15"/>
      <c r="Q90" s="15"/>
      <c r="AG90" s="20" t="s">
        <v>22</v>
      </c>
    </row>
    <row r="91" spans="1:33" ht="13.75" customHeight="1" x14ac:dyDescent="0.3">
      <c r="A91" s="50"/>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50"/>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50"/>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50"/>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0">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IF((IFERROR(S95/((S40+T40)*90%),0))&lt;70%,MIN((MAX((S40+T40)*90%-S95,0)),(S40+T40/2)*$A95),MAX((T40+S40)*90%-S95,0)/T$113)</f>
        <v>0</v>
      </c>
      <c r="U95" s="43">
        <f>IFERROR(IF(S95=0,0,S95/S40*U40),0)</f>
        <v>0</v>
      </c>
      <c r="V95" s="29"/>
      <c r="W95" s="30">
        <f>S95+T95-U95-V95</f>
        <v>0</v>
      </c>
    </row>
    <row r="96" spans="1:33" x14ac:dyDescent="0.3">
      <c r="A96" s="40">
        <f t="shared" ref="A96:A111" si="43">A69</f>
        <v>3.3399999999999999E-2</v>
      </c>
      <c r="B96" s="41">
        <f>B95+1</f>
        <v>2</v>
      </c>
      <c r="C96" s="42" t="s">
        <v>1</v>
      </c>
      <c r="D96" s="45">
        <f t="shared" si="36"/>
        <v>-2.019732736E-2</v>
      </c>
      <c r="E96" s="43">
        <f t="shared" si="37"/>
        <v>-5.0493318399999999E-3</v>
      </c>
      <c r="F96" s="43">
        <f t="shared" si="38"/>
        <v>0</v>
      </c>
      <c r="G96" s="44"/>
      <c r="H96" s="45">
        <f t="shared" ref="H96:H111" si="44">D96+E96-F96-G96</f>
        <v>-2.52466592E-2</v>
      </c>
      <c r="I96" s="30">
        <f t="shared" ref="I96:I111" si="45">H96</f>
        <v>-2.52466592E-2</v>
      </c>
      <c r="J96" s="43">
        <f t="shared" si="39"/>
        <v>-5.0493318399999999E-3</v>
      </c>
      <c r="K96" s="43">
        <f t="shared" si="40"/>
        <v>0</v>
      </c>
      <c r="L96" s="29"/>
      <c r="M96" s="30">
        <f t="shared" ref="M96:M111" si="46">I96+J96-K96-L96</f>
        <v>-3.0295991040000001E-2</v>
      </c>
      <c r="N96" s="30">
        <f t="shared" ref="N96:N111" si="47">M96</f>
        <v>-3.0295991040000001E-2</v>
      </c>
      <c r="O96" s="43">
        <f t="shared" si="41"/>
        <v>-5.0493318399999999E-3</v>
      </c>
      <c r="P96" s="43">
        <f t="shared" si="42"/>
        <v>0</v>
      </c>
      <c r="Q96" s="29"/>
      <c r="R96" s="30">
        <f t="shared" ref="R96:R111" si="48">N96+O96-P96-Q96</f>
        <v>-3.5345322880000002E-2</v>
      </c>
      <c r="S96" s="30">
        <f t="shared" ref="S96:S111" si="49">R96</f>
        <v>-3.5345322880000002E-2</v>
      </c>
      <c r="T96" s="43">
        <f t="shared" ref="T96:T107" si="50">IF((IFERROR(S96/((S41+T41)*90%),0))&lt;70%,MIN((MAX((S41+T41)*90%-S96,0)),(S41+T41/2)*$A96),MAX((T41+S41)*90%-S96,0)/T$113)</f>
        <v>-5.0493318399999999E-3</v>
      </c>
      <c r="U96" s="43">
        <f t="shared" ref="U96:U111" si="51">IFERROR(IF(S96=0,0,S96/S41*U41),0)</f>
        <v>0</v>
      </c>
      <c r="V96" s="29"/>
      <c r="W96" s="30">
        <f t="shared" ref="W96:W111" si="52">S96+T96-U96-V96</f>
        <v>-4.0394654719999999E-2</v>
      </c>
    </row>
    <row r="97" spans="1:23" x14ac:dyDescent="0.3">
      <c r="A97" s="40">
        <f t="shared" si="43"/>
        <v>5.28E-2</v>
      </c>
      <c r="B97" s="41">
        <f t="shared" ref="B97:B111" si="53">B96+1</f>
        <v>3</v>
      </c>
      <c r="C97" s="42" t="s">
        <v>2</v>
      </c>
      <c r="D97" s="45">
        <f t="shared" si="36"/>
        <v>0</v>
      </c>
      <c r="E97" s="43">
        <f t="shared" si="37"/>
        <v>0</v>
      </c>
      <c r="F97" s="43">
        <f t="shared" si="38"/>
        <v>0</v>
      </c>
      <c r="G97" s="44"/>
      <c r="H97" s="45">
        <f t="shared" si="44"/>
        <v>0</v>
      </c>
      <c r="I97" s="30">
        <f t="shared" si="45"/>
        <v>0</v>
      </c>
      <c r="J97" s="43">
        <f t="shared" si="39"/>
        <v>0</v>
      </c>
      <c r="K97" s="43">
        <f t="shared" si="40"/>
        <v>0</v>
      </c>
      <c r="L97" s="29"/>
      <c r="M97" s="30">
        <f t="shared" si="46"/>
        <v>0</v>
      </c>
      <c r="N97" s="30">
        <f t="shared" si="47"/>
        <v>0</v>
      </c>
      <c r="O97" s="43">
        <f t="shared" si="41"/>
        <v>0</v>
      </c>
      <c r="P97" s="43">
        <f t="shared" si="42"/>
        <v>0</v>
      </c>
      <c r="Q97" s="29"/>
      <c r="R97" s="30">
        <f t="shared" si="48"/>
        <v>0</v>
      </c>
      <c r="S97" s="30">
        <f t="shared" si="49"/>
        <v>0</v>
      </c>
      <c r="T97" s="43">
        <f t="shared" si="50"/>
        <v>0</v>
      </c>
      <c r="U97" s="43">
        <f t="shared" si="51"/>
        <v>0</v>
      </c>
      <c r="V97" s="29"/>
      <c r="W97" s="30">
        <f t="shared" si="52"/>
        <v>0</v>
      </c>
    </row>
    <row r="98" spans="1:23" x14ac:dyDescent="0.3">
      <c r="A98" s="40">
        <f t="shared" si="43"/>
        <v>5.28E-2</v>
      </c>
      <c r="B98" s="41">
        <f t="shared" si="53"/>
        <v>4</v>
      </c>
      <c r="C98" s="42" t="s">
        <v>3</v>
      </c>
      <c r="D98" s="45">
        <f t="shared" si="36"/>
        <v>0</v>
      </c>
      <c r="E98" s="43">
        <f t="shared" si="37"/>
        <v>0</v>
      </c>
      <c r="F98" s="43">
        <f t="shared" si="38"/>
        <v>0</v>
      </c>
      <c r="G98" s="44"/>
      <c r="H98" s="45">
        <f t="shared" si="44"/>
        <v>0</v>
      </c>
      <c r="I98" s="30">
        <f t="shared" si="45"/>
        <v>0</v>
      </c>
      <c r="J98" s="43">
        <f t="shared" si="39"/>
        <v>0</v>
      </c>
      <c r="K98" s="43">
        <f t="shared" si="40"/>
        <v>0</v>
      </c>
      <c r="L98" s="29"/>
      <c r="M98" s="30">
        <f t="shared" si="46"/>
        <v>0</v>
      </c>
      <c r="N98" s="30">
        <f t="shared" si="47"/>
        <v>0</v>
      </c>
      <c r="O98" s="43">
        <f t="shared" si="41"/>
        <v>0</v>
      </c>
      <c r="P98" s="43">
        <f t="shared" si="42"/>
        <v>0</v>
      </c>
      <c r="Q98" s="29"/>
      <c r="R98" s="30">
        <f t="shared" si="48"/>
        <v>0</v>
      </c>
      <c r="S98" s="30">
        <f t="shared" si="49"/>
        <v>0</v>
      </c>
      <c r="T98" s="43">
        <f t="shared" si="50"/>
        <v>0</v>
      </c>
      <c r="U98" s="43">
        <f t="shared" si="51"/>
        <v>0</v>
      </c>
      <c r="V98" s="29"/>
      <c r="W98" s="30">
        <f t="shared" si="52"/>
        <v>0</v>
      </c>
    </row>
    <row r="99" spans="1:23" x14ac:dyDescent="0.3">
      <c r="A99" s="40">
        <f t="shared" si="43"/>
        <v>3.3399999999999999E-2</v>
      </c>
      <c r="B99" s="41">
        <f t="shared" si="53"/>
        <v>5</v>
      </c>
      <c r="C99" s="42" t="s">
        <v>4</v>
      </c>
      <c r="D99" s="45">
        <f t="shared" si="36"/>
        <v>0</v>
      </c>
      <c r="E99" s="43">
        <f t="shared" si="37"/>
        <v>0</v>
      </c>
      <c r="F99" s="43">
        <f t="shared" si="38"/>
        <v>0</v>
      </c>
      <c r="G99" s="44"/>
      <c r="H99" s="45">
        <f t="shared" si="44"/>
        <v>0</v>
      </c>
      <c r="I99" s="30">
        <f t="shared" si="45"/>
        <v>0</v>
      </c>
      <c r="J99" s="43">
        <f t="shared" si="39"/>
        <v>0</v>
      </c>
      <c r="K99" s="43">
        <f t="shared" si="40"/>
        <v>0</v>
      </c>
      <c r="L99" s="29"/>
      <c r="M99" s="30">
        <f t="shared" si="46"/>
        <v>0</v>
      </c>
      <c r="N99" s="30">
        <f t="shared" si="47"/>
        <v>0</v>
      </c>
      <c r="O99" s="43">
        <f t="shared" si="41"/>
        <v>0</v>
      </c>
      <c r="P99" s="43">
        <f t="shared" si="42"/>
        <v>0</v>
      </c>
      <c r="Q99" s="29"/>
      <c r="R99" s="30">
        <f t="shared" si="48"/>
        <v>0</v>
      </c>
      <c r="S99" s="30">
        <f t="shared" si="49"/>
        <v>0</v>
      </c>
      <c r="T99" s="43">
        <f t="shared" si="50"/>
        <v>0</v>
      </c>
      <c r="U99" s="43">
        <f t="shared" si="51"/>
        <v>0</v>
      </c>
      <c r="V99" s="29"/>
      <c r="W99" s="30">
        <f t="shared" si="52"/>
        <v>0</v>
      </c>
    </row>
    <row r="100" spans="1:23" x14ac:dyDescent="0.3">
      <c r="A100" s="40">
        <f t="shared" si="43"/>
        <v>5.28E-2</v>
      </c>
      <c r="B100" s="41">
        <f t="shared" si="53"/>
        <v>6</v>
      </c>
      <c r="C100" s="42" t="s">
        <v>5</v>
      </c>
      <c r="D100" s="45">
        <f t="shared" si="36"/>
        <v>2.2249348513694729</v>
      </c>
      <c r="E100" s="43">
        <f t="shared" si="37"/>
        <v>0.61776411169524781</v>
      </c>
      <c r="F100" s="43">
        <f t="shared" si="38"/>
        <v>0</v>
      </c>
      <c r="G100" s="44"/>
      <c r="H100" s="45">
        <f t="shared" si="44"/>
        <v>2.8426989630647208</v>
      </c>
      <c r="I100" s="30">
        <f t="shared" si="45"/>
        <v>2.8426989630647208</v>
      </c>
      <c r="J100" s="43">
        <f t="shared" si="39"/>
        <v>0.61776411169524781</v>
      </c>
      <c r="K100" s="43">
        <f t="shared" si="40"/>
        <v>0</v>
      </c>
      <c r="L100" s="29"/>
      <c r="M100" s="30">
        <f t="shared" si="46"/>
        <v>3.4604630747599687</v>
      </c>
      <c r="N100" s="30">
        <f t="shared" si="47"/>
        <v>3.4604630747599687</v>
      </c>
      <c r="O100" s="43">
        <f t="shared" si="41"/>
        <v>0.61776411169524781</v>
      </c>
      <c r="P100" s="43">
        <f t="shared" si="42"/>
        <v>0</v>
      </c>
      <c r="Q100" s="29"/>
      <c r="R100" s="30">
        <f t="shared" si="48"/>
        <v>4.0782271864552166</v>
      </c>
      <c r="S100" s="30">
        <f t="shared" si="49"/>
        <v>4.0782271864552166</v>
      </c>
      <c r="T100" s="43">
        <f t="shared" si="50"/>
        <v>0.61776411169524781</v>
      </c>
      <c r="U100" s="43">
        <f t="shared" si="51"/>
        <v>0</v>
      </c>
      <c r="V100" s="29"/>
      <c r="W100" s="30">
        <f t="shared" si="52"/>
        <v>4.6959912981504646</v>
      </c>
    </row>
    <row r="101" spans="1:23" x14ac:dyDescent="0.3">
      <c r="A101" s="40">
        <f t="shared" si="43"/>
        <v>0.18</v>
      </c>
      <c r="B101" s="41">
        <f t="shared" si="53"/>
        <v>7</v>
      </c>
      <c r="C101" s="42" t="s">
        <v>6</v>
      </c>
      <c r="D101" s="45">
        <f t="shared" si="36"/>
        <v>1.1741265521026323</v>
      </c>
      <c r="E101" s="43">
        <f t="shared" si="37"/>
        <v>9.2694201481786753E-2</v>
      </c>
      <c r="F101" s="43">
        <f t="shared" si="38"/>
        <v>0</v>
      </c>
      <c r="G101" s="44"/>
      <c r="H101" s="45">
        <f t="shared" si="44"/>
        <v>1.2668207535844189</v>
      </c>
      <c r="I101" s="30">
        <f t="shared" si="45"/>
        <v>1.2668207535844189</v>
      </c>
      <c r="J101" s="43">
        <f t="shared" si="39"/>
        <v>9.2694201481786795E-2</v>
      </c>
      <c r="K101" s="43">
        <f t="shared" si="40"/>
        <v>0</v>
      </c>
      <c r="L101" s="29"/>
      <c r="M101" s="30">
        <f t="shared" si="46"/>
        <v>1.3595149550662058</v>
      </c>
      <c r="N101" s="30">
        <f t="shared" si="47"/>
        <v>1.3595149550662058</v>
      </c>
      <c r="O101" s="43">
        <f t="shared" si="41"/>
        <v>9.2694201481786753E-2</v>
      </c>
      <c r="P101" s="43">
        <f t="shared" si="42"/>
        <v>0</v>
      </c>
      <c r="Q101" s="29"/>
      <c r="R101" s="30">
        <f t="shared" si="48"/>
        <v>1.4522091565479927</v>
      </c>
      <c r="S101" s="30">
        <f t="shared" si="49"/>
        <v>1.4522091565479927</v>
      </c>
      <c r="T101" s="43">
        <f t="shared" si="50"/>
        <v>9.2694201481786642E-2</v>
      </c>
      <c r="U101" s="43">
        <f t="shared" si="51"/>
        <v>0</v>
      </c>
      <c r="V101" s="29"/>
      <c r="W101" s="30">
        <f t="shared" si="52"/>
        <v>1.5449033580297793</v>
      </c>
    </row>
    <row r="102" spans="1:23" x14ac:dyDescent="0.3">
      <c r="A102" s="40">
        <f t="shared" si="43"/>
        <v>5.28E-2</v>
      </c>
      <c r="B102" s="41">
        <f t="shared" si="53"/>
        <v>8</v>
      </c>
      <c r="C102" s="42" t="s">
        <v>7</v>
      </c>
      <c r="D102" s="45">
        <f t="shared" si="36"/>
        <v>1.784008192528265E-2</v>
      </c>
      <c r="E102" s="43">
        <f t="shared" si="37"/>
        <v>3.2436512591423002E-3</v>
      </c>
      <c r="F102" s="43">
        <f t="shared" si="38"/>
        <v>0</v>
      </c>
      <c r="G102" s="44"/>
      <c r="H102" s="45">
        <f t="shared" si="44"/>
        <v>2.1083733184424951E-2</v>
      </c>
      <c r="I102" s="30">
        <f t="shared" si="45"/>
        <v>2.1083733184424951E-2</v>
      </c>
      <c r="J102" s="43">
        <f t="shared" si="39"/>
        <v>3.2436512591423002E-3</v>
      </c>
      <c r="K102" s="43">
        <f t="shared" si="40"/>
        <v>0</v>
      </c>
      <c r="L102" s="29"/>
      <c r="M102" s="30">
        <f t="shared" si="46"/>
        <v>2.4327384443567253E-2</v>
      </c>
      <c r="N102" s="30">
        <f t="shared" si="47"/>
        <v>2.4327384443567253E-2</v>
      </c>
      <c r="O102" s="43">
        <f t="shared" si="41"/>
        <v>3.2436512591423002E-3</v>
      </c>
      <c r="P102" s="43">
        <f t="shared" si="42"/>
        <v>0</v>
      </c>
      <c r="Q102" s="29"/>
      <c r="R102" s="30">
        <f t="shared" si="48"/>
        <v>2.7571035702709554E-2</v>
      </c>
      <c r="S102" s="30">
        <f t="shared" si="49"/>
        <v>2.7571035702709554E-2</v>
      </c>
      <c r="T102" s="43">
        <f t="shared" si="50"/>
        <v>3.2436512591423002E-3</v>
      </c>
      <c r="U102" s="43">
        <f t="shared" si="51"/>
        <v>0</v>
      </c>
      <c r="V102" s="29"/>
      <c r="W102" s="30">
        <f t="shared" si="52"/>
        <v>3.0814686961851856E-2</v>
      </c>
    </row>
    <row r="103" spans="1:23" x14ac:dyDescent="0.3">
      <c r="A103" s="40">
        <f t="shared" si="43"/>
        <v>5.28E-2</v>
      </c>
      <c r="B103" s="41">
        <f t="shared" si="53"/>
        <v>9</v>
      </c>
      <c r="C103" s="42" t="s">
        <v>8</v>
      </c>
      <c r="D103" s="45">
        <f t="shared" si="36"/>
        <v>0</v>
      </c>
      <c r="E103" s="43">
        <f t="shared" si="37"/>
        <v>0</v>
      </c>
      <c r="F103" s="43">
        <f t="shared" si="38"/>
        <v>0</v>
      </c>
      <c r="G103" s="44"/>
      <c r="H103" s="45">
        <f t="shared" si="44"/>
        <v>0</v>
      </c>
      <c r="I103" s="30">
        <f t="shared" si="45"/>
        <v>0</v>
      </c>
      <c r="J103" s="43">
        <f t="shared" si="39"/>
        <v>0</v>
      </c>
      <c r="K103" s="43">
        <f t="shared" si="40"/>
        <v>0</v>
      </c>
      <c r="L103" s="29"/>
      <c r="M103" s="30">
        <f t="shared" si="46"/>
        <v>0</v>
      </c>
      <c r="N103" s="30">
        <f t="shared" si="47"/>
        <v>0</v>
      </c>
      <c r="O103" s="43">
        <f t="shared" si="41"/>
        <v>0</v>
      </c>
      <c r="P103" s="43">
        <f t="shared" si="42"/>
        <v>0</v>
      </c>
      <c r="Q103" s="29"/>
      <c r="R103" s="30">
        <f t="shared" si="48"/>
        <v>0</v>
      </c>
      <c r="S103" s="30">
        <f t="shared" si="49"/>
        <v>0</v>
      </c>
      <c r="T103" s="43">
        <f t="shared" si="50"/>
        <v>0</v>
      </c>
      <c r="U103" s="43">
        <f t="shared" si="51"/>
        <v>0</v>
      </c>
      <c r="V103" s="29"/>
      <c r="W103" s="30">
        <f t="shared" si="52"/>
        <v>0</v>
      </c>
    </row>
    <row r="104" spans="1:23" x14ac:dyDescent="0.3">
      <c r="A104" s="40">
        <f t="shared" si="43"/>
        <v>9.5000000000000001E-2</v>
      </c>
      <c r="B104" s="41">
        <f t="shared" si="53"/>
        <v>10</v>
      </c>
      <c r="C104" s="42" t="s">
        <v>9</v>
      </c>
      <c r="D104" s="45">
        <f t="shared" si="36"/>
        <v>0</v>
      </c>
      <c r="E104" s="43">
        <f t="shared" si="37"/>
        <v>0</v>
      </c>
      <c r="F104" s="43">
        <f t="shared" si="38"/>
        <v>0</v>
      </c>
      <c r="G104" s="44"/>
      <c r="H104" s="45">
        <f t="shared" si="44"/>
        <v>0</v>
      </c>
      <c r="I104" s="30">
        <f t="shared" si="45"/>
        <v>0</v>
      </c>
      <c r="J104" s="43">
        <f t="shared" si="39"/>
        <v>0</v>
      </c>
      <c r="K104" s="43">
        <f t="shared" si="40"/>
        <v>0</v>
      </c>
      <c r="L104" s="29"/>
      <c r="M104" s="30">
        <f t="shared" si="46"/>
        <v>0</v>
      </c>
      <c r="N104" s="30">
        <f t="shared" si="47"/>
        <v>0</v>
      </c>
      <c r="O104" s="43">
        <f t="shared" si="41"/>
        <v>0</v>
      </c>
      <c r="P104" s="43">
        <f t="shared" si="42"/>
        <v>0</v>
      </c>
      <c r="Q104" s="29"/>
      <c r="R104" s="30">
        <f t="shared" si="48"/>
        <v>0</v>
      </c>
      <c r="S104" s="30">
        <f t="shared" si="49"/>
        <v>0</v>
      </c>
      <c r="T104" s="43">
        <f t="shared" si="50"/>
        <v>0</v>
      </c>
      <c r="U104" s="43">
        <f t="shared" si="51"/>
        <v>0</v>
      </c>
      <c r="V104" s="29"/>
      <c r="W104" s="30">
        <f t="shared" si="52"/>
        <v>0</v>
      </c>
    </row>
    <row r="105" spans="1:23" x14ac:dyDescent="0.3">
      <c r="A105" s="40">
        <f t="shared" si="43"/>
        <v>6.3299999999999995E-2</v>
      </c>
      <c r="B105" s="41">
        <f t="shared" si="53"/>
        <v>11</v>
      </c>
      <c r="C105" s="42" t="s">
        <v>10</v>
      </c>
      <c r="D105" s="45">
        <f t="shared" si="36"/>
        <v>4.1668666277700002E-2</v>
      </c>
      <c r="E105" s="43">
        <f t="shared" si="37"/>
        <v>1.8739979558999999E-2</v>
      </c>
      <c r="F105" s="43">
        <f t="shared" si="38"/>
        <v>0</v>
      </c>
      <c r="G105" s="44"/>
      <c r="H105" s="45">
        <f t="shared" si="44"/>
        <v>6.0408645836699998E-2</v>
      </c>
      <c r="I105" s="30">
        <f t="shared" si="45"/>
        <v>6.0408645836699998E-2</v>
      </c>
      <c r="J105" s="43">
        <f t="shared" si="39"/>
        <v>1.8739979558999999E-2</v>
      </c>
      <c r="K105" s="43">
        <f t="shared" si="40"/>
        <v>0</v>
      </c>
      <c r="L105" s="29"/>
      <c r="M105" s="30">
        <f t="shared" si="46"/>
        <v>7.9148625395700001E-2</v>
      </c>
      <c r="N105" s="30">
        <f t="shared" si="47"/>
        <v>7.9148625395700001E-2</v>
      </c>
      <c r="O105" s="43">
        <f t="shared" si="41"/>
        <v>1.8739979558999999E-2</v>
      </c>
      <c r="P105" s="43">
        <f t="shared" si="42"/>
        <v>0</v>
      </c>
      <c r="Q105" s="29"/>
      <c r="R105" s="30">
        <f t="shared" si="48"/>
        <v>9.7888604954700004E-2</v>
      </c>
      <c r="S105" s="30">
        <f t="shared" si="49"/>
        <v>9.7888604954700004E-2</v>
      </c>
      <c r="T105" s="43">
        <f t="shared" si="50"/>
        <v>1.8739979558999999E-2</v>
      </c>
      <c r="U105" s="43">
        <f t="shared" si="51"/>
        <v>0</v>
      </c>
      <c r="V105" s="29"/>
      <c r="W105" s="30">
        <f t="shared" si="52"/>
        <v>0.11662858451370001</v>
      </c>
    </row>
    <row r="106" spans="1:23" x14ac:dyDescent="0.3">
      <c r="A106" s="40">
        <f t="shared" si="43"/>
        <v>6.3299999999999995E-2</v>
      </c>
      <c r="B106" s="41">
        <f t="shared" si="53"/>
        <v>12</v>
      </c>
      <c r="C106" s="42" t="s">
        <v>11</v>
      </c>
      <c r="D106" s="45">
        <f t="shared" si="36"/>
        <v>9.0952751086123673E-3</v>
      </c>
      <c r="E106" s="43">
        <f t="shared" si="37"/>
        <v>2.0211722463583039E-3</v>
      </c>
      <c r="F106" s="43">
        <f t="shared" si="38"/>
        <v>0</v>
      </c>
      <c r="G106" s="44"/>
      <c r="H106" s="45">
        <f t="shared" si="44"/>
        <v>1.1116447354970671E-2</v>
      </c>
      <c r="I106" s="30">
        <f t="shared" si="45"/>
        <v>1.1116447354970671E-2</v>
      </c>
      <c r="J106" s="43">
        <f t="shared" si="39"/>
        <v>2.0211722463583039E-3</v>
      </c>
      <c r="K106" s="43">
        <f t="shared" si="40"/>
        <v>0</v>
      </c>
      <c r="L106" s="29"/>
      <c r="M106" s="30">
        <f t="shared" si="46"/>
        <v>1.3137619601328974E-2</v>
      </c>
      <c r="N106" s="30">
        <f t="shared" si="47"/>
        <v>1.3137619601328974E-2</v>
      </c>
      <c r="O106" s="43">
        <f t="shared" si="41"/>
        <v>2.0211722463583039E-3</v>
      </c>
      <c r="P106" s="43">
        <f t="shared" si="42"/>
        <v>0</v>
      </c>
      <c r="Q106" s="29"/>
      <c r="R106" s="30">
        <f t="shared" si="48"/>
        <v>1.5158791847687278E-2</v>
      </c>
      <c r="S106" s="30">
        <f t="shared" si="49"/>
        <v>1.5158791847687278E-2</v>
      </c>
      <c r="T106" s="43">
        <f t="shared" si="50"/>
        <v>2.0211722463583039E-3</v>
      </c>
      <c r="U106" s="43">
        <f t="shared" si="51"/>
        <v>0</v>
      </c>
      <c r="V106" s="29"/>
      <c r="W106" s="30">
        <f t="shared" si="52"/>
        <v>1.7179964094045583E-2</v>
      </c>
    </row>
    <row r="107" spans="1:23" x14ac:dyDescent="0.3">
      <c r="A107" s="40">
        <f t="shared" si="43"/>
        <v>6.3299999999999995E-2</v>
      </c>
      <c r="B107" s="41">
        <f t="shared" si="53"/>
        <v>13</v>
      </c>
      <c r="C107" s="28" t="s">
        <v>12</v>
      </c>
      <c r="D107" s="45">
        <f t="shared" si="36"/>
        <v>0</v>
      </c>
      <c r="E107" s="43">
        <f t="shared" si="37"/>
        <v>0</v>
      </c>
      <c r="F107" s="43">
        <f t="shared" si="38"/>
        <v>0</v>
      </c>
      <c r="G107" s="44"/>
      <c r="H107" s="45">
        <f t="shared" si="44"/>
        <v>0</v>
      </c>
      <c r="I107" s="30">
        <f t="shared" si="45"/>
        <v>0</v>
      </c>
      <c r="J107" s="43">
        <f t="shared" si="39"/>
        <v>0</v>
      </c>
      <c r="K107" s="43">
        <f t="shared" si="40"/>
        <v>0</v>
      </c>
      <c r="L107" s="29"/>
      <c r="M107" s="30">
        <f t="shared" si="46"/>
        <v>0</v>
      </c>
      <c r="N107" s="30">
        <f t="shared" si="47"/>
        <v>0</v>
      </c>
      <c r="O107" s="43">
        <f t="shared" si="41"/>
        <v>0</v>
      </c>
      <c r="P107" s="43">
        <f t="shared" si="42"/>
        <v>0</v>
      </c>
      <c r="Q107" s="29"/>
      <c r="R107" s="30">
        <f t="shared" si="48"/>
        <v>0</v>
      </c>
      <c r="S107" s="30">
        <f t="shared" si="49"/>
        <v>0</v>
      </c>
      <c r="T107" s="43">
        <f t="shared" si="50"/>
        <v>0</v>
      </c>
      <c r="U107" s="43">
        <f t="shared" si="51"/>
        <v>0</v>
      </c>
      <c r="V107" s="29"/>
      <c r="W107" s="30">
        <f t="shared" si="52"/>
        <v>0</v>
      </c>
    </row>
    <row r="108" spans="1:23" x14ac:dyDescent="0.3">
      <c r="A108" s="40">
        <f t="shared" si="43"/>
        <v>0.15</v>
      </c>
      <c r="B108" s="41">
        <f t="shared" si="53"/>
        <v>14</v>
      </c>
      <c r="C108" s="28" t="s">
        <v>13</v>
      </c>
      <c r="D108" s="45">
        <f t="shared" si="36"/>
        <v>1.2235994849999994E-2</v>
      </c>
      <c r="E108" s="43">
        <f>IF((IFERROR(D108/((D53+E53)*100%),0))&lt;70%,MIN((MAX((D53+E53)*100%-D108,0)),(D53+E53/2)*$A108),MAX((E53+D53)*100%-D108,0)/E$113)</f>
        <v>-2.2331679000000019E-3</v>
      </c>
      <c r="F108" s="43">
        <f t="shared" si="38"/>
        <v>0</v>
      </c>
      <c r="G108" s="44"/>
      <c r="H108" s="45">
        <f t="shared" si="44"/>
        <v>1.0002826949999991E-2</v>
      </c>
      <c r="I108" s="30">
        <f t="shared" si="45"/>
        <v>1.0002826949999991E-2</v>
      </c>
      <c r="J108" s="43">
        <f>IF((IFERROR(I108/((I53+J53)*100%),0))&lt;70%,MIN((MAX((I53+J53)*100%-I108,0)),(I53+J53/2)*$A108),MAX((J53+I53)*100%-I108,0)/J$113)</f>
        <v>-2.2331679000000019E-3</v>
      </c>
      <c r="K108" s="43">
        <f t="shared" si="40"/>
        <v>0</v>
      </c>
      <c r="L108" s="29"/>
      <c r="M108" s="30">
        <f t="shared" si="46"/>
        <v>7.7696590499999893E-3</v>
      </c>
      <c r="N108" s="30">
        <f t="shared" si="47"/>
        <v>7.7696590499999893E-3</v>
      </c>
      <c r="O108" s="43">
        <f>IF((IFERROR(N108/((N53+O53)*100%),0))&lt;70%,MIN((MAX((N53+O53)*100%-N108,0)),(N53+O53/2)*$A108),MAX((O53+N53)*100%-N108,0)/O$113)</f>
        <v>-2.2331679000000019E-3</v>
      </c>
      <c r="P108" s="43">
        <f t="shared" si="42"/>
        <v>0</v>
      </c>
      <c r="Q108" s="29"/>
      <c r="R108" s="30">
        <f t="shared" si="48"/>
        <v>5.5364911499999874E-3</v>
      </c>
      <c r="S108" s="30">
        <f t="shared" si="49"/>
        <v>5.5364911499999874E-3</v>
      </c>
      <c r="T108" s="43">
        <f>IF((IFERROR(S108/((S53+T53)*100%),0))&lt;70%,MIN((MAX((S53+T53)*100%-S108,0)),(S53+T53/2)*$A108),MAX((T53+S53)*100%-S108,0)/T$113)</f>
        <v>-2.2331679000000019E-3</v>
      </c>
      <c r="U108" s="43">
        <f t="shared" si="51"/>
        <v>0</v>
      </c>
      <c r="V108" s="29"/>
      <c r="W108" s="30">
        <f t="shared" si="52"/>
        <v>3.3033232499999855E-3</v>
      </c>
    </row>
    <row r="109" spans="1:23" x14ac:dyDescent="0.3">
      <c r="A109" s="40">
        <f t="shared" si="43"/>
        <v>0.3</v>
      </c>
      <c r="B109" s="41">
        <f t="shared" si="53"/>
        <v>15</v>
      </c>
      <c r="C109" s="28" t="s">
        <v>14</v>
      </c>
      <c r="D109" s="45">
        <f t="shared" si="36"/>
        <v>0</v>
      </c>
      <c r="E109" s="43">
        <f>IF((IFERROR(D109/((D54+E54)*100%),0))&lt;70%,MIN((MAX((D54+E54)*100%-D109,0)),(D54+E54/2)*$A109),MAX((E54+D54)*100%-D109,0)/E$113)</f>
        <v>0</v>
      </c>
      <c r="F109" s="43">
        <f t="shared" si="38"/>
        <v>0</v>
      </c>
      <c r="G109" s="44"/>
      <c r="H109" s="45">
        <f t="shared" si="44"/>
        <v>0</v>
      </c>
      <c r="I109" s="30">
        <f t="shared" si="45"/>
        <v>0</v>
      </c>
      <c r="J109" s="43">
        <f>IF((IFERROR(I109/((I54+J54)*100%),0))&lt;70%,MIN((MAX((I54+J54)*100%-I109,0)),(I54+J54/2)*$A109),MAX((J54+I54)*100%-I109,0)/J$113)</f>
        <v>0</v>
      </c>
      <c r="K109" s="43">
        <f t="shared" si="40"/>
        <v>0</v>
      </c>
      <c r="L109" s="29"/>
      <c r="M109" s="30">
        <f t="shared" si="46"/>
        <v>0</v>
      </c>
      <c r="N109" s="30">
        <f t="shared" si="47"/>
        <v>0</v>
      </c>
      <c r="O109" s="43">
        <f>IF((IFERROR(N109/((N54+O54)*100%),0))&lt;70%,MIN((MAX((N54+O54)*100%-N109,0)),(N54+O54/2)*$A109),MAX((O54+N54)*100%-N109,0)/O$113)</f>
        <v>0</v>
      </c>
      <c r="P109" s="43">
        <f t="shared" si="42"/>
        <v>0</v>
      </c>
      <c r="Q109" s="29"/>
      <c r="R109" s="30">
        <f t="shared" si="48"/>
        <v>0</v>
      </c>
      <c r="S109" s="30">
        <f t="shared" si="49"/>
        <v>0</v>
      </c>
      <c r="T109" s="43">
        <f>IF((IFERROR(S109/((S54+T54)*100%),0))&lt;70%,MIN((MAX((S54+T54)*100%-S109,0)),(S54+T54/2)*$A109),MAX((T54+S54)*100%-S109,0)/T$113)</f>
        <v>0</v>
      </c>
      <c r="U109" s="43">
        <f t="shared" si="51"/>
        <v>0</v>
      </c>
      <c r="V109" s="29"/>
      <c r="W109" s="30">
        <f t="shared" si="52"/>
        <v>0</v>
      </c>
    </row>
    <row r="110" spans="1:23" x14ac:dyDescent="0.3">
      <c r="A110" s="40">
        <f t="shared" si="43"/>
        <v>0.3</v>
      </c>
      <c r="B110" s="41">
        <f t="shared" si="53"/>
        <v>16</v>
      </c>
      <c r="C110" s="28" t="s">
        <v>15</v>
      </c>
      <c r="D110" s="45">
        <f t="shared" si="36"/>
        <v>0</v>
      </c>
      <c r="E110" s="43">
        <f>IF((IFERROR(D110/((D55+E55)*100%),0))&lt;70%,MIN((MAX((D55+E55)*100%-D110,0)),(D55+E55/2)*$A110),MAX((E55+D55)*100%-D110,0)/E$113)</f>
        <v>0</v>
      </c>
      <c r="F110" s="43">
        <f t="shared" si="38"/>
        <v>0</v>
      </c>
      <c r="G110" s="44"/>
      <c r="H110" s="45">
        <f t="shared" si="44"/>
        <v>0</v>
      </c>
      <c r="I110" s="30">
        <f t="shared" si="45"/>
        <v>0</v>
      </c>
      <c r="J110" s="43">
        <f>IF((IFERROR(I110/((I55+J55)*100%),0))&lt;70%,MIN((MAX((I55+J55)*100%-I110,0)),(I55+J55/2)*$A110),MAX((J55+I55)*100%-I110,0)/J$113)</f>
        <v>0</v>
      </c>
      <c r="K110" s="43">
        <f t="shared" si="40"/>
        <v>0</v>
      </c>
      <c r="L110" s="29"/>
      <c r="M110" s="30">
        <f t="shared" si="46"/>
        <v>0</v>
      </c>
      <c r="N110" s="30">
        <f t="shared" si="47"/>
        <v>0</v>
      </c>
      <c r="O110" s="43">
        <f>IF((IFERROR(N110/((N55+O55)*100%),0))&lt;70%,MIN((MAX((N55+O55)*100%-N110,0)),(N55+O55/2)*$A110),MAX((O55+N55)*100%-N110,0)/O$113)</f>
        <v>0</v>
      </c>
      <c r="P110" s="43">
        <f t="shared" si="42"/>
        <v>0</v>
      </c>
      <c r="Q110" s="29"/>
      <c r="R110" s="30">
        <f t="shared" si="48"/>
        <v>0</v>
      </c>
      <c r="S110" s="30">
        <f t="shared" si="49"/>
        <v>0</v>
      </c>
      <c r="T110" s="43">
        <f>IF((IFERROR(S110/((S55+T55)*100%),0))&lt;70%,MIN((MAX((S55+T55)*100%-S110,0)),(S55+T55/2)*$A110),MAX((T55+S55)*100%-S110,0)/T$113)</f>
        <v>0</v>
      </c>
      <c r="U110" s="43">
        <f t="shared" si="51"/>
        <v>0</v>
      </c>
      <c r="V110" s="29"/>
      <c r="W110" s="30">
        <f t="shared" si="52"/>
        <v>0</v>
      </c>
    </row>
    <row r="111" spans="1:23" x14ac:dyDescent="0.3">
      <c r="A111" s="40">
        <f t="shared" si="43"/>
        <v>3.3399999999999999E-2</v>
      </c>
      <c r="B111" s="41">
        <f t="shared" si="53"/>
        <v>17</v>
      </c>
      <c r="C111" s="28" t="s">
        <v>16</v>
      </c>
      <c r="D111" s="45">
        <f t="shared" si="36"/>
        <v>0</v>
      </c>
      <c r="E111" s="43">
        <f t="shared" si="37"/>
        <v>0</v>
      </c>
      <c r="F111" s="43">
        <f t="shared" si="38"/>
        <v>0</v>
      </c>
      <c r="G111" s="44"/>
      <c r="H111" s="45">
        <f t="shared" si="44"/>
        <v>0</v>
      </c>
      <c r="I111" s="30">
        <f t="shared" si="45"/>
        <v>0</v>
      </c>
      <c r="J111" s="43">
        <f t="shared" ref="J111" si="54">IF((IFERROR(I111/((I56+J56)*90%),0))&lt;70%,MIN((MAX((I56+J56)*90%-I111,0)),(I56+J56/2)*$A111),MAX((J56+I56)*90%-I111,0)/J$113)</f>
        <v>0</v>
      </c>
      <c r="K111" s="43">
        <f t="shared" si="40"/>
        <v>0</v>
      </c>
      <c r="L111" s="29"/>
      <c r="M111" s="30">
        <f t="shared" si="46"/>
        <v>0</v>
      </c>
      <c r="N111" s="30">
        <f t="shared" si="47"/>
        <v>0</v>
      </c>
      <c r="O111" s="43">
        <f t="shared" ref="O111" si="55">IF((IFERROR(N111/((N56+O56)*90%),0))&lt;70%,MIN((MAX((N56+O56)*90%-N111,0)),(N56+O56/2)*$A111),MAX((O56+N56)*90%-N111,0)/O$113)</f>
        <v>0</v>
      </c>
      <c r="P111" s="43">
        <f t="shared" si="42"/>
        <v>0</v>
      </c>
      <c r="Q111" s="29"/>
      <c r="R111" s="30">
        <f t="shared" si="48"/>
        <v>0</v>
      </c>
      <c r="S111" s="30">
        <f t="shared" si="49"/>
        <v>0</v>
      </c>
      <c r="T111" s="43">
        <f t="shared" ref="T111" si="56">IF((IFERROR(S111/((S56+T56)*90%),0))&lt;70%,MIN((MAX((S56+T56)*90%-S111,0)),(S56+T56/2)*$A111),MAX((T56+S56)*90%-S111,0)/T$113)</f>
        <v>0</v>
      </c>
      <c r="U111" s="43">
        <f t="shared" si="51"/>
        <v>0</v>
      </c>
      <c r="V111" s="29"/>
      <c r="W111" s="30">
        <f t="shared" si="52"/>
        <v>0</v>
      </c>
    </row>
    <row r="112" spans="1:23" ht="16" x14ac:dyDescent="0.3">
      <c r="B112" s="34"/>
      <c r="C112" s="35" t="s">
        <v>17</v>
      </c>
      <c r="D112" s="36">
        <f t="shared" ref="D112:W112" si="57">SUM(D95:D111)</f>
        <v>3.4597040942737003</v>
      </c>
      <c r="E112" s="36">
        <f t="shared" si="57"/>
        <v>0.72718061650153509</v>
      </c>
      <c r="F112" s="36">
        <f t="shared" si="57"/>
        <v>0</v>
      </c>
      <c r="G112" s="36">
        <f t="shared" si="57"/>
        <v>0</v>
      </c>
      <c r="H112" s="36">
        <f t="shared" si="57"/>
        <v>4.1868847107752361</v>
      </c>
      <c r="I112" s="36">
        <f t="shared" si="57"/>
        <v>4.1868847107752361</v>
      </c>
      <c r="J112" s="36">
        <f t="shared" si="57"/>
        <v>0.72718061650153509</v>
      </c>
      <c r="K112" s="36">
        <f t="shared" si="57"/>
        <v>0</v>
      </c>
      <c r="L112" s="36">
        <f t="shared" si="57"/>
        <v>0</v>
      </c>
      <c r="M112" s="36">
        <f t="shared" si="57"/>
        <v>4.91406532727677</v>
      </c>
      <c r="N112" s="36">
        <f t="shared" si="57"/>
        <v>4.91406532727677</v>
      </c>
      <c r="O112" s="36">
        <f t="shared" si="57"/>
        <v>0.72718061650153509</v>
      </c>
      <c r="P112" s="36">
        <f t="shared" si="57"/>
        <v>0</v>
      </c>
      <c r="Q112" s="36">
        <f t="shared" si="57"/>
        <v>0</v>
      </c>
      <c r="R112" s="36">
        <f t="shared" si="57"/>
        <v>5.6412459437783067</v>
      </c>
      <c r="S112" s="36">
        <f t="shared" si="57"/>
        <v>5.6412459437783067</v>
      </c>
      <c r="T112" s="36">
        <f t="shared" si="57"/>
        <v>0.72718061650153498</v>
      </c>
      <c r="U112" s="36">
        <f t="shared" si="57"/>
        <v>0</v>
      </c>
      <c r="V112" s="36">
        <f t="shared" si="57"/>
        <v>0</v>
      </c>
      <c r="W112" s="36">
        <f t="shared" si="57"/>
        <v>6.3684265602798416</v>
      </c>
    </row>
    <row r="113" spans="2:23" ht="16" x14ac:dyDescent="0.3">
      <c r="B113" s="38"/>
      <c r="C113" s="51"/>
      <c r="D113" s="54"/>
      <c r="E113" s="53">
        <f>T86-1</f>
        <v>4</v>
      </c>
      <c r="F113" s="54"/>
      <c r="G113" s="54"/>
      <c r="H113" s="54"/>
      <c r="J113" s="53">
        <f>E113-1</f>
        <v>3</v>
      </c>
      <c r="O113" s="53">
        <f>J113-1</f>
        <v>2</v>
      </c>
      <c r="T113" s="53">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O117" s="15"/>
      <c r="P117" s="15"/>
      <c r="Q117" s="15"/>
      <c r="W117" s="20" t="s">
        <v>22</v>
      </c>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D14-D68</f>
        <v>0</v>
      </c>
      <c r="E122" s="43">
        <f>E14-E68</f>
        <v>0</v>
      </c>
      <c r="F122" s="43">
        <f>F14-F68</f>
        <v>0</v>
      </c>
      <c r="G122" s="43">
        <f>G14-G68</f>
        <v>0</v>
      </c>
      <c r="H122" s="43">
        <f>D122+E122-F122-G122</f>
        <v>0</v>
      </c>
      <c r="I122" s="43">
        <f t="shared" ref="I122:L137" si="58">I14-I68</f>
        <v>0</v>
      </c>
      <c r="J122" s="43">
        <f t="shared" si="58"/>
        <v>0.19434199999999999</v>
      </c>
      <c r="K122" s="43">
        <f t="shared" si="58"/>
        <v>0</v>
      </c>
      <c r="L122" s="43">
        <f t="shared" si="58"/>
        <v>0</v>
      </c>
      <c r="M122" s="45">
        <f>I122+J122-K122-L122</f>
        <v>0.19434199999999999</v>
      </c>
      <c r="N122" s="43">
        <f t="shared" ref="N122:Q137" si="59">N14-N68</f>
        <v>0.19434199999999999</v>
      </c>
      <c r="O122" s="43">
        <f t="shared" si="59"/>
        <v>0</v>
      </c>
      <c r="P122" s="43">
        <f t="shared" si="59"/>
        <v>0</v>
      </c>
      <c r="Q122" s="43">
        <f t="shared" si="59"/>
        <v>0</v>
      </c>
      <c r="R122" s="43">
        <f>N122+O122-P122-Q122</f>
        <v>0.19434199999999999</v>
      </c>
      <c r="S122" s="43">
        <f t="shared" ref="S122:V137" si="60">S14-S68</f>
        <v>0.19434199999999999</v>
      </c>
      <c r="T122" s="43">
        <f t="shared" si="60"/>
        <v>0</v>
      </c>
      <c r="U122" s="43">
        <f t="shared" si="60"/>
        <v>0</v>
      </c>
      <c r="V122" s="43">
        <f t="shared" si="60"/>
        <v>0</v>
      </c>
      <c r="W122" s="45">
        <f>S122+T122-U122-V122</f>
        <v>0.19434199999999999</v>
      </c>
    </row>
    <row r="123" spans="2:23" x14ac:dyDescent="0.3">
      <c r="B123" s="41">
        <f>B122+1</f>
        <v>2</v>
      </c>
      <c r="C123" s="42" t="s">
        <v>1</v>
      </c>
      <c r="D123" s="43">
        <f t="shared" ref="D123:G138" si="61">D15-D69</f>
        <v>-0.1511776</v>
      </c>
      <c r="E123" s="43">
        <f t="shared" si="61"/>
        <v>5.0493318399999999E-3</v>
      </c>
      <c r="F123" s="43">
        <f t="shared" si="61"/>
        <v>0</v>
      </c>
      <c r="G123" s="43">
        <f t="shared" si="61"/>
        <v>0</v>
      </c>
      <c r="H123" s="43">
        <f t="shared" ref="H123:H138" si="62">D123+E123-F123-G123</f>
        <v>-0.14612826815999999</v>
      </c>
      <c r="I123" s="43">
        <f t="shared" si="58"/>
        <v>-0.14612826815999999</v>
      </c>
      <c r="J123" s="43">
        <f t="shared" si="58"/>
        <v>5.0493318399999999E-3</v>
      </c>
      <c r="K123" s="43">
        <f t="shared" si="58"/>
        <v>0</v>
      </c>
      <c r="L123" s="43">
        <f t="shared" si="58"/>
        <v>0</v>
      </c>
      <c r="M123" s="45">
        <f t="shared" ref="M123:M138" si="63">I123+J123-K123-L123</f>
        <v>-0.14107893631999999</v>
      </c>
      <c r="N123" s="43">
        <f t="shared" si="59"/>
        <v>-0.14107893631999999</v>
      </c>
      <c r="O123" s="43">
        <f t="shared" si="59"/>
        <v>5.0493318399999999E-3</v>
      </c>
      <c r="P123" s="43">
        <f t="shared" si="59"/>
        <v>0</v>
      </c>
      <c r="Q123" s="43">
        <f t="shared" si="59"/>
        <v>0</v>
      </c>
      <c r="R123" s="43">
        <f t="shared" ref="R123:R138" si="64">N123+O123-P123-Q123</f>
        <v>-0.13602960447999998</v>
      </c>
      <c r="S123" s="43">
        <f t="shared" si="60"/>
        <v>-0.13602960448000001</v>
      </c>
      <c r="T123" s="48">
        <f t="shared" si="60"/>
        <v>5.0493318399999999E-3</v>
      </c>
      <c r="U123" s="43">
        <f t="shared" si="60"/>
        <v>0</v>
      </c>
      <c r="V123" s="43">
        <f t="shared" si="60"/>
        <v>0</v>
      </c>
      <c r="W123" s="45">
        <f t="shared" ref="W123:W138" si="65">S123+T123-U123-V123</f>
        <v>-0.13098027264000001</v>
      </c>
    </row>
    <row r="124" spans="2:23" x14ac:dyDescent="0.3">
      <c r="B124" s="41">
        <f t="shared" ref="B124:B138" si="66">B123+1</f>
        <v>3</v>
      </c>
      <c r="C124" s="42" t="s">
        <v>2</v>
      </c>
      <c r="D124" s="43">
        <f t="shared" si="61"/>
        <v>0</v>
      </c>
      <c r="E124" s="43">
        <f t="shared" si="61"/>
        <v>0</v>
      </c>
      <c r="F124" s="43">
        <f t="shared" si="61"/>
        <v>0</v>
      </c>
      <c r="G124" s="43">
        <f t="shared" si="61"/>
        <v>0</v>
      </c>
      <c r="H124" s="43">
        <f t="shared" si="62"/>
        <v>0</v>
      </c>
      <c r="I124" s="43">
        <f t="shared" si="58"/>
        <v>0</v>
      </c>
      <c r="J124" s="43">
        <f t="shared" si="58"/>
        <v>0</v>
      </c>
      <c r="K124" s="43">
        <f t="shared" si="58"/>
        <v>0</v>
      </c>
      <c r="L124" s="43">
        <f t="shared" si="58"/>
        <v>0</v>
      </c>
      <c r="M124" s="45">
        <f t="shared" si="63"/>
        <v>0</v>
      </c>
      <c r="N124" s="43">
        <f t="shared" si="59"/>
        <v>0</v>
      </c>
      <c r="O124" s="43">
        <f t="shared" si="59"/>
        <v>0</v>
      </c>
      <c r="P124" s="43">
        <f t="shared" si="59"/>
        <v>0</v>
      </c>
      <c r="Q124" s="43">
        <f t="shared" si="59"/>
        <v>0</v>
      </c>
      <c r="R124" s="43">
        <f t="shared" si="64"/>
        <v>0</v>
      </c>
      <c r="S124" s="43">
        <f t="shared" si="60"/>
        <v>0</v>
      </c>
      <c r="T124" s="43">
        <f t="shared" si="60"/>
        <v>0</v>
      </c>
      <c r="U124" s="43">
        <f t="shared" si="60"/>
        <v>0</v>
      </c>
      <c r="V124" s="43">
        <f t="shared" si="60"/>
        <v>0</v>
      </c>
      <c r="W124" s="45">
        <f t="shared" si="65"/>
        <v>0</v>
      </c>
    </row>
    <row r="125" spans="2:23" x14ac:dyDescent="0.3">
      <c r="B125" s="41">
        <f t="shared" si="66"/>
        <v>4</v>
      </c>
      <c r="C125" s="42" t="s">
        <v>3</v>
      </c>
      <c r="D125" s="43">
        <f t="shared" si="61"/>
        <v>0</v>
      </c>
      <c r="E125" s="43">
        <f t="shared" si="61"/>
        <v>0</v>
      </c>
      <c r="F125" s="43">
        <f t="shared" si="61"/>
        <v>0</v>
      </c>
      <c r="G125" s="43">
        <f t="shared" si="61"/>
        <v>0</v>
      </c>
      <c r="H125" s="43">
        <f t="shared" si="62"/>
        <v>0</v>
      </c>
      <c r="I125" s="43">
        <f t="shared" si="58"/>
        <v>0</v>
      </c>
      <c r="J125" s="43">
        <f t="shared" si="58"/>
        <v>0</v>
      </c>
      <c r="K125" s="43">
        <f t="shared" si="58"/>
        <v>0</v>
      </c>
      <c r="L125" s="43">
        <f t="shared" si="58"/>
        <v>0</v>
      </c>
      <c r="M125" s="45">
        <f t="shared" si="63"/>
        <v>0</v>
      </c>
      <c r="N125" s="43">
        <f t="shared" si="59"/>
        <v>0</v>
      </c>
      <c r="O125" s="43">
        <f t="shared" si="59"/>
        <v>0</v>
      </c>
      <c r="P125" s="43">
        <f t="shared" si="59"/>
        <v>0</v>
      </c>
      <c r="Q125" s="43">
        <f t="shared" si="59"/>
        <v>0</v>
      </c>
      <c r="R125" s="43">
        <f t="shared" si="64"/>
        <v>0</v>
      </c>
      <c r="S125" s="43">
        <f t="shared" si="60"/>
        <v>0</v>
      </c>
      <c r="T125" s="43">
        <f t="shared" si="60"/>
        <v>0</v>
      </c>
      <c r="U125" s="43">
        <f t="shared" si="60"/>
        <v>0</v>
      </c>
      <c r="V125" s="43">
        <f t="shared" si="60"/>
        <v>0</v>
      </c>
      <c r="W125" s="45">
        <f t="shared" si="65"/>
        <v>0</v>
      </c>
    </row>
    <row r="126" spans="2:23" x14ac:dyDescent="0.3">
      <c r="B126" s="41">
        <f t="shared" si="66"/>
        <v>5</v>
      </c>
      <c r="C126" s="42" t="s">
        <v>4</v>
      </c>
      <c r="D126" s="43">
        <f t="shared" si="61"/>
        <v>0</v>
      </c>
      <c r="E126" s="43">
        <f t="shared" si="61"/>
        <v>0</v>
      </c>
      <c r="F126" s="43">
        <f t="shared" si="61"/>
        <v>0</v>
      </c>
      <c r="G126" s="43">
        <f t="shared" si="61"/>
        <v>0</v>
      </c>
      <c r="H126" s="43">
        <f t="shared" si="62"/>
        <v>0</v>
      </c>
      <c r="I126" s="43">
        <f t="shared" si="58"/>
        <v>0</v>
      </c>
      <c r="J126" s="43">
        <f t="shared" si="58"/>
        <v>0</v>
      </c>
      <c r="K126" s="43">
        <f t="shared" si="58"/>
        <v>0</v>
      </c>
      <c r="L126" s="43">
        <f t="shared" si="58"/>
        <v>0</v>
      </c>
      <c r="M126" s="45">
        <f t="shared" si="63"/>
        <v>0</v>
      </c>
      <c r="N126" s="43">
        <f t="shared" si="59"/>
        <v>0</v>
      </c>
      <c r="O126" s="43">
        <f t="shared" si="59"/>
        <v>0</v>
      </c>
      <c r="P126" s="43">
        <f t="shared" si="59"/>
        <v>0</v>
      </c>
      <c r="Q126" s="43">
        <f t="shared" si="59"/>
        <v>0</v>
      </c>
      <c r="R126" s="43">
        <f t="shared" si="64"/>
        <v>0</v>
      </c>
      <c r="S126" s="43">
        <f t="shared" si="60"/>
        <v>0</v>
      </c>
      <c r="T126" s="43">
        <f t="shared" si="60"/>
        <v>0</v>
      </c>
      <c r="U126" s="43">
        <f t="shared" si="60"/>
        <v>0</v>
      </c>
      <c r="V126" s="43">
        <f t="shared" si="60"/>
        <v>0</v>
      </c>
      <c r="W126" s="45">
        <f t="shared" si="65"/>
        <v>0</v>
      </c>
    </row>
    <row r="127" spans="2:23" x14ac:dyDescent="0.3">
      <c r="B127" s="41">
        <f t="shared" si="66"/>
        <v>6</v>
      </c>
      <c r="C127" s="42" t="s">
        <v>5</v>
      </c>
      <c r="D127" s="43">
        <f t="shared" si="61"/>
        <v>5.674919468427575</v>
      </c>
      <c r="E127" s="43">
        <f t="shared" si="61"/>
        <v>-0.32525211169524781</v>
      </c>
      <c r="F127" s="43">
        <f t="shared" si="61"/>
        <v>0</v>
      </c>
      <c r="G127" s="43">
        <f t="shared" si="61"/>
        <v>0</v>
      </c>
      <c r="H127" s="43">
        <f t="shared" si="62"/>
        <v>5.3496673567323274</v>
      </c>
      <c r="I127" s="43">
        <f t="shared" si="58"/>
        <v>5.3496673567323274</v>
      </c>
      <c r="J127" s="43">
        <f t="shared" si="58"/>
        <v>-0.32525211169524781</v>
      </c>
      <c r="K127" s="43">
        <f t="shared" si="58"/>
        <v>0</v>
      </c>
      <c r="L127" s="43">
        <f t="shared" si="58"/>
        <v>0</v>
      </c>
      <c r="M127" s="45">
        <f t="shared" si="63"/>
        <v>5.0244152450370798</v>
      </c>
      <c r="N127" s="43">
        <f t="shared" si="59"/>
        <v>5.0244152450370798</v>
      </c>
      <c r="O127" s="43">
        <f t="shared" si="59"/>
        <v>5.0684918883047523</v>
      </c>
      <c r="P127" s="43">
        <f t="shared" si="59"/>
        <v>0</v>
      </c>
      <c r="Q127" s="43">
        <f t="shared" si="59"/>
        <v>0</v>
      </c>
      <c r="R127" s="43">
        <f t="shared" si="64"/>
        <v>10.092907133341832</v>
      </c>
      <c r="S127" s="43">
        <f t="shared" si="60"/>
        <v>10.092907133341832</v>
      </c>
      <c r="T127" s="43">
        <f t="shared" si="60"/>
        <v>-0.61776411169524781</v>
      </c>
      <c r="U127" s="43">
        <f t="shared" si="60"/>
        <v>0</v>
      </c>
      <c r="V127" s="43">
        <f t="shared" si="60"/>
        <v>0</v>
      </c>
      <c r="W127" s="45">
        <f t="shared" si="65"/>
        <v>9.4751430216465842</v>
      </c>
    </row>
    <row r="128" spans="2:23" x14ac:dyDescent="0.3">
      <c r="B128" s="41">
        <f t="shared" si="66"/>
        <v>7</v>
      </c>
      <c r="C128" s="42" t="s">
        <v>6</v>
      </c>
      <c r="D128" s="43">
        <f t="shared" si="61"/>
        <v>1.5620689508967769</v>
      </c>
      <c r="E128" s="43">
        <f t="shared" si="61"/>
        <v>-0.30898067160595583</v>
      </c>
      <c r="F128" s="43">
        <f t="shared" si="61"/>
        <v>0</v>
      </c>
      <c r="G128" s="43">
        <f t="shared" si="61"/>
        <v>0</v>
      </c>
      <c r="H128" s="43">
        <f t="shared" si="62"/>
        <v>1.2530882792908211</v>
      </c>
      <c r="I128" s="43">
        <f t="shared" si="58"/>
        <v>1.2530882792908211</v>
      </c>
      <c r="J128" s="43">
        <f t="shared" si="58"/>
        <v>-0.30898067160595583</v>
      </c>
      <c r="K128" s="43">
        <f t="shared" si="58"/>
        <v>0</v>
      </c>
      <c r="L128" s="43">
        <f t="shared" si="58"/>
        <v>0</v>
      </c>
      <c r="M128" s="45">
        <f t="shared" si="63"/>
        <v>0.94410760768486535</v>
      </c>
      <c r="N128" s="43">
        <f t="shared" si="59"/>
        <v>0.94410760768486512</v>
      </c>
      <c r="O128" s="43">
        <f t="shared" si="59"/>
        <v>-0.30898067160595583</v>
      </c>
      <c r="P128" s="43">
        <f t="shared" si="59"/>
        <v>0</v>
      </c>
      <c r="Q128" s="43">
        <f t="shared" si="59"/>
        <v>0</v>
      </c>
      <c r="R128" s="43">
        <f t="shared" si="64"/>
        <v>0.63512693607890935</v>
      </c>
      <c r="S128" s="43">
        <f t="shared" si="60"/>
        <v>0.63512693607890935</v>
      </c>
      <c r="T128" s="43">
        <f t="shared" si="60"/>
        <v>-9.2694201481786781E-2</v>
      </c>
      <c r="U128" s="43">
        <f t="shared" si="60"/>
        <v>0</v>
      </c>
      <c r="V128" s="43">
        <f t="shared" si="60"/>
        <v>0</v>
      </c>
      <c r="W128" s="45">
        <f t="shared" si="65"/>
        <v>0.5424327345971226</v>
      </c>
    </row>
    <row r="129" spans="2:33" x14ac:dyDescent="0.3">
      <c r="B129" s="41">
        <f t="shared" si="66"/>
        <v>8</v>
      </c>
      <c r="C129" s="42" t="s">
        <v>7</v>
      </c>
      <c r="D129" s="43">
        <f t="shared" si="61"/>
        <v>5.6567312110193751E-2</v>
      </c>
      <c r="E129" s="43">
        <f t="shared" si="61"/>
        <v>-3.2436512591423002E-3</v>
      </c>
      <c r="F129" s="43">
        <f t="shared" si="61"/>
        <v>0</v>
      </c>
      <c r="G129" s="43">
        <f t="shared" si="61"/>
        <v>0</v>
      </c>
      <c r="H129" s="43">
        <f t="shared" si="62"/>
        <v>5.3323660851051453E-2</v>
      </c>
      <c r="I129" s="43">
        <f t="shared" si="58"/>
        <v>5.3323660851051453E-2</v>
      </c>
      <c r="J129" s="43">
        <f t="shared" si="58"/>
        <v>-3.2436512591423002E-3</v>
      </c>
      <c r="K129" s="43">
        <f t="shared" si="58"/>
        <v>0</v>
      </c>
      <c r="L129" s="43">
        <f t="shared" si="58"/>
        <v>0</v>
      </c>
      <c r="M129" s="45">
        <f t="shared" si="63"/>
        <v>5.0080009591909155E-2</v>
      </c>
      <c r="N129" s="43">
        <f t="shared" si="59"/>
        <v>5.0080009591909155E-2</v>
      </c>
      <c r="O129" s="43">
        <f t="shared" si="59"/>
        <v>-3.2436512591423002E-3</v>
      </c>
      <c r="P129" s="43">
        <f t="shared" si="59"/>
        <v>0</v>
      </c>
      <c r="Q129" s="43">
        <f t="shared" si="59"/>
        <v>0</v>
      </c>
      <c r="R129" s="43">
        <f t="shared" si="64"/>
        <v>4.6836358332766857E-2</v>
      </c>
      <c r="S129" s="43">
        <f t="shared" si="60"/>
        <v>4.683635833276685E-2</v>
      </c>
      <c r="T129" s="43">
        <f t="shared" si="60"/>
        <v>-3.2436512591423002E-3</v>
      </c>
      <c r="U129" s="43">
        <f t="shared" si="60"/>
        <v>0</v>
      </c>
      <c r="V129" s="43">
        <f t="shared" si="60"/>
        <v>0</v>
      </c>
      <c r="W129" s="45">
        <f t="shared" si="65"/>
        <v>4.3592707073624552E-2</v>
      </c>
    </row>
    <row r="130" spans="2:33" x14ac:dyDescent="0.3">
      <c r="B130" s="41">
        <f t="shared" si="66"/>
        <v>9</v>
      </c>
      <c r="C130" s="42" t="s">
        <v>8</v>
      </c>
      <c r="D130" s="43">
        <f t="shared" si="61"/>
        <v>0</v>
      </c>
      <c r="E130" s="43">
        <f t="shared" si="61"/>
        <v>0</v>
      </c>
      <c r="F130" s="43">
        <f t="shared" si="61"/>
        <v>0</v>
      </c>
      <c r="G130" s="43">
        <f t="shared" si="61"/>
        <v>0</v>
      </c>
      <c r="H130" s="43">
        <f t="shared" si="62"/>
        <v>0</v>
      </c>
      <c r="I130" s="43">
        <f t="shared" si="58"/>
        <v>0</v>
      </c>
      <c r="J130" s="43">
        <f t="shared" si="58"/>
        <v>0</v>
      </c>
      <c r="K130" s="43">
        <f t="shared" si="58"/>
        <v>0</v>
      </c>
      <c r="L130" s="43">
        <f t="shared" si="58"/>
        <v>0</v>
      </c>
      <c r="M130" s="45">
        <f t="shared" si="63"/>
        <v>0</v>
      </c>
      <c r="N130" s="43">
        <f t="shared" si="59"/>
        <v>0</v>
      </c>
      <c r="O130" s="43">
        <f t="shared" si="59"/>
        <v>0</v>
      </c>
      <c r="P130" s="43">
        <f t="shared" si="59"/>
        <v>0</v>
      </c>
      <c r="Q130" s="43">
        <f t="shared" si="59"/>
        <v>0</v>
      </c>
      <c r="R130" s="43">
        <f t="shared" si="64"/>
        <v>0</v>
      </c>
      <c r="S130" s="43">
        <f t="shared" si="60"/>
        <v>0</v>
      </c>
      <c r="T130" s="43">
        <f t="shared" si="60"/>
        <v>0</v>
      </c>
      <c r="U130" s="43">
        <f t="shared" si="60"/>
        <v>0</v>
      </c>
      <c r="V130" s="43">
        <f t="shared" si="60"/>
        <v>0</v>
      </c>
      <c r="W130" s="45">
        <f t="shared" si="65"/>
        <v>0</v>
      </c>
    </row>
    <row r="131" spans="2:33" x14ac:dyDescent="0.3">
      <c r="B131" s="41">
        <f t="shared" si="66"/>
        <v>10</v>
      </c>
      <c r="C131" s="42" t="s">
        <v>9</v>
      </c>
      <c r="D131" s="43">
        <f t="shared" si="61"/>
        <v>0</v>
      </c>
      <c r="E131" s="43">
        <f t="shared" si="61"/>
        <v>0</v>
      </c>
      <c r="F131" s="43">
        <f t="shared" si="61"/>
        <v>0</v>
      </c>
      <c r="G131" s="43">
        <f t="shared" si="61"/>
        <v>0</v>
      </c>
      <c r="H131" s="43">
        <f t="shared" si="62"/>
        <v>0</v>
      </c>
      <c r="I131" s="43">
        <f t="shared" si="58"/>
        <v>0</v>
      </c>
      <c r="J131" s="43">
        <f t="shared" si="58"/>
        <v>0</v>
      </c>
      <c r="K131" s="43">
        <f t="shared" si="58"/>
        <v>0</v>
      </c>
      <c r="L131" s="43">
        <f t="shared" si="58"/>
        <v>0</v>
      </c>
      <c r="M131" s="45">
        <f t="shared" si="63"/>
        <v>0</v>
      </c>
      <c r="N131" s="43">
        <f t="shared" si="59"/>
        <v>0</v>
      </c>
      <c r="O131" s="43">
        <f t="shared" si="59"/>
        <v>0</v>
      </c>
      <c r="P131" s="43">
        <f t="shared" si="59"/>
        <v>0</v>
      </c>
      <c r="Q131" s="43">
        <f t="shared" si="59"/>
        <v>0</v>
      </c>
      <c r="R131" s="43">
        <f t="shared" si="64"/>
        <v>0</v>
      </c>
      <c r="S131" s="43">
        <f t="shared" si="60"/>
        <v>0</v>
      </c>
      <c r="T131" s="43">
        <f t="shared" si="60"/>
        <v>0</v>
      </c>
      <c r="U131" s="43">
        <f t="shared" si="60"/>
        <v>0</v>
      </c>
      <c r="V131" s="43">
        <f t="shared" si="60"/>
        <v>0</v>
      </c>
      <c r="W131" s="45">
        <f t="shared" si="65"/>
        <v>0</v>
      </c>
    </row>
    <row r="132" spans="2:33" x14ac:dyDescent="0.3">
      <c r="B132" s="41">
        <f t="shared" si="66"/>
        <v>11</v>
      </c>
      <c r="C132" s="42" t="s">
        <v>10</v>
      </c>
      <c r="D132" s="43">
        <f t="shared" si="61"/>
        <v>0</v>
      </c>
      <c r="E132" s="43">
        <f t="shared" si="61"/>
        <v>3.3892191899E-3</v>
      </c>
      <c r="F132" s="43">
        <f t="shared" si="61"/>
        <v>0</v>
      </c>
      <c r="G132" s="43">
        <f t="shared" si="61"/>
        <v>0</v>
      </c>
      <c r="H132" s="43">
        <f t="shared" si="62"/>
        <v>3.3892191899E-3</v>
      </c>
      <c r="I132" s="43">
        <f t="shared" si="58"/>
        <v>3.3892191899E-3</v>
      </c>
      <c r="J132" s="43">
        <f t="shared" si="58"/>
        <v>0.20041808753040002</v>
      </c>
      <c r="K132" s="43">
        <f t="shared" si="58"/>
        <v>0</v>
      </c>
      <c r="L132" s="43">
        <f t="shared" si="58"/>
        <v>0</v>
      </c>
      <c r="M132" s="45">
        <f t="shared" si="63"/>
        <v>0.20380730672030004</v>
      </c>
      <c r="N132" s="43">
        <f t="shared" si="59"/>
        <v>0.20380730672030001</v>
      </c>
      <c r="O132" s="43">
        <f t="shared" si="59"/>
        <v>6.9314236560999998E-2</v>
      </c>
      <c r="P132" s="43">
        <f t="shared" si="59"/>
        <v>0</v>
      </c>
      <c r="Q132" s="43">
        <f t="shared" si="59"/>
        <v>0</v>
      </c>
      <c r="R132" s="43">
        <f t="shared" si="64"/>
        <v>0.27312154328130001</v>
      </c>
      <c r="S132" s="43">
        <f t="shared" si="60"/>
        <v>0.27312154328130001</v>
      </c>
      <c r="T132" s="43">
        <f t="shared" si="60"/>
        <v>-1.8739979558999999E-2</v>
      </c>
      <c r="U132" s="43">
        <f t="shared" si="60"/>
        <v>0</v>
      </c>
      <c r="V132" s="43">
        <f t="shared" si="60"/>
        <v>0</v>
      </c>
      <c r="W132" s="45">
        <f t="shared" si="65"/>
        <v>0.25438156372230003</v>
      </c>
    </row>
    <row r="133" spans="2:33" x14ac:dyDescent="0.3">
      <c r="B133" s="41">
        <f t="shared" si="66"/>
        <v>12</v>
      </c>
      <c r="C133" s="42" t="s">
        <v>11</v>
      </c>
      <c r="D133" s="43">
        <f t="shared" si="61"/>
        <v>3.0919465162102113E-2</v>
      </c>
      <c r="E133" s="43">
        <f t="shared" si="61"/>
        <v>-2.0211722463583039E-3</v>
      </c>
      <c r="F133" s="43">
        <f t="shared" si="61"/>
        <v>0</v>
      </c>
      <c r="G133" s="43">
        <f t="shared" si="61"/>
        <v>0</v>
      </c>
      <c r="H133" s="43">
        <f t="shared" si="62"/>
        <v>2.889829291574381E-2</v>
      </c>
      <c r="I133" s="43">
        <f t="shared" si="58"/>
        <v>2.889829291574381E-2</v>
      </c>
      <c r="J133" s="43">
        <f t="shared" si="58"/>
        <v>-2.0211722463583039E-3</v>
      </c>
      <c r="K133" s="43">
        <f t="shared" si="58"/>
        <v>0</v>
      </c>
      <c r="L133" s="43">
        <f t="shared" si="58"/>
        <v>0</v>
      </c>
      <c r="M133" s="45">
        <f t="shared" si="63"/>
        <v>2.6877120669385506E-2</v>
      </c>
      <c r="N133" s="43">
        <f t="shared" si="59"/>
        <v>2.6877120669385503E-2</v>
      </c>
      <c r="O133" s="43">
        <f t="shared" si="59"/>
        <v>-2.0211722463583039E-3</v>
      </c>
      <c r="P133" s="43">
        <f t="shared" si="59"/>
        <v>0</v>
      </c>
      <c r="Q133" s="43">
        <f t="shared" si="59"/>
        <v>0</v>
      </c>
      <c r="R133" s="43">
        <f t="shared" si="64"/>
        <v>2.4855948423027199E-2</v>
      </c>
      <c r="S133" s="43">
        <f t="shared" si="60"/>
        <v>2.4855948423027199E-2</v>
      </c>
      <c r="T133" s="43">
        <f t="shared" si="60"/>
        <v>-2.0211722463583039E-3</v>
      </c>
      <c r="U133" s="43">
        <f t="shared" si="60"/>
        <v>0</v>
      </c>
      <c r="V133" s="43">
        <f t="shared" si="60"/>
        <v>0</v>
      </c>
      <c r="W133" s="45">
        <f t="shared" si="65"/>
        <v>2.2834776176668896E-2</v>
      </c>
    </row>
    <row r="134" spans="2:33" x14ac:dyDescent="0.3">
      <c r="B134" s="41">
        <f t="shared" si="66"/>
        <v>13</v>
      </c>
      <c r="C134" s="28" t="s">
        <v>12</v>
      </c>
      <c r="D134" s="43">
        <f t="shared" si="61"/>
        <v>0</v>
      </c>
      <c r="E134" s="43">
        <f t="shared" si="61"/>
        <v>0</v>
      </c>
      <c r="F134" s="43">
        <f t="shared" si="61"/>
        <v>0</v>
      </c>
      <c r="G134" s="43">
        <f t="shared" si="61"/>
        <v>0</v>
      </c>
      <c r="H134" s="43">
        <f t="shared" si="62"/>
        <v>0</v>
      </c>
      <c r="I134" s="43">
        <f t="shared" si="58"/>
        <v>0</v>
      </c>
      <c r="J134" s="43">
        <f t="shared" si="58"/>
        <v>0</v>
      </c>
      <c r="K134" s="43">
        <f t="shared" si="58"/>
        <v>0</v>
      </c>
      <c r="L134" s="43">
        <f t="shared" si="58"/>
        <v>0</v>
      </c>
      <c r="M134" s="45">
        <f t="shared" si="63"/>
        <v>0</v>
      </c>
      <c r="N134" s="43">
        <f t="shared" si="59"/>
        <v>0</v>
      </c>
      <c r="O134" s="43">
        <f t="shared" si="59"/>
        <v>0</v>
      </c>
      <c r="P134" s="43">
        <f t="shared" si="59"/>
        <v>0</v>
      </c>
      <c r="Q134" s="43">
        <f t="shared" si="59"/>
        <v>0</v>
      </c>
      <c r="R134" s="43">
        <f t="shared" si="64"/>
        <v>0</v>
      </c>
      <c r="S134" s="43">
        <f t="shared" si="60"/>
        <v>0</v>
      </c>
      <c r="T134" s="43">
        <f t="shared" si="60"/>
        <v>0</v>
      </c>
      <c r="U134" s="43">
        <f t="shared" si="60"/>
        <v>0</v>
      </c>
      <c r="V134" s="43">
        <f t="shared" si="60"/>
        <v>0</v>
      </c>
      <c r="W134" s="45">
        <f t="shared" si="65"/>
        <v>0</v>
      </c>
    </row>
    <row r="135" spans="2:33" x14ac:dyDescent="0.3">
      <c r="B135" s="41">
        <f t="shared" si="66"/>
        <v>14</v>
      </c>
      <c r="C135" s="28" t="s">
        <v>13</v>
      </c>
      <c r="D135" s="43">
        <f t="shared" si="61"/>
        <v>0</v>
      </c>
      <c r="E135" s="43">
        <f t="shared" si="61"/>
        <v>0.23944828795</v>
      </c>
      <c r="F135" s="43">
        <f t="shared" si="61"/>
        <v>0.28014050000000001</v>
      </c>
      <c r="G135" s="43">
        <f t="shared" si="61"/>
        <v>0</v>
      </c>
      <c r="H135" s="43">
        <f t="shared" si="62"/>
        <v>-4.069221205000001E-2</v>
      </c>
      <c r="I135" s="43">
        <f t="shared" si="58"/>
        <v>-4.069221205000001E-2</v>
      </c>
      <c r="J135" s="43">
        <f t="shared" si="58"/>
        <v>9.1020954000000012E-3</v>
      </c>
      <c r="K135" s="43">
        <f t="shared" si="58"/>
        <v>0</v>
      </c>
      <c r="L135" s="43">
        <f t="shared" si="58"/>
        <v>0</v>
      </c>
      <c r="M135" s="45">
        <f t="shared" si="63"/>
        <v>-3.1590116650000007E-2</v>
      </c>
      <c r="N135" s="43">
        <f t="shared" si="59"/>
        <v>-3.1590116650000014E-2</v>
      </c>
      <c r="O135" s="43">
        <f t="shared" si="59"/>
        <v>2.2331679000000019E-3</v>
      </c>
      <c r="P135" s="43">
        <f t="shared" si="59"/>
        <v>0</v>
      </c>
      <c r="Q135" s="43">
        <f t="shared" si="59"/>
        <v>0</v>
      </c>
      <c r="R135" s="43">
        <f t="shared" si="64"/>
        <v>-2.9356948750000011E-2</v>
      </c>
      <c r="S135" s="43">
        <f t="shared" si="60"/>
        <v>-2.9356948750000007E-2</v>
      </c>
      <c r="T135" s="43">
        <f t="shared" si="60"/>
        <v>2.2331679000000019E-3</v>
      </c>
      <c r="U135" s="43">
        <f t="shared" si="60"/>
        <v>0</v>
      </c>
      <c r="V135" s="43">
        <f t="shared" si="60"/>
        <v>0</v>
      </c>
      <c r="W135" s="45">
        <f t="shared" si="65"/>
        <v>-2.7123780850000005E-2</v>
      </c>
    </row>
    <row r="136" spans="2:33" x14ac:dyDescent="0.3">
      <c r="B136" s="41">
        <f t="shared" si="66"/>
        <v>15</v>
      </c>
      <c r="C136" s="28" t="s">
        <v>14</v>
      </c>
      <c r="D136" s="43">
        <f t="shared" si="61"/>
        <v>0</v>
      </c>
      <c r="E136" s="43">
        <f t="shared" si="61"/>
        <v>0</v>
      </c>
      <c r="F136" s="43">
        <f t="shared" si="61"/>
        <v>0</v>
      </c>
      <c r="G136" s="43">
        <f t="shared" si="61"/>
        <v>0</v>
      </c>
      <c r="H136" s="43">
        <f t="shared" si="62"/>
        <v>0</v>
      </c>
      <c r="I136" s="43">
        <f t="shared" si="58"/>
        <v>0</v>
      </c>
      <c r="J136" s="43">
        <f t="shared" si="58"/>
        <v>0</v>
      </c>
      <c r="K136" s="43">
        <f t="shared" si="58"/>
        <v>0</v>
      </c>
      <c r="L136" s="43">
        <f t="shared" si="58"/>
        <v>0</v>
      </c>
      <c r="M136" s="45">
        <f t="shared" si="63"/>
        <v>0</v>
      </c>
      <c r="N136" s="43">
        <f t="shared" si="59"/>
        <v>0</v>
      </c>
      <c r="O136" s="43">
        <f t="shared" si="59"/>
        <v>0</v>
      </c>
      <c r="P136" s="43">
        <f t="shared" si="59"/>
        <v>0</v>
      </c>
      <c r="Q136" s="43">
        <f t="shared" si="59"/>
        <v>0</v>
      </c>
      <c r="R136" s="43">
        <f t="shared" si="64"/>
        <v>0</v>
      </c>
      <c r="S136" s="43">
        <f t="shared" si="60"/>
        <v>0</v>
      </c>
      <c r="T136" s="43">
        <f t="shared" si="60"/>
        <v>0</v>
      </c>
      <c r="U136" s="43">
        <f t="shared" si="60"/>
        <v>0</v>
      </c>
      <c r="V136" s="43">
        <f t="shared" si="60"/>
        <v>0</v>
      </c>
      <c r="W136" s="45">
        <f t="shared" si="65"/>
        <v>0</v>
      </c>
    </row>
    <row r="137" spans="2:33" x14ac:dyDescent="0.3">
      <c r="B137" s="41">
        <f t="shared" si="66"/>
        <v>16</v>
      </c>
      <c r="C137" s="28" t="s">
        <v>15</v>
      </c>
      <c r="D137" s="43">
        <f t="shared" si="61"/>
        <v>0</v>
      </c>
      <c r="E137" s="43">
        <f t="shared" si="61"/>
        <v>0</v>
      </c>
      <c r="F137" s="43">
        <f t="shared" si="61"/>
        <v>0</v>
      </c>
      <c r="G137" s="43">
        <f t="shared" si="61"/>
        <v>0</v>
      </c>
      <c r="H137" s="43">
        <f t="shared" si="62"/>
        <v>0</v>
      </c>
      <c r="I137" s="43">
        <f t="shared" si="58"/>
        <v>0</v>
      </c>
      <c r="J137" s="43">
        <f t="shared" si="58"/>
        <v>0</v>
      </c>
      <c r="K137" s="43">
        <f t="shared" si="58"/>
        <v>0</v>
      </c>
      <c r="L137" s="43">
        <f t="shared" si="58"/>
        <v>0</v>
      </c>
      <c r="M137" s="45">
        <f t="shared" si="63"/>
        <v>0</v>
      </c>
      <c r="N137" s="43">
        <f t="shared" si="59"/>
        <v>0</v>
      </c>
      <c r="O137" s="43">
        <f t="shared" si="59"/>
        <v>0</v>
      </c>
      <c r="P137" s="43">
        <f t="shared" si="59"/>
        <v>0</v>
      </c>
      <c r="Q137" s="43">
        <f t="shared" si="59"/>
        <v>0</v>
      </c>
      <c r="R137" s="43">
        <f t="shared" si="64"/>
        <v>0</v>
      </c>
      <c r="S137" s="43">
        <f t="shared" si="60"/>
        <v>0</v>
      </c>
      <c r="T137" s="43">
        <f t="shared" si="60"/>
        <v>0</v>
      </c>
      <c r="U137" s="43">
        <f t="shared" si="60"/>
        <v>0</v>
      </c>
      <c r="V137" s="43">
        <f t="shared" si="60"/>
        <v>0</v>
      </c>
      <c r="W137" s="45">
        <f t="shared" si="65"/>
        <v>0</v>
      </c>
    </row>
    <row r="138" spans="2:33" x14ac:dyDescent="0.3">
      <c r="B138" s="41">
        <f t="shared" si="66"/>
        <v>17</v>
      </c>
      <c r="C138" s="28" t="s">
        <v>16</v>
      </c>
      <c r="D138" s="43">
        <f t="shared" si="61"/>
        <v>0</v>
      </c>
      <c r="E138" s="43">
        <f t="shared" si="61"/>
        <v>0</v>
      </c>
      <c r="F138" s="43">
        <f t="shared" si="61"/>
        <v>0</v>
      </c>
      <c r="G138" s="43">
        <f t="shared" si="61"/>
        <v>0</v>
      </c>
      <c r="H138" s="43">
        <f t="shared" si="62"/>
        <v>0</v>
      </c>
      <c r="I138" s="43">
        <f t="shared" ref="I138:L138" si="67">I30-I84</f>
        <v>0</v>
      </c>
      <c r="J138" s="43">
        <f t="shared" si="67"/>
        <v>0</v>
      </c>
      <c r="K138" s="43">
        <f t="shared" si="67"/>
        <v>0</v>
      </c>
      <c r="L138" s="43">
        <f t="shared" si="67"/>
        <v>0</v>
      </c>
      <c r="M138" s="45">
        <f t="shared" si="63"/>
        <v>0</v>
      </c>
      <c r="N138" s="43">
        <f t="shared" ref="N138:Q138" si="68">N30-N84</f>
        <v>0</v>
      </c>
      <c r="O138" s="43">
        <f t="shared" si="68"/>
        <v>0</v>
      </c>
      <c r="P138" s="43">
        <f t="shared" si="68"/>
        <v>0</v>
      </c>
      <c r="Q138" s="43">
        <f t="shared" si="68"/>
        <v>0</v>
      </c>
      <c r="R138" s="43">
        <f t="shared" si="64"/>
        <v>0</v>
      </c>
      <c r="S138" s="43">
        <f t="shared" ref="S138:V138" si="69">S30-S84</f>
        <v>0</v>
      </c>
      <c r="T138" s="43">
        <f t="shared" si="69"/>
        <v>0</v>
      </c>
      <c r="U138" s="43">
        <f t="shared" si="69"/>
        <v>0</v>
      </c>
      <c r="V138" s="43">
        <f t="shared" si="69"/>
        <v>0</v>
      </c>
      <c r="W138" s="45">
        <f t="shared" si="65"/>
        <v>0</v>
      </c>
    </row>
    <row r="139" spans="2:33" ht="16" x14ac:dyDescent="0.3">
      <c r="B139" s="34"/>
      <c r="C139" s="35" t="s">
        <v>17</v>
      </c>
      <c r="D139" s="36">
        <f>SUM(D122:D137)</f>
        <v>7.1732975965966492</v>
      </c>
      <c r="E139" s="36">
        <f t="shared" ref="E139:W139" si="70">SUM(E122:E137)</f>
        <v>-0.39161076782680421</v>
      </c>
      <c r="F139" s="36">
        <f t="shared" si="70"/>
        <v>0.28014050000000001</v>
      </c>
      <c r="G139" s="36">
        <f t="shared" si="70"/>
        <v>0</v>
      </c>
      <c r="H139" s="36">
        <f t="shared" si="70"/>
        <v>6.5015463287698454</v>
      </c>
      <c r="I139" s="36">
        <f t="shared" si="70"/>
        <v>6.5015463287698454</v>
      </c>
      <c r="J139" s="36">
        <f t="shared" si="70"/>
        <v>-0.23058609203630423</v>
      </c>
      <c r="K139" s="36">
        <f t="shared" si="70"/>
        <v>0</v>
      </c>
      <c r="L139" s="36">
        <f t="shared" si="70"/>
        <v>0</v>
      </c>
      <c r="M139" s="36">
        <f t="shared" si="70"/>
        <v>6.27096023673354</v>
      </c>
      <c r="N139" s="36">
        <f t="shared" si="70"/>
        <v>6.2709602367335391</v>
      </c>
      <c r="O139" s="36">
        <f t="shared" si="70"/>
        <v>4.830843129494296</v>
      </c>
      <c r="P139" s="36">
        <f t="shared" si="70"/>
        <v>0</v>
      </c>
      <c r="Q139" s="36">
        <f t="shared" si="70"/>
        <v>0</v>
      </c>
      <c r="R139" s="36">
        <f t="shared" si="70"/>
        <v>11.101803366227838</v>
      </c>
      <c r="S139" s="36">
        <f t="shared" si="70"/>
        <v>11.101803366227838</v>
      </c>
      <c r="T139" s="36">
        <f t="shared" si="70"/>
        <v>-0.72718061650153509</v>
      </c>
      <c r="U139" s="36">
        <f t="shared" si="70"/>
        <v>0</v>
      </c>
      <c r="V139" s="36">
        <f t="shared" si="70"/>
        <v>0</v>
      </c>
      <c r="W139" s="36">
        <f t="shared" si="70"/>
        <v>10.374622749726301</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1">D40-D95</f>
        <v>0.19434199999999999</v>
      </c>
      <c r="E148" s="43">
        <f t="shared" si="71"/>
        <v>0</v>
      </c>
      <c r="F148" s="43">
        <f t="shared" si="71"/>
        <v>0</v>
      </c>
      <c r="G148" s="43">
        <f t="shared" si="71"/>
        <v>0</v>
      </c>
      <c r="H148" s="45">
        <f>D148+E148-F148-G148</f>
        <v>0.19434199999999999</v>
      </c>
      <c r="I148" s="30">
        <f>H148</f>
        <v>0.19434199999999999</v>
      </c>
      <c r="J148" s="29"/>
      <c r="K148" s="30"/>
      <c r="L148" s="29"/>
      <c r="M148" s="30">
        <f>I148+J148-K148-L148</f>
        <v>0.19434199999999999</v>
      </c>
      <c r="N148" s="30">
        <f>M148</f>
        <v>0.19434199999999999</v>
      </c>
      <c r="O148" s="29"/>
      <c r="P148" s="30"/>
      <c r="Q148" s="29"/>
      <c r="R148" s="30">
        <f>N148+O148-P148-Q148</f>
        <v>0.19434199999999999</v>
      </c>
      <c r="S148" s="30">
        <f>R148</f>
        <v>0.19434199999999999</v>
      </c>
      <c r="T148" s="29"/>
      <c r="U148" s="30"/>
      <c r="V148" s="29"/>
      <c r="W148" s="30">
        <f>S148+T148-U148-V148</f>
        <v>0.19434199999999999</v>
      </c>
    </row>
    <row r="149" spans="2:23" x14ac:dyDescent="0.3">
      <c r="B149" s="41">
        <f>B148+1</f>
        <v>2</v>
      </c>
      <c r="C149" s="42" t="s">
        <v>1</v>
      </c>
      <c r="D149" s="43">
        <f t="shared" si="71"/>
        <v>-0.13098027264000001</v>
      </c>
      <c r="E149" s="43">
        <f t="shared" si="71"/>
        <v>5.0493318399999999E-3</v>
      </c>
      <c r="F149" s="43">
        <f t="shared" si="71"/>
        <v>0</v>
      </c>
      <c r="G149" s="43">
        <f t="shared" si="71"/>
        <v>0</v>
      </c>
      <c r="H149" s="45">
        <f t="shared" ref="H149:H164" si="72">D149+E149-F149-G149</f>
        <v>-0.1259309408</v>
      </c>
      <c r="I149" s="30">
        <f t="shared" ref="I149:I164" si="73">H149</f>
        <v>-0.1259309408</v>
      </c>
      <c r="J149" s="29"/>
      <c r="K149" s="30"/>
      <c r="L149" s="29"/>
      <c r="M149" s="30">
        <f t="shared" ref="M149:M164" si="74">I149+J149-K149-L149</f>
        <v>-0.1259309408</v>
      </c>
      <c r="N149" s="30">
        <f t="shared" ref="N149:N164" si="75">M149</f>
        <v>-0.1259309408</v>
      </c>
      <c r="O149" s="29"/>
      <c r="P149" s="30"/>
      <c r="Q149" s="29"/>
      <c r="R149" s="30">
        <f t="shared" ref="R149:R164" si="76">N149+O149-P149-Q149</f>
        <v>-0.1259309408</v>
      </c>
      <c r="S149" s="30">
        <f t="shared" ref="S149:S164" si="77">R149</f>
        <v>-0.1259309408</v>
      </c>
      <c r="T149" s="29"/>
      <c r="U149" s="30"/>
      <c r="V149" s="29"/>
      <c r="W149" s="30">
        <f t="shared" ref="W149:W164" si="78">S149+T149-U149-V149</f>
        <v>-0.1259309408</v>
      </c>
    </row>
    <row r="150" spans="2:23" x14ac:dyDescent="0.3">
      <c r="B150" s="41">
        <f t="shared" ref="B150:B164" si="79">B149+1</f>
        <v>3</v>
      </c>
      <c r="C150" s="42" t="s">
        <v>2</v>
      </c>
      <c r="D150" s="43">
        <f t="shared" si="71"/>
        <v>0</v>
      </c>
      <c r="E150" s="43">
        <f t="shared" si="71"/>
        <v>0</v>
      </c>
      <c r="F150" s="43">
        <f t="shared" si="71"/>
        <v>0</v>
      </c>
      <c r="G150" s="43">
        <f t="shared" si="71"/>
        <v>0</v>
      </c>
      <c r="H150" s="45">
        <f t="shared" si="72"/>
        <v>0</v>
      </c>
      <c r="I150" s="30">
        <f t="shared" si="73"/>
        <v>0</v>
      </c>
      <c r="J150" s="29"/>
      <c r="K150" s="30"/>
      <c r="L150" s="29"/>
      <c r="M150" s="30">
        <f t="shared" si="74"/>
        <v>0</v>
      </c>
      <c r="N150" s="30">
        <f t="shared" si="75"/>
        <v>0</v>
      </c>
      <c r="O150" s="29"/>
      <c r="P150" s="30"/>
      <c r="Q150" s="29"/>
      <c r="R150" s="30">
        <f t="shared" si="76"/>
        <v>0</v>
      </c>
      <c r="S150" s="30">
        <f t="shared" si="77"/>
        <v>0</v>
      </c>
      <c r="T150" s="29"/>
      <c r="U150" s="30"/>
      <c r="V150" s="29"/>
      <c r="W150" s="30">
        <f t="shared" si="78"/>
        <v>0</v>
      </c>
    </row>
    <row r="151" spans="2:23" x14ac:dyDescent="0.3">
      <c r="B151" s="41">
        <f t="shared" si="79"/>
        <v>4</v>
      </c>
      <c r="C151" s="42" t="s">
        <v>3</v>
      </c>
      <c r="D151" s="43">
        <f t="shared" si="71"/>
        <v>0</v>
      </c>
      <c r="E151" s="43">
        <f t="shared" si="71"/>
        <v>0</v>
      </c>
      <c r="F151" s="43">
        <f t="shared" si="71"/>
        <v>0</v>
      </c>
      <c r="G151" s="43">
        <f t="shared" si="71"/>
        <v>0</v>
      </c>
      <c r="H151" s="45">
        <f t="shared" si="72"/>
        <v>0</v>
      </c>
      <c r="I151" s="30">
        <f t="shared" si="73"/>
        <v>0</v>
      </c>
      <c r="J151" s="29"/>
      <c r="K151" s="30"/>
      <c r="L151" s="29"/>
      <c r="M151" s="30">
        <f t="shared" si="74"/>
        <v>0</v>
      </c>
      <c r="N151" s="30">
        <f t="shared" si="75"/>
        <v>0</v>
      </c>
      <c r="O151" s="29"/>
      <c r="P151" s="30"/>
      <c r="Q151" s="29"/>
      <c r="R151" s="30">
        <f t="shared" si="76"/>
        <v>0</v>
      </c>
      <c r="S151" s="30">
        <f t="shared" si="77"/>
        <v>0</v>
      </c>
      <c r="T151" s="29"/>
      <c r="U151" s="30"/>
      <c r="V151" s="29"/>
      <c r="W151" s="30">
        <f t="shared" si="78"/>
        <v>0</v>
      </c>
    </row>
    <row r="152" spans="2:23" x14ac:dyDescent="0.3">
      <c r="B152" s="41">
        <f t="shared" si="79"/>
        <v>5</v>
      </c>
      <c r="C152" s="42" t="s">
        <v>4</v>
      </c>
      <c r="D152" s="43">
        <f t="shared" si="71"/>
        <v>0</v>
      </c>
      <c r="E152" s="43">
        <f t="shared" si="71"/>
        <v>0</v>
      </c>
      <c r="F152" s="43">
        <f t="shared" si="71"/>
        <v>0</v>
      </c>
      <c r="G152" s="43">
        <f t="shared" si="71"/>
        <v>0</v>
      </c>
      <c r="H152" s="45">
        <f t="shared" si="72"/>
        <v>0</v>
      </c>
      <c r="I152" s="30">
        <f t="shared" si="73"/>
        <v>0</v>
      </c>
      <c r="J152" s="29"/>
      <c r="K152" s="30"/>
      <c r="L152" s="29"/>
      <c r="M152" s="30">
        <f t="shared" si="74"/>
        <v>0</v>
      </c>
      <c r="N152" s="30">
        <f t="shared" si="75"/>
        <v>0</v>
      </c>
      <c r="O152" s="29"/>
      <c r="P152" s="30"/>
      <c r="Q152" s="29"/>
      <c r="R152" s="30">
        <f t="shared" si="76"/>
        <v>0</v>
      </c>
      <c r="S152" s="30">
        <f t="shared" si="77"/>
        <v>0</v>
      </c>
      <c r="T152" s="29"/>
      <c r="U152" s="30"/>
      <c r="V152" s="29"/>
      <c r="W152" s="30">
        <f t="shared" si="78"/>
        <v>0</v>
      </c>
    </row>
    <row r="153" spans="2:23" x14ac:dyDescent="0.3">
      <c r="B153" s="41">
        <f t="shared" si="79"/>
        <v>6</v>
      </c>
      <c r="C153" s="42" t="s">
        <v>5</v>
      </c>
      <c r="D153" s="43">
        <f t="shared" si="71"/>
        <v>9.4751430216465842</v>
      </c>
      <c r="E153" s="43">
        <f t="shared" si="71"/>
        <v>-0.61776411169524781</v>
      </c>
      <c r="F153" s="43">
        <f t="shared" si="71"/>
        <v>0</v>
      </c>
      <c r="G153" s="43">
        <f t="shared" si="71"/>
        <v>0</v>
      </c>
      <c r="H153" s="45">
        <f t="shared" si="72"/>
        <v>8.8573789099513363</v>
      </c>
      <c r="I153" s="30">
        <f t="shared" si="73"/>
        <v>8.8573789099513363</v>
      </c>
      <c r="J153" s="29"/>
      <c r="K153" s="30"/>
      <c r="L153" s="29"/>
      <c r="M153" s="30">
        <f t="shared" si="74"/>
        <v>8.8573789099513363</v>
      </c>
      <c r="N153" s="30">
        <f t="shared" si="75"/>
        <v>8.8573789099513363</v>
      </c>
      <c r="O153" s="29"/>
      <c r="P153" s="30"/>
      <c r="Q153" s="29"/>
      <c r="R153" s="30">
        <f t="shared" si="76"/>
        <v>8.8573789099513363</v>
      </c>
      <c r="S153" s="30">
        <f t="shared" si="77"/>
        <v>8.8573789099513363</v>
      </c>
      <c r="T153" s="29"/>
      <c r="U153" s="30"/>
      <c r="V153" s="29"/>
      <c r="W153" s="30">
        <f t="shared" si="78"/>
        <v>8.8573789099513363</v>
      </c>
    </row>
    <row r="154" spans="2:23" x14ac:dyDescent="0.3">
      <c r="B154" s="41">
        <f t="shared" si="79"/>
        <v>7</v>
      </c>
      <c r="C154" s="42" t="s">
        <v>6</v>
      </c>
      <c r="D154" s="43">
        <f t="shared" si="71"/>
        <v>0.54243273459712249</v>
      </c>
      <c r="E154" s="43">
        <f t="shared" si="71"/>
        <v>-9.2694201481786753E-2</v>
      </c>
      <c r="F154" s="43">
        <f t="shared" si="71"/>
        <v>0</v>
      </c>
      <c r="G154" s="43">
        <f t="shared" si="71"/>
        <v>0</v>
      </c>
      <c r="H154" s="45">
        <f t="shared" si="72"/>
        <v>0.44973853311533574</v>
      </c>
      <c r="I154" s="30">
        <f t="shared" si="73"/>
        <v>0.44973853311533574</v>
      </c>
      <c r="J154" s="29"/>
      <c r="K154" s="30"/>
      <c r="L154" s="29"/>
      <c r="M154" s="30">
        <f t="shared" si="74"/>
        <v>0.44973853311533574</v>
      </c>
      <c r="N154" s="30">
        <f t="shared" si="75"/>
        <v>0.44973853311533574</v>
      </c>
      <c r="O154" s="29"/>
      <c r="P154" s="30"/>
      <c r="Q154" s="29"/>
      <c r="R154" s="30">
        <f t="shared" si="76"/>
        <v>0.44973853311533574</v>
      </c>
      <c r="S154" s="30">
        <f t="shared" si="77"/>
        <v>0.44973853311533574</v>
      </c>
      <c r="T154" s="29"/>
      <c r="U154" s="30"/>
      <c r="V154" s="29"/>
      <c r="W154" s="30">
        <f t="shared" si="78"/>
        <v>0.44973853311533574</v>
      </c>
    </row>
    <row r="155" spans="2:23" x14ac:dyDescent="0.3">
      <c r="B155" s="41">
        <f t="shared" si="79"/>
        <v>8</v>
      </c>
      <c r="C155" s="42" t="s">
        <v>7</v>
      </c>
      <c r="D155" s="43">
        <f t="shared" si="71"/>
        <v>4.3592707073624552E-2</v>
      </c>
      <c r="E155" s="43">
        <f t="shared" si="71"/>
        <v>-3.2436512591423002E-3</v>
      </c>
      <c r="F155" s="43">
        <f t="shared" si="71"/>
        <v>0</v>
      </c>
      <c r="G155" s="43">
        <f t="shared" si="71"/>
        <v>0</v>
      </c>
      <c r="H155" s="45">
        <f t="shared" si="72"/>
        <v>4.0349055814482254E-2</v>
      </c>
      <c r="I155" s="30">
        <f t="shared" si="73"/>
        <v>4.0349055814482254E-2</v>
      </c>
      <c r="J155" s="29"/>
      <c r="K155" s="30"/>
      <c r="L155" s="29"/>
      <c r="M155" s="30">
        <f t="shared" si="74"/>
        <v>4.0349055814482254E-2</v>
      </c>
      <c r="N155" s="30">
        <f t="shared" si="75"/>
        <v>4.0349055814482254E-2</v>
      </c>
      <c r="O155" s="29"/>
      <c r="P155" s="30"/>
      <c r="Q155" s="29"/>
      <c r="R155" s="30">
        <f t="shared" si="76"/>
        <v>4.0349055814482254E-2</v>
      </c>
      <c r="S155" s="30">
        <f t="shared" si="77"/>
        <v>4.0349055814482254E-2</v>
      </c>
      <c r="T155" s="29"/>
      <c r="U155" s="30"/>
      <c r="V155" s="29"/>
      <c r="W155" s="30">
        <f t="shared" si="78"/>
        <v>4.0349055814482254E-2</v>
      </c>
    </row>
    <row r="156" spans="2:23" x14ac:dyDescent="0.3">
      <c r="B156" s="41">
        <f t="shared" si="79"/>
        <v>9</v>
      </c>
      <c r="C156" s="42" t="s">
        <v>8</v>
      </c>
      <c r="D156" s="43">
        <f t="shared" si="71"/>
        <v>0</v>
      </c>
      <c r="E156" s="43">
        <f t="shared" si="71"/>
        <v>0</v>
      </c>
      <c r="F156" s="43">
        <f t="shared" si="71"/>
        <v>0</v>
      </c>
      <c r="G156" s="43">
        <f t="shared" si="71"/>
        <v>0</v>
      </c>
      <c r="H156" s="45">
        <f t="shared" si="72"/>
        <v>0</v>
      </c>
      <c r="I156" s="30">
        <f t="shared" si="73"/>
        <v>0</v>
      </c>
      <c r="J156" s="29"/>
      <c r="K156" s="30"/>
      <c r="L156" s="29"/>
      <c r="M156" s="30">
        <f t="shared" si="74"/>
        <v>0</v>
      </c>
      <c r="N156" s="30">
        <f t="shared" si="75"/>
        <v>0</v>
      </c>
      <c r="O156" s="29"/>
      <c r="P156" s="30"/>
      <c r="Q156" s="29"/>
      <c r="R156" s="30">
        <f t="shared" si="76"/>
        <v>0</v>
      </c>
      <c r="S156" s="30">
        <f t="shared" si="77"/>
        <v>0</v>
      </c>
      <c r="T156" s="29"/>
      <c r="U156" s="30"/>
      <c r="V156" s="29"/>
      <c r="W156" s="30">
        <f t="shared" si="78"/>
        <v>0</v>
      </c>
    </row>
    <row r="157" spans="2:23" x14ac:dyDescent="0.3">
      <c r="B157" s="41">
        <f t="shared" si="79"/>
        <v>10</v>
      </c>
      <c r="C157" s="42" t="s">
        <v>9</v>
      </c>
      <c r="D157" s="43">
        <f t="shared" si="71"/>
        <v>0</v>
      </c>
      <c r="E157" s="43">
        <f t="shared" si="71"/>
        <v>0</v>
      </c>
      <c r="F157" s="43">
        <f t="shared" si="71"/>
        <v>0</v>
      </c>
      <c r="G157" s="43">
        <f t="shared" si="71"/>
        <v>0</v>
      </c>
      <c r="H157" s="45">
        <f t="shared" si="72"/>
        <v>0</v>
      </c>
      <c r="I157" s="30">
        <f t="shared" si="73"/>
        <v>0</v>
      </c>
      <c r="J157" s="29"/>
      <c r="K157" s="30"/>
      <c r="L157" s="29"/>
      <c r="M157" s="30">
        <f t="shared" si="74"/>
        <v>0</v>
      </c>
      <c r="N157" s="30">
        <f t="shared" si="75"/>
        <v>0</v>
      </c>
      <c r="O157" s="29"/>
      <c r="P157" s="30"/>
      <c r="Q157" s="29"/>
      <c r="R157" s="30">
        <f t="shared" si="76"/>
        <v>0</v>
      </c>
      <c r="S157" s="30">
        <f t="shared" si="77"/>
        <v>0</v>
      </c>
      <c r="T157" s="29"/>
      <c r="U157" s="30"/>
      <c r="V157" s="29"/>
      <c r="W157" s="30">
        <f t="shared" si="78"/>
        <v>0</v>
      </c>
    </row>
    <row r="158" spans="2:23" x14ac:dyDescent="0.3">
      <c r="B158" s="41">
        <f t="shared" si="79"/>
        <v>11</v>
      </c>
      <c r="C158" s="42" t="s">
        <v>10</v>
      </c>
      <c r="D158" s="43">
        <f t="shared" si="71"/>
        <v>0.25438156372230003</v>
      </c>
      <c r="E158" s="43">
        <f t="shared" si="71"/>
        <v>-1.8739979558999999E-2</v>
      </c>
      <c r="F158" s="43">
        <f t="shared" si="71"/>
        <v>0</v>
      </c>
      <c r="G158" s="43">
        <f t="shared" si="71"/>
        <v>0</v>
      </c>
      <c r="H158" s="45">
        <f t="shared" si="72"/>
        <v>0.23564158416330003</v>
      </c>
      <c r="I158" s="30">
        <f t="shared" si="73"/>
        <v>0.23564158416330003</v>
      </c>
      <c r="J158" s="29"/>
      <c r="K158" s="30"/>
      <c r="L158" s="29"/>
      <c r="M158" s="30">
        <f t="shared" si="74"/>
        <v>0.23564158416330003</v>
      </c>
      <c r="N158" s="30">
        <f t="shared" si="75"/>
        <v>0.23564158416330003</v>
      </c>
      <c r="O158" s="29"/>
      <c r="P158" s="30"/>
      <c r="Q158" s="29"/>
      <c r="R158" s="30">
        <f t="shared" si="76"/>
        <v>0.23564158416330003</v>
      </c>
      <c r="S158" s="30">
        <f t="shared" si="77"/>
        <v>0.23564158416330003</v>
      </c>
      <c r="T158" s="29"/>
      <c r="U158" s="30"/>
      <c r="V158" s="29"/>
      <c r="W158" s="30">
        <f t="shared" si="78"/>
        <v>0.23564158416330003</v>
      </c>
    </row>
    <row r="159" spans="2:23" x14ac:dyDescent="0.3">
      <c r="B159" s="41">
        <f t="shared" si="79"/>
        <v>12</v>
      </c>
      <c r="C159" s="42" t="s">
        <v>11</v>
      </c>
      <c r="D159" s="43">
        <f t="shared" si="71"/>
        <v>2.2834776176668896E-2</v>
      </c>
      <c r="E159" s="43">
        <f t="shared" si="71"/>
        <v>-2.0211722463583039E-3</v>
      </c>
      <c r="F159" s="43">
        <f t="shared" si="71"/>
        <v>0</v>
      </c>
      <c r="G159" s="43">
        <f t="shared" si="71"/>
        <v>0</v>
      </c>
      <c r="H159" s="45">
        <f t="shared" si="72"/>
        <v>2.0813603930310592E-2</v>
      </c>
      <c r="I159" s="30">
        <f t="shared" si="73"/>
        <v>2.0813603930310592E-2</v>
      </c>
      <c r="J159" s="29"/>
      <c r="K159" s="30"/>
      <c r="L159" s="29"/>
      <c r="M159" s="30">
        <f t="shared" si="74"/>
        <v>2.0813603930310592E-2</v>
      </c>
      <c r="N159" s="30">
        <f t="shared" si="75"/>
        <v>2.0813603930310592E-2</v>
      </c>
      <c r="O159" s="29"/>
      <c r="P159" s="30"/>
      <c r="Q159" s="29"/>
      <c r="R159" s="30">
        <f t="shared" si="76"/>
        <v>2.0813603930310592E-2</v>
      </c>
      <c r="S159" s="30">
        <f t="shared" si="77"/>
        <v>2.0813603930310592E-2</v>
      </c>
      <c r="T159" s="29"/>
      <c r="U159" s="30"/>
      <c r="V159" s="29"/>
      <c r="W159" s="30">
        <f t="shared" si="78"/>
        <v>2.0813603930310592E-2</v>
      </c>
    </row>
    <row r="160" spans="2:23" x14ac:dyDescent="0.3">
      <c r="B160" s="41">
        <f t="shared" si="79"/>
        <v>13</v>
      </c>
      <c r="C160" s="28" t="s">
        <v>12</v>
      </c>
      <c r="D160" s="43">
        <f t="shared" si="71"/>
        <v>0</v>
      </c>
      <c r="E160" s="43">
        <f t="shared" si="71"/>
        <v>0</v>
      </c>
      <c r="F160" s="43">
        <f t="shared" si="71"/>
        <v>0</v>
      </c>
      <c r="G160" s="43">
        <f t="shared" si="71"/>
        <v>0</v>
      </c>
      <c r="H160" s="45">
        <f t="shared" si="72"/>
        <v>0</v>
      </c>
      <c r="I160" s="30">
        <f t="shared" si="73"/>
        <v>0</v>
      </c>
      <c r="J160" s="29"/>
      <c r="K160" s="30"/>
      <c r="L160" s="29"/>
      <c r="M160" s="30">
        <f t="shared" si="74"/>
        <v>0</v>
      </c>
      <c r="N160" s="30">
        <f t="shared" si="75"/>
        <v>0</v>
      </c>
      <c r="O160" s="29"/>
      <c r="P160" s="30"/>
      <c r="Q160" s="29"/>
      <c r="R160" s="30">
        <f t="shared" si="76"/>
        <v>0</v>
      </c>
      <c r="S160" s="30">
        <f t="shared" si="77"/>
        <v>0</v>
      </c>
      <c r="T160" s="29"/>
      <c r="U160" s="30"/>
      <c r="V160" s="29"/>
      <c r="W160" s="30">
        <f t="shared" si="78"/>
        <v>0</v>
      </c>
    </row>
    <row r="161" spans="2:23" x14ac:dyDescent="0.3">
      <c r="B161" s="41">
        <f t="shared" si="79"/>
        <v>14</v>
      </c>
      <c r="C161" s="28" t="s">
        <v>13</v>
      </c>
      <c r="D161" s="43">
        <f t="shared" si="71"/>
        <v>-2.7123780850000008E-2</v>
      </c>
      <c r="E161" s="43">
        <f t="shared" si="71"/>
        <v>2.2331679000000019E-3</v>
      </c>
      <c r="F161" s="43">
        <f t="shared" si="71"/>
        <v>0</v>
      </c>
      <c r="G161" s="43">
        <f t="shared" si="71"/>
        <v>0</v>
      </c>
      <c r="H161" s="45">
        <f t="shared" si="72"/>
        <v>-2.4890612950000005E-2</v>
      </c>
      <c r="I161" s="30">
        <f t="shared" si="73"/>
        <v>-2.4890612950000005E-2</v>
      </c>
      <c r="J161" s="29"/>
      <c r="K161" s="30"/>
      <c r="L161" s="29"/>
      <c r="M161" s="30">
        <f t="shared" si="74"/>
        <v>-2.4890612950000005E-2</v>
      </c>
      <c r="N161" s="30">
        <f t="shared" si="75"/>
        <v>-2.4890612950000005E-2</v>
      </c>
      <c r="O161" s="29"/>
      <c r="P161" s="30"/>
      <c r="Q161" s="29"/>
      <c r="R161" s="30">
        <f t="shared" si="76"/>
        <v>-2.4890612950000005E-2</v>
      </c>
      <c r="S161" s="30">
        <f t="shared" si="77"/>
        <v>-2.4890612950000005E-2</v>
      </c>
      <c r="T161" s="29"/>
      <c r="U161" s="30"/>
      <c r="V161" s="29"/>
      <c r="W161" s="30">
        <f t="shared" si="78"/>
        <v>-2.4890612950000005E-2</v>
      </c>
    </row>
    <row r="162" spans="2:23" x14ac:dyDescent="0.3">
      <c r="B162" s="41">
        <f t="shared" si="79"/>
        <v>15</v>
      </c>
      <c r="C162" s="28" t="s">
        <v>14</v>
      </c>
      <c r="D162" s="43">
        <f t="shared" si="71"/>
        <v>0</v>
      </c>
      <c r="E162" s="43">
        <f t="shared" si="71"/>
        <v>0</v>
      </c>
      <c r="F162" s="43">
        <f t="shared" si="71"/>
        <v>0</v>
      </c>
      <c r="G162" s="43">
        <f t="shared" si="71"/>
        <v>0</v>
      </c>
      <c r="H162" s="45">
        <f t="shared" si="72"/>
        <v>0</v>
      </c>
      <c r="I162" s="30">
        <f t="shared" si="73"/>
        <v>0</v>
      </c>
      <c r="J162" s="29"/>
      <c r="K162" s="30"/>
      <c r="L162" s="29"/>
      <c r="M162" s="30">
        <f t="shared" si="74"/>
        <v>0</v>
      </c>
      <c r="N162" s="30">
        <f t="shared" si="75"/>
        <v>0</v>
      </c>
      <c r="O162" s="29"/>
      <c r="P162" s="30"/>
      <c r="Q162" s="29"/>
      <c r="R162" s="30">
        <f t="shared" si="76"/>
        <v>0</v>
      </c>
      <c r="S162" s="30">
        <f t="shared" si="77"/>
        <v>0</v>
      </c>
      <c r="T162" s="29"/>
      <c r="U162" s="30"/>
      <c r="V162" s="29"/>
      <c r="W162" s="30">
        <f t="shared" si="78"/>
        <v>0</v>
      </c>
    </row>
    <row r="163" spans="2:23" x14ac:dyDescent="0.3">
      <c r="B163" s="41">
        <f t="shared" si="79"/>
        <v>16</v>
      </c>
      <c r="C163" s="28" t="s">
        <v>15</v>
      </c>
      <c r="D163" s="43">
        <f t="shared" si="71"/>
        <v>0</v>
      </c>
      <c r="E163" s="43">
        <f t="shared" si="71"/>
        <v>0</v>
      </c>
      <c r="F163" s="43">
        <f t="shared" si="71"/>
        <v>0</v>
      </c>
      <c r="G163" s="43">
        <f t="shared" si="71"/>
        <v>0</v>
      </c>
      <c r="H163" s="45">
        <f t="shared" si="72"/>
        <v>0</v>
      </c>
      <c r="I163" s="30">
        <f t="shared" si="73"/>
        <v>0</v>
      </c>
      <c r="J163" s="29"/>
      <c r="K163" s="30"/>
      <c r="L163" s="29"/>
      <c r="M163" s="30">
        <f t="shared" si="74"/>
        <v>0</v>
      </c>
      <c r="N163" s="30">
        <f t="shared" si="75"/>
        <v>0</v>
      </c>
      <c r="O163" s="29"/>
      <c r="P163" s="30"/>
      <c r="Q163" s="29"/>
      <c r="R163" s="30">
        <f t="shared" si="76"/>
        <v>0</v>
      </c>
      <c r="S163" s="30">
        <f t="shared" si="77"/>
        <v>0</v>
      </c>
      <c r="T163" s="29"/>
      <c r="U163" s="30"/>
      <c r="V163" s="29"/>
      <c r="W163" s="30">
        <f t="shared" si="78"/>
        <v>0</v>
      </c>
    </row>
    <row r="164" spans="2:23" x14ac:dyDescent="0.3">
      <c r="B164" s="41">
        <f t="shared" si="79"/>
        <v>17</v>
      </c>
      <c r="C164" s="28" t="s">
        <v>16</v>
      </c>
      <c r="D164" s="43">
        <f t="shared" ref="D164:G164" si="80">D56-D111</f>
        <v>0</v>
      </c>
      <c r="E164" s="43">
        <f t="shared" si="80"/>
        <v>0</v>
      </c>
      <c r="F164" s="43">
        <f t="shared" si="80"/>
        <v>0</v>
      </c>
      <c r="G164" s="43">
        <f t="shared" si="80"/>
        <v>0</v>
      </c>
      <c r="H164" s="45">
        <f t="shared" si="72"/>
        <v>0</v>
      </c>
      <c r="I164" s="30">
        <f t="shared" si="73"/>
        <v>0</v>
      </c>
      <c r="J164" s="29"/>
      <c r="K164" s="30"/>
      <c r="L164" s="29"/>
      <c r="M164" s="30">
        <f t="shared" si="74"/>
        <v>0</v>
      </c>
      <c r="N164" s="30">
        <f t="shared" si="75"/>
        <v>0</v>
      </c>
      <c r="O164" s="29"/>
      <c r="P164" s="30"/>
      <c r="Q164" s="29"/>
      <c r="R164" s="30">
        <f t="shared" si="76"/>
        <v>0</v>
      </c>
      <c r="S164" s="30">
        <f t="shared" si="77"/>
        <v>0</v>
      </c>
      <c r="T164" s="29"/>
      <c r="U164" s="30"/>
      <c r="V164" s="29"/>
      <c r="W164" s="30">
        <f t="shared" si="78"/>
        <v>0</v>
      </c>
    </row>
    <row r="165" spans="2:23" ht="16" x14ac:dyDescent="0.3">
      <c r="B165" s="34"/>
      <c r="C165" s="35" t="s">
        <v>17</v>
      </c>
      <c r="D165" s="36">
        <f>SUM(D148:D163)</f>
        <v>10.374622749726301</v>
      </c>
      <c r="E165" s="36">
        <f>SUM(E148:E163)</f>
        <v>-0.72718061650153509</v>
      </c>
      <c r="F165" s="36">
        <f>SUM(F148:F163)</f>
        <v>0</v>
      </c>
      <c r="G165" s="36">
        <f>SUM(G148:G163)</f>
        <v>0</v>
      </c>
      <c r="H165" s="36">
        <f>SUM(H148:H163)</f>
        <v>9.6474421332247662</v>
      </c>
      <c r="I165" s="36">
        <f t="shared" ref="I165:W165" si="81">SUM(I148:I164)</f>
        <v>9.6474421332247662</v>
      </c>
      <c r="J165" s="36">
        <f t="shared" si="81"/>
        <v>0</v>
      </c>
      <c r="K165" s="36">
        <f t="shared" si="81"/>
        <v>0</v>
      </c>
      <c r="L165" s="36">
        <f t="shared" si="81"/>
        <v>0</v>
      </c>
      <c r="M165" s="36">
        <f t="shared" si="81"/>
        <v>9.6474421332247662</v>
      </c>
      <c r="N165" s="36">
        <f t="shared" si="81"/>
        <v>9.6474421332247662</v>
      </c>
      <c r="O165" s="36">
        <f t="shared" si="81"/>
        <v>0</v>
      </c>
      <c r="P165" s="36">
        <f t="shared" si="81"/>
        <v>0</v>
      </c>
      <c r="Q165" s="36">
        <f t="shared" si="81"/>
        <v>0</v>
      </c>
      <c r="R165" s="36">
        <f t="shared" si="81"/>
        <v>9.6474421332247662</v>
      </c>
      <c r="S165" s="36">
        <f t="shared" si="81"/>
        <v>9.6474421332247662</v>
      </c>
      <c r="T165" s="36">
        <f t="shared" si="81"/>
        <v>0</v>
      </c>
      <c r="U165" s="36">
        <f t="shared" si="81"/>
        <v>0</v>
      </c>
      <c r="V165" s="36">
        <f t="shared" si="81"/>
        <v>0</v>
      </c>
      <c r="W165" s="36">
        <f t="shared" si="81"/>
        <v>9.6474421332247662</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AG166"/>
  <sheetViews>
    <sheetView showGridLines="0" view="pageBreakPreview" zoomScale="56" zoomScaleNormal="68" zoomScaleSheetLayoutView="70" workbookViewId="0">
      <selection activeCell="D14" sqref="D14:D30"/>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106</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84"/>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84"/>
      <c r="E15" s="29">
        <v>0</v>
      </c>
      <c r="F15" s="29">
        <v>0</v>
      </c>
      <c r="G15" s="29"/>
      <c r="H15" s="29">
        <f t="shared" ref="H15:H30" si="0">D15+E15-F15-G15</f>
        <v>0</v>
      </c>
      <c r="I15" s="30">
        <f t="shared" ref="I15:I30" si="1">H15</f>
        <v>0</v>
      </c>
      <c r="J15" s="29">
        <v>0</v>
      </c>
      <c r="K15" s="29">
        <v>0</v>
      </c>
      <c r="L15" s="29"/>
      <c r="M15" s="30">
        <f t="shared" ref="M15:M30" si="2">I15+J15-K15-L15</f>
        <v>0</v>
      </c>
      <c r="N15" s="29">
        <f t="shared" ref="N15:N30" si="3">M15</f>
        <v>0</v>
      </c>
      <c r="O15" s="29">
        <v>0</v>
      </c>
      <c r="P15" s="29">
        <v>0</v>
      </c>
      <c r="Q15" s="29"/>
      <c r="R15" s="29">
        <f t="shared" ref="R15:R30" si="4">N15+O15-P15-Q15</f>
        <v>0</v>
      </c>
      <c r="S15" s="30">
        <f t="shared" ref="S15:S30" si="5">R15</f>
        <v>0</v>
      </c>
      <c r="T15" s="29">
        <v>0</v>
      </c>
      <c r="U15" s="30">
        <v>0</v>
      </c>
      <c r="V15" s="29"/>
      <c r="W15" s="30">
        <f t="shared" ref="W15:W30" si="6">S15+T15-U15-V15</f>
        <v>0</v>
      </c>
    </row>
    <row r="16" spans="1:23" s="26" customFormat="1" x14ac:dyDescent="0.3">
      <c r="B16" s="27">
        <f t="shared" ref="B16:B30" si="7">B15+1</f>
        <v>3</v>
      </c>
      <c r="C16" s="28" t="s">
        <v>2</v>
      </c>
      <c r="D16" s="84"/>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84"/>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84"/>
      <c r="E18" s="29">
        <v>1.6870836</v>
      </c>
      <c r="F18" s="31">
        <v>0</v>
      </c>
      <c r="G18" s="31"/>
      <c r="H18" s="29">
        <f t="shared" si="0"/>
        <v>1.6870836</v>
      </c>
      <c r="I18" s="30">
        <f t="shared" si="1"/>
        <v>1.6870836</v>
      </c>
      <c r="J18" s="29">
        <v>3.18</v>
      </c>
      <c r="K18" s="31">
        <v>0</v>
      </c>
      <c r="L18" s="31"/>
      <c r="M18" s="30">
        <f t="shared" si="2"/>
        <v>4.8670836</v>
      </c>
      <c r="N18" s="29">
        <f t="shared" si="3"/>
        <v>4.8670836</v>
      </c>
      <c r="O18" s="29">
        <v>0</v>
      </c>
      <c r="P18" s="31">
        <v>0</v>
      </c>
      <c r="Q18" s="29"/>
      <c r="R18" s="29">
        <f t="shared" si="4"/>
        <v>4.8670836</v>
      </c>
      <c r="S18" s="30">
        <f t="shared" si="5"/>
        <v>4.8670836</v>
      </c>
      <c r="T18" s="29">
        <v>0</v>
      </c>
      <c r="U18" s="30">
        <v>0</v>
      </c>
      <c r="V18" s="29"/>
      <c r="W18" s="30">
        <f t="shared" si="6"/>
        <v>4.8670836</v>
      </c>
    </row>
    <row r="19" spans="2:23" s="32" customFormat="1" x14ac:dyDescent="0.3">
      <c r="B19" s="27">
        <f t="shared" si="7"/>
        <v>6</v>
      </c>
      <c r="C19" s="28" t="s">
        <v>5</v>
      </c>
      <c r="D19" s="84"/>
      <c r="E19" s="29">
        <v>9.7662618000000005</v>
      </c>
      <c r="F19" s="29">
        <v>0</v>
      </c>
      <c r="G19" s="29"/>
      <c r="H19" s="29">
        <f t="shared" si="0"/>
        <v>9.7662618000000005</v>
      </c>
      <c r="I19" s="30">
        <f t="shared" si="1"/>
        <v>9.7662618000000005</v>
      </c>
      <c r="J19" s="29">
        <v>13.17</v>
      </c>
      <c r="K19" s="29">
        <v>0</v>
      </c>
      <c r="L19" s="29"/>
      <c r="M19" s="30">
        <f t="shared" si="2"/>
        <v>22.9362618</v>
      </c>
      <c r="N19" s="29">
        <f t="shared" si="3"/>
        <v>22.9362618</v>
      </c>
      <c r="O19" s="29">
        <v>24.414801000000001</v>
      </c>
      <c r="P19" s="29">
        <v>0</v>
      </c>
      <c r="Q19" s="29"/>
      <c r="R19" s="29">
        <f t="shared" si="4"/>
        <v>47.351062800000001</v>
      </c>
      <c r="S19" s="30">
        <f t="shared" si="5"/>
        <v>47.351062800000001</v>
      </c>
      <c r="T19" s="29">
        <v>0</v>
      </c>
      <c r="U19" s="30">
        <v>0</v>
      </c>
      <c r="V19" s="29"/>
      <c r="W19" s="30">
        <f t="shared" si="6"/>
        <v>47.351062800000001</v>
      </c>
    </row>
    <row r="20" spans="2:23" s="32" customFormat="1" x14ac:dyDescent="0.3">
      <c r="B20" s="27">
        <f t="shared" si="7"/>
        <v>7</v>
      </c>
      <c r="C20" s="28" t="s">
        <v>6</v>
      </c>
      <c r="D20" s="84"/>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84"/>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84"/>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84"/>
      <c r="E23" s="29">
        <v>2.1846524</v>
      </c>
      <c r="F23" s="29">
        <v>0</v>
      </c>
      <c r="G23" s="29"/>
      <c r="H23" s="29">
        <f t="shared" si="0"/>
        <v>2.1846524</v>
      </c>
      <c r="I23" s="30">
        <f t="shared" si="1"/>
        <v>2.1846524</v>
      </c>
      <c r="J23" s="29">
        <v>0</v>
      </c>
      <c r="K23" s="29">
        <v>0</v>
      </c>
      <c r="L23" s="29"/>
      <c r="M23" s="30">
        <f t="shared" si="2"/>
        <v>2.1846524</v>
      </c>
      <c r="N23" s="29">
        <f t="shared" si="3"/>
        <v>2.1846524</v>
      </c>
      <c r="O23" s="29">
        <v>0</v>
      </c>
      <c r="P23" s="29">
        <v>0</v>
      </c>
      <c r="Q23" s="29"/>
      <c r="R23" s="29">
        <f t="shared" si="4"/>
        <v>2.1846524</v>
      </c>
      <c r="S23" s="30">
        <f t="shared" si="5"/>
        <v>2.1846524</v>
      </c>
      <c r="T23" s="29">
        <v>0</v>
      </c>
      <c r="U23" s="30">
        <v>0</v>
      </c>
      <c r="V23" s="29"/>
      <c r="W23" s="30">
        <f t="shared" si="6"/>
        <v>2.1846524</v>
      </c>
    </row>
    <row r="24" spans="2:23" s="32" customFormat="1" x14ac:dyDescent="0.3">
      <c r="B24" s="27">
        <f t="shared" si="7"/>
        <v>11</v>
      </c>
      <c r="C24" s="28" t="s">
        <v>10</v>
      </c>
      <c r="D24" s="84"/>
      <c r="E24" s="29">
        <v>0.13712089999999999</v>
      </c>
      <c r="F24" s="29">
        <v>0</v>
      </c>
      <c r="G24" s="29"/>
      <c r="H24" s="29">
        <f t="shared" si="0"/>
        <v>0.13712089999999999</v>
      </c>
      <c r="I24" s="30">
        <f t="shared" si="1"/>
        <v>0.13712089999999999</v>
      </c>
      <c r="J24" s="29">
        <v>7.3968300000000001E-2</v>
      </c>
      <c r="K24" s="29">
        <v>0</v>
      </c>
      <c r="L24" s="29"/>
      <c r="M24" s="30">
        <f t="shared" si="2"/>
        <v>0.21108919999999998</v>
      </c>
      <c r="N24" s="29">
        <f t="shared" si="3"/>
        <v>0.21108919999999998</v>
      </c>
      <c r="O24" s="29">
        <v>0</v>
      </c>
      <c r="P24" s="29">
        <v>0</v>
      </c>
      <c r="Q24" s="29"/>
      <c r="R24" s="29">
        <f t="shared" si="4"/>
        <v>0.21108919999999998</v>
      </c>
      <c r="S24" s="30">
        <f t="shared" si="5"/>
        <v>0.21108919999999998</v>
      </c>
      <c r="T24" s="29">
        <v>0</v>
      </c>
      <c r="U24" s="30">
        <v>0</v>
      </c>
      <c r="V24" s="29"/>
      <c r="W24" s="30">
        <f t="shared" si="6"/>
        <v>0.21108919999999998</v>
      </c>
    </row>
    <row r="25" spans="2:23" s="32" customFormat="1" x14ac:dyDescent="0.3">
      <c r="B25" s="27">
        <f t="shared" si="7"/>
        <v>12</v>
      </c>
      <c r="C25" s="28" t="s">
        <v>11</v>
      </c>
      <c r="D25" s="84"/>
      <c r="E25" s="29">
        <v>0</v>
      </c>
      <c r="F25" s="29">
        <v>0</v>
      </c>
      <c r="G25" s="29"/>
      <c r="H25" s="29">
        <f t="shared" si="0"/>
        <v>0</v>
      </c>
      <c r="I25" s="30">
        <f t="shared" si="1"/>
        <v>0</v>
      </c>
      <c r="J25" s="29">
        <v>0</v>
      </c>
      <c r="K25" s="29">
        <v>0</v>
      </c>
      <c r="L25" s="29"/>
      <c r="M25" s="30">
        <f t="shared" si="2"/>
        <v>0</v>
      </c>
      <c r="N25" s="29">
        <f t="shared" si="3"/>
        <v>0</v>
      </c>
      <c r="O25" s="29">
        <v>0</v>
      </c>
      <c r="P25" s="29">
        <v>0</v>
      </c>
      <c r="Q25" s="29"/>
      <c r="R25" s="29">
        <f t="shared" si="4"/>
        <v>0</v>
      </c>
      <c r="S25" s="30">
        <f t="shared" si="5"/>
        <v>0</v>
      </c>
      <c r="T25" s="29">
        <v>0</v>
      </c>
      <c r="U25" s="30">
        <v>0</v>
      </c>
      <c r="V25" s="29"/>
      <c r="W25" s="30">
        <f t="shared" si="6"/>
        <v>0</v>
      </c>
    </row>
    <row r="26" spans="2:23" s="32" customFormat="1" x14ac:dyDescent="0.3">
      <c r="B26" s="27">
        <f t="shared" si="7"/>
        <v>13</v>
      </c>
      <c r="C26" s="28" t="s">
        <v>12</v>
      </c>
      <c r="D26" s="84"/>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84"/>
      <c r="E27" s="29">
        <v>0.14423554</v>
      </c>
      <c r="F27" s="29">
        <v>0.30060954500000003</v>
      </c>
      <c r="G27" s="29"/>
      <c r="H27" s="29">
        <f t="shared" si="0"/>
        <v>-0.15637400500000004</v>
      </c>
      <c r="I27" s="30">
        <f t="shared" si="1"/>
        <v>-0.15637400500000004</v>
      </c>
      <c r="J27" s="29">
        <v>0.15890559299999998</v>
      </c>
      <c r="K27" s="29">
        <v>0</v>
      </c>
      <c r="L27" s="29"/>
      <c r="M27" s="30">
        <f t="shared" si="2"/>
        <v>2.5315879999999458E-3</v>
      </c>
      <c r="N27" s="29">
        <f t="shared" si="3"/>
        <v>2.5315879999999458E-3</v>
      </c>
      <c r="O27" s="29">
        <v>0</v>
      </c>
      <c r="P27" s="29">
        <v>0</v>
      </c>
      <c r="Q27" s="29"/>
      <c r="R27" s="29">
        <f t="shared" si="4"/>
        <v>2.5315879999999458E-3</v>
      </c>
      <c r="S27" s="30">
        <f t="shared" si="5"/>
        <v>2.5315879999999458E-3</v>
      </c>
      <c r="T27" s="29">
        <v>0</v>
      </c>
      <c r="U27" s="30">
        <v>0</v>
      </c>
      <c r="V27" s="29"/>
      <c r="W27" s="30">
        <f t="shared" si="6"/>
        <v>2.5315879999999458E-3</v>
      </c>
    </row>
    <row r="28" spans="2:23" s="32" customFormat="1" x14ac:dyDescent="0.3">
      <c r="B28" s="27">
        <f t="shared" si="7"/>
        <v>15</v>
      </c>
      <c r="C28" s="28" t="s">
        <v>14</v>
      </c>
      <c r="D28" s="84"/>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84"/>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84"/>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0</v>
      </c>
      <c r="E31" s="36">
        <f>SUM(E14:E30)</f>
        <v>13.919354240000001</v>
      </c>
      <c r="F31" s="36">
        <f t="shared" ref="F31:W31" si="8">SUM(F14:F30)</f>
        <v>0.30060954500000003</v>
      </c>
      <c r="G31" s="36">
        <f t="shared" si="8"/>
        <v>0</v>
      </c>
      <c r="H31" s="36">
        <f t="shared" si="8"/>
        <v>13.618744695</v>
      </c>
      <c r="I31" s="36">
        <f t="shared" si="8"/>
        <v>13.618744695</v>
      </c>
      <c r="J31" s="36">
        <f t="shared" si="8"/>
        <v>16.582873893000002</v>
      </c>
      <c r="K31" s="36">
        <f t="shared" si="8"/>
        <v>0</v>
      </c>
      <c r="L31" s="36">
        <f t="shared" si="8"/>
        <v>0</v>
      </c>
      <c r="M31" s="36">
        <f t="shared" si="8"/>
        <v>30.201618588000002</v>
      </c>
      <c r="N31" s="36">
        <f t="shared" si="8"/>
        <v>30.201618588000002</v>
      </c>
      <c r="O31" s="36">
        <f t="shared" si="8"/>
        <v>24.414801000000001</v>
      </c>
      <c r="P31" s="36">
        <f t="shared" si="8"/>
        <v>0</v>
      </c>
      <c r="Q31" s="36">
        <f t="shared" si="8"/>
        <v>0</v>
      </c>
      <c r="R31" s="36">
        <f t="shared" si="8"/>
        <v>54.616419587999999</v>
      </c>
      <c r="S31" s="36">
        <f t="shared" si="8"/>
        <v>54.616419587999999</v>
      </c>
      <c r="T31" s="36">
        <f t="shared" si="8"/>
        <v>0</v>
      </c>
      <c r="U31" s="36">
        <f t="shared" si="8"/>
        <v>0</v>
      </c>
      <c r="V31" s="36">
        <f t="shared" si="8"/>
        <v>0</v>
      </c>
      <c r="W31" s="36">
        <f t="shared" si="8"/>
        <v>54.616419587999999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0</v>
      </c>
      <c r="E41" s="29">
        <v>0</v>
      </c>
      <c r="F41" s="30">
        <v>0</v>
      </c>
      <c r="G41" s="29"/>
      <c r="H41" s="30">
        <f t="shared" ref="H41:H56" si="10">D41+E41-F41-G41</f>
        <v>0</v>
      </c>
      <c r="I41" s="30">
        <f t="shared" ref="I41:I56" si="11">H41</f>
        <v>0</v>
      </c>
      <c r="J41" s="29">
        <v>0</v>
      </c>
      <c r="K41" s="30">
        <v>0</v>
      </c>
      <c r="L41" s="29"/>
      <c r="M41" s="30">
        <f t="shared" ref="M41:M56" si="12">I41+J41-K41-L41</f>
        <v>0</v>
      </c>
      <c r="N41" s="30">
        <f t="shared" ref="N41:N56" si="13">M41</f>
        <v>0</v>
      </c>
      <c r="O41" s="29">
        <v>0</v>
      </c>
      <c r="P41" s="30">
        <v>0</v>
      </c>
      <c r="Q41" s="29"/>
      <c r="R41" s="30">
        <f t="shared" ref="R41:R56" si="14">N41+O41-P41-Q41</f>
        <v>0</v>
      </c>
      <c r="S41" s="30">
        <f t="shared" ref="S41:S56" si="15">R41</f>
        <v>0</v>
      </c>
      <c r="T41" s="29">
        <v>0</v>
      </c>
      <c r="U41" s="30">
        <v>0</v>
      </c>
      <c r="V41" s="29"/>
      <c r="W41" s="30">
        <f t="shared" ref="W41:W56" si="16">S41+T41-U41-V41</f>
        <v>0</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4.8670836</v>
      </c>
      <c r="E44" s="29">
        <v>0</v>
      </c>
      <c r="F44" s="30">
        <v>0</v>
      </c>
      <c r="G44" s="29"/>
      <c r="H44" s="30">
        <f t="shared" si="10"/>
        <v>4.8670836</v>
      </c>
      <c r="I44" s="30">
        <f t="shared" si="11"/>
        <v>4.8670836</v>
      </c>
      <c r="J44" s="29">
        <v>0</v>
      </c>
      <c r="K44" s="30">
        <v>0</v>
      </c>
      <c r="L44" s="29"/>
      <c r="M44" s="30">
        <f t="shared" si="12"/>
        <v>4.8670836</v>
      </c>
      <c r="N44" s="30">
        <f t="shared" si="13"/>
        <v>4.8670836</v>
      </c>
      <c r="O44" s="29">
        <v>0</v>
      </c>
      <c r="P44" s="30">
        <v>0</v>
      </c>
      <c r="Q44" s="29"/>
      <c r="R44" s="30">
        <f t="shared" si="14"/>
        <v>4.8670836</v>
      </c>
      <c r="S44" s="30">
        <f t="shared" si="15"/>
        <v>4.8670836</v>
      </c>
      <c r="T44" s="29">
        <v>0</v>
      </c>
      <c r="U44" s="30">
        <v>0</v>
      </c>
      <c r="V44" s="29"/>
      <c r="W44" s="30">
        <f t="shared" si="16"/>
        <v>4.8670836</v>
      </c>
    </row>
    <row r="45" spans="1:33" s="32" customFormat="1" x14ac:dyDescent="0.3">
      <c r="A45" s="26"/>
      <c r="B45" s="27">
        <f t="shared" si="17"/>
        <v>6</v>
      </c>
      <c r="C45" s="28" t="s">
        <v>5</v>
      </c>
      <c r="D45" s="30">
        <f t="shared" si="9"/>
        <v>47.351062800000001</v>
      </c>
      <c r="E45" s="29">
        <v>0</v>
      </c>
      <c r="F45" s="30">
        <v>0</v>
      </c>
      <c r="G45" s="29"/>
      <c r="H45" s="30">
        <f t="shared" si="10"/>
        <v>47.351062800000001</v>
      </c>
      <c r="I45" s="30">
        <f t="shared" si="11"/>
        <v>47.351062800000001</v>
      </c>
      <c r="J45" s="29">
        <v>0</v>
      </c>
      <c r="K45" s="30">
        <v>0</v>
      </c>
      <c r="L45" s="29"/>
      <c r="M45" s="30">
        <f t="shared" si="12"/>
        <v>47.351062800000001</v>
      </c>
      <c r="N45" s="30">
        <f t="shared" si="13"/>
        <v>47.351062800000001</v>
      </c>
      <c r="O45" s="29">
        <v>0</v>
      </c>
      <c r="P45" s="30">
        <v>0</v>
      </c>
      <c r="Q45" s="29"/>
      <c r="R45" s="30">
        <f t="shared" si="14"/>
        <v>47.351062800000001</v>
      </c>
      <c r="S45" s="30">
        <f t="shared" si="15"/>
        <v>47.351062800000001</v>
      </c>
      <c r="T45" s="29">
        <v>0</v>
      </c>
      <c r="U45" s="30">
        <v>0</v>
      </c>
      <c r="V45" s="29"/>
      <c r="W45" s="30">
        <f t="shared" si="16"/>
        <v>47.351062800000001</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2.1846524</v>
      </c>
      <c r="E49" s="29">
        <v>0</v>
      </c>
      <c r="F49" s="30">
        <v>0</v>
      </c>
      <c r="G49" s="29"/>
      <c r="H49" s="30">
        <f t="shared" si="10"/>
        <v>2.1846524</v>
      </c>
      <c r="I49" s="30">
        <f t="shared" si="11"/>
        <v>2.1846524</v>
      </c>
      <c r="J49" s="29">
        <v>0</v>
      </c>
      <c r="K49" s="30">
        <v>0</v>
      </c>
      <c r="L49" s="29"/>
      <c r="M49" s="30">
        <f t="shared" si="12"/>
        <v>2.1846524</v>
      </c>
      <c r="N49" s="30">
        <f t="shared" si="13"/>
        <v>2.1846524</v>
      </c>
      <c r="O49" s="29">
        <v>0</v>
      </c>
      <c r="P49" s="30">
        <v>0</v>
      </c>
      <c r="Q49" s="29"/>
      <c r="R49" s="30">
        <f t="shared" si="14"/>
        <v>2.1846524</v>
      </c>
      <c r="S49" s="30">
        <f t="shared" si="15"/>
        <v>2.1846524</v>
      </c>
      <c r="T49" s="29">
        <v>0</v>
      </c>
      <c r="U49" s="30">
        <v>0</v>
      </c>
      <c r="V49" s="29"/>
      <c r="W49" s="30">
        <f t="shared" si="16"/>
        <v>2.1846524</v>
      </c>
    </row>
    <row r="50" spans="1:23" s="32" customFormat="1" x14ac:dyDescent="0.3">
      <c r="A50" s="26"/>
      <c r="B50" s="27">
        <f t="shared" si="17"/>
        <v>11</v>
      </c>
      <c r="C50" s="28" t="s">
        <v>10</v>
      </c>
      <c r="D50" s="30">
        <f t="shared" si="9"/>
        <v>0.21108919999999998</v>
      </c>
      <c r="E50" s="29">
        <v>0</v>
      </c>
      <c r="F50" s="30">
        <v>0</v>
      </c>
      <c r="G50" s="29"/>
      <c r="H50" s="30">
        <f t="shared" si="10"/>
        <v>0.21108919999999998</v>
      </c>
      <c r="I50" s="30">
        <f t="shared" si="11"/>
        <v>0.21108919999999998</v>
      </c>
      <c r="J50" s="29">
        <v>0</v>
      </c>
      <c r="K50" s="30">
        <v>0</v>
      </c>
      <c r="L50" s="29"/>
      <c r="M50" s="30">
        <f t="shared" si="12"/>
        <v>0.21108919999999998</v>
      </c>
      <c r="N50" s="30">
        <f t="shared" si="13"/>
        <v>0.21108919999999998</v>
      </c>
      <c r="O50" s="29">
        <v>0</v>
      </c>
      <c r="P50" s="30">
        <v>0</v>
      </c>
      <c r="Q50" s="29"/>
      <c r="R50" s="30">
        <f t="shared" si="14"/>
        <v>0.21108919999999998</v>
      </c>
      <c r="S50" s="30">
        <f t="shared" si="15"/>
        <v>0.21108919999999998</v>
      </c>
      <c r="T50" s="29">
        <v>0</v>
      </c>
      <c r="U50" s="30">
        <v>0</v>
      </c>
      <c r="V50" s="29"/>
      <c r="W50" s="30">
        <f t="shared" si="16"/>
        <v>0.21108919999999998</v>
      </c>
    </row>
    <row r="51" spans="1:23" s="37" customFormat="1" x14ac:dyDescent="0.3">
      <c r="A51" s="26"/>
      <c r="B51" s="27">
        <f t="shared" si="17"/>
        <v>12</v>
      </c>
      <c r="C51" s="28" t="s">
        <v>11</v>
      </c>
      <c r="D51" s="30">
        <f t="shared" si="9"/>
        <v>0</v>
      </c>
      <c r="E51" s="29">
        <v>0</v>
      </c>
      <c r="F51" s="30">
        <v>0</v>
      </c>
      <c r="G51" s="29"/>
      <c r="H51" s="30">
        <f t="shared" si="10"/>
        <v>0</v>
      </c>
      <c r="I51" s="30">
        <f t="shared" si="11"/>
        <v>0</v>
      </c>
      <c r="J51" s="29">
        <v>0</v>
      </c>
      <c r="K51" s="30">
        <v>0</v>
      </c>
      <c r="L51" s="29"/>
      <c r="M51" s="30">
        <f t="shared" si="12"/>
        <v>0</v>
      </c>
      <c r="N51" s="30">
        <f t="shared" si="13"/>
        <v>0</v>
      </c>
      <c r="O51" s="29">
        <v>0</v>
      </c>
      <c r="P51" s="30">
        <v>0</v>
      </c>
      <c r="Q51" s="29"/>
      <c r="R51" s="30">
        <f t="shared" si="14"/>
        <v>0</v>
      </c>
      <c r="S51" s="30">
        <f t="shared" si="15"/>
        <v>0</v>
      </c>
      <c r="T51" s="29">
        <v>0</v>
      </c>
      <c r="U51" s="30">
        <v>0</v>
      </c>
      <c r="V51" s="29"/>
      <c r="W51" s="30">
        <f t="shared" si="16"/>
        <v>0</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2.5315879999999458E-3</v>
      </c>
      <c r="E53" s="29">
        <v>0</v>
      </c>
      <c r="F53" s="30">
        <v>0</v>
      </c>
      <c r="G53" s="29"/>
      <c r="H53" s="30">
        <f t="shared" si="10"/>
        <v>2.5315879999999458E-3</v>
      </c>
      <c r="I53" s="30">
        <f t="shared" si="11"/>
        <v>2.5315879999999458E-3</v>
      </c>
      <c r="J53" s="29">
        <v>0</v>
      </c>
      <c r="K53" s="30">
        <v>0</v>
      </c>
      <c r="L53" s="29"/>
      <c r="M53" s="30">
        <f t="shared" si="12"/>
        <v>2.5315879999999458E-3</v>
      </c>
      <c r="N53" s="30">
        <f t="shared" si="13"/>
        <v>2.5315879999999458E-3</v>
      </c>
      <c r="O53" s="29">
        <v>0</v>
      </c>
      <c r="P53" s="30">
        <v>0</v>
      </c>
      <c r="Q53" s="29"/>
      <c r="R53" s="30">
        <f t="shared" si="14"/>
        <v>2.5315879999999458E-3</v>
      </c>
      <c r="S53" s="30">
        <f t="shared" si="15"/>
        <v>2.5315879999999458E-3</v>
      </c>
      <c r="T53" s="29">
        <v>0</v>
      </c>
      <c r="U53" s="30">
        <v>0</v>
      </c>
      <c r="V53" s="29"/>
      <c r="W53" s="30">
        <f t="shared" si="16"/>
        <v>2.5315879999999458E-3</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54.616419587999999</v>
      </c>
      <c r="E57" s="36">
        <f>SUM(E40:E56)</f>
        <v>0</v>
      </c>
      <c r="F57" s="36">
        <f>SUM(F40:F56)</f>
        <v>0</v>
      </c>
      <c r="G57" s="36">
        <f>SUM(G40:G56)</f>
        <v>0</v>
      </c>
      <c r="H57" s="36">
        <f>SUM(H40:H56)</f>
        <v>54.616419587999999</v>
      </c>
      <c r="I57" s="36">
        <f t="shared" ref="I57:W57" si="18">SUM(I40:I56)</f>
        <v>54.616419587999999</v>
      </c>
      <c r="J57" s="36">
        <f t="shared" si="18"/>
        <v>0</v>
      </c>
      <c r="K57" s="36">
        <f t="shared" si="18"/>
        <v>0</v>
      </c>
      <c r="L57" s="36">
        <f t="shared" si="18"/>
        <v>0</v>
      </c>
      <c r="M57" s="36">
        <f t="shared" si="18"/>
        <v>54.616419587999999</v>
      </c>
      <c r="N57" s="36">
        <f t="shared" si="18"/>
        <v>54.616419587999999</v>
      </c>
      <c r="O57" s="36">
        <f t="shared" si="18"/>
        <v>0</v>
      </c>
      <c r="P57" s="36">
        <f t="shared" si="18"/>
        <v>0</v>
      </c>
      <c r="Q57" s="36">
        <f t="shared" si="18"/>
        <v>0</v>
      </c>
      <c r="R57" s="36">
        <f t="shared" si="18"/>
        <v>54.616419587999999</v>
      </c>
      <c r="S57" s="36">
        <f t="shared" si="18"/>
        <v>54.616419587999999</v>
      </c>
      <c r="T57" s="36">
        <f t="shared" si="18"/>
        <v>0</v>
      </c>
      <c r="U57" s="36">
        <f t="shared" si="18"/>
        <v>0</v>
      </c>
      <c r="V57" s="36">
        <f t="shared" si="18"/>
        <v>0</v>
      </c>
      <c r="W57" s="36">
        <f t="shared" si="18"/>
        <v>54.616419587999999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93.878648508767867</v>
      </c>
      <c r="E69" s="43">
        <f t="shared" si="19"/>
        <v>0</v>
      </c>
      <c r="F69" s="43">
        <f t="shared" ref="F69:F84" si="25">IFERROR(IF(D69=0,0,D69/D15*F15),0)</f>
        <v>0</v>
      </c>
      <c r="G69" s="44"/>
      <c r="H69" s="48">
        <f>D69+E69-F69-G69</f>
        <v>93.878648508767867</v>
      </c>
      <c r="I69" s="45">
        <f t="shared" ref="I69:I84" si="26">H69</f>
        <v>93.878648508767867</v>
      </c>
      <c r="J69" s="43">
        <f t="shared" ref="J69:J84" si="27">IF((IFERROR(I69/((I15+J15)*90%),0))&lt;70%,MIN((MAX((I15+J15)*90%-I69,0)),(I15+J15/2)*$A69),MAX((J15+I15)*90%-I69,0)/J$86)</f>
        <v>0</v>
      </c>
      <c r="K69" s="43">
        <f t="shared" ref="K69:K84" si="28">IFERROR(IF(I69=0,0,I69/I15*K15),0)</f>
        <v>0</v>
      </c>
      <c r="L69" s="44"/>
      <c r="M69" s="45">
        <f t="shared" si="20"/>
        <v>93.878648508767867</v>
      </c>
      <c r="N69" s="43">
        <f t="shared" ref="N69:N84" si="29">M69</f>
        <v>93.878648508767867</v>
      </c>
      <c r="O69" s="43">
        <f t="shared" si="21"/>
        <v>0</v>
      </c>
      <c r="P69" s="43">
        <f t="shared" si="22"/>
        <v>0</v>
      </c>
      <c r="Q69" s="44"/>
      <c r="R69" s="43">
        <f t="shared" ref="R69:R84" si="30">N69+O69-P69-Q69</f>
        <v>93.878648508767867</v>
      </c>
      <c r="S69" s="45">
        <f t="shared" ref="S69:S84" si="31">R69</f>
        <v>93.878648508767867</v>
      </c>
      <c r="T69" s="43">
        <f t="shared" si="23"/>
        <v>0</v>
      </c>
      <c r="U69" s="43">
        <f t="shared" si="24"/>
        <v>0</v>
      </c>
      <c r="V69" s="44"/>
      <c r="W69" s="45">
        <f t="shared" ref="W69:W84" si="32">S69+T69-U69-V69</f>
        <v>93.878648508767867</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161.37315459635266</v>
      </c>
      <c r="E71" s="43">
        <f t="shared" si="19"/>
        <v>0</v>
      </c>
      <c r="F71" s="43">
        <f t="shared" si="25"/>
        <v>0</v>
      </c>
      <c r="G71" s="44"/>
      <c r="H71" s="43">
        <f t="shared" si="34"/>
        <v>161.37315459635266</v>
      </c>
      <c r="I71" s="45">
        <f t="shared" si="26"/>
        <v>161.37315459635266</v>
      </c>
      <c r="J71" s="43">
        <f t="shared" si="27"/>
        <v>0</v>
      </c>
      <c r="K71" s="43">
        <f t="shared" si="28"/>
        <v>0</v>
      </c>
      <c r="L71" s="44"/>
      <c r="M71" s="45">
        <f t="shared" si="20"/>
        <v>161.37315459635266</v>
      </c>
      <c r="N71" s="43">
        <f t="shared" si="29"/>
        <v>161.37315459635266</v>
      </c>
      <c r="O71" s="43">
        <f t="shared" si="21"/>
        <v>0</v>
      </c>
      <c r="P71" s="43">
        <f t="shared" si="22"/>
        <v>0</v>
      </c>
      <c r="Q71" s="44"/>
      <c r="R71" s="43">
        <f t="shared" si="30"/>
        <v>161.37315459635266</v>
      </c>
      <c r="S71" s="45">
        <f t="shared" si="31"/>
        <v>161.37315459635266</v>
      </c>
      <c r="T71" s="43">
        <f t="shared" si="23"/>
        <v>0</v>
      </c>
      <c r="U71" s="43">
        <f t="shared" si="24"/>
        <v>0</v>
      </c>
      <c r="V71" s="44"/>
      <c r="W71" s="45">
        <f t="shared" si="32"/>
        <v>161.37315459635266</v>
      </c>
      <c r="Y71" s="46">
        <v>5.28E-2</v>
      </c>
    </row>
    <row r="72" spans="1:25" x14ac:dyDescent="0.3">
      <c r="A72" s="46">
        <v>3.3399999999999999E-2</v>
      </c>
      <c r="B72" s="41">
        <f t="shared" si="33"/>
        <v>5</v>
      </c>
      <c r="C72" s="42" t="s">
        <v>4</v>
      </c>
      <c r="D72" s="43">
        <v>88.871947037578991</v>
      </c>
      <c r="E72" s="43">
        <f t="shared" si="19"/>
        <v>0</v>
      </c>
      <c r="F72" s="43">
        <f t="shared" si="25"/>
        <v>0</v>
      </c>
      <c r="G72" s="44"/>
      <c r="H72" s="43">
        <f t="shared" si="34"/>
        <v>88.871947037578991</v>
      </c>
      <c r="I72" s="45">
        <f t="shared" si="26"/>
        <v>88.871947037578991</v>
      </c>
      <c r="J72" s="43">
        <f t="shared" si="27"/>
        <v>0</v>
      </c>
      <c r="K72" s="43">
        <f t="shared" si="28"/>
        <v>0</v>
      </c>
      <c r="L72" s="44"/>
      <c r="M72" s="45">
        <f t="shared" si="20"/>
        <v>88.871947037578991</v>
      </c>
      <c r="N72" s="43">
        <f t="shared" si="29"/>
        <v>88.871947037578991</v>
      </c>
      <c r="O72" s="43">
        <f t="shared" si="21"/>
        <v>0</v>
      </c>
      <c r="P72" s="43">
        <f t="shared" si="22"/>
        <v>0</v>
      </c>
      <c r="Q72" s="44"/>
      <c r="R72" s="43">
        <f t="shared" si="30"/>
        <v>88.871947037578991</v>
      </c>
      <c r="S72" s="45">
        <f t="shared" si="31"/>
        <v>88.871947037578991</v>
      </c>
      <c r="T72" s="43">
        <f t="shared" si="23"/>
        <v>0</v>
      </c>
      <c r="U72" s="43">
        <f t="shared" si="24"/>
        <v>0</v>
      </c>
      <c r="V72" s="44"/>
      <c r="W72" s="45">
        <f t="shared" si="32"/>
        <v>88.871947037578991</v>
      </c>
      <c r="Y72" s="46">
        <v>3.3399999999999999E-2</v>
      </c>
    </row>
    <row r="73" spans="1:25" x14ac:dyDescent="0.3">
      <c r="A73" s="46">
        <v>5.28E-2</v>
      </c>
      <c r="B73" s="41">
        <f t="shared" si="33"/>
        <v>6</v>
      </c>
      <c r="C73" s="42" t="s">
        <v>5</v>
      </c>
      <c r="D73" s="43">
        <v>2567.218540027804</v>
      </c>
      <c r="E73" s="43">
        <f t="shared" si="19"/>
        <v>0</v>
      </c>
      <c r="F73" s="43">
        <f>IFERROR(IF(D73=0,0,D73/D19*F19),0)</f>
        <v>0</v>
      </c>
      <c r="G73" s="44"/>
      <c r="H73" s="43">
        <f t="shared" si="34"/>
        <v>2567.218540027804</v>
      </c>
      <c r="I73" s="45">
        <f t="shared" si="26"/>
        <v>2567.218540027804</v>
      </c>
      <c r="J73" s="43">
        <f t="shared" si="27"/>
        <v>0</v>
      </c>
      <c r="K73" s="43">
        <f t="shared" si="28"/>
        <v>0</v>
      </c>
      <c r="L73" s="44"/>
      <c r="M73" s="45">
        <f t="shared" si="20"/>
        <v>2567.218540027804</v>
      </c>
      <c r="N73" s="43">
        <f t="shared" si="29"/>
        <v>2567.218540027804</v>
      </c>
      <c r="O73" s="43">
        <f t="shared" si="21"/>
        <v>0</v>
      </c>
      <c r="P73" s="43">
        <f t="shared" si="22"/>
        <v>0</v>
      </c>
      <c r="Q73" s="44"/>
      <c r="R73" s="43">
        <f t="shared" si="30"/>
        <v>2567.218540027804</v>
      </c>
      <c r="S73" s="45">
        <f t="shared" si="31"/>
        <v>2567.218540027804</v>
      </c>
      <c r="T73" s="43">
        <f t="shared" si="23"/>
        <v>0</v>
      </c>
      <c r="U73" s="43">
        <f t="shared" si="24"/>
        <v>0</v>
      </c>
      <c r="V73" s="44"/>
      <c r="W73" s="45">
        <f t="shared" si="32"/>
        <v>2567.218540027804</v>
      </c>
      <c r="Y73" s="46">
        <v>5.28E-2</v>
      </c>
    </row>
    <row r="74" spans="1:25" x14ac:dyDescent="0.3">
      <c r="A74" s="46">
        <v>0.18</v>
      </c>
      <c r="B74" s="41">
        <f t="shared" si="33"/>
        <v>7</v>
      </c>
      <c r="C74" s="42" t="s">
        <v>6</v>
      </c>
      <c r="D74" s="43">
        <v>2.0204887296274059</v>
      </c>
      <c r="E74" s="43">
        <f t="shared" si="19"/>
        <v>0</v>
      </c>
      <c r="F74" s="43">
        <f t="shared" si="25"/>
        <v>0</v>
      </c>
      <c r="G74" s="44"/>
      <c r="H74" s="43">
        <f t="shared" si="34"/>
        <v>2.0204887296274059</v>
      </c>
      <c r="I74" s="45">
        <f t="shared" si="26"/>
        <v>2.0204887296274059</v>
      </c>
      <c r="J74" s="43">
        <f t="shared" si="27"/>
        <v>0</v>
      </c>
      <c r="K74" s="43">
        <f t="shared" si="28"/>
        <v>0</v>
      </c>
      <c r="L74" s="44"/>
      <c r="M74" s="45">
        <f t="shared" si="20"/>
        <v>2.0204887296274059</v>
      </c>
      <c r="N74" s="43">
        <f t="shared" si="29"/>
        <v>2.0204887296274059</v>
      </c>
      <c r="O74" s="43">
        <f t="shared" si="21"/>
        <v>0</v>
      </c>
      <c r="P74" s="43">
        <f t="shared" si="22"/>
        <v>0</v>
      </c>
      <c r="Q74" s="44"/>
      <c r="R74" s="43">
        <f t="shared" si="30"/>
        <v>2.0204887296274059</v>
      </c>
      <c r="S74" s="45">
        <f t="shared" si="31"/>
        <v>2.0204887296274059</v>
      </c>
      <c r="T74" s="43">
        <f t="shared" si="23"/>
        <v>0</v>
      </c>
      <c r="U74" s="43">
        <f t="shared" si="24"/>
        <v>0</v>
      </c>
      <c r="V74" s="44"/>
      <c r="W74" s="45">
        <f t="shared" si="32"/>
        <v>2.0204887296274059</v>
      </c>
      <c r="Y74" s="46">
        <v>0.18</v>
      </c>
    </row>
    <row r="75" spans="1:25" x14ac:dyDescent="0.3">
      <c r="A75" s="46">
        <v>5.28E-2</v>
      </c>
      <c r="B75" s="41">
        <f t="shared" si="33"/>
        <v>8</v>
      </c>
      <c r="C75" s="42" t="s">
        <v>7</v>
      </c>
      <c r="D75" s="43">
        <v>8.0547058829672363E-3</v>
      </c>
      <c r="E75" s="43">
        <f t="shared" si="19"/>
        <v>0</v>
      </c>
      <c r="F75" s="43">
        <f t="shared" si="25"/>
        <v>0</v>
      </c>
      <c r="G75" s="44"/>
      <c r="H75" s="43">
        <f t="shared" si="34"/>
        <v>8.0547058829672363E-3</v>
      </c>
      <c r="I75" s="45">
        <f t="shared" si="26"/>
        <v>8.0547058829672363E-3</v>
      </c>
      <c r="J75" s="43">
        <f t="shared" si="27"/>
        <v>0</v>
      </c>
      <c r="K75" s="43">
        <f t="shared" si="28"/>
        <v>0</v>
      </c>
      <c r="L75" s="44"/>
      <c r="M75" s="45">
        <f t="shared" si="20"/>
        <v>8.0547058829672363E-3</v>
      </c>
      <c r="N75" s="43">
        <f t="shared" si="29"/>
        <v>8.0547058829672363E-3</v>
      </c>
      <c r="O75" s="43">
        <f t="shared" si="21"/>
        <v>0</v>
      </c>
      <c r="P75" s="43">
        <f t="shared" si="22"/>
        <v>0</v>
      </c>
      <c r="Q75" s="44"/>
      <c r="R75" s="43">
        <f t="shared" si="30"/>
        <v>8.0547058829672363E-3</v>
      </c>
      <c r="S75" s="45">
        <f t="shared" si="31"/>
        <v>8.0547058829672363E-3</v>
      </c>
      <c r="T75" s="43">
        <f t="shared" si="23"/>
        <v>0</v>
      </c>
      <c r="U75" s="43">
        <f t="shared" si="24"/>
        <v>0</v>
      </c>
      <c r="V75" s="44"/>
      <c r="W75" s="45">
        <f t="shared" si="32"/>
        <v>8.0547058829672363E-3</v>
      </c>
      <c r="Y75" s="46">
        <v>5.28E-2</v>
      </c>
    </row>
    <row r="76" spans="1:25" x14ac:dyDescent="0.3">
      <c r="A76" s="46">
        <v>5.28E-2</v>
      </c>
      <c r="B76" s="41">
        <f t="shared" si="33"/>
        <v>9</v>
      </c>
      <c r="C76" s="42" t="s">
        <v>8</v>
      </c>
      <c r="D76" s="43">
        <v>22.936860760204738</v>
      </c>
      <c r="E76" s="43">
        <f t="shared" si="19"/>
        <v>0</v>
      </c>
      <c r="F76" s="43">
        <f t="shared" si="25"/>
        <v>0</v>
      </c>
      <c r="G76" s="44"/>
      <c r="H76" s="43">
        <f t="shared" si="34"/>
        <v>22.936860760204738</v>
      </c>
      <c r="I76" s="45">
        <f t="shared" si="26"/>
        <v>22.936860760204738</v>
      </c>
      <c r="J76" s="43">
        <f t="shared" si="27"/>
        <v>0</v>
      </c>
      <c r="K76" s="43">
        <f t="shared" si="28"/>
        <v>0</v>
      </c>
      <c r="L76" s="44"/>
      <c r="M76" s="45">
        <f t="shared" si="20"/>
        <v>22.936860760204738</v>
      </c>
      <c r="N76" s="43">
        <f t="shared" si="29"/>
        <v>22.936860760204738</v>
      </c>
      <c r="O76" s="43">
        <f t="shared" si="21"/>
        <v>0</v>
      </c>
      <c r="P76" s="43">
        <f t="shared" si="22"/>
        <v>0</v>
      </c>
      <c r="Q76" s="44"/>
      <c r="R76" s="43">
        <f t="shared" si="30"/>
        <v>22.936860760204738</v>
      </c>
      <c r="S76" s="45">
        <f t="shared" si="31"/>
        <v>22.936860760204738</v>
      </c>
      <c r="T76" s="43">
        <f t="shared" si="23"/>
        <v>0</v>
      </c>
      <c r="U76" s="43">
        <f t="shared" si="24"/>
        <v>0</v>
      </c>
      <c r="V76" s="44"/>
      <c r="W76" s="45">
        <f t="shared" si="32"/>
        <v>22.936860760204738</v>
      </c>
      <c r="Y76" s="46">
        <v>5.28E-2</v>
      </c>
    </row>
    <row r="77" spans="1:25" x14ac:dyDescent="0.3">
      <c r="A77" s="46">
        <v>9.5000000000000001E-2</v>
      </c>
      <c r="B77" s="41">
        <f t="shared" si="33"/>
        <v>10</v>
      </c>
      <c r="C77" s="42" t="s">
        <v>9</v>
      </c>
      <c r="D77" s="43">
        <v>1.0343598742282865</v>
      </c>
      <c r="E77" s="43">
        <f t="shared" si="19"/>
        <v>0.10377098900000001</v>
      </c>
      <c r="F77" s="43">
        <f t="shared" si="25"/>
        <v>0</v>
      </c>
      <c r="G77" s="44"/>
      <c r="H77" s="43">
        <f t="shared" si="34"/>
        <v>1.1381308632282865</v>
      </c>
      <c r="I77" s="45">
        <f t="shared" si="26"/>
        <v>1.1381308632282865</v>
      </c>
      <c r="J77" s="43">
        <f t="shared" si="27"/>
        <v>0.20754197800000002</v>
      </c>
      <c r="K77" s="43">
        <f t="shared" si="28"/>
        <v>0</v>
      </c>
      <c r="L77" s="44"/>
      <c r="M77" s="45">
        <f t="shared" si="20"/>
        <v>1.3456728412282866</v>
      </c>
      <c r="N77" s="43">
        <f t="shared" si="29"/>
        <v>1.3456728412282866</v>
      </c>
      <c r="O77" s="43">
        <f t="shared" si="21"/>
        <v>0.20754197800000002</v>
      </c>
      <c r="P77" s="43">
        <f t="shared" si="22"/>
        <v>0</v>
      </c>
      <c r="Q77" s="44"/>
      <c r="R77" s="43">
        <f t="shared" si="30"/>
        <v>1.5532148192282866</v>
      </c>
      <c r="S77" s="45">
        <f t="shared" si="31"/>
        <v>1.5532148192282866</v>
      </c>
      <c r="T77" s="43">
        <f t="shared" si="23"/>
        <v>3.1282536968283779E-2</v>
      </c>
      <c r="U77" s="43">
        <f t="shared" si="24"/>
        <v>0</v>
      </c>
      <c r="V77" s="44"/>
      <c r="W77" s="45">
        <f t="shared" si="32"/>
        <v>1.5844973561965705</v>
      </c>
      <c r="Y77" s="46">
        <v>9.5000000000000001E-2</v>
      </c>
    </row>
    <row r="78" spans="1:25" x14ac:dyDescent="0.3">
      <c r="A78" s="46">
        <v>6.3299999999999995E-2</v>
      </c>
      <c r="B78" s="41">
        <f t="shared" si="33"/>
        <v>11</v>
      </c>
      <c r="C78" s="42" t="s">
        <v>10</v>
      </c>
      <c r="D78" s="43">
        <v>0.90656500445595078</v>
      </c>
      <c r="E78" s="43">
        <f t="shared" si="19"/>
        <v>0</v>
      </c>
      <c r="F78" s="43">
        <f t="shared" si="25"/>
        <v>0</v>
      </c>
      <c r="G78" s="44"/>
      <c r="H78" s="43">
        <f t="shared" si="34"/>
        <v>0.90656500445595078</v>
      </c>
      <c r="I78" s="45">
        <f t="shared" si="26"/>
        <v>0.90656500445595078</v>
      </c>
      <c r="J78" s="43">
        <f t="shared" si="27"/>
        <v>0</v>
      </c>
      <c r="K78" s="43">
        <f t="shared" si="28"/>
        <v>0</v>
      </c>
      <c r="L78" s="44"/>
      <c r="M78" s="45">
        <f t="shared" si="20"/>
        <v>0.90656500445595078</v>
      </c>
      <c r="N78" s="43">
        <f t="shared" si="29"/>
        <v>0.90656500445595078</v>
      </c>
      <c r="O78" s="43">
        <f t="shared" si="21"/>
        <v>0</v>
      </c>
      <c r="P78" s="43">
        <f t="shared" si="22"/>
        <v>0</v>
      </c>
      <c r="Q78" s="44"/>
      <c r="R78" s="43">
        <f t="shared" si="30"/>
        <v>0.90656500445595078</v>
      </c>
      <c r="S78" s="45">
        <f t="shared" si="31"/>
        <v>0.90656500445595078</v>
      </c>
      <c r="T78" s="43">
        <f t="shared" si="23"/>
        <v>0</v>
      </c>
      <c r="U78" s="43">
        <f t="shared" si="24"/>
        <v>0</v>
      </c>
      <c r="V78" s="44"/>
      <c r="W78" s="45">
        <f t="shared" si="32"/>
        <v>0.90656500445595078</v>
      </c>
      <c r="Y78" s="46">
        <v>6.3299999999999995E-2</v>
      </c>
    </row>
    <row r="79" spans="1:25" x14ac:dyDescent="0.3">
      <c r="A79" s="46">
        <v>6.3299999999999995E-2</v>
      </c>
      <c r="B79" s="41">
        <f t="shared" si="33"/>
        <v>12</v>
      </c>
      <c r="C79" s="42" t="s">
        <v>11</v>
      </c>
      <c r="D79" s="43">
        <v>0.16901832027796238</v>
      </c>
      <c r="E79" s="43">
        <f t="shared" si="19"/>
        <v>0</v>
      </c>
      <c r="F79" s="43">
        <f t="shared" si="25"/>
        <v>0</v>
      </c>
      <c r="G79" s="49"/>
      <c r="H79" s="43">
        <f t="shared" si="34"/>
        <v>0.16901832027796238</v>
      </c>
      <c r="I79" s="45">
        <f t="shared" si="26"/>
        <v>0.16901832027796238</v>
      </c>
      <c r="J79" s="43">
        <f t="shared" si="27"/>
        <v>0</v>
      </c>
      <c r="K79" s="43">
        <f t="shared" si="28"/>
        <v>0</v>
      </c>
      <c r="L79" s="44"/>
      <c r="M79" s="45">
        <f t="shared" si="20"/>
        <v>0.16901832027796238</v>
      </c>
      <c r="N79" s="43">
        <f t="shared" si="29"/>
        <v>0.16901832027796238</v>
      </c>
      <c r="O79" s="43">
        <f t="shared" si="21"/>
        <v>0</v>
      </c>
      <c r="P79" s="43">
        <f t="shared" si="22"/>
        <v>0</v>
      </c>
      <c r="Q79" s="44"/>
      <c r="R79" s="43">
        <f t="shared" si="30"/>
        <v>0.16901832027796238</v>
      </c>
      <c r="S79" s="45">
        <f t="shared" si="31"/>
        <v>0.16901832027796238</v>
      </c>
      <c r="T79" s="43">
        <f t="shared" si="23"/>
        <v>0</v>
      </c>
      <c r="U79" s="43">
        <f t="shared" si="24"/>
        <v>0</v>
      </c>
      <c r="V79" s="44"/>
      <c r="W79" s="45">
        <f t="shared" si="32"/>
        <v>0.16901832027796238</v>
      </c>
      <c r="Y79" s="46">
        <v>6.3299999999999995E-2</v>
      </c>
    </row>
    <row r="80" spans="1:25" x14ac:dyDescent="0.3">
      <c r="A80" s="46">
        <v>6.3299999999999995E-2</v>
      </c>
      <c r="B80" s="41">
        <f t="shared" si="33"/>
        <v>13</v>
      </c>
      <c r="C80" s="28" t="s">
        <v>12</v>
      </c>
      <c r="D80" s="4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43">
        <v>0</v>
      </c>
      <c r="E81" s="43">
        <f>IF((IFERROR(D81/((D27+E27)*100%),0))&lt;70%,MIN((MAX((D27+E27)*100%-D81,0)),(D27+E27/2)*$Y81),MAX((E27+D27)*100%-D81,0)/E$86)</f>
        <v>1.0817665499999999E-2</v>
      </c>
      <c r="F81" s="43">
        <f t="shared" si="25"/>
        <v>0</v>
      </c>
      <c r="G81" s="49"/>
      <c r="H81" s="43">
        <f t="shared" si="34"/>
        <v>1.0817665499999999E-2</v>
      </c>
      <c r="I81" s="45">
        <f t="shared" si="26"/>
        <v>1.0817665499999999E-2</v>
      </c>
      <c r="J81" s="43">
        <f>IF((IFERROR(I81/((I27+J27)*100%),0))&lt;70%,MIN((MAX((I27+J27)*100%-I81,0)),(I27+J27/2)*$A81),MAX((J27+I27)*100%-I81,0)/J$86)</f>
        <v>0</v>
      </c>
      <c r="K81" s="43">
        <f t="shared" si="28"/>
        <v>0</v>
      </c>
      <c r="L81" s="44"/>
      <c r="M81" s="45">
        <f t="shared" si="20"/>
        <v>1.0817665499999999E-2</v>
      </c>
      <c r="N81" s="43">
        <f t="shared" si="29"/>
        <v>1.0817665499999999E-2</v>
      </c>
      <c r="O81" s="43">
        <f>IF((IFERROR(N81/((N27+O27)*100%),0))&lt;70%,MIN((MAX((N27+O27)*100%-N81,0)),(N27+O27/2)*$A108),MAX((O27+N27)*100%-N81,0)/O$86)</f>
        <v>0</v>
      </c>
      <c r="P81" s="43">
        <f t="shared" si="22"/>
        <v>0</v>
      </c>
      <c r="Q81" s="44"/>
      <c r="R81" s="43">
        <f t="shared" si="30"/>
        <v>1.0817665499999999E-2</v>
      </c>
      <c r="S81" s="45">
        <f t="shared" si="31"/>
        <v>1.0817665499999999E-2</v>
      </c>
      <c r="T81" s="43">
        <f>IF((IFERROR(S81/((S27+T27)*100%),0))&lt;70%,MIN((MAX((S27+T27)*100%-S81,0)),(S27+T27/2)*$A108),MAX((T27+S27)*100%-S81,0)/T$86)</f>
        <v>0</v>
      </c>
      <c r="U81" s="43">
        <f t="shared" si="24"/>
        <v>0</v>
      </c>
      <c r="V81" s="44"/>
      <c r="W81" s="45">
        <f t="shared" si="32"/>
        <v>1.0817665499999999E-2</v>
      </c>
      <c r="Y81" s="46">
        <v>0.15</v>
      </c>
    </row>
    <row r="82" spans="1:33" x14ac:dyDescent="0.3">
      <c r="A82" s="46">
        <v>0.3</v>
      </c>
      <c r="B82" s="41">
        <f t="shared" si="33"/>
        <v>15</v>
      </c>
      <c r="C82" s="28" t="s">
        <v>14</v>
      </c>
      <c r="D82" s="4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2938.4176375651805</v>
      </c>
      <c r="E85" s="36">
        <f>SUM(E68:E84)</f>
        <v>0.11458865450000001</v>
      </c>
      <c r="F85" s="36">
        <f t="shared" ref="F85:W85" si="35">SUM(F68:F84)</f>
        <v>0</v>
      </c>
      <c r="G85" s="36">
        <f t="shared" si="35"/>
        <v>0</v>
      </c>
      <c r="H85" s="36">
        <f t="shared" si="35"/>
        <v>2938.5322262196801</v>
      </c>
      <c r="I85" s="36">
        <f t="shared" si="35"/>
        <v>2938.5322262196801</v>
      </c>
      <c r="J85" s="36">
        <f t="shared" si="35"/>
        <v>0.20754197800000002</v>
      </c>
      <c r="K85" s="36">
        <f t="shared" si="35"/>
        <v>0</v>
      </c>
      <c r="L85" s="36">
        <f t="shared" si="35"/>
        <v>0</v>
      </c>
      <c r="M85" s="36">
        <f t="shared" si="35"/>
        <v>2938.7397681976804</v>
      </c>
      <c r="N85" s="36">
        <f t="shared" si="35"/>
        <v>2938.7397681976804</v>
      </c>
      <c r="O85" s="36">
        <f t="shared" si="35"/>
        <v>0.20754197800000002</v>
      </c>
      <c r="P85" s="36">
        <f t="shared" si="35"/>
        <v>0</v>
      </c>
      <c r="Q85" s="36">
        <f t="shared" si="35"/>
        <v>0</v>
      </c>
      <c r="R85" s="36">
        <f t="shared" si="35"/>
        <v>2938.9473101756803</v>
      </c>
      <c r="S85" s="36">
        <f t="shared" si="35"/>
        <v>2938.9473101756803</v>
      </c>
      <c r="T85" s="36">
        <f t="shared" si="35"/>
        <v>3.1282536968283779E-2</v>
      </c>
      <c r="U85" s="36">
        <f t="shared" si="35"/>
        <v>0</v>
      </c>
      <c r="V85" s="36">
        <f t="shared" si="35"/>
        <v>0</v>
      </c>
      <c r="W85" s="36">
        <f t="shared" si="35"/>
        <v>2938.9785927126486</v>
      </c>
    </row>
    <row r="86" spans="1:33" ht="16" x14ac:dyDescent="0.3">
      <c r="A86" s="85"/>
      <c r="B86" s="38"/>
      <c r="C86" s="51" t="s">
        <v>87</v>
      </c>
      <c r="D86" s="52"/>
      <c r="E86" s="53">
        <v>16.201369863013699</v>
      </c>
      <c r="F86" s="52">
        <f>E85-F85</f>
        <v>0.11458865450000001</v>
      </c>
      <c r="G86" s="52"/>
      <c r="H86" s="52"/>
      <c r="I86" s="54"/>
      <c r="J86" s="53">
        <f>E86-1</f>
        <v>15.201369863013699</v>
      </c>
      <c r="K86" s="54"/>
      <c r="L86" s="54"/>
      <c r="M86" s="54"/>
      <c r="N86" s="52"/>
      <c r="O86" s="53">
        <f>J86-1</f>
        <v>14.201369863013699</v>
      </c>
      <c r="P86" s="52"/>
      <c r="Q86" s="52"/>
      <c r="R86" s="52"/>
      <c r="S86" s="54"/>
      <c r="T86" s="53">
        <f>O86-1</f>
        <v>13.201369863013699</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93.878648508767867</v>
      </c>
      <c r="E96" s="43">
        <f>IF((IFERROR(D96/((D41+E41)*90%),0))&lt;70%,MIN((MAX((D41+E41)*90%-D96,0)),(D41+E41/2)*$A96),MAX((E41+D41)*90%-D96,0)/E$113)</f>
        <v>0</v>
      </c>
      <c r="F96" s="43">
        <f t="shared" si="38"/>
        <v>0</v>
      </c>
      <c r="G96" s="44"/>
      <c r="H96" s="45">
        <f t="shared" ref="H96:H111" si="46">D96+E96-F96-G96</f>
        <v>93.878648508767867</v>
      </c>
      <c r="I96" s="30">
        <f t="shared" ref="I96:I111" si="47">H96</f>
        <v>93.878648508767867</v>
      </c>
      <c r="J96" s="43">
        <f t="shared" si="39"/>
        <v>0</v>
      </c>
      <c r="K96" s="43">
        <f t="shared" si="40"/>
        <v>0</v>
      </c>
      <c r="L96" s="29"/>
      <c r="M96" s="30">
        <f t="shared" ref="M96:M111" si="48">I96+J96-K96-L96</f>
        <v>93.878648508767867</v>
      </c>
      <c r="N96" s="30">
        <f t="shared" ref="N96:N111" si="49">M96</f>
        <v>93.878648508767867</v>
      </c>
      <c r="O96" s="43">
        <f t="shared" si="41"/>
        <v>0</v>
      </c>
      <c r="P96" s="43">
        <f t="shared" si="42"/>
        <v>0</v>
      </c>
      <c r="Q96" s="29"/>
      <c r="R96" s="30">
        <f t="shared" ref="R96:R111" si="50">N96+O96-P96-Q96</f>
        <v>93.878648508767867</v>
      </c>
      <c r="S96" s="30">
        <f t="shared" ref="S96:S111" si="51">R96</f>
        <v>93.878648508767867</v>
      </c>
      <c r="T96" s="43">
        <f t="shared" si="43"/>
        <v>0</v>
      </c>
      <c r="U96" s="43">
        <f t="shared" si="44"/>
        <v>0</v>
      </c>
      <c r="V96" s="29"/>
      <c r="W96" s="30">
        <f t="shared" ref="W96:W111" si="52">S96+T96-U96-V96</f>
        <v>93.878648508767867</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161.37315459635266</v>
      </c>
      <c r="E98" s="43">
        <f t="shared" si="37"/>
        <v>0</v>
      </c>
      <c r="F98" s="43">
        <f t="shared" si="38"/>
        <v>0</v>
      </c>
      <c r="G98" s="44"/>
      <c r="H98" s="45">
        <f t="shared" si="46"/>
        <v>161.37315459635266</v>
      </c>
      <c r="I98" s="30">
        <f t="shared" si="47"/>
        <v>161.37315459635266</v>
      </c>
      <c r="J98" s="43">
        <f t="shared" si="39"/>
        <v>0</v>
      </c>
      <c r="K98" s="43">
        <f t="shared" si="40"/>
        <v>0</v>
      </c>
      <c r="L98" s="29"/>
      <c r="M98" s="30">
        <f t="shared" si="48"/>
        <v>161.37315459635266</v>
      </c>
      <c r="N98" s="30">
        <f t="shared" si="49"/>
        <v>161.37315459635266</v>
      </c>
      <c r="O98" s="43">
        <f t="shared" si="41"/>
        <v>0</v>
      </c>
      <c r="P98" s="43">
        <f t="shared" si="42"/>
        <v>0</v>
      </c>
      <c r="Q98" s="29"/>
      <c r="R98" s="30">
        <f t="shared" si="50"/>
        <v>161.37315459635266</v>
      </c>
      <c r="S98" s="30">
        <f t="shared" si="51"/>
        <v>161.37315459635266</v>
      </c>
      <c r="T98" s="43">
        <f t="shared" si="43"/>
        <v>0</v>
      </c>
      <c r="U98" s="43">
        <f t="shared" si="44"/>
        <v>0</v>
      </c>
      <c r="V98" s="29"/>
      <c r="W98" s="30">
        <f t="shared" si="52"/>
        <v>161.37315459635266</v>
      </c>
    </row>
    <row r="99" spans="1:23" x14ac:dyDescent="0.3">
      <c r="A99" s="46">
        <f t="shared" si="45"/>
        <v>3.3399999999999999E-2</v>
      </c>
      <c r="B99" s="41">
        <f t="shared" si="53"/>
        <v>5</v>
      </c>
      <c r="C99" s="42" t="s">
        <v>4</v>
      </c>
      <c r="D99" s="45">
        <f t="shared" si="36"/>
        <v>88.871947037578991</v>
      </c>
      <c r="E99" s="43">
        <f t="shared" si="37"/>
        <v>0</v>
      </c>
      <c r="F99" s="43">
        <f t="shared" si="38"/>
        <v>0</v>
      </c>
      <c r="G99" s="44"/>
      <c r="H99" s="45">
        <f t="shared" si="46"/>
        <v>88.871947037578991</v>
      </c>
      <c r="I99" s="30">
        <f t="shared" si="47"/>
        <v>88.871947037578991</v>
      </c>
      <c r="J99" s="43">
        <f t="shared" si="39"/>
        <v>0</v>
      </c>
      <c r="K99" s="43">
        <f t="shared" si="40"/>
        <v>0</v>
      </c>
      <c r="L99" s="29"/>
      <c r="M99" s="30">
        <f t="shared" si="48"/>
        <v>88.871947037578991</v>
      </c>
      <c r="N99" s="30">
        <f t="shared" si="49"/>
        <v>88.871947037578991</v>
      </c>
      <c r="O99" s="43">
        <f t="shared" si="41"/>
        <v>0</v>
      </c>
      <c r="P99" s="43">
        <f t="shared" si="42"/>
        <v>0</v>
      </c>
      <c r="Q99" s="29"/>
      <c r="R99" s="30">
        <f t="shared" si="50"/>
        <v>88.871947037578991</v>
      </c>
      <c r="S99" s="30">
        <f t="shared" si="51"/>
        <v>88.871947037578991</v>
      </c>
      <c r="T99" s="43">
        <f t="shared" si="43"/>
        <v>0</v>
      </c>
      <c r="U99" s="43">
        <f t="shared" si="44"/>
        <v>0</v>
      </c>
      <c r="V99" s="29"/>
      <c r="W99" s="30">
        <f t="shared" si="52"/>
        <v>88.871947037578991</v>
      </c>
    </row>
    <row r="100" spans="1:23" x14ac:dyDescent="0.3">
      <c r="A100" s="46">
        <f t="shared" si="45"/>
        <v>5.28E-2</v>
      </c>
      <c r="B100" s="41">
        <f t="shared" si="53"/>
        <v>6</v>
      </c>
      <c r="C100" s="42" t="s">
        <v>5</v>
      </c>
      <c r="D100" s="45">
        <f t="shared" si="36"/>
        <v>2567.218540027804</v>
      </c>
      <c r="E100" s="43">
        <f t="shared" si="37"/>
        <v>0</v>
      </c>
      <c r="F100" s="43">
        <f t="shared" si="38"/>
        <v>0</v>
      </c>
      <c r="G100" s="44"/>
      <c r="H100" s="45">
        <f t="shared" si="46"/>
        <v>2567.218540027804</v>
      </c>
      <c r="I100" s="30">
        <f t="shared" si="47"/>
        <v>2567.218540027804</v>
      </c>
      <c r="J100" s="43">
        <f t="shared" si="39"/>
        <v>0</v>
      </c>
      <c r="K100" s="43">
        <f t="shared" si="40"/>
        <v>0</v>
      </c>
      <c r="L100" s="29"/>
      <c r="M100" s="30">
        <f t="shared" si="48"/>
        <v>2567.218540027804</v>
      </c>
      <c r="N100" s="30">
        <f t="shared" si="49"/>
        <v>2567.218540027804</v>
      </c>
      <c r="O100" s="43">
        <f t="shared" si="41"/>
        <v>0</v>
      </c>
      <c r="P100" s="43">
        <f t="shared" si="42"/>
        <v>0</v>
      </c>
      <c r="Q100" s="29"/>
      <c r="R100" s="30">
        <f t="shared" si="50"/>
        <v>2567.218540027804</v>
      </c>
      <c r="S100" s="30">
        <f t="shared" si="51"/>
        <v>2567.218540027804</v>
      </c>
      <c r="T100" s="43">
        <f t="shared" si="43"/>
        <v>0</v>
      </c>
      <c r="U100" s="43">
        <f t="shared" si="44"/>
        <v>0</v>
      </c>
      <c r="V100" s="29"/>
      <c r="W100" s="30">
        <f t="shared" si="52"/>
        <v>2567.218540027804</v>
      </c>
    </row>
    <row r="101" spans="1:23" x14ac:dyDescent="0.3">
      <c r="A101" s="46">
        <f t="shared" si="45"/>
        <v>0.18</v>
      </c>
      <c r="B101" s="41">
        <f t="shared" si="53"/>
        <v>7</v>
      </c>
      <c r="C101" s="42" t="s">
        <v>6</v>
      </c>
      <c r="D101" s="45">
        <f t="shared" si="36"/>
        <v>2.0204887296274059</v>
      </c>
      <c r="E101" s="43">
        <f t="shared" si="37"/>
        <v>0</v>
      </c>
      <c r="F101" s="43">
        <f t="shared" si="38"/>
        <v>0</v>
      </c>
      <c r="G101" s="44"/>
      <c r="H101" s="45">
        <f t="shared" si="46"/>
        <v>2.0204887296274059</v>
      </c>
      <c r="I101" s="30">
        <f t="shared" si="47"/>
        <v>2.0204887296274059</v>
      </c>
      <c r="J101" s="43">
        <f t="shared" si="39"/>
        <v>0</v>
      </c>
      <c r="K101" s="43">
        <f t="shared" si="40"/>
        <v>0</v>
      </c>
      <c r="L101" s="29"/>
      <c r="M101" s="30">
        <f t="shared" si="48"/>
        <v>2.0204887296274059</v>
      </c>
      <c r="N101" s="30">
        <f t="shared" si="49"/>
        <v>2.0204887296274059</v>
      </c>
      <c r="O101" s="43">
        <f t="shared" si="41"/>
        <v>0</v>
      </c>
      <c r="P101" s="43">
        <f t="shared" si="42"/>
        <v>0</v>
      </c>
      <c r="Q101" s="29"/>
      <c r="R101" s="30">
        <f t="shared" si="50"/>
        <v>2.0204887296274059</v>
      </c>
      <c r="S101" s="30">
        <f t="shared" si="51"/>
        <v>2.0204887296274059</v>
      </c>
      <c r="T101" s="43">
        <f t="shared" si="43"/>
        <v>0</v>
      </c>
      <c r="U101" s="43">
        <f t="shared" si="44"/>
        <v>0</v>
      </c>
      <c r="V101" s="29"/>
      <c r="W101" s="30">
        <f t="shared" si="52"/>
        <v>2.0204887296274059</v>
      </c>
    </row>
    <row r="102" spans="1:23" x14ac:dyDescent="0.3">
      <c r="A102" s="46">
        <f t="shared" si="45"/>
        <v>5.28E-2</v>
      </c>
      <c r="B102" s="41">
        <f t="shared" si="53"/>
        <v>8</v>
      </c>
      <c r="C102" s="42" t="s">
        <v>7</v>
      </c>
      <c r="D102" s="45">
        <f t="shared" si="36"/>
        <v>8.0547058829672363E-3</v>
      </c>
      <c r="E102" s="43">
        <f t="shared" si="37"/>
        <v>0</v>
      </c>
      <c r="F102" s="43">
        <f t="shared" si="38"/>
        <v>0</v>
      </c>
      <c r="G102" s="44"/>
      <c r="H102" s="45">
        <f t="shared" si="46"/>
        <v>8.0547058829672363E-3</v>
      </c>
      <c r="I102" s="30">
        <f t="shared" si="47"/>
        <v>8.0547058829672363E-3</v>
      </c>
      <c r="J102" s="43">
        <f t="shared" si="39"/>
        <v>0</v>
      </c>
      <c r="K102" s="43">
        <f t="shared" si="40"/>
        <v>0</v>
      </c>
      <c r="L102" s="29"/>
      <c r="M102" s="30">
        <f t="shared" si="48"/>
        <v>8.0547058829672363E-3</v>
      </c>
      <c r="N102" s="30">
        <f t="shared" si="49"/>
        <v>8.0547058829672363E-3</v>
      </c>
      <c r="O102" s="43">
        <f t="shared" si="41"/>
        <v>0</v>
      </c>
      <c r="P102" s="43">
        <f t="shared" si="42"/>
        <v>0</v>
      </c>
      <c r="Q102" s="29"/>
      <c r="R102" s="30">
        <f t="shared" si="50"/>
        <v>8.0547058829672363E-3</v>
      </c>
      <c r="S102" s="30">
        <f t="shared" si="51"/>
        <v>8.0547058829672363E-3</v>
      </c>
      <c r="T102" s="43">
        <f t="shared" si="43"/>
        <v>0</v>
      </c>
      <c r="U102" s="43">
        <f t="shared" si="44"/>
        <v>0</v>
      </c>
      <c r="V102" s="29"/>
      <c r="W102" s="30">
        <f t="shared" si="52"/>
        <v>8.0547058829672363E-3</v>
      </c>
    </row>
    <row r="103" spans="1:23" x14ac:dyDescent="0.3">
      <c r="A103" s="46">
        <f t="shared" si="45"/>
        <v>5.28E-2</v>
      </c>
      <c r="B103" s="41">
        <f t="shared" si="53"/>
        <v>9</v>
      </c>
      <c r="C103" s="42" t="s">
        <v>8</v>
      </c>
      <c r="D103" s="45">
        <f t="shared" si="36"/>
        <v>22.936860760204738</v>
      </c>
      <c r="E103" s="43">
        <f t="shared" si="37"/>
        <v>0</v>
      </c>
      <c r="F103" s="43">
        <f t="shared" si="38"/>
        <v>0</v>
      </c>
      <c r="G103" s="44"/>
      <c r="H103" s="45">
        <f t="shared" si="46"/>
        <v>22.936860760204738</v>
      </c>
      <c r="I103" s="30">
        <f t="shared" si="47"/>
        <v>22.936860760204738</v>
      </c>
      <c r="J103" s="43">
        <f t="shared" si="39"/>
        <v>0</v>
      </c>
      <c r="K103" s="43">
        <f t="shared" si="40"/>
        <v>0</v>
      </c>
      <c r="L103" s="29"/>
      <c r="M103" s="30">
        <f t="shared" si="48"/>
        <v>22.936860760204738</v>
      </c>
      <c r="N103" s="30">
        <f t="shared" si="49"/>
        <v>22.936860760204738</v>
      </c>
      <c r="O103" s="43">
        <f t="shared" si="41"/>
        <v>0</v>
      </c>
      <c r="P103" s="43">
        <f t="shared" si="42"/>
        <v>0</v>
      </c>
      <c r="Q103" s="29"/>
      <c r="R103" s="30">
        <f t="shared" si="50"/>
        <v>22.936860760204738</v>
      </c>
      <c r="S103" s="30">
        <f t="shared" si="51"/>
        <v>22.936860760204738</v>
      </c>
      <c r="T103" s="43">
        <f t="shared" si="43"/>
        <v>0</v>
      </c>
      <c r="U103" s="43">
        <f t="shared" si="44"/>
        <v>0</v>
      </c>
      <c r="V103" s="29"/>
      <c r="W103" s="30">
        <f t="shared" si="52"/>
        <v>22.936860760204738</v>
      </c>
    </row>
    <row r="104" spans="1:23" x14ac:dyDescent="0.3">
      <c r="A104" s="46">
        <f t="shared" si="45"/>
        <v>9.5000000000000001E-2</v>
      </c>
      <c r="B104" s="41">
        <f t="shared" si="53"/>
        <v>10</v>
      </c>
      <c r="C104" s="42" t="s">
        <v>9</v>
      </c>
      <c r="D104" s="45">
        <f t="shared" si="36"/>
        <v>1.5844973561965705</v>
      </c>
      <c r="E104" s="43">
        <f t="shared" si="37"/>
        <v>3.1282536968283772E-2</v>
      </c>
      <c r="F104" s="43">
        <f t="shared" si="38"/>
        <v>0</v>
      </c>
      <c r="G104" s="44"/>
      <c r="H104" s="45">
        <f t="shared" si="46"/>
        <v>1.6157798931648544</v>
      </c>
      <c r="I104" s="30">
        <f t="shared" si="47"/>
        <v>1.6157798931648544</v>
      </c>
      <c r="J104" s="43">
        <f t="shared" si="39"/>
        <v>3.1282536968283765E-2</v>
      </c>
      <c r="K104" s="43">
        <f t="shared" si="40"/>
        <v>0</v>
      </c>
      <c r="L104" s="29"/>
      <c r="M104" s="30">
        <f t="shared" si="48"/>
        <v>1.6470624301331382</v>
      </c>
      <c r="N104" s="30">
        <f t="shared" si="49"/>
        <v>1.6470624301331382</v>
      </c>
      <c r="O104" s="43">
        <f t="shared" si="41"/>
        <v>3.1282536968283751E-2</v>
      </c>
      <c r="P104" s="43">
        <f t="shared" si="42"/>
        <v>0</v>
      </c>
      <c r="Q104" s="29"/>
      <c r="R104" s="30">
        <f t="shared" si="50"/>
        <v>1.6783449671014219</v>
      </c>
      <c r="S104" s="30">
        <f t="shared" si="51"/>
        <v>1.6783449671014219</v>
      </c>
      <c r="T104" s="43">
        <f t="shared" si="43"/>
        <v>3.1282536968283765E-2</v>
      </c>
      <c r="U104" s="43">
        <f t="shared" si="44"/>
        <v>0</v>
      </c>
      <c r="V104" s="29"/>
      <c r="W104" s="30">
        <f t="shared" si="52"/>
        <v>1.7096275040697058</v>
      </c>
    </row>
    <row r="105" spans="1:23" x14ac:dyDescent="0.3">
      <c r="A105" s="46">
        <f t="shared" si="45"/>
        <v>6.3299999999999995E-2</v>
      </c>
      <c r="B105" s="41">
        <f t="shared" si="53"/>
        <v>11</v>
      </c>
      <c r="C105" s="42" t="s">
        <v>10</v>
      </c>
      <c r="D105" s="45">
        <f t="shared" si="36"/>
        <v>0.90656500445595078</v>
      </c>
      <c r="E105" s="43">
        <f t="shared" si="37"/>
        <v>0</v>
      </c>
      <c r="F105" s="43">
        <f t="shared" si="38"/>
        <v>0</v>
      </c>
      <c r="G105" s="44"/>
      <c r="H105" s="45">
        <f t="shared" si="46"/>
        <v>0.90656500445595078</v>
      </c>
      <c r="I105" s="30">
        <f t="shared" si="47"/>
        <v>0.90656500445595078</v>
      </c>
      <c r="J105" s="43">
        <f t="shared" si="39"/>
        <v>0</v>
      </c>
      <c r="K105" s="43">
        <f t="shared" si="40"/>
        <v>0</v>
      </c>
      <c r="L105" s="29"/>
      <c r="M105" s="30">
        <f t="shared" si="48"/>
        <v>0.90656500445595078</v>
      </c>
      <c r="N105" s="30">
        <f t="shared" si="49"/>
        <v>0.90656500445595078</v>
      </c>
      <c r="O105" s="43">
        <f t="shared" si="41"/>
        <v>0</v>
      </c>
      <c r="P105" s="43">
        <f t="shared" si="42"/>
        <v>0</v>
      </c>
      <c r="Q105" s="29"/>
      <c r="R105" s="30">
        <f t="shared" si="50"/>
        <v>0.90656500445595078</v>
      </c>
      <c r="S105" s="30">
        <f t="shared" si="51"/>
        <v>0.90656500445595078</v>
      </c>
      <c r="T105" s="43">
        <f t="shared" si="43"/>
        <v>0</v>
      </c>
      <c r="U105" s="43">
        <f t="shared" si="44"/>
        <v>0</v>
      </c>
      <c r="V105" s="29"/>
      <c r="W105" s="30">
        <f t="shared" si="52"/>
        <v>0.90656500445595078</v>
      </c>
    </row>
    <row r="106" spans="1:23" x14ac:dyDescent="0.3">
      <c r="A106" s="46">
        <f t="shared" si="45"/>
        <v>6.3299999999999995E-2</v>
      </c>
      <c r="B106" s="41">
        <f t="shared" si="53"/>
        <v>12</v>
      </c>
      <c r="C106" s="42" t="s">
        <v>11</v>
      </c>
      <c r="D106" s="45">
        <f t="shared" si="36"/>
        <v>0.16901832027796238</v>
      </c>
      <c r="E106" s="43">
        <f t="shared" si="37"/>
        <v>0</v>
      </c>
      <c r="F106" s="43">
        <f t="shared" si="38"/>
        <v>0</v>
      </c>
      <c r="G106" s="44"/>
      <c r="H106" s="45">
        <f t="shared" si="46"/>
        <v>0.16901832027796238</v>
      </c>
      <c r="I106" s="30">
        <f t="shared" si="47"/>
        <v>0.16901832027796238</v>
      </c>
      <c r="J106" s="43">
        <f t="shared" si="39"/>
        <v>0</v>
      </c>
      <c r="K106" s="43">
        <f t="shared" si="40"/>
        <v>0</v>
      </c>
      <c r="L106" s="29"/>
      <c r="M106" s="30">
        <f t="shared" si="48"/>
        <v>0.16901832027796238</v>
      </c>
      <c r="N106" s="30">
        <f t="shared" si="49"/>
        <v>0.16901832027796238</v>
      </c>
      <c r="O106" s="43">
        <f t="shared" si="41"/>
        <v>0</v>
      </c>
      <c r="P106" s="43">
        <f t="shared" si="42"/>
        <v>0</v>
      </c>
      <c r="Q106" s="29"/>
      <c r="R106" s="30">
        <f t="shared" si="50"/>
        <v>0.16901832027796238</v>
      </c>
      <c r="S106" s="30">
        <f t="shared" si="51"/>
        <v>0.16901832027796238</v>
      </c>
      <c r="T106" s="43">
        <f t="shared" si="43"/>
        <v>0</v>
      </c>
      <c r="U106" s="43">
        <f t="shared" si="44"/>
        <v>0</v>
      </c>
      <c r="V106" s="29"/>
      <c r="W106" s="30">
        <f t="shared" si="52"/>
        <v>0.16901832027796238</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1.0817665499999999E-2</v>
      </c>
      <c r="E108" s="43">
        <f>IF((IFERROR(D108/((D53+E53)*100%),0))&lt;70%,MIN((MAX((D53+E53)*100%-D108,0)),(D53+E53/2)*$A108),MAX((E53+D53)*100%-D108,0)/E$113)</f>
        <v>0</v>
      </c>
      <c r="F108" s="43">
        <f t="shared" si="38"/>
        <v>0</v>
      </c>
      <c r="G108" s="44"/>
      <c r="H108" s="45">
        <f t="shared" si="46"/>
        <v>1.0817665499999999E-2</v>
      </c>
      <c r="I108" s="30">
        <f t="shared" si="47"/>
        <v>1.0817665499999999E-2</v>
      </c>
      <c r="J108" s="43">
        <f>IF((IFERROR(I108/((I53+J53)*100%),0))&lt;70%,MIN((MAX((I53+J53)*100%-I108,0)),(I53+J53/2)*$A108),MAX((J53+I53)*100%-I108,0)/J$113)</f>
        <v>0</v>
      </c>
      <c r="K108" s="43">
        <f t="shared" si="40"/>
        <v>0</v>
      </c>
      <c r="L108" s="29"/>
      <c r="M108" s="30">
        <f t="shared" si="48"/>
        <v>1.0817665499999999E-2</v>
      </c>
      <c r="N108" s="30">
        <f t="shared" si="49"/>
        <v>1.0817665499999999E-2</v>
      </c>
      <c r="O108" s="43">
        <f>IF((IFERROR(N108/((N53+O53)*100%),0))&lt;70%,MIN((MAX((N53+O53)*100%-N108,0)),(N53+O53/2)*$A108),MAX((O53+N53)*100%-N108,0)/O$113)</f>
        <v>0</v>
      </c>
      <c r="P108" s="43">
        <f t="shared" si="42"/>
        <v>0</v>
      </c>
      <c r="Q108" s="29"/>
      <c r="R108" s="30">
        <f t="shared" si="50"/>
        <v>1.0817665499999999E-2</v>
      </c>
      <c r="S108" s="30">
        <f t="shared" si="51"/>
        <v>1.0817665499999999E-2</v>
      </c>
      <c r="T108" s="43">
        <f>IF((IFERROR(S108/((S53+T53)*100%),0))&lt;70%,MIN((MAX((S53+T53)*100%-S108,0)),(S53+T53/2)*$A108),MAX((T53+S53)*100%-S108,0)/T$113)</f>
        <v>0</v>
      </c>
      <c r="U108" s="43">
        <f t="shared" si="44"/>
        <v>0</v>
      </c>
      <c r="V108" s="29"/>
      <c r="W108" s="30">
        <f t="shared" si="52"/>
        <v>1.0817665499999999E-2</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2938.9785927126486</v>
      </c>
      <c r="E112" s="36">
        <f t="shared" si="57"/>
        <v>3.1282536968283772E-2</v>
      </c>
      <c r="F112" s="36">
        <f t="shared" si="57"/>
        <v>0</v>
      </c>
      <c r="G112" s="36">
        <f t="shared" si="57"/>
        <v>0</v>
      </c>
      <c r="H112" s="36">
        <f t="shared" si="57"/>
        <v>2939.0098752496169</v>
      </c>
      <c r="I112" s="36">
        <f t="shared" si="57"/>
        <v>2939.0098752496169</v>
      </c>
      <c r="J112" s="36">
        <f t="shared" si="57"/>
        <v>3.1282536968283765E-2</v>
      </c>
      <c r="K112" s="36">
        <f t="shared" si="57"/>
        <v>0</v>
      </c>
      <c r="L112" s="36">
        <f t="shared" si="57"/>
        <v>0</v>
      </c>
      <c r="M112" s="36">
        <f t="shared" si="57"/>
        <v>2939.0411577865852</v>
      </c>
      <c r="N112" s="36">
        <f t="shared" si="57"/>
        <v>2939.0411577865852</v>
      </c>
      <c r="O112" s="36">
        <f t="shared" si="57"/>
        <v>3.1282536968283751E-2</v>
      </c>
      <c r="P112" s="36">
        <f t="shared" si="57"/>
        <v>0</v>
      </c>
      <c r="Q112" s="36">
        <f t="shared" si="57"/>
        <v>0</v>
      </c>
      <c r="R112" s="36">
        <f t="shared" si="57"/>
        <v>2939.0724403235536</v>
      </c>
      <c r="S112" s="36">
        <f t="shared" si="57"/>
        <v>2939.0724403235536</v>
      </c>
      <c r="T112" s="36">
        <f t="shared" si="57"/>
        <v>3.1282536968283765E-2</v>
      </c>
      <c r="U112" s="36">
        <f t="shared" si="57"/>
        <v>0</v>
      </c>
      <c r="V112" s="36">
        <f t="shared" si="57"/>
        <v>0</v>
      </c>
      <c r="W112" s="36">
        <f t="shared" si="57"/>
        <v>2939.1037228605219</v>
      </c>
    </row>
    <row r="113" spans="2:23" ht="16" x14ac:dyDescent="0.3">
      <c r="B113" s="38"/>
      <c r="C113" s="51"/>
      <c r="D113" s="54"/>
      <c r="E113" s="53">
        <f>T86-1</f>
        <v>12.201369863013699</v>
      </c>
      <c r="F113" s="54"/>
      <c r="G113" s="54"/>
      <c r="H113" s="54"/>
      <c r="J113" s="53">
        <f>E113-1</f>
        <v>11.201369863013699</v>
      </c>
      <c r="O113" s="53">
        <f>J113-1</f>
        <v>10.201369863013699</v>
      </c>
      <c r="T113" s="53">
        <f>O113-1</f>
        <v>9.2013698630136993</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0</v>
      </c>
      <c r="E122" s="43">
        <f t="shared" si="58"/>
        <v>0</v>
      </c>
      <c r="F122" s="43">
        <f t="shared" si="58"/>
        <v>0</v>
      </c>
      <c r="G122" s="43">
        <f t="shared" si="58"/>
        <v>0</v>
      </c>
      <c r="H122" s="43">
        <f>D122+E122-F122-G122</f>
        <v>0</v>
      </c>
      <c r="I122" s="43">
        <f t="shared" ref="I122:L137" si="59">I14-I68</f>
        <v>0</v>
      </c>
      <c r="J122" s="43">
        <f t="shared" si="59"/>
        <v>0</v>
      </c>
      <c r="K122" s="43">
        <f t="shared" si="59"/>
        <v>0</v>
      </c>
      <c r="L122" s="43">
        <f t="shared" si="59"/>
        <v>0</v>
      </c>
      <c r="M122" s="45">
        <f>I122+J122-K122-L122</f>
        <v>0</v>
      </c>
      <c r="N122" s="43">
        <f t="shared" ref="N122:Q137" si="60">N14-N68</f>
        <v>0</v>
      </c>
      <c r="O122" s="43">
        <f t="shared" si="60"/>
        <v>0</v>
      </c>
      <c r="P122" s="43">
        <f t="shared" si="60"/>
        <v>0</v>
      </c>
      <c r="Q122" s="43">
        <f t="shared" si="60"/>
        <v>0</v>
      </c>
      <c r="R122" s="43">
        <f>N122+O122-P122-Q122</f>
        <v>0</v>
      </c>
      <c r="S122" s="43">
        <f t="shared" ref="S122:V137" si="61">S14-S68</f>
        <v>0</v>
      </c>
      <c r="T122" s="43">
        <f t="shared" si="61"/>
        <v>0</v>
      </c>
      <c r="U122" s="43">
        <f t="shared" si="61"/>
        <v>0</v>
      </c>
      <c r="V122" s="43">
        <f t="shared" si="61"/>
        <v>0</v>
      </c>
      <c r="W122" s="45">
        <f>S122+T122-U122-V122</f>
        <v>0</v>
      </c>
    </row>
    <row r="123" spans="2:23" x14ac:dyDescent="0.3">
      <c r="B123" s="41">
        <f>B122+1</f>
        <v>2</v>
      </c>
      <c r="C123" s="42" t="s">
        <v>1</v>
      </c>
      <c r="D123" s="43">
        <f t="shared" si="58"/>
        <v>-93.878648508767867</v>
      </c>
      <c r="E123" s="43">
        <f t="shared" si="58"/>
        <v>0</v>
      </c>
      <c r="F123" s="43">
        <f t="shared" si="58"/>
        <v>0</v>
      </c>
      <c r="G123" s="43">
        <f t="shared" si="58"/>
        <v>0</v>
      </c>
      <c r="H123" s="43">
        <f t="shared" ref="H123:H138" si="62">D123+E123-F123-G123</f>
        <v>-93.878648508767867</v>
      </c>
      <c r="I123" s="43">
        <f t="shared" si="59"/>
        <v>-93.878648508767867</v>
      </c>
      <c r="J123" s="43">
        <f t="shared" si="59"/>
        <v>0</v>
      </c>
      <c r="K123" s="43">
        <f t="shared" si="59"/>
        <v>0</v>
      </c>
      <c r="L123" s="43">
        <f t="shared" si="59"/>
        <v>0</v>
      </c>
      <c r="M123" s="45">
        <f t="shared" ref="M123:M138" si="63">I123+J123-K123-L123</f>
        <v>-93.878648508767867</v>
      </c>
      <c r="N123" s="43">
        <f t="shared" si="60"/>
        <v>-93.878648508767867</v>
      </c>
      <c r="O123" s="43">
        <f t="shared" si="60"/>
        <v>0</v>
      </c>
      <c r="P123" s="43">
        <f t="shared" si="60"/>
        <v>0</v>
      </c>
      <c r="Q123" s="43">
        <f t="shared" si="60"/>
        <v>0</v>
      </c>
      <c r="R123" s="43">
        <f t="shared" ref="R123:R138" si="64">N123+O123-P123-Q123</f>
        <v>-93.878648508767867</v>
      </c>
      <c r="S123" s="43">
        <f t="shared" si="61"/>
        <v>-93.878648508767867</v>
      </c>
      <c r="T123" s="43">
        <f t="shared" si="61"/>
        <v>0</v>
      </c>
      <c r="U123" s="43">
        <f t="shared" si="61"/>
        <v>0</v>
      </c>
      <c r="V123" s="43">
        <f t="shared" si="61"/>
        <v>0</v>
      </c>
      <c r="W123" s="45">
        <f t="shared" ref="W123:W138" si="65">S123+T123-U123-V123</f>
        <v>-93.878648508767867</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-161.37315459635266</v>
      </c>
      <c r="E125" s="43">
        <f t="shared" si="58"/>
        <v>0</v>
      </c>
      <c r="F125" s="43">
        <f t="shared" si="58"/>
        <v>0</v>
      </c>
      <c r="G125" s="43">
        <f t="shared" si="58"/>
        <v>0</v>
      </c>
      <c r="H125" s="43">
        <f t="shared" si="62"/>
        <v>-161.37315459635266</v>
      </c>
      <c r="I125" s="43">
        <f t="shared" si="59"/>
        <v>-161.37315459635266</v>
      </c>
      <c r="J125" s="43">
        <f t="shared" si="59"/>
        <v>0</v>
      </c>
      <c r="K125" s="43">
        <f t="shared" si="59"/>
        <v>0</v>
      </c>
      <c r="L125" s="43">
        <f t="shared" si="59"/>
        <v>0</v>
      </c>
      <c r="M125" s="45">
        <f t="shared" si="63"/>
        <v>-161.37315459635266</v>
      </c>
      <c r="N125" s="43">
        <f t="shared" si="60"/>
        <v>-161.37315459635266</v>
      </c>
      <c r="O125" s="43">
        <f t="shared" si="60"/>
        <v>0</v>
      </c>
      <c r="P125" s="43">
        <f t="shared" si="60"/>
        <v>0</v>
      </c>
      <c r="Q125" s="43">
        <f t="shared" si="60"/>
        <v>0</v>
      </c>
      <c r="R125" s="43">
        <f t="shared" si="64"/>
        <v>-161.37315459635266</v>
      </c>
      <c r="S125" s="43">
        <f t="shared" si="61"/>
        <v>-161.37315459635266</v>
      </c>
      <c r="T125" s="43">
        <f t="shared" si="61"/>
        <v>0</v>
      </c>
      <c r="U125" s="43">
        <f t="shared" si="61"/>
        <v>0</v>
      </c>
      <c r="V125" s="43">
        <f t="shared" si="61"/>
        <v>0</v>
      </c>
      <c r="W125" s="45">
        <f t="shared" si="65"/>
        <v>-161.37315459635266</v>
      </c>
    </row>
    <row r="126" spans="2:23" x14ac:dyDescent="0.3">
      <c r="B126" s="41">
        <f t="shared" si="66"/>
        <v>5</v>
      </c>
      <c r="C126" s="42" t="s">
        <v>4</v>
      </c>
      <c r="D126" s="43">
        <f t="shared" si="58"/>
        <v>-88.871947037578991</v>
      </c>
      <c r="E126" s="43">
        <f t="shared" si="58"/>
        <v>1.6870836</v>
      </c>
      <c r="F126" s="43">
        <f t="shared" si="58"/>
        <v>0</v>
      </c>
      <c r="G126" s="43">
        <f t="shared" si="58"/>
        <v>0</v>
      </c>
      <c r="H126" s="43">
        <f t="shared" si="62"/>
        <v>-87.184863437578997</v>
      </c>
      <c r="I126" s="43">
        <f t="shared" si="59"/>
        <v>-87.184863437578997</v>
      </c>
      <c r="J126" s="43">
        <f t="shared" si="59"/>
        <v>3.18</v>
      </c>
      <c r="K126" s="43">
        <f t="shared" si="59"/>
        <v>0</v>
      </c>
      <c r="L126" s="43">
        <f t="shared" si="59"/>
        <v>0</v>
      </c>
      <c r="M126" s="45">
        <f t="shared" si="63"/>
        <v>-84.00486343757899</v>
      </c>
      <c r="N126" s="43">
        <f t="shared" si="60"/>
        <v>-84.00486343757899</v>
      </c>
      <c r="O126" s="43">
        <f t="shared" si="60"/>
        <v>0</v>
      </c>
      <c r="P126" s="43">
        <f t="shared" si="60"/>
        <v>0</v>
      </c>
      <c r="Q126" s="43">
        <f t="shared" si="60"/>
        <v>0</v>
      </c>
      <c r="R126" s="43">
        <f t="shared" si="64"/>
        <v>-84.00486343757899</v>
      </c>
      <c r="S126" s="43">
        <f t="shared" si="61"/>
        <v>-84.00486343757899</v>
      </c>
      <c r="T126" s="43">
        <f t="shared" si="61"/>
        <v>0</v>
      </c>
      <c r="U126" s="43">
        <f t="shared" si="61"/>
        <v>0</v>
      </c>
      <c r="V126" s="43">
        <f t="shared" si="61"/>
        <v>0</v>
      </c>
      <c r="W126" s="45">
        <f t="shared" si="65"/>
        <v>-84.00486343757899</v>
      </c>
    </row>
    <row r="127" spans="2:23" x14ac:dyDescent="0.3">
      <c r="B127" s="41">
        <f t="shared" si="66"/>
        <v>6</v>
      </c>
      <c r="C127" s="42" t="s">
        <v>5</v>
      </c>
      <c r="D127" s="43">
        <f t="shared" si="58"/>
        <v>-2567.218540027804</v>
      </c>
      <c r="E127" s="43">
        <f t="shared" si="58"/>
        <v>9.7662618000000005</v>
      </c>
      <c r="F127" s="43">
        <f t="shared" si="58"/>
        <v>0</v>
      </c>
      <c r="G127" s="43">
        <f t="shared" si="58"/>
        <v>0</v>
      </c>
      <c r="H127" s="43">
        <f t="shared" si="62"/>
        <v>-2557.4522782278041</v>
      </c>
      <c r="I127" s="43">
        <f t="shared" si="59"/>
        <v>-2557.4522782278041</v>
      </c>
      <c r="J127" s="43">
        <f t="shared" si="59"/>
        <v>13.17</v>
      </c>
      <c r="K127" s="43">
        <f t="shared" si="59"/>
        <v>0</v>
      </c>
      <c r="L127" s="43">
        <f t="shared" si="59"/>
        <v>0</v>
      </c>
      <c r="M127" s="45">
        <f t="shared" si="63"/>
        <v>-2544.282278227804</v>
      </c>
      <c r="N127" s="43">
        <f t="shared" si="60"/>
        <v>-2544.282278227804</v>
      </c>
      <c r="O127" s="43">
        <f t="shared" si="60"/>
        <v>24.414801000000001</v>
      </c>
      <c r="P127" s="43">
        <f t="shared" si="60"/>
        <v>0</v>
      </c>
      <c r="Q127" s="43">
        <f t="shared" si="60"/>
        <v>0</v>
      </c>
      <c r="R127" s="43">
        <f t="shared" si="64"/>
        <v>-2519.8674772278041</v>
      </c>
      <c r="S127" s="43">
        <f t="shared" si="61"/>
        <v>-2519.8674772278041</v>
      </c>
      <c r="T127" s="43">
        <f t="shared" si="61"/>
        <v>0</v>
      </c>
      <c r="U127" s="43">
        <f t="shared" si="61"/>
        <v>0</v>
      </c>
      <c r="V127" s="43">
        <f t="shared" si="61"/>
        <v>0</v>
      </c>
      <c r="W127" s="45">
        <f t="shared" si="65"/>
        <v>-2519.8674772278041</v>
      </c>
    </row>
    <row r="128" spans="2:23" x14ac:dyDescent="0.3">
      <c r="B128" s="41">
        <f t="shared" si="66"/>
        <v>7</v>
      </c>
      <c r="C128" s="42" t="s">
        <v>6</v>
      </c>
      <c r="D128" s="43">
        <f t="shared" si="58"/>
        <v>-2.0204887296274059</v>
      </c>
      <c r="E128" s="43">
        <f t="shared" si="58"/>
        <v>0</v>
      </c>
      <c r="F128" s="43">
        <f t="shared" si="58"/>
        <v>0</v>
      </c>
      <c r="G128" s="43">
        <f t="shared" si="58"/>
        <v>0</v>
      </c>
      <c r="H128" s="43">
        <f t="shared" si="62"/>
        <v>-2.0204887296274059</v>
      </c>
      <c r="I128" s="43">
        <f t="shared" si="59"/>
        <v>-2.0204887296274059</v>
      </c>
      <c r="J128" s="43">
        <f t="shared" si="59"/>
        <v>0</v>
      </c>
      <c r="K128" s="43">
        <f t="shared" si="59"/>
        <v>0</v>
      </c>
      <c r="L128" s="43">
        <f t="shared" si="59"/>
        <v>0</v>
      </c>
      <c r="M128" s="45">
        <f t="shared" si="63"/>
        <v>-2.0204887296274059</v>
      </c>
      <c r="N128" s="43">
        <f t="shared" si="60"/>
        <v>-2.0204887296274059</v>
      </c>
      <c r="O128" s="43">
        <f t="shared" si="60"/>
        <v>0</v>
      </c>
      <c r="P128" s="43">
        <f t="shared" si="60"/>
        <v>0</v>
      </c>
      <c r="Q128" s="43">
        <f t="shared" si="60"/>
        <v>0</v>
      </c>
      <c r="R128" s="43">
        <f t="shared" si="64"/>
        <v>-2.0204887296274059</v>
      </c>
      <c r="S128" s="43">
        <f t="shared" si="61"/>
        <v>-2.0204887296274059</v>
      </c>
      <c r="T128" s="43">
        <f t="shared" si="61"/>
        <v>0</v>
      </c>
      <c r="U128" s="43">
        <f t="shared" si="61"/>
        <v>0</v>
      </c>
      <c r="V128" s="43">
        <f t="shared" si="61"/>
        <v>0</v>
      </c>
      <c r="W128" s="45">
        <f t="shared" si="65"/>
        <v>-2.0204887296274059</v>
      </c>
    </row>
    <row r="129" spans="2:33" x14ac:dyDescent="0.3">
      <c r="B129" s="41">
        <f t="shared" si="66"/>
        <v>8</v>
      </c>
      <c r="C129" s="42" t="s">
        <v>7</v>
      </c>
      <c r="D129" s="43">
        <f t="shared" si="58"/>
        <v>-8.0547058829672363E-3</v>
      </c>
      <c r="E129" s="43">
        <f t="shared" si="58"/>
        <v>0</v>
      </c>
      <c r="F129" s="43">
        <f t="shared" si="58"/>
        <v>0</v>
      </c>
      <c r="G129" s="43">
        <f t="shared" si="58"/>
        <v>0</v>
      </c>
      <c r="H129" s="43">
        <f t="shared" si="62"/>
        <v>-8.0547058829672363E-3</v>
      </c>
      <c r="I129" s="43">
        <f t="shared" si="59"/>
        <v>-8.0547058829672363E-3</v>
      </c>
      <c r="J129" s="43">
        <f t="shared" si="59"/>
        <v>0</v>
      </c>
      <c r="K129" s="43">
        <f t="shared" si="59"/>
        <v>0</v>
      </c>
      <c r="L129" s="43">
        <f t="shared" si="59"/>
        <v>0</v>
      </c>
      <c r="M129" s="45">
        <f t="shared" si="63"/>
        <v>-8.0547058829672363E-3</v>
      </c>
      <c r="N129" s="43">
        <f t="shared" si="60"/>
        <v>-8.0547058829672363E-3</v>
      </c>
      <c r="O129" s="43">
        <f t="shared" si="60"/>
        <v>0</v>
      </c>
      <c r="P129" s="43">
        <f t="shared" si="60"/>
        <v>0</v>
      </c>
      <c r="Q129" s="43">
        <f t="shared" si="60"/>
        <v>0</v>
      </c>
      <c r="R129" s="43">
        <f t="shared" si="64"/>
        <v>-8.0547058829672363E-3</v>
      </c>
      <c r="S129" s="43">
        <f t="shared" si="61"/>
        <v>-8.0547058829672363E-3</v>
      </c>
      <c r="T129" s="43">
        <f t="shared" si="61"/>
        <v>0</v>
      </c>
      <c r="U129" s="43">
        <f t="shared" si="61"/>
        <v>0</v>
      </c>
      <c r="V129" s="43">
        <f t="shared" si="61"/>
        <v>0</v>
      </c>
      <c r="W129" s="45">
        <f t="shared" si="65"/>
        <v>-8.0547058829672363E-3</v>
      </c>
    </row>
    <row r="130" spans="2:33" x14ac:dyDescent="0.3">
      <c r="B130" s="41">
        <f t="shared" si="66"/>
        <v>9</v>
      </c>
      <c r="C130" s="42" t="s">
        <v>8</v>
      </c>
      <c r="D130" s="43">
        <f t="shared" si="58"/>
        <v>-22.936860760204738</v>
      </c>
      <c r="E130" s="43">
        <f t="shared" si="58"/>
        <v>0</v>
      </c>
      <c r="F130" s="43">
        <f t="shared" si="58"/>
        <v>0</v>
      </c>
      <c r="G130" s="43">
        <f t="shared" si="58"/>
        <v>0</v>
      </c>
      <c r="H130" s="43">
        <f t="shared" si="62"/>
        <v>-22.936860760204738</v>
      </c>
      <c r="I130" s="43">
        <f t="shared" si="59"/>
        <v>-22.936860760204738</v>
      </c>
      <c r="J130" s="43">
        <f t="shared" si="59"/>
        <v>0</v>
      </c>
      <c r="K130" s="43">
        <f t="shared" si="59"/>
        <v>0</v>
      </c>
      <c r="L130" s="43">
        <f t="shared" si="59"/>
        <v>0</v>
      </c>
      <c r="M130" s="45">
        <f t="shared" si="63"/>
        <v>-22.936860760204738</v>
      </c>
      <c r="N130" s="43">
        <f t="shared" si="60"/>
        <v>-22.936860760204738</v>
      </c>
      <c r="O130" s="43">
        <f t="shared" si="60"/>
        <v>0</v>
      </c>
      <c r="P130" s="43">
        <f t="shared" si="60"/>
        <v>0</v>
      </c>
      <c r="Q130" s="43">
        <f t="shared" si="60"/>
        <v>0</v>
      </c>
      <c r="R130" s="43">
        <f t="shared" si="64"/>
        <v>-22.936860760204738</v>
      </c>
      <c r="S130" s="43">
        <f t="shared" si="61"/>
        <v>-22.936860760204738</v>
      </c>
      <c r="T130" s="43">
        <f t="shared" si="61"/>
        <v>0</v>
      </c>
      <c r="U130" s="43">
        <f t="shared" si="61"/>
        <v>0</v>
      </c>
      <c r="V130" s="43">
        <f t="shared" si="61"/>
        <v>0</v>
      </c>
      <c r="W130" s="45">
        <f t="shared" si="65"/>
        <v>-22.936860760204738</v>
      </c>
    </row>
    <row r="131" spans="2:33" x14ac:dyDescent="0.3">
      <c r="B131" s="41">
        <f t="shared" si="66"/>
        <v>10</v>
      </c>
      <c r="C131" s="42" t="s">
        <v>9</v>
      </c>
      <c r="D131" s="43">
        <f t="shared" si="58"/>
        <v>-1.0343598742282865</v>
      </c>
      <c r="E131" s="43">
        <f t="shared" si="58"/>
        <v>2.080881411</v>
      </c>
      <c r="F131" s="43">
        <f t="shared" si="58"/>
        <v>0</v>
      </c>
      <c r="G131" s="43">
        <f t="shared" si="58"/>
        <v>0</v>
      </c>
      <c r="H131" s="43">
        <f t="shared" si="62"/>
        <v>1.0465215367717136</v>
      </c>
      <c r="I131" s="43">
        <f t="shared" si="59"/>
        <v>1.0465215367717136</v>
      </c>
      <c r="J131" s="43">
        <f t="shared" si="59"/>
        <v>-0.20754197800000002</v>
      </c>
      <c r="K131" s="43">
        <f t="shared" si="59"/>
        <v>0</v>
      </c>
      <c r="L131" s="43">
        <f t="shared" si="59"/>
        <v>0</v>
      </c>
      <c r="M131" s="45">
        <f t="shared" si="63"/>
        <v>0.83897955877171349</v>
      </c>
      <c r="N131" s="43">
        <f t="shared" si="60"/>
        <v>0.83897955877171349</v>
      </c>
      <c r="O131" s="43">
        <f t="shared" si="60"/>
        <v>-0.20754197800000002</v>
      </c>
      <c r="P131" s="43">
        <f t="shared" si="60"/>
        <v>0</v>
      </c>
      <c r="Q131" s="43">
        <f t="shared" si="60"/>
        <v>0</v>
      </c>
      <c r="R131" s="43">
        <f t="shared" si="64"/>
        <v>0.63143758077171341</v>
      </c>
      <c r="S131" s="43">
        <f t="shared" si="61"/>
        <v>0.63143758077171341</v>
      </c>
      <c r="T131" s="43">
        <f t="shared" si="61"/>
        <v>-3.1282536968283779E-2</v>
      </c>
      <c r="U131" s="43">
        <f t="shared" si="61"/>
        <v>0</v>
      </c>
      <c r="V131" s="43">
        <f t="shared" si="61"/>
        <v>0</v>
      </c>
      <c r="W131" s="45">
        <f t="shared" si="65"/>
        <v>0.60015504380342966</v>
      </c>
    </row>
    <row r="132" spans="2:33" x14ac:dyDescent="0.3">
      <c r="B132" s="41">
        <f t="shared" si="66"/>
        <v>11</v>
      </c>
      <c r="C132" s="42" t="s">
        <v>10</v>
      </c>
      <c r="D132" s="43">
        <f t="shared" si="58"/>
        <v>-0.90656500445595078</v>
      </c>
      <c r="E132" s="43">
        <f t="shared" si="58"/>
        <v>0.13712089999999999</v>
      </c>
      <c r="F132" s="43">
        <f t="shared" si="58"/>
        <v>0</v>
      </c>
      <c r="G132" s="43">
        <f t="shared" si="58"/>
        <v>0</v>
      </c>
      <c r="H132" s="43">
        <f t="shared" si="62"/>
        <v>-0.76944410445595079</v>
      </c>
      <c r="I132" s="43">
        <f t="shared" si="59"/>
        <v>-0.76944410445595079</v>
      </c>
      <c r="J132" s="43">
        <f t="shared" si="59"/>
        <v>7.3968300000000001E-2</v>
      </c>
      <c r="K132" s="43">
        <f t="shared" si="59"/>
        <v>0</v>
      </c>
      <c r="L132" s="43">
        <f t="shared" si="59"/>
        <v>0</v>
      </c>
      <c r="M132" s="45">
        <f t="shared" si="63"/>
        <v>-0.69547580445595081</v>
      </c>
      <c r="N132" s="43">
        <f t="shared" si="60"/>
        <v>-0.69547580445595081</v>
      </c>
      <c r="O132" s="43">
        <f t="shared" si="60"/>
        <v>0</v>
      </c>
      <c r="P132" s="43">
        <f t="shared" si="60"/>
        <v>0</v>
      </c>
      <c r="Q132" s="43">
        <f t="shared" si="60"/>
        <v>0</v>
      </c>
      <c r="R132" s="43">
        <f t="shared" si="64"/>
        <v>-0.69547580445595081</v>
      </c>
      <c r="S132" s="43">
        <f t="shared" si="61"/>
        <v>-0.69547580445595081</v>
      </c>
      <c r="T132" s="43">
        <f t="shared" si="61"/>
        <v>0</v>
      </c>
      <c r="U132" s="43">
        <f t="shared" si="61"/>
        <v>0</v>
      </c>
      <c r="V132" s="43">
        <f t="shared" si="61"/>
        <v>0</v>
      </c>
      <c r="W132" s="45">
        <f t="shared" si="65"/>
        <v>-0.69547580445595081</v>
      </c>
    </row>
    <row r="133" spans="2:33" x14ac:dyDescent="0.3">
      <c r="B133" s="41">
        <f t="shared" si="66"/>
        <v>12</v>
      </c>
      <c r="C133" s="42" t="s">
        <v>11</v>
      </c>
      <c r="D133" s="43">
        <f t="shared" si="58"/>
        <v>-0.16901832027796238</v>
      </c>
      <c r="E133" s="43">
        <f t="shared" si="58"/>
        <v>0</v>
      </c>
      <c r="F133" s="43">
        <f t="shared" si="58"/>
        <v>0</v>
      </c>
      <c r="G133" s="43">
        <f t="shared" si="58"/>
        <v>0</v>
      </c>
      <c r="H133" s="43">
        <f t="shared" si="62"/>
        <v>-0.16901832027796238</v>
      </c>
      <c r="I133" s="43">
        <f t="shared" si="59"/>
        <v>-0.16901832027796238</v>
      </c>
      <c r="J133" s="43">
        <f t="shared" si="59"/>
        <v>0</v>
      </c>
      <c r="K133" s="43">
        <f t="shared" si="59"/>
        <v>0</v>
      </c>
      <c r="L133" s="43">
        <f t="shared" si="59"/>
        <v>0</v>
      </c>
      <c r="M133" s="45">
        <f t="shared" si="63"/>
        <v>-0.16901832027796238</v>
      </c>
      <c r="N133" s="43">
        <f t="shared" si="60"/>
        <v>-0.16901832027796238</v>
      </c>
      <c r="O133" s="43">
        <f t="shared" si="60"/>
        <v>0</v>
      </c>
      <c r="P133" s="43">
        <f t="shared" si="60"/>
        <v>0</v>
      </c>
      <c r="Q133" s="43">
        <f t="shared" si="60"/>
        <v>0</v>
      </c>
      <c r="R133" s="43">
        <f t="shared" si="64"/>
        <v>-0.16901832027796238</v>
      </c>
      <c r="S133" s="43">
        <f t="shared" si="61"/>
        <v>-0.16901832027796238</v>
      </c>
      <c r="T133" s="43">
        <f t="shared" si="61"/>
        <v>0</v>
      </c>
      <c r="U133" s="43">
        <f t="shared" si="61"/>
        <v>0</v>
      </c>
      <c r="V133" s="43">
        <f t="shared" si="61"/>
        <v>0</v>
      </c>
      <c r="W133" s="45">
        <f t="shared" si="65"/>
        <v>-0.16901832027796238</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0.13341787450000001</v>
      </c>
      <c r="F135" s="43">
        <f t="shared" si="58"/>
        <v>0.30060954500000003</v>
      </c>
      <c r="G135" s="43">
        <f t="shared" si="58"/>
        <v>0</v>
      </c>
      <c r="H135" s="43">
        <f t="shared" si="62"/>
        <v>-0.16719167050000003</v>
      </c>
      <c r="I135" s="43">
        <f t="shared" si="59"/>
        <v>-0.16719167050000003</v>
      </c>
      <c r="J135" s="43">
        <f t="shared" si="59"/>
        <v>0.15890559299999998</v>
      </c>
      <c r="K135" s="43">
        <f t="shared" si="59"/>
        <v>0</v>
      </c>
      <c r="L135" s="43">
        <f t="shared" si="59"/>
        <v>0</v>
      </c>
      <c r="M135" s="45">
        <f t="shared" si="63"/>
        <v>-8.2860775000000442E-3</v>
      </c>
      <c r="N135" s="43">
        <f t="shared" si="60"/>
        <v>-8.2860775000000528E-3</v>
      </c>
      <c r="O135" s="43">
        <f t="shared" si="60"/>
        <v>0</v>
      </c>
      <c r="P135" s="43">
        <f t="shared" si="60"/>
        <v>0</v>
      </c>
      <c r="Q135" s="43">
        <f t="shared" si="60"/>
        <v>0</v>
      </c>
      <c r="R135" s="43">
        <f t="shared" si="64"/>
        <v>-8.2860775000000528E-3</v>
      </c>
      <c r="S135" s="43">
        <f t="shared" si="61"/>
        <v>-8.2860775000000528E-3</v>
      </c>
      <c r="T135" s="43">
        <f t="shared" si="61"/>
        <v>0</v>
      </c>
      <c r="U135" s="43">
        <f t="shared" si="61"/>
        <v>0</v>
      </c>
      <c r="V135" s="43">
        <f t="shared" si="61"/>
        <v>0</v>
      </c>
      <c r="W135" s="45">
        <f t="shared" si="65"/>
        <v>-8.2860775000000528E-3</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-2938.4176375651805</v>
      </c>
      <c r="E139" s="36">
        <f t="shared" ref="E139:W139" si="71">SUM(E122:E137)</f>
        <v>13.804765585499998</v>
      </c>
      <c r="F139" s="36">
        <f t="shared" si="71"/>
        <v>0.30060954500000003</v>
      </c>
      <c r="G139" s="36">
        <f t="shared" si="71"/>
        <v>0</v>
      </c>
      <c r="H139" s="36">
        <f t="shared" si="71"/>
        <v>-2924.9134815246807</v>
      </c>
      <c r="I139" s="36">
        <f t="shared" si="71"/>
        <v>-2924.9134815246807</v>
      </c>
      <c r="J139" s="36">
        <f t="shared" si="71"/>
        <v>16.375331915000004</v>
      </c>
      <c r="K139" s="36">
        <f t="shared" si="71"/>
        <v>0</v>
      </c>
      <c r="L139" s="36">
        <f t="shared" si="71"/>
        <v>0</v>
      </c>
      <c r="M139" s="36">
        <f t="shared" si="71"/>
        <v>-2908.5381496096802</v>
      </c>
      <c r="N139" s="36">
        <f t="shared" si="71"/>
        <v>-2908.5381496096802</v>
      </c>
      <c r="O139" s="36">
        <f t="shared" si="71"/>
        <v>24.207259022000002</v>
      </c>
      <c r="P139" s="36">
        <f t="shared" si="71"/>
        <v>0</v>
      </c>
      <c r="Q139" s="36">
        <f t="shared" si="71"/>
        <v>0</v>
      </c>
      <c r="R139" s="36">
        <f t="shared" si="71"/>
        <v>-2884.3308905876806</v>
      </c>
      <c r="S139" s="36">
        <f t="shared" si="71"/>
        <v>-2884.3308905876806</v>
      </c>
      <c r="T139" s="36">
        <f t="shared" si="71"/>
        <v>-3.1282536968283779E-2</v>
      </c>
      <c r="U139" s="36">
        <f t="shared" si="71"/>
        <v>0</v>
      </c>
      <c r="V139" s="36">
        <f t="shared" si="71"/>
        <v>0</v>
      </c>
      <c r="W139" s="36">
        <f t="shared" si="71"/>
        <v>-2884.3621731246485</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0</v>
      </c>
      <c r="E148" s="43">
        <f t="shared" si="72"/>
        <v>0</v>
      </c>
      <c r="F148" s="43">
        <f t="shared" si="72"/>
        <v>0</v>
      </c>
      <c r="G148" s="43">
        <f t="shared" si="72"/>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2"/>
        <v>-93.878648508767867</v>
      </c>
      <c r="E149" s="43">
        <f t="shared" si="72"/>
        <v>0</v>
      </c>
      <c r="F149" s="43">
        <f t="shared" si="72"/>
        <v>0</v>
      </c>
      <c r="G149" s="43">
        <f t="shared" si="72"/>
        <v>0</v>
      </c>
      <c r="H149" s="45">
        <f t="shared" ref="H149:H164" si="73">D149+E149-F149-G149</f>
        <v>-93.878648508767867</v>
      </c>
      <c r="I149" s="30">
        <f t="shared" ref="I149:I164" si="74">H149</f>
        <v>-93.878648508767867</v>
      </c>
      <c r="J149" s="29"/>
      <c r="K149" s="30"/>
      <c r="L149" s="29"/>
      <c r="M149" s="30">
        <f t="shared" ref="M149:M164" si="75">I149+J149-K149-L149</f>
        <v>-93.878648508767867</v>
      </c>
      <c r="N149" s="30">
        <f t="shared" ref="N149:N164" si="76">M149</f>
        <v>-93.878648508767867</v>
      </c>
      <c r="O149" s="29"/>
      <c r="P149" s="30"/>
      <c r="Q149" s="29"/>
      <c r="R149" s="30">
        <f t="shared" ref="R149:R164" si="77">N149+O149-P149-Q149</f>
        <v>-93.878648508767867</v>
      </c>
      <c r="S149" s="30">
        <f t="shared" ref="S149:S164" si="78">R149</f>
        <v>-93.878648508767867</v>
      </c>
      <c r="T149" s="29"/>
      <c r="U149" s="30"/>
      <c r="V149" s="29"/>
      <c r="W149" s="30">
        <f t="shared" ref="W149:W164" si="79">S149+T149-U149-V149</f>
        <v>-93.878648508767867</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-161.37315459635266</v>
      </c>
      <c r="E151" s="43">
        <f t="shared" si="72"/>
        <v>0</v>
      </c>
      <c r="F151" s="43">
        <f t="shared" si="72"/>
        <v>0</v>
      </c>
      <c r="G151" s="43">
        <f t="shared" si="72"/>
        <v>0</v>
      </c>
      <c r="H151" s="45">
        <f t="shared" si="73"/>
        <v>-161.37315459635266</v>
      </c>
      <c r="I151" s="30">
        <f t="shared" si="74"/>
        <v>-161.37315459635266</v>
      </c>
      <c r="J151" s="29"/>
      <c r="K151" s="30"/>
      <c r="L151" s="29"/>
      <c r="M151" s="30">
        <f t="shared" si="75"/>
        <v>-161.37315459635266</v>
      </c>
      <c r="N151" s="30">
        <f t="shared" si="76"/>
        <v>-161.37315459635266</v>
      </c>
      <c r="O151" s="29"/>
      <c r="P151" s="30"/>
      <c r="Q151" s="29"/>
      <c r="R151" s="30">
        <f t="shared" si="77"/>
        <v>-161.37315459635266</v>
      </c>
      <c r="S151" s="30">
        <f t="shared" si="78"/>
        <v>-161.37315459635266</v>
      </c>
      <c r="T151" s="29"/>
      <c r="U151" s="30"/>
      <c r="V151" s="29"/>
      <c r="W151" s="30">
        <f t="shared" si="79"/>
        <v>-161.37315459635266</v>
      </c>
    </row>
    <row r="152" spans="2:23" x14ac:dyDescent="0.3">
      <c r="B152" s="41">
        <f t="shared" si="80"/>
        <v>5</v>
      </c>
      <c r="C152" s="42" t="s">
        <v>4</v>
      </c>
      <c r="D152" s="43">
        <f t="shared" si="72"/>
        <v>-84.00486343757899</v>
      </c>
      <c r="E152" s="43">
        <f t="shared" si="72"/>
        <v>0</v>
      </c>
      <c r="F152" s="43">
        <f t="shared" si="72"/>
        <v>0</v>
      </c>
      <c r="G152" s="43">
        <f t="shared" si="72"/>
        <v>0</v>
      </c>
      <c r="H152" s="45">
        <f t="shared" si="73"/>
        <v>-84.00486343757899</v>
      </c>
      <c r="I152" s="30">
        <f t="shared" si="74"/>
        <v>-84.00486343757899</v>
      </c>
      <c r="J152" s="29"/>
      <c r="K152" s="30"/>
      <c r="L152" s="29"/>
      <c r="M152" s="30">
        <f t="shared" si="75"/>
        <v>-84.00486343757899</v>
      </c>
      <c r="N152" s="30">
        <f t="shared" si="76"/>
        <v>-84.00486343757899</v>
      </c>
      <c r="O152" s="29"/>
      <c r="P152" s="30"/>
      <c r="Q152" s="29"/>
      <c r="R152" s="30">
        <f t="shared" si="77"/>
        <v>-84.00486343757899</v>
      </c>
      <c r="S152" s="30">
        <f t="shared" si="78"/>
        <v>-84.00486343757899</v>
      </c>
      <c r="T152" s="29"/>
      <c r="U152" s="30"/>
      <c r="V152" s="29"/>
      <c r="W152" s="30">
        <f t="shared" si="79"/>
        <v>-84.00486343757899</v>
      </c>
    </row>
    <row r="153" spans="2:23" x14ac:dyDescent="0.3">
      <c r="B153" s="41">
        <f t="shared" si="80"/>
        <v>6</v>
      </c>
      <c r="C153" s="42" t="s">
        <v>5</v>
      </c>
      <c r="D153" s="43">
        <f t="shared" si="72"/>
        <v>-2519.8674772278041</v>
      </c>
      <c r="E153" s="43">
        <f t="shared" si="72"/>
        <v>0</v>
      </c>
      <c r="F153" s="43">
        <f t="shared" si="72"/>
        <v>0</v>
      </c>
      <c r="G153" s="43">
        <f t="shared" si="72"/>
        <v>0</v>
      </c>
      <c r="H153" s="45">
        <f t="shared" si="73"/>
        <v>-2519.8674772278041</v>
      </c>
      <c r="I153" s="30">
        <f t="shared" si="74"/>
        <v>-2519.8674772278041</v>
      </c>
      <c r="J153" s="29"/>
      <c r="K153" s="30"/>
      <c r="L153" s="29"/>
      <c r="M153" s="30">
        <f t="shared" si="75"/>
        <v>-2519.8674772278041</v>
      </c>
      <c r="N153" s="30">
        <f t="shared" si="76"/>
        <v>-2519.8674772278041</v>
      </c>
      <c r="O153" s="29"/>
      <c r="P153" s="30"/>
      <c r="Q153" s="29"/>
      <c r="R153" s="30">
        <f t="shared" si="77"/>
        <v>-2519.8674772278041</v>
      </c>
      <c r="S153" s="30">
        <f t="shared" si="78"/>
        <v>-2519.8674772278041</v>
      </c>
      <c r="T153" s="29"/>
      <c r="U153" s="30"/>
      <c r="V153" s="29"/>
      <c r="W153" s="30">
        <f t="shared" si="79"/>
        <v>-2519.8674772278041</v>
      </c>
    </row>
    <row r="154" spans="2:23" x14ac:dyDescent="0.3">
      <c r="B154" s="41">
        <f t="shared" si="80"/>
        <v>7</v>
      </c>
      <c r="C154" s="42" t="s">
        <v>6</v>
      </c>
      <c r="D154" s="43">
        <f t="shared" si="72"/>
        <v>-2.0204887296274059</v>
      </c>
      <c r="E154" s="43">
        <f t="shared" si="72"/>
        <v>0</v>
      </c>
      <c r="F154" s="43">
        <f t="shared" si="72"/>
        <v>0</v>
      </c>
      <c r="G154" s="43">
        <f t="shared" si="72"/>
        <v>0</v>
      </c>
      <c r="H154" s="45">
        <f t="shared" si="73"/>
        <v>-2.0204887296274059</v>
      </c>
      <c r="I154" s="30">
        <f t="shared" si="74"/>
        <v>-2.0204887296274059</v>
      </c>
      <c r="J154" s="29"/>
      <c r="K154" s="30"/>
      <c r="L154" s="29"/>
      <c r="M154" s="30">
        <f t="shared" si="75"/>
        <v>-2.0204887296274059</v>
      </c>
      <c r="N154" s="30">
        <f t="shared" si="76"/>
        <v>-2.0204887296274059</v>
      </c>
      <c r="O154" s="29"/>
      <c r="P154" s="30"/>
      <c r="Q154" s="29"/>
      <c r="R154" s="30">
        <f t="shared" si="77"/>
        <v>-2.0204887296274059</v>
      </c>
      <c r="S154" s="30">
        <f t="shared" si="78"/>
        <v>-2.0204887296274059</v>
      </c>
      <c r="T154" s="29"/>
      <c r="U154" s="30"/>
      <c r="V154" s="29"/>
      <c r="W154" s="30">
        <f t="shared" si="79"/>
        <v>-2.0204887296274059</v>
      </c>
    </row>
    <row r="155" spans="2:23" x14ac:dyDescent="0.3">
      <c r="B155" s="41">
        <f t="shared" si="80"/>
        <v>8</v>
      </c>
      <c r="C155" s="42" t="s">
        <v>7</v>
      </c>
      <c r="D155" s="43">
        <f t="shared" si="72"/>
        <v>-8.0547058829672363E-3</v>
      </c>
      <c r="E155" s="43">
        <f t="shared" si="72"/>
        <v>0</v>
      </c>
      <c r="F155" s="43">
        <f t="shared" si="72"/>
        <v>0</v>
      </c>
      <c r="G155" s="43">
        <f t="shared" si="72"/>
        <v>0</v>
      </c>
      <c r="H155" s="45">
        <f t="shared" si="73"/>
        <v>-8.0547058829672363E-3</v>
      </c>
      <c r="I155" s="30">
        <f t="shared" si="74"/>
        <v>-8.0547058829672363E-3</v>
      </c>
      <c r="J155" s="29"/>
      <c r="K155" s="30"/>
      <c r="L155" s="29"/>
      <c r="M155" s="30">
        <f t="shared" si="75"/>
        <v>-8.0547058829672363E-3</v>
      </c>
      <c r="N155" s="30">
        <f t="shared" si="76"/>
        <v>-8.0547058829672363E-3</v>
      </c>
      <c r="O155" s="29"/>
      <c r="P155" s="30"/>
      <c r="Q155" s="29"/>
      <c r="R155" s="30">
        <f t="shared" si="77"/>
        <v>-8.0547058829672363E-3</v>
      </c>
      <c r="S155" s="30">
        <f t="shared" si="78"/>
        <v>-8.0547058829672363E-3</v>
      </c>
      <c r="T155" s="29"/>
      <c r="U155" s="30"/>
      <c r="V155" s="29"/>
      <c r="W155" s="30">
        <f t="shared" si="79"/>
        <v>-8.0547058829672363E-3</v>
      </c>
    </row>
    <row r="156" spans="2:23" x14ac:dyDescent="0.3">
      <c r="B156" s="41">
        <f t="shared" si="80"/>
        <v>9</v>
      </c>
      <c r="C156" s="42" t="s">
        <v>8</v>
      </c>
      <c r="D156" s="43">
        <f t="shared" si="72"/>
        <v>-22.936860760204738</v>
      </c>
      <c r="E156" s="43">
        <f t="shared" si="72"/>
        <v>0</v>
      </c>
      <c r="F156" s="43">
        <f t="shared" si="72"/>
        <v>0</v>
      </c>
      <c r="G156" s="43">
        <f t="shared" si="72"/>
        <v>0</v>
      </c>
      <c r="H156" s="45">
        <f t="shared" si="73"/>
        <v>-22.936860760204738</v>
      </c>
      <c r="I156" s="30">
        <f t="shared" si="74"/>
        <v>-22.936860760204738</v>
      </c>
      <c r="J156" s="29"/>
      <c r="K156" s="30"/>
      <c r="L156" s="29"/>
      <c r="M156" s="30">
        <f t="shared" si="75"/>
        <v>-22.936860760204738</v>
      </c>
      <c r="N156" s="30">
        <f t="shared" si="76"/>
        <v>-22.936860760204738</v>
      </c>
      <c r="O156" s="29"/>
      <c r="P156" s="30"/>
      <c r="Q156" s="29"/>
      <c r="R156" s="30">
        <f t="shared" si="77"/>
        <v>-22.936860760204738</v>
      </c>
      <c r="S156" s="30">
        <f t="shared" si="78"/>
        <v>-22.936860760204738</v>
      </c>
      <c r="T156" s="29"/>
      <c r="U156" s="30"/>
      <c r="V156" s="29"/>
      <c r="W156" s="30">
        <f t="shared" si="79"/>
        <v>-22.936860760204738</v>
      </c>
    </row>
    <row r="157" spans="2:23" x14ac:dyDescent="0.3">
      <c r="B157" s="41">
        <f t="shared" si="80"/>
        <v>10</v>
      </c>
      <c r="C157" s="42" t="s">
        <v>9</v>
      </c>
      <c r="D157" s="43">
        <f t="shared" si="72"/>
        <v>0.60015504380342954</v>
      </c>
      <c r="E157" s="43">
        <f t="shared" si="72"/>
        <v>-3.1282536968283772E-2</v>
      </c>
      <c r="F157" s="43">
        <f t="shared" si="72"/>
        <v>0</v>
      </c>
      <c r="G157" s="43">
        <f t="shared" si="72"/>
        <v>0</v>
      </c>
      <c r="H157" s="45">
        <f t="shared" si="73"/>
        <v>0.56887250683514579</v>
      </c>
      <c r="I157" s="30">
        <f t="shared" si="74"/>
        <v>0.56887250683514579</v>
      </c>
      <c r="J157" s="29"/>
      <c r="K157" s="30"/>
      <c r="L157" s="29"/>
      <c r="M157" s="30">
        <f t="shared" si="75"/>
        <v>0.56887250683514579</v>
      </c>
      <c r="N157" s="30">
        <f t="shared" si="76"/>
        <v>0.56887250683514579</v>
      </c>
      <c r="O157" s="29"/>
      <c r="P157" s="30"/>
      <c r="Q157" s="29"/>
      <c r="R157" s="30">
        <f t="shared" si="77"/>
        <v>0.56887250683514579</v>
      </c>
      <c r="S157" s="30">
        <f t="shared" si="78"/>
        <v>0.56887250683514579</v>
      </c>
      <c r="T157" s="29"/>
      <c r="U157" s="30"/>
      <c r="V157" s="29"/>
      <c r="W157" s="30">
        <f t="shared" si="79"/>
        <v>0.56887250683514579</v>
      </c>
    </row>
    <row r="158" spans="2:23" x14ac:dyDescent="0.3">
      <c r="B158" s="41">
        <f t="shared" si="80"/>
        <v>11</v>
      </c>
      <c r="C158" s="42" t="s">
        <v>10</v>
      </c>
      <c r="D158" s="43">
        <f t="shared" si="72"/>
        <v>-0.69547580445595081</v>
      </c>
      <c r="E158" s="43">
        <f t="shared" si="72"/>
        <v>0</v>
      </c>
      <c r="F158" s="43">
        <f t="shared" si="72"/>
        <v>0</v>
      </c>
      <c r="G158" s="43">
        <f t="shared" si="72"/>
        <v>0</v>
      </c>
      <c r="H158" s="45">
        <f t="shared" si="73"/>
        <v>-0.69547580445595081</v>
      </c>
      <c r="I158" s="30">
        <f t="shared" si="74"/>
        <v>-0.69547580445595081</v>
      </c>
      <c r="J158" s="29"/>
      <c r="K158" s="30"/>
      <c r="L158" s="29"/>
      <c r="M158" s="30">
        <f t="shared" si="75"/>
        <v>-0.69547580445595081</v>
      </c>
      <c r="N158" s="30">
        <f t="shared" si="76"/>
        <v>-0.69547580445595081</v>
      </c>
      <c r="O158" s="29"/>
      <c r="P158" s="30"/>
      <c r="Q158" s="29"/>
      <c r="R158" s="30">
        <f t="shared" si="77"/>
        <v>-0.69547580445595081</v>
      </c>
      <c r="S158" s="30">
        <f t="shared" si="78"/>
        <v>-0.69547580445595081</v>
      </c>
      <c r="T158" s="29"/>
      <c r="U158" s="30"/>
      <c r="V158" s="29"/>
      <c r="W158" s="30">
        <f t="shared" si="79"/>
        <v>-0.69547580445595081</v>
      </c>
    </row>
    <row r="159" spans="2:23" x14ac:dyDescent="0.3">
      <c r="B159" s="41">
        <f t="shared" si="80"/>
        <v>12</v>
      </c>
      <c r="C159" s="42" t="s">
        <v>11</v>
      </c>
      <c r="D159" s="43">
        <f t="shared" si="72"/>
        <v>-0.16901832027796238</v>
      </c>
      <c r="E159" s="43">
        <f t="shared" si="72"/>
        <v>0</v>
      </c>
      <c r="F159" s="43">
        <f t="shared" si="72"/>
        <v>0</v>
      </c>
      <c r="G159" s="43">
        <f t="shared" si="72"/>
        <v>0</v>
      </c>
      <c r="H159" s="45">
        <f t="shared" si="73"/>
        <v>-0.16901832027796238</v>
      </c>
      <c r="I159" s="30">
        <f t="shared" si="74"/>
        <v>-0.16901832027796238</v>
      </c>
      <c r="J159" s="29"/>
      <c r="K159" s="30"/>
      <c r="L159" s="29"/>
      <c r="M159" s="30">
        <f t="shared" si="75"/>
        <v>-0.16901832027796238</v>
      </c>
      <c r="N159" s="30">
        <f t="shared" si="76"/>
        <v>-0.16901832027796238</v>
      </c>
      <c r="O159" s="29"/>
      <c r="P159" s="30"/>
      <c r="Q159" s="29"/>
      <c r="R159" s="30">
        <f t="shared" si="77"/>
        <v>-0.16901832027796238</v>
      </c>
      <c r="S159" s="30">
        <f t="shared" si="78"/>
        <v>-0.16901832027796238</v>
      </c>
      <c r="T159" s="29"/>
      <c r="U159" s="30"/>
      <c r="V159" s="29"/>
      <c r="W159" s="30">
        <f t="shared" si="79"/>
        <v>-0.16901832027796238</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-8.2860775000000528E-3</v>
      </c>
      <c r="E161" s="43">
        <f t="shared" si="72"/>
        <v>0</v>
      </c>
      <c r="F161" s="43">
        <f t="shared" si="72"/>
        <v>0</v>
      </c>
      <c r="G161" s="43">
        <f t="shared" si="72"/>
        <v>0</v>
      </c>
      <c r="H161" s="45">
        <f t="shared" si="73"/>
        <v>-8.2860775000000528E-3</v>
      </c>
      <c r="I161" s="30">
        <f t="shared" si="74"/>
        <v>-8.2860775000000528E-3</v>
      </c>
      <c r="J161" s="29"/>
      <c r="K161" s="30"/>
      <c r="L161" s="29"/>
      <c r="M161" s="30">
        <f t="shared" si="75"/>
        <v>-8.2860775000000528E-3</v>
      </c>
      <c r="N161" s="30">
        <f t="shared" si="76"/>
        <v>-8.2860775000000528E-3</v>
      </c>
      <c r="O161" s="29"/>
      <c r="P161" s="30"/>
      <c r="Q161" s="29"/>
      <c r="R161" s="30">
        <f t="shared" si="77"/>
        <v>-8.2860775000000528E-3</v>
      </c>
      <c r="S161" s="30">
        <f t="shared" si="78"/>
        <v>-8.2860775000000528E-3</v>
      </c>
      <c r="T161" s="29"/>
      <c r="U161" s="30"/>
      <c r="V161" s="29"/>
      <c r="W161" s="30">
        <f t="shared" si="79"/>
        <v>-8.2860775000000528E-3</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-2884.3621731246485</v>
      </c>
      <c r="E165" s="36">
        <f>SUM(E148:E163)</f>
        <v>-3.1282536968283772E-2</v>
      </c>
      <c r="F165" s="36">
        <f>SUM(F148:F163)</f>
        <v>0</v>
      </c>
      <c r="G165" s="36">
        <f>SUM(G148:G163)</f>
        <v>0</v>
      </c>
      <c r="H165" s="36">
        <f>SUM(H148:H163)</f>
        <v>-2884.3934556616168</v>
      </c>
      <c r="I165" s="36">
        <f t="shared" ref="I165:W165" si="82">SUM(I148:I164)</f>
        <v>-2884.3934556616168</v>
      </c>
      <c r="J165" s="36">
        <f t="shared" si="82"/>
        <v>0</v>
      </c>
      <c r="K165" s="36">
        <f t="shared" si="82"/>
        <v>0</v>
      </c>
      <c r="L165" s="36">
        <f t="shared" si="82"/>
        <v>0</v>
      </c>
      <c r="M165" s="36">
        <f t="shared" si="82"/>
        <v>-2884.3934556616168</v>
      </c>
      <c r="N165" s="36">
        <f t="shared" si="82"/>
        <v>-2884.3934556616168</v>
      </c>
      <c r="O165" s="36">
        <f t="shared" si="82"/>
        <v>0</v>
      </c>
      <c r="P165" s="36">
        <f t="shared" si="82"/>
        <v>0</v>
      </c>
      <c r="Q165" s="36">
        <f t="shared" si="82"/>
        <v>0</v>
      </c>
      <c r="R165" s="36">
        <f t="shared" si="82"/>
        <v>-2884.3934556616168</v>
      </c>
      <c r="S165" s="36">
        <f t="shared" si="82"/>
        <v>-2884.3934556616168</v>
      </c>
      <c r="T165" s="36">
        <f t="shared" si="82"/>
        <v>0</v>
      </c>
      <c r="U165" s="36">
        <f t="shared" si="82"/>
        <v>0</v>
      </c>
      <c r="V165" s="36">
        <f t="shared" si="82"/>
        <v>0</v>
      </c>
      <c r="W165" s="36">
        <f t="shared" si="82"/>
        <v>-2884.3934556616168</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88"/>
  <sheetViews>
    <sheetView showGridLines="0" view="pageBreakPreview" zoomScale="70" zoomScaleNormal="68" zoomScaleSheetLayoutView="70" workbookViewId="0">
      <selection activeCell="T73" sqref="T73"/>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106</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10</v>
      </c>
      <c r="F18" s="71">
        <v>0</v>
      </c>
      <c r="G18" s="72"/>
      <c r="H18" s="29">
        <f t="shared" si="0"/>
        <v>10</v>
      </c>
      <c r="I18" s="30">
        <f t="shared" si="1"/>
        <v>10</v>
      </c>
      <c r="J18" s="71">
        <v>0</v>
      </c>
      <c r="K18" s="71">
        <v>0</v>
      </c>
      <c r="L18" s="72"/>
      <c r="M18" s="30">
        <f t="shared" si="2"/>
        <v>10</v>
      </c>
      <c r="N18" s="68">
        <f t="shared" si="3"/>
        <v>10</v>
      </c>
      <c r="O18" s="71">
        <v>0</v>
      </c>
      <c r="P18" s="71">
        <v>0</v>
      </c>
      <c r="Q18" s="72"/>
      <c r="R18" s="69">
        <f t="shared" si="4"/>
        <v>10</v>
      </c>
      <c r="S18" s="69">
        <f t="shared" si="5"/>
        <v>10</v>
      </c>
      <c r="T18" s="71">
        <v>0</v>
      </c>
      <c r="U18" s="71">
        <v>0</v>
      </c>
      <c r="V18" s="72"/>
      <c r="W18" s="69">
        <f t="shared" si="6"/>
        <v>10</v>
      </c>
      <c r="X18" s="69">
        <f t="shared" si="7"/>
        <v>10</v>
      </c>
      <c r="Y18" s="73">
        <v>0</v>
      </c>
      <c r="Z18" s="73">
        <v>0</v>
      </c>
      <c r="AA18" s="72"/>
      <c r="AB18" s="69">
        <f t="shared" si="8"/>
        <v>10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2.1999999999999997</v>
      </c>
      <c r="F20" s="66">
        <v>0</v>
      </c>
      <c r="G20" s="67"/>
      <c r="H20" s="29">
        <f t="shared" si="0"/>
        <v>2.1999999999999997</v>
      </c>
      <c r="I20" s="30">
        <f t="shared" si="1"/>
        <v>2.1999999999999997</v>
      </c>
      <c r="J20" s="66">
        <v>0</v>
      </c>
      <c r="K20" s="66">
        <v>0</v>
      </c>
      <c r="L20" s="67"/>
      <c r="M20" s="30">
        <f t="shared" si="2"/>
        <v>2.1999999999999997</v>
      </c>
      <c r="N20" s="68">
        <f t="shared" si="3"/>
        <v>2.1999999999999997</v>
      </c>
      <c r="O20" s="66">
        <v>0</v>
      </c>
      <c r="P20" s="66">
        <v>0</v>
      </c>
      <c r="Q20" s="67"/>
      <c r="R20" s="69">
        <f t="shared" si="4"/>
        <v>2.1999999999999997</v>
      </c>
      <c r="S20" s="69">
        <f t="shared" si="5"/>
        <v>2.1999999999999997</v>
      </c>
      <c r="T20" s="66">
        <v>0</v>
      </c>
      <c r="U20" s="66">
        <v>0</v>
      </c>
      <c r="V20" s="67"/>
      <c r="W20" s="69">
        <f t="shared" si="6"/>
        <v>2.1999999999999997</v>
      </c>
      <c r="X20" s="69">
        <f t="shared" si="7"/>
        <v>2.1999999999999997</v>
      </c>
      <c r="Y20" s="70">
        <v>0</v>
      </c>
      <c r="Z20" s="70">
        <v>0</v>
      </c>
      <c r="AA20" s="67"/>
      <c r="AB20" s="69">
        <f t="shared" si="8"/>
        <v>2.1999999999999997</v>
      </c>
    </row>
    <row r="21" spans="2:28" x14ac:dyDescent="0.3">
      <c r="B21" s="27">
        <f t="shared" si="9"/>
        <v>6</v>
      </c>
      <c r="C21" s="28" t="s">
        <v>5</v>
      </c>
      <c r="D21" s="66">
        <v>0</v>
      </c>
      <c r="E21" s="66">
        <v>46.709999999999994</v>
      </c>
      <c r="F21" s="66">
        <v>0</v>
      </c>
      <c r="G21" s="67"/>
      <c r="H21" s="29">
        <f t="shared" si="0"/>
        <v>46.709999999999994</v>
      </c>
      <c r="I21" s="30">
        <f t="shared" si="1"/>
        <v>46.709999999999994</v>
      </c>
      <c r="J21" s="66">
        <v>275.22499999999997</v>
      </c>
      <c r="K21" s="66">
        <v>0</v>
      </c>
      <c r="L21" s="67"/>
      <c r="M21" s="30">
        <f t="shared" si="2"/>
        <v>321.93499999999995</v>
      </c>
      <c r="N21" s="68">
        <f t="shared" si="3"/>
        <v>321.93499999999995</v>
      </c>
      <c r="O21" s="66">
        <v>114.66</v>
      </c>
      <c r="P21" s="66">
        <v>0</v>
      </c>
      <c r="Q21" s="67"/>
      <c r="R21" s="69">
        <f t="shared" si="4"/>
        <v>436.59499999999991</v>
      </c>
      <c r="S21" s="69">
        <f t="shared" si="5"/>
        <v>436.59499999999991</v>
      </c>
      <c r="T21" s="66">
        <v>171.33333333333331</v>
      </c>
      <c r="U21" s="66">
        <v>0</v>
      </c>
      <c r="V21" s="67"/>
      <c r="W21" s="69">
        <f t="shared" si="6"/>
        <v>607.92833333333328</v>
      </c>
      <c r="X21" s="69">
        <f t="shared" si="7"/>
        <v>607.92833333333328</v>
      </c>
      <c r="Y21" s="70">
        <v>145</v>
      </c>
      <c r="Z21" s="70">
        <v>0</v>
      </c>
      <c r="AA21" s="67"/>
      <c r="AB21" s="69">
        <f t="shared" si="8"/>
        <v>752.92833333333328</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1.8374999999999999</v>
      </c>
      <c r="K25" s="66">
        <v>0</v>
      </c>
      <c r="L25" s="74"/>
      <c r="M25" s="30">
        <f t="shared" si="2"/>
        <v>1.8374999999999999</v>
      </c>
      <c r="N25" s="68">
        <f t="shared" si="3"/>
        <v>1.8374999999999999</v>
      </c>
      <c r="O25" s="66">
        <v>6.84</v>
      </c>
      <c r="P25" s="66">
        <v>0</v>
      </c>
      <c r="Q25" s="74"/>
      <c r="R25" s="69">
        <f t="shared" si="4"/>
        <v>8.6775000000000002</v>
      </c>
      <c r="S25" s="69">
        <f t="shared" si="5"/>
        <v>8.6775000000000002</v>
      </c>
      <c r="T25" s="66">
        <v>0</v>
      </c>
      <c r="U25" s="66">
        <v>0</v>
      </c>
      <c r="V25" s="74"/>
      <c r="W25" s="69">
        <f t="shared" si="6"/>
        <v>8.6775000000000002</v>
      </c>
      <c r="X25" s="69">
        <f t="shared" si="7"/>
        <v>8.6775000000000002</v>
      </c>
      <c r="Y25" s="70">
        <v>0</v>
      </c>
      <c r="Z25" s="70">
        <v>0</v>
      </c>
      <c r="AA25" s="74"/>
      <c r="AB25" s="69">
        <f t="shared" si="8"/>
        <v>8.6775000000000002</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58.91</v>
      </c>
      <c r="I33" s="75">
        <f t="shared" ref="I33:AB33" si="10">SUM(I16:I32)</f>
        <v>58.91</v>
      </c>
      <c r="J33" s="75">
        <f t="shared" si="10"/>
        <v>277.06249999999994</v>
      </c>
      <c r="K33" s="75">
        <f t="shared" si="10"/>
        <v>0</v>
      </c>
      <c r="L33" s="75">
        <f t="shared" si="10"/>
        <v>0</v>
      </c>
      <c r="M33" s="75">
        <f t="shared" si="10"/>
        <v>335.97249999999991</v>
      </c>
      <c r="N33" s="75">
        <f t="shared" si="10"/>
        <v>335.97249999999991</v>
      </c>
      <c r="O33" s="75">
        <f t="shared" si="10"/>
        <v>121.5</v>
      </c>
      <c r="P33" s="75">
        <f t="shared" si="10"/>
        <v>0</v>
      </c>
      <c r="Q33" s="75">
        <f t="shared" si="10"/>
        <v>0</v>
      </c>
      <c r="R33" s="75">
        <f t="shared" si="10"/>
        <v>457.47249999999991</v>
      </c>
      <c r="S33" s="75">
        <f t="shared" si="10"/>
        <v>457.47249999999991</v>
      </c>
      <c r="T33" s="75">
        <f t="shared" si="10"/>
        <v>171.33333333333331</v>
      </c>
      <c r="U33" s="75">
        <f t="shared" si="10"/>
        <v>0</v>
      </c>
      <c r="V33" s="75">
        <f t="shared" si="10"/>
        <v>0</v>
      </c>
      <c r="W33" s="75">
        <f t="shared" si="10"/>
        <v>628.80583333333334</v>
      </c>
      <c r="X33" s="75">
        <f t="shared" si="10"/>
        <v>628.80583333333334</v>
      </c>
      <c r="Y33" s="75">
        <f t="shared" si="10"/>
        <v>145</v>
      </c>
      <c r="Z33" s="75">
        <f t="shared" si="10"/>
        <v>0</v>
      </c>
      <c r="AA33" s="75">
        <f t="shared" si="10"/>
        <v>0</v>
      </c>
      <c r="AB33" s="75">
        <f t="shared" si="10"/>
        <v>773.80583333333334</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0.21100000000000002</v>
      </c>
      <c r="F46" s="43">
        <f t="shared" si="13"/>
        <v>0</v>
      </c>
      <c r="G46" s="44"/>
      <c r="H46" s="43">
        <f t="shared" ref="H46:H60" si="29">D46+E46-F46-G46</f>
        <v>0.21100000000000002</v>
      </c>
      <c r="I46" s="45">
        <f t="shared" si="14"/>
        <v>0.21100000000000002</v>
      </c>
      <c r="J46" s="43">
        <f t="shared" si="15"/>
        <v>0.42200000000000004</v>
      </c>
      <c r="K46" s="43">
        <f t="shared" si="16"/>
        <v>0</v>
      </c>
      <c r="L46" s="44"/>
      <c r="M46" s="45">
        <f t="shared" si="11"/>
        <v>0.63300000000000001</v>
      </c>
      <c r="N46" s="68">
        <f t="shared" si="17"/>
        <v>0.63300000000000001</v>
      </c>
      <c r="O46" s="43">
        <f t="shared" si="18"/>
        <v>0.42200000000000004</v>
      </c>
      <c r="P46" s="43">
        <f t="shared" si="19"/>
        <v>0</v>
      </c>
      <c r="Q46" s="44"/>
      <c r="R46" s="43">
        <f t="shared" si="20"/>
        <v>1.0550000000000002</v>
      </c>
      <c r="S46" s="45">
        <f t="shared" si="21"/>
        <v>1.0550000000000002</v>
      </c>
      <c r="T46" s="43">
        <f t="shared" si="22"/>
        <v>0.42200000000000004</v>
      </c>
      <c r="U46" s="43">
        <f t="shared" si="23"/>
        <v>0</v>
      </c>
      <c r="V46" s="44"/>
      <c r="W46" s="45">
        <f t="shared" si="24"/>
        <v>1.4770000000000003</v>
      </c>
      <c r="X46" s="68">
        <f t="shared" si="25"/>
        <v>1.4770000000000003</v>
      </c>
      <c r="Y46" s="43">
        <f t="shared" si="26"/>
        <v>0.42200000000000004</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3.6739999999999995E-2</v>
      </c>
      <c r="F48" s="43">
        <f t="shared" si="13"/>
        <v>0</v>
      </c>
      <c r="G48" s="44"/>
      <c r="H48" s="43">
        <f t="shared" si="29"/>
        <v>3.6739999999999995E-2</v>
      </c>
      <c r="I48" s="45">
        <f t="shared" si="14"/>
        <v>3.6739999999999995E-2</v>
      </c>
      <c r="J48" s="43">
        <f t="shared" si="15"/>
        <v>7.347999999999999E-2</v>
      </c>
      <c r="K48" s="43">
        <f t="shared" si="16"/>
        <v>0</v>
      </c>
      <c r="L48" s="44"/>
      <c r="M48" s="45">
        <f t="shared" si="11"/>
        <v>0.11021999999999998</v>
      </c>
      <c r="N48" s="68">
        <f t="shared" si="17"/>
        <v>0.11021999999999998</v>
      </c>
      <c r="O48" s="43">
        <f t="shared" si="18"/>
        <v>7.347999999999999E-2</v>
      </c>
      <c r="P48" s="43">
        <f t="shared" si="19"/>
        <v>0</v>
      </c>
      <c r="Q48" s="44"/>
      <c r="R48" s="43">
        <f t="shared" si="20"/>
        <v>0.18369999999999997</v>
      </c>
      <c r="S48" s="45">
        <f t="shared" si="21"/>
        <v>0.18369999999999997</v>
      </c>
      <c r="T48" s="43">
        <f t="shared" si="22"/>
        <v>7.347999999999999E-2</v>
      </c>
      <c r="U48" s="43">
        <f t="shared" si="23"/>
        <v>0</v>
      </c>
      <c r="V48" s="44"/>
      <c r="W48" s="45">
        <f t="shared" si="24"/>
        <v>0.25717999999999996</v>
      </c>
      <c r="X48" s="68">
        <f t="shared" si="25"/>
        <v>0.25717999999999996</v>
      </c>
      <c r="Y48" s="43">
        <f t="shared" si="26"/>
        <v>7.347999999999999E-2</v>
      </c>
      <c r="Z48" s="43">
        <f t="shared" si="27"/>
        <v>0</v>
      </c>
      <c r="AA48" s="67"/>
      <c r="AB48" s="1"/>
      <c r="AC48" s="99">
        <v>3.3399999999999999E-2</v>
      </c>
    </row>
    <row r="49" spans="2:29" x14ac:dyDescent="0.3">
      <c r="B49" s="27">
        <f t="shared" si="28"/>
        <v>6</v>
      </c>
      <c r="C49" s="28" t="s">
        <v>5</v>
      </c>
      <c r="D49" s="66">
        <v>0</v>
      </c>
      <c r="E49" s="43">
        <f t="shared" si="12"/>
        <v>0.98558099999999993</v>
      </c>
      <c r="F49" s="43">
        <f t="shared" si="13"/>
        <v>0</v>
      </c>
      <c r="G49" s="44"/>
      <c r="H49" s="43">
        <f t="shared" si="29"/>
        <v>0.98558099999999993</v>
      </c>
      <c r="I49" s="45">
        <f t="shared" si="14"/>
        <v>0.98558099999999993</v>
      </c>
      <c r="J49" s="43">
        <f t="shared" si="15"/>
        <v>7.7784094999999995</v>
      </c>
      <c r="K49" s="43">
        <f t="shared" si="16"/>
        <v>0</v>
      </c>
      <c r="L49" s="44"/>
      <c r="M49" s="45">
        <f t="shared" si="11"/>
        <v>8.7639905000000002</v>
      </c>
      <c r="N49" s="68">
        <f t="shared" si="17"/>
        <v>8.7639905000000002</v>
      </c>
      <c r="O49" s="43">
        <f t="shared" si="18"/>
        <v>16.004982999999999</v>
      </c>
      <c r="P49" s="43">
        <f t="shared" si="19"/>
        <v>0</v>
      </c>
      <c r="Q49" s="44"/>
      <c r="R49" s="43">
        <f t="shared" si="20"/>
        <v>24.768973500000001</v>
      </c>
      <c r="S49" s="45">
        <f t="shared" si="21"/>
        <v>24.768973500000001</v>
      </c>
      <c r="T49" s="43">
        <f t="shared" si="22"/>
        <v>22.03944233333333</v>
      </c>
      <c r="U49" s="43">
        <f t="shared" si="23"/>
        <v>0</v>
      </c>
      <c r="V49" s="44"/>
      <c r="W49" s="45">
        <f t="shared" si="24"/>
        <v>46.808415833333328</v>
      </c>
      <c r="X49" s="68">
        <f t="shared" si="25"/>
        <v>46.808415833333328</v>
      </c>
      <c r="Y49" s="43">
        <f t="shared" si="26"/>
        <v>28.714075666666666</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8.7281249999999991E-2</v>
      </c>
      <c r="K53" s="43">
        <f t="shared" si="16"/>
        <v>0</v>
      </c>
      <c r="L53" s="44"/>
      <c r="M53" s="45">
        <f t="shared" si="11"/>
        <v>8.7281249999999991E-2</v>
      </c>
      <c r="N53" s="68">
        <f t="shared" si="17"/>
        <v>8.7281249999999991E-2</v>
      </c>
      <c r="O53" s="43">
        <f t="shared" si="18"/>
        <v>0.49946250000000003</v>
      </c>
      <c r="P53" s="43">
        <f t="shared" si="19"/>
        <v>0</v>
      </c>
      <c r="Q53" s="44"/>
      <c r="R53" s="43">
        <f t="shared" si="20"/>
        <v>0.58674375000000001</v>
      </c>
      <c r="S53" s="45">
        <f t="shared" si="21"/>
        <v>0.58674375000000001</v>
      </c>
      <c r="T53" s="43">
        <f t="shared" si="22"/>
        <v>0.8243625</v>
      </c>
      <c r="U53" s="43">
        <f t="shared" si="23"/>
        <v>0</v>
      </c>
      <c r="V53" s="44"/>
      <c r="W53" s="45">
        <f t="shared" si="24"/>
        <v>1.41110625</v>
      </c>
      <c r="X53" s="68">
        <f t="shared" si="25"/>
        <v>1.41110625</v>
      </c>
      <c r="Y53" s="43">
        <f t="shared" si="26"/>
        <v>0.8243625</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IF((IFERROR(D57/((D29+E29)*100%),0))&lt;70%,MIN((MAX((D29+E29)*100%-D57,0)),(D29+E29/2)*$AC57),MAX((D29+E29)*100%-D57,0)/E$62)</f>
        <v>0</v>
      </c>
      <c r="F57" s="43">
        <f t="shared" si="13"/>
        <v>0</v>
      </c>
      <c r="G57" s="49"/>
      <c r="H57" s="43">
        <f t="shared" si="29"/>
        <v>0</v>
      </c>
      <c r="I57" s="45">
        <f t="shared" si="14"/>
        <v>0</v>
      </c>
      <c r="J57" s="43">
        <f>IF((IFERROR(I57/((I29+J29)*100%),0))&lt;70%,MIN((MAX((I29+J29)*100%-I57,0)),(I29+J29/2)*$AC57),MAX((I29+J29)*100%-I57,0)/J$62)</f>
        <v>0</v>
      </c>
      <c r="K57" s="43">
        <f t="shared" si="16"/>
        <v>0</v>
      </c>
      <c r="L57" s="44"/>
      <c r="M57" s="45">
        <f t="shared" si="11"/>
        <v>0</v>
      </c>
      <c r="N57" s="68">
        <f t="shared" si="17"/>
        <v>0</v>
      </c>
      <c r="O57" s="43">
        <f>IF((IFERROR(N57/((N29+O29)*100%),0))&lt;70%,MIN((MAX((N29+O29)*100%-N57,0)),(N29+O29/2)*$AC57),MAX((N29+O29)*100%-N57,0)/O$62)</f>
        <v>0</v>
      </c>
      <c r="P57" s="43">
        <f t="shared" si="19"/>
        <v>0</v>
      </c>
      <c r="Q57" s="44"/>
      <c r="R57" s="43">
        <f t="shared" si="20"/>
        <v>0</v>
      </c>
      <c r="S57" s="45">
        <f t="shared" si="21"/>
        <v>0</v>
      </c>
      <c r="T57" s="43">
        <f>IF((IFERROR(S57/((S29+T29)*100%),0))&lt;70%,MIN((MAX((S29+T29)*100%-S57,0)),(S29+T29/2)*$AC57),MAX((S29+T29)*100%-S57,0)/T$62)</f>
        <v>0</v>
      </c>
      <c r="U57" s="43">
        <f t="shared" si="23"/>
        <v>0</v>
      </c>
      <c r="V57" s="44"/>
      <c r="W57" s="45">
        <f t="shared" si="24"/>
        <v>0</v>
      </c>
      <c r="X57" s="68">
        <f t="shared" si="25"/>
        <v>0</v>
      </c>
      <c r="Y57" s="43">
        <f>IF((IFERROR(X57/((X29+Y29)*100%),0))&lt;70%,MIN((MAX((X29+Y29)*100%-X57,0)),(X29+Y29/2)*$AC57),MAX((X29+Y29)*100%-X57,0)/Y$62)</f>
        <v>0</v>
      </c>
      <c r="Z57" s="43">
        <f t="shared" si="27"/>
        <v>0</v>
      </c>
      <c r="AA57" s="67"/>
      <c r="AB57" s="1"/>
      <c r="AC57" s="99">
        <v>0.15</v>
      </c>
    </row>
    <row r="58" spans="2:29" x14ac:dyDescent="0.3">
      <c r="B58" s="27">
        <f t="shared" si="28"/>
        <v>15</v>
      </c>
      <c r="C58" s="28" t="s">
        <v>14</v>
      </c>
      <c r="D58" s="66">
        <v>0</v>
      </c>
      <c r="E58" s="43">
        <f>IF((IFERROR(D58/((D30+E30)*100%),0))&lt;70%,MIN((MAX((D30+E30)*100%-D58,0)),(D30+E30/2)*$AC58),MAX((D30+E30)*100%-D58,0)/E$62)</f>
        <v>0</v>
      </c>
      <c r="F58" s="43">
        <f t="shared" si="13"/>
        <v>0</v>
      </c>
      <c r="G58" s="49"/>
      <c r="H58" s="43">
        <f t="shared" si="29"/>
        <v>0</v>
      </c>
      <c r="I58" s="45">
        <f t="shared" si="14"/>
        <v>0</v>
      </c>
      <c r="J58" s="43">
        <f>IF((IFERROR(I58/((I30+J30)*100%),0))&lt;70%,MIN((MAX((I30+J30)*100%-I58,0)),(I30+J30/2)*$AC58),MAX((I30+J30)*100%-I58,0)/J$62)</f>
        <v>0</v>
      </c>
      <c r="K58" s="43">
        <f t="shared" si="16"/>
        <v>0</v>
      </c>
      <c r="L58" s="44"/>
      <c r="M58" s="45">
        <f t="shared" si="11"/>
        <v>0</v>
      </c>
      <c r="N58" s="68">
        <f t="shared" si="17"/>
        <v>0</v>
      </c>
      <c r="O58" s="43">
        <f>IF((IFERROR(N58/((N30+O30)*100%),0))&lt;70%,MIN((MAX((N30+O30)*100%-N58,0)),(N30+O30/2)*$AC58),MAX((N30+O30)*100%-N58,0)/O$62)</f>
        <v>0</v>
      </c>
      <c r="P58" s="43">
        <f t="shared" si="19"/>
        <v>0</v>
      </c>
      <c r="Q58" s="44"/>
      <c r="R58" s="43">
        <f t="shared" si="20"/>
        <v>0</v>
      </c>
      <c r="S58" s="45">
        <f t="shared" si="21"/>
        <v>0</v>
      </c>
      <c r="T58" s="43">
        <f>IF((IFERROR(S58/((S30+T30)*100%),0))&lt;70%,MIN((MAX((S30+T30)*100%-S58,0)),(S30+T30/2)*$AC58),MAX((S30+T30)*100%-S58,0)/T$62)</f>
        <v>0</v>
      </c>
      <c r="U58" s="43">
        <f t="shared" si="23"/>
        <v>0</v>
      </c>
      <c r="V58" s="44"/>
      <c r="W58" s="45">
        <f t="shared" si="24"/>
        <v>0</v>
      </c>
      <c r="X58" s="68">
        <f t="shared" si="25"/>
        <v>0</v>
      </c>
      <c r="Y58" s="43">
        <f>IF((IFERROR(X58/((X30+Y30)*100%),0))&lt;70%,MIN((MAX((X30+Y30)*100%-X58,0)),(X30+Y30/2)*$AC58),MAX((X30+Y30)*100%-X58,0)/Y$62)</f>
        <v>0</v>
      </c>
      <c r="Z58" s="43">
        <f t="shared" si="27"/>
        <v>0</v>
      </c>
      <c r="AA58" s="67"/>
      <c r="AB58" s="1"/>
      <c r="AC58" s="99">
        <v>0.15</v>
      </c>
    </row>
    <row r="59" spans="2:29" x14ac:dyDescent="0.3">
      <c r="B59" s="27">
        <f t="shared" si="28"/>
        <v>16</v>
      </c>
      <c r="C59" s="28" t="s">
        <v>15</v>
      </c>
      <c r="D59" s="66">
        <v>0</v>
      </c>
      <c r="E59" s="43">
        <f>IF((IFERROR(D59/((D31+E31)*100%),0))&lt;70%,MIN((MAX((D31+E31)*100%-D59,0)),(D31+E31/2)*$AC59),MAX((D31+E31)*100%-D59,0)/E$62)</f>
        <v>0</v>
      </c>
      <c r="F59" s="43">
        <f t="shared" si="13"/>
        <v>0</v>
      </c>
      <c r="G59" s="44"/>
      <c r="H59" s="43">
        <f t="shared" si="29"/>
        <v>0</v>
      </c>
      <c r="I59" s="45">
        <f t="shared" si="14"/>
        <v>0</v>
      </c>
      <c r="J59" s="43">
        <f>IF((IFERROR(I59/((I31+J31)*100%),0))&lt;70%,MIN((MAX((I31+J31)*100%-I59,0)),(I31+J31/2)*$AC59),MAX((I31+J31)*100%-I59,0)/J$62)</f>
        <v>0</v>
      </c>
      <c r="K59" s="43">
        <f t="shared" si="16"/>
        <v>0</v>
      </c>
      <c r="L59" s="44"/>
      <c r="M59" s="45">
        <f t="shared" si="11"/>
        <v>0</v>
      </c>
      <c r="N59" s="68">
        <f t="shared" si="17"/>
        <v>0</v>
      </c>
      <c r="O59" s="43">
        <f>IF((IFERROR(N59/((N31+O31)*100%),0))&lt;70%,MIN((MAX((N31+O31)*100%-N59,0)),(N31+O31/2)*$AC59),MAX((N31+O31)*100%-N59,0)/O$62)</f>
        <v>0</v>
      </c>
      <c r="P59" s="43">
        <f t="shared" si="19"/>
        <v>0</v>
      </c>
      <c r="Q59" s="44"/>
      <c r="R59" s="43">
        <f t="shared" si="20"/>
        <v>0</v>
      </c>
      <c r="S59" s="45">
        <f t="shared" si="21"/>
        <v>0</v>
      </c>
      <c r="T59" s="43">
        <f>IF((IFERROR(S59/((S31+T31)*100%),0))&lt;70%,MIN((MAX((S31+T31)*100%-S59,0)),(S31+T31/2)*$AC59),MAX((S31+T31)*100%-S59,0)/T$62)</f>
        <v>0</v>
      </c>
      <c r="U59" s="43">
        <f t="shared" si="23"/>
        <v>0</v>
      </c>
      <c r="V59" s="44"/>
      <c r="W59" s="45">
        <f t="shared" si="24"/>
        <v>0</v>
      </c>
      <c r="X59" s="68">
        <f t="shared" si="25"/>
        <v>0</v>
      </c>
      <c r="Y59" s="43">
        <f>IF((IFERROR(X59/((X31+Y31)*100%),0))&lt;70%,MIN((MAX((X31+Y31)*100%-X59,0)),(X31+Y31/2)*$AC59),MAX((X31+Y31)*100%-X59,0)/Y$62)</f>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1.2333209999999999</v>
      </c>
      <c r="F61" s="36">
        <f t="shared" ref="F61:X61" si="30">SUM(F44:F60)</f>
        <v>0</v>
      </c>
      <c r="G61" s="36">
        <f t="shared" si="30"/>
        <v>0</v>
      </c>
      <c r="H61" s="36">
        <f t="shared" si="30"/>
        <v>1.2333209999999999</v>
      </c>
      <c r="I61" s="36">
        <f t="shared" si="30"/>
        <v>1.2333209999999999</v>
      </c>
      <c r="J61" s="36">
        <f>SUM(J44:J60)</f>
        <v>8.3611707499999994</v>
      </c>
      <c r="K61" s="36">
        <f t="shared" si="30"/>
        <v>0</v>
      </c>
      <c r="L61" s="36">
        <f t="shared" si="30"/>
        <v>0</v>
      </c>
      <c r="M61" s="36">
        <f t="shared" si="30"/>
        <v>9.5944917499999995</v>
      </c>
      <c r="N61" s="36">
        <f t="shared" si="30"/>
        <v>9.5944917499999995</v>
      </c>
      <c r="O61" s="36">
        <f>SUM(O44:O60)</f>
        <v>16.9999255</v>
      </c>
      <c r="P61" s="36">
        <f t="shared" ref="P61" si="31">SUM(P44:P60)</f>
        <v>0</v>
      </c>
      <c r="Q61" s="36">
        <f t="shared" si="30"/>
        <v>0</v>
      </c>
      <c r="R61" s="36">
        <f t="shared" si="30"/>
        <v>26.594417250000003</v>
      </c>
      <c r="S61" s="36">
        <f t="shared" si="30"/>
        <v>26.594417250000003</v>
      </c>
      <c r="T61" s="36">
        <f>SUM(T44:T60)</f>
        <v>23.35928483333333</v>
      </c>
      <c r="U61" s="36">
        <f t="shared" ref="U61" si="32">SUM(U44:U60)</f>
        <v>0</v>
      </c>
      <c r="V61" s="36">
        <f t="shared" si="30"/>
        <v>0</v>
      </c>
      <c r="W61" s="36">
        <f t="shared" si="30"/>
        <v>49.953702083333333</v>
      </c>
      <c r="X61" s="36">
        <f t="shared" si="30"/>
        <v>49.953702083333333</v>
      </c>
      <c r="Y61" s="34"/>
      <c r="Z61" s="34"/>
      <c r="AA61" s="74"/>
      <c r="AB61" s="34"/>
    </row>
    <row r="62" spans="2:29" ht="16" x14ac:dyDescent="0.3">
      <c r="B62" s="38"/>
      <c r="C62" s="51"/>
      <c r="D62" s="51"/>
      <c r="E62" s="102">
        <f>'BSL4-5(E) UptoFY20'!T86</f>
        <v>13.201369863013699</v>
      </c>
      <c r="F62" s="51"/>
      <c r="G62" s="51"/>
      <c r="H62" s="51"/>
      <c r="J62" s="102">
        <f>E62-1</f>
        <v>12.201369863013699</v>
      </c>
      <c r="K62" s="38"/>
      <c r="L62" s="38"/>
      <c r="M62" s="38"/>
      <c r="O62" s="102">
        <f>J62-1</f>
        <v>11.201369863013699</v>
      </c>
      <c r="P62" s="38"/>
      <c r="Q62" s="38"/>
      <c r="R62" s="38"/>
      <c r="T62" s="102">
        <f>O62-1</f>
        <v>10.201369863013699</v>
      </c>
      <c r="U62" s="81"/>
      <c r="V62" s="81"/>
      <c r="X62" s="38"/>
      <c r="Y62" s="102">
        <f>T62-1</f>
        <v>9.2013698630136993</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9.7889999999999997</v>
      </c>
      <c r="F72" s="82">
        <f t="shared" si="43"/>
        <v>0</v>
      </c>
      <c r="G72" s="82"/>
      <c r="H72" s="43">
        <f t="shared" si="34"/>
        <v>9.7889999999999997</v>
      </c>
      <c r="I72" s="82">
        <f t="shared" si="44"/>
        <v>9.7889999999999997</v>
      </c>
      <c r="J72" s="82">
        <f t="shared" si="44"/>
        <v>-0.42200000000000004</v>
      </c>
      <c r="K72" s="82">
        <f t="shared" si="44"/>
        <v>0</v>
      </c>
      <c r="L72" s="82"/>
      <c r="M72" s="43">
        <f t="shared" si="36"/>
        <v>9.3669999999999991</v>
      </c>
      <c r="N72" s="82">
        <f t="shared" si="45"/>
        <v>9.3670000000000009</v>
      </c>
      <c r="O72" s="82">
        <f t="shared" si="45"/>
        <v>-0.42200000000000004</v>
      </c>
      <c r="P72" s="82">
        <f t="shared" si="45"/>
        <v>0</v>
      </c>
      <c r="Q72" s="82"/>
      <c r="R72" s="43">
        <f t="shared" si="38"/>
        <v>8.9450000000000003</v>
      </c>
      <c r="S72" s="82">
        <f t="shared" si="46"/>
        <v>8.9450000000000003</v>
      </c>
      <c r="T72" s="82">
        <f t="shared" si="46"/>
        <v>-0.42200000000000004</v>
      </c>
      <c r="U72" s="82">
        <f t="shared" si="46"/>
        <v>0</v>
      </c>
      <c r="V72" s="82"/>
      <c r="W72" s="43">
        <f t="shared" si="40"/>
        <v>8.5229999999999997</v>
      </c>
      <c r="X72" s="82">
        <f t="shared" si="47"/>
        <v>8.5229999999999997</v>
      </c>
      <c r="Y72" s="82">
        <f t="shared" si="47"/>
        <v>-0.42200000000000004</v>
      </c>
      <c r="Z72" s="82">
        <f t="shared" si="47"/>
        <v>0</v>
      </c>
      <c r="AA72" s="82"/>
      <c r="AB72" s="43">
        <f t="shared" si="42"/>
        <v>8.1009999999999991</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2.1632599999999997</v>
      </c>
      <c r="F74" s="82">
        <f t="shared" si="43"/>
        <v>0</v>
      </c>
      <c r="G74" s="82"/>
      <c r="H74" s="43">
        <f t="shared" si="34"/>
        <v>2.1632599999999997</v>
      </c>
      <c r="I74" s="82">
        <f t="shared" si="44"/>
        <v>2.1632599999999997</v>
      </c>
      <c r="J74" s="82">
        <f t="shared" si="44"/>
        <v>-7.347999999999999E-2</v>
      </c>
      <c r="K74" s="82">
        <f t="shared" si="44"/>
        <v>0</v>
      </c>
      <c r="L74" s="82"/>
      <c r="M74" s="43">
        <f t="shared" si="36"/>
        <v>2.0897799999999997</v>
      </c>
      <c r="N74" s="82">
        <f t="shared" si="45"/>
        <v>2.0897799999999997</v>
      </c>
      <c r="O74" s="82">
        <f t="shared" si="45"/>
        <v>-7.347999999999999E-2</v>
      </c>
      <c r="P74" s="82">
        <f t="shared" si="45"/>
        <v>0</v>
      </c>
      <c r="Q74" s="82"/>
      <c r="R74" s="43">
        <f t="shared" si="38"/>
        <v>2.0162999999999998</v>
      </c>
      <c r="S74" s="82">
        <f t="shared" si="46"/>
        <v>2.0162999999999998</v>
      </c>
      <c r="T74" s="82">
        <f t="shared" si="46"/>
        <v>-7.347999999999999E-2</v>
      </c>
      <c r="U74" s="82">
        <f t="shared" si="46"/>
        <v>0</v>
      </c>
      <c r="V74" s="82"/>
      <c r="W74" s="43">
        <f t="shared" si="40"/>
        <v>1.9428199999999998</v>
      </c>
      <c r="X74" s="82">
        <f t="shared" si="47"/>
        <v>1.9428199999999998</v>
      </c>
      <c r="Y74" s="82">
        <f t="shared" si="47"/>
        <v>-7.347999999999999E-2</v>
      </c>
      <c r="Z74" s="82">
        <f t="shared" si="47"/>
        <v>0</v>
      </c>
      <c r="AA74" s="82"/>
      <c r="AB74" s="43">
        <f t="shared" si="42"/>
        <v>1.8693399999999998</v>
      </c>
    </row>
    <row r="75" spans="2:28" x14ac:dyDescent="0.3">
      <c r="B75" s="27">
        <f t="shared" si="48"/>
        <v>6</v>
      </c>
      <c r="C75" s="28" t="s">
        <v>5</v>
      </c>
      <c r="D75" s="82">
        <f t="shared" si="43"/>
        <v>0</v>
      </c>
      <c r="E75" s="82">
        <f t="shared" si="43"/>
        <v>45.72441899999999</v>
      </c>
      <c r="F75" s="82">
        <f t="shared" si="43"/>
        <v>0</v>
      </c>
      <c r="G75" s="82"/>
      <c r="H75" s="43">
        <f t="shared" si="34"/>
        <v>45.72441899999999</v>
      </c>
      <c r="I75" s="82">
        <f t="shared" si="44"/>
        <v>45.72441899999999</v>
      </c>
      <c r="J75" s="82">
        <f t="shared" si="44"/>
        <v>267.44659049999996</v>
      </c>
      <c r="K75" s="82">
        <f t="shared" si="44"/>
        <v>0</v>
      </c>
      <c r="L75" s="82"/>
      <c r="M75" s="43">
        <f t="shared" si="36"/>
        <v>313.17100949999997</v>
      </c>
      <c r="N75" s="82">
        <f t="shared" si="45"/>
        <v>313.17100949999997</v>
      </c>
      <c r="O75" s="82">
        <f t="shared" si="45"/>
        <v>98.655017000000001</v>
      </c>
      <c r="P75" s="82">
        <f t="shared" si="45"/>
        <v>0</v>
      </c>
      <c r="Q75" s="82"/>
      <c r="R75" s="43">
        <f t="shared" si="38"/>
        <v>411.82602649999995</v>
      </c>
      <c r="S75" s="82">
        <f t="shared" si="46"/>
        <v>411.8260264999999</v>
      </c>
      <c r="T75" s="82">
        <f t="shared" si="46"/>
        <v>149.29389099999997</v>
      </c>
      <c r="U75" s="82">
        <f t="shared" si="46"/>
        <v>0</v>
      </c>
      <c r="V75" s="82"/>
      <c r="W75" s="43">
        <f t="shared" si="40"/>
        <v>561.11991749999993</v>
      </c>
      <c r="X75" s="82">
        <f t="shared" si="47"/>
        <v>561.11991749999993</v>
      </c>
      <c r="Y75" s="82">
        <f t="shared" si="47"/>
        <v>116.28592433333333</v>
      </c>
      <c r="Z75" s="82">
        <f t="shared" si="47"/>
        <v>0</v>
      </c>
      <c r="AA75" s="82"/>
      <c r="AB75" s="43">
        <f t="shared" si="42"/>
        <v>677.40584183333328</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1.7502187499999999</v>
      </c>
      <c r="K79" s="82">
        <f t="shared" si="44"/>
        <v>0</v>
      </c>
      <c r="L79" s="82"/>
      <c r="M79" s="43">
        <f t="shared" si="36"/>
        <v>1.7502187499999999</v>
      </c>
      <c r="N79" s="82">
        <f t="shared" si="45"/>
        <v>1.7502187499999999</v>
      </c>
      <c r="O79" s="82">
        <f t="shared" si="45"/>
        <v>6.3405374999999999</v>
      </c>
      <c r="P79" s="82">
        <f t="shared" si="45"/>
        <v>0</v>
      </c>
      <c r="Q79" s="82"/>
      <c r="R79" s="43">
        <f t="shared" si="38"/>
        <v>8.0907562500000001</v>
      </c>
      <c r="S79" s="82">
        <f t="shared" si="46"/>
        <v>8.0907562500000001</v>
      </c>
      <c r="T79" s="82">
        <f t="shared" si="46"/>
        <v>-0.8243625</v>
      </c>
      <c r="U79" s="82">
        <f t="shared" si="46"/>
        <v>0</v>
      </c>
      <c r="V79" s="82"/>
      <c r="W79" s="43">
        <f t="shared" si="40"/>
        <v>7.2663937499999998</v>
      </c>
      <c r="X79" s="82">
        <f t="shared" si="47"/>
        <v>7.2663937500000007</v>
      </c>
      <c r="Y79" s="82">
        <f t="shared" si="47"/>
        <v>-0.8243625</v>
      </c>
      <c r="Z79" s="82">
        <f t="shared" si="47"/>
        <v>0</v>
      </c>
      <c r="AA79" s="82"/>
      <c r="AB79" s="43">
        <f t="shared" si="42"/>
        <v>6.4420312500000003</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57.676678999999993</v>
      </c>
      <c r="F87" s="35">
        <f t="shared" si="49"/>
        <v>0</v>
      </c>
      <c r="G87" s="35">
        <f t="shared" si="49"/>
        <v>0</v>
      </c>
      <c r="H87" s="35">
        <f t="shared" si="49"/>
        <v>57.676678999999993</v>
      </c>
      <c r="I87" s="35">
        <f t="shared" si="49"/>
        <v>57.676678999999993</v>
      </c>
      <c r="J87" s="35">
        <f t="shared" si="49"/>
        <v>268.70132924999996</v>
      </c>
      <c r="K87" s="35">
        <f t="shared" si="49"/>
        <v>0</v>
      </c>
      <c r="L87" s="35">
        <f t="shared" si="49"/>
        <v>0</v>
      </c>
      <c r="M87" s="35">
        <f t="shared" si="49"/>
        <v>326.37800824999994</v>
      </c>
      <c r="N87" s="35">
        <f t="shared" si="49"/>
        <v>326.37800824999994</v>
      </c>
      <c r="O87" s="35">
        <f t="shared" si="49"/>
        <v>104.5000745</v>
      </c>
      <c r="P87" s="35">
        <f t="shared" si="49"/>
        <v>0</v>
      </c>
      <c r="Q87" s="35">
        <f t="shared" si="49"/>
        <v>0</v>
      </c>
      <c r="R87" s="35">
        <f t="shared" si="49"/>
        <v>430.87808274999998</v>
      </c>
      <c r="S87" s="35">
        <f t="shared" si="49"/>
        <v>430.87808274999992</v>
      </c>
      <c r="T87" s="35">
        <f t="shared" si="49"/>
        <v>147.97404849999998</v>
      </c>
      <c r="U87" s="35">
        <f t="shared" si="49"/>
        <v>0</v>
      </c>
      <c r="V87" s="35">
        <f t="shared" si="49"/>
        <v>0</v>
      </c>
      <c r="W87" s="35">
        <f t="shared" si="49"/>
        <v>578.85213124999996</v>
      </c>
      <c r="X87" s="35">
        <f t="shared" si="49"/>
        <v>578.85213124999996</v>
      </c>
      <c r="Y87" s="35">
        <f t="shared" si="49"/>
        <v>114.96608183333332</v>
      </c>
      <c r="Z87" s="35">
        <f t="shared" si="49"/>
        <v>0</v>
      </c>
      <c r="AA87" s="35">
        <f t="shared" si="49"/>
        <v>0</v>
      </c>
      <c r="AB87" s="35">
        <f t="shared" si="49"/>
        <v>693.81821308333326</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79998168889431442"/>
  </sheetPr>
  <dimension ref="A1:AG166"/>
  <sheetViews>
    <sheetView showGridLines="0" view="pageBreakPreview" zoomScale="56" zoomScaleNormal="68" zoomScaleSheetLayoutView="70" workbookViewId="0"/>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107</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29">
        <v>0</v>
      </c>
      <c r="E14" s="29"/>
      <c r="F14" s="29"/>
      <c r="G14" s="29"/>
      <c r="H14" s="29">
        <f>D14+E14-F14-G14</f>
        <v>0</v>
      </c>
      <c r="I14" s="30">
        <f>H14</f>
        <v>0</v>
      </c>
      <c r="J14" s="29"/>
      <c r="K14" s="29"/>
      <c r="L14" s="29"/>
      <c r="M14" s="30">
        <f>I14+J14-K14-L14</f>
        <v>0</v>
      </c>
      <c r="N14" s="29">
        <f>M14</f>
        <v>0</v>
      </c>
      <c r="O14" s="29"/>
      <c r="P14" s="29"/>
      <c r="Q14" s="29"/>
      <c r="R14" s="29">
        <f>N14+O14-P14-Q14</f>
        <v>0</v>
      </c>
      <c r="S14" s="30">
        <f>R14</f>
        <v>0</v>
      </c>
      <c r="T14" s="29"/>
      <c r="U14" s="30"/>
      <c r="V14" s="29"/>
      <c r="W14" s="30">
        <f>S14+T14-U14-V14</f>
        <v>0</v>
      </c>
    </row>
    <row r="15" spans="1:23" s="26" customFormat="1" x14ac:dyDescent="0.3">
      <c r="B15" s="27">
        <f>B14+1</f>
        <v>2</v>
      </c>
      <c r="C15" s="28" t="s">
        <v>1</v>
      </c>
      <c r="D15" s="29">
        <v>209.97793562204731</v>
      </c>
      <c r="E15" s="29"/>
      <c r="F15" s="29"/>
      <c r="G15" s="29"/>
      <c r="H15" s="29">
        <f t="shared" ref="H15:H30" si="0">D15+E15-F15-G15</f>
        <v>209.97793562204731</v>
      </c>
      <c r="I15" s="30">
        <f t="shared" ref="I15:I30" si="1">H15</f>
        <v>209.97793562204731</v>
      </c>
      <c r="J15" s="29"/>
      <c r="K15" s="29"/>
      <c r="L15" s="29"/>
      <c r="M15" s="30">
        <f t="shared" ref="M15:M30" si="2">I15+J15-K15-L15</f>
        <v>209.97793562204731</v>
      </c>
      <c r="N15" s="29">
        <f t="shared" ref="N15:N30" si="3">M15</f>
        <v>209.97793562204731</v>
      </c>
      <c r="O15" s="29"/>
      <c r="P15" s="29"/>
      <c r="Q15" s="29"/>
      <c r="R15" s="29">
        <f t="shared" ref="R15:R30" si="4">N15+O15-P15-Q15</f>
        <v>209.97793562204731</v>
      </c>
      <c r="S15" s="30">
        <f t="shared" ref="S15:S30" si="5">R15</f>
        <v>209.97793562204731</v>
      </c>
      <c r="T15" s="29"/>
      <c r="U15" s="30"/>
      <c r="V15" s="29"/>
      <c r="W15" s="30">
        <f t="shared" ref="W15:W30" si="6">S15+T15-U15-V15</f>
        <v>209.97793562204731</v>
      </c>
    </row>
    <row r="16" spans="1:23" s="26" customFormat="1" x14ac:dyDescent="0.3">
      <c r="B16" s="27">
        <f t="shared" ref="B16:B30" si="7">B15+1</f>
        <v>3</v>
      </c>
      <c r="C16" s="28" t="s">
        <v>2</v>
      </c>
      <c r="D16" s="29">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29">
        <v>560.16506134264102</v>
      </c>
      <c r="E17" s="29"/>
      <c r="F17" s="31"/>
      <c r="G17" s="31"/>
      <c r="H17" s="29">
        <f t="shared" si="0"/>
        <v>560.16506134264102</v>
      </c>
      <c r="I17" s="30">
        <f t="shared" si="1"/>
        <v>560.16506134264102</v>
      </c>
      <c r="J17" s="29"/>
      <c r="K17" s="31"/>
      <c r="L17" s="31"/>
      <c r="M17" s="30">
        <f t="shared" si="2"/>
        <v>560.16506134264102</v>
      </c>
      <c r="N17" s="29">
        <f t="shared" si="3"/>
        <v>560.16506134264102</v>
      </c>
      <c r="O17" s="29"/>
      <c r="P17" s="31"/>
      <c r="Q17" s="29"/>
      <c r="R17" s="29">
        <f t="shared" si="4"/>
        <v>560.16506134264102</v>
      </c>
      <c r="S17" s="30">
        <f t="shared" si="5"/>
        <v>560.16506134264102</v>
      </c>
      <c r="T17" s="29"/>
      <c r="U17" s="30"/>
      <c r="V17" s="29"/>
      <c r="W17" s="30">
        <f t="shared" si="6"/>
        <v>560.16506134264102</v>
      </c>
    </row>
    <row r="18" spans="2:23" s="26" customFormat="1" x14ac:dyDescent="0.3">
      <c r="B18" s="27">
        <f t="shared" si="7"/>
        <v>5</v>
      </c>
      <c r="C18" s="28" t="s">
        <v>4</v>
      </c>
      <c r="D18" s="29">
        <v>307.64987422518828</v>
      </c>
      <c r="E18" s="29"/>
      <c r="F18" s="31"/>
      <c r="G18" s="31"/>
      <c r="H18" s="29">
        <f t="shared" si="0"/>
        <v>307.64987422518828</v>
      </c>
      <c r="I18" s="30">
        <f t="shared" si="1"/>
        <v>307.64987422518828</v>
      </c>
      <c r="J18" s="29"/>
      <c r="K18" s="31"/>
      <c r="L18" s="31"/>
      <c r="M18" s="30">
        <f t="shared" si="2"/>
        <v>307.64987422518828</v>
      </c>
      <c r="N18" s="29">
        <f t="shared" si="3"/>
        <v>307.64987422518828</v>
      </c>
      <c r="O18" s="29"/>
      <c r="P18" s="31"/>
      <c r="Q18" s="29"/>
      <c r="R18" s="29">
        <f t="shared" si="4"/>
        <v>307.64987422518828</v>
      </c>
      <c r="S18" s="30">
        <f t="shared" si="5"/>
        <v>307.64987422518828</v>
      </c>
      <c r="T18" s="29"/>
      <c r="U18" s="30"/>
      <c r="V18" s="29"/>
      <c r="W18" s="30">
        <f t="shared" si="6"/>
        <v>307.64987422518828</v>
      </c>
    </row>
    <row r="19" spans="2:23" s="32" customFormat="1" x14ac:dyDescent="0.3">
      <c r="B19" s="27">
        <f t="shared" si="7"/>
        <v>6</v>
      </c>
      <c r="C19" s="28" t="s">
        <v>5</v>
      </c>
      <c r="D19" s="29">
        <v>12134.109138210382</v>
      </c>
      <c r="E19" s="29"/>
      <c r="F19" s="29"/>
      <c r="G19" s="29"/>
      <c r="H19" s="29">
        <f t="shared" si="0"/>
        <v>12134.109138210382</v>
      </c>
      <c r="I19" s="30">
        <f t="shared" si="1"/>
        <v>12134.109138210382</v>
      </c>
      <c r="J19" s="29"/>
      <c r="K19" s="29"/>
      <c r="L19" s="29"/>
      <c r="M19" s="30">
        <f t="shared" si="2"/>
        <v>12134.109138210382</v>
      </c>
      <c r="N19" s="29">
        <f t="shared" si="3"/>
        <v>12134.109138210382</v>
      </c>
      <c r="O19" s="29"/>
      <c r="P19" s="29"/>
      <c r="Q19" s="29"/>
      <c r="R19" s="29">
        <f t="shared" si="4"/>
        <v>12134.109138210382</v>
      </c>
      <c r="S19" s="30">
        <f t="shared" si="5"/>
        <v>12134.109138210382</v>
      </c>
      <c r="T19" s="29"/>
      <c r="U19" s="30"/>
      <c r="V19" s="29"/>
      <c r="W19" s="30">
        <f t="shared" si="6"/>
        <v>12134.109138210382</v>
      </c>
    </row>
    <row r="20" spans="2:23" s="32" customFormat="1" x14ac:dyDescent="0.3">
      <c r="B20" s="27">
        <f t="shared" si="7"/>
        <v>7</v>
      </c>
      <c r="C20" s="28" t="s">
        <v>6</v>
      </c>
      <c r="D20" s="29">
        <v>0</v>
      </c>
      <c r="E20" s="29"/>
      <c r="F20" s="33"/>
      <c r="G20" s="29"/>
      <c r="H20" s="29">
        <f t="shared" si="0"/>
        <v>0</v>
      </c>
      <c r="I20" s="30">
        <f t="shared" si="1"/>
        <v>0</v>
      </c>
      <c r="J20" s="29"/>
      <c r="K20" s="33"/>
      <c r="L20" s="29"/>
      <c r="M20" s="30">
        <f t="shared" si="2"/>
        <v>0</v>
      </c>
      <c r="N20" s="29">
        <f t="shared" si="3"/>
        <v>0</v>
      </c>
      <c r="O20" s="29"/>
      <c r="P20" s="33"/>
      <c r="Q20" s="29"/>
      <c r="R20" s="29">
        <f t="shared" si="4"/>
        <v>0</v>
      </c>
      <c r="S20" s="30">
        <f t="shared" si="5"/>
        <v>0</v>
      </c>
      <c r="T20" s="29"/>
      <c r="U20" s="30"/>
      <c r="V20" s="29"/>
      <c r="W20" s="30">
        <f t="shared" si="6"/>
        <v>0</v>
      </c>
    </row>
    <row r="21" spans="2:23" s="32" customFormat="1" x14ac:dyDescent="0.3">
      <c r="B21" s="27">
        <f t="shared" si="7"/>
        <v>8</v>
      </c>
      <c r="C21" s="28" t="s">
        <v>7</v>
      </c>
      <c r="D21" s="29">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29">
        <v>0</v>
      </c>
      <c r="E22" s="29"/>
      <c r="F22" s="29"/>
      <c r="G22" s="29"/>
      <c r="H22" s="29">
        <f t="shared" si="0"/>
        <v>0</v>
      </c>
      <c r="I22" s="30">
        <f t="shared" si="1"/>
        <v>0</v>
      </c>
      <c r="J22" s="29"/>
      <c r="K22" s="29"/>
      <c r="L22" s="29"/>
      <c r="M22" s="30">
        <f t="shared" si="2"/>
        <v>0</v>
      </c>
      <c r="N22" s="29">
        <f t="shared" si="3"/>
        <v>0</v>
      </c>
      <c r="O22" s="29"/>
      <c r="P22" s="29"/>
      <c r="Q22" s="29"/>
      <c r="R22" s="29">
        <f t="shared" si="4"/>
        <v>0</v>
      </c>
      <c r="S22" s="30">
        <f t="shared" si="5"/>
        <v>0</v>
      </c>
      <c r="T22" s="29"/>
      <c r="U22" s="30"/>
      <c r="V22" s="29"/>
      <c r="W22" s="30">
        <f t="shared" si="6"/>
        <v>0</v>
      </c>
    </row>
    <row r="23" spans="2:23" s="32" customFormat="1" x14ac:dyDescent="0.3">
      <c r="B23" s="27">
        <f t="shared" si="7"/>
        <v>10</v>
      </c>
      <c r="C23" s="28" t="s">
        <v>9</v>
      </c>
      <c r="D23" s="29">
        <v>2.8155637263714053</v>
      </c>
      <c r="E23" s="29"/>
      <c r="F23" s="29"/>
      <c r="G23" s="29"/>
      <c r="H23" s="29">
        <f t="shared" si="0"/>
        <v>2.8155637263714053</v>
      </c>
      <c r="I23" s="30">
        <f t="shared" si="1"/>
        <v>2.8155637263714053</v>
      </c>
      <c r="J23" s="29"/>
      <c r="K23" s="29"/>
      <c r="L23" s="29"/>
      <c r="M23" s="30">
        <f t="shared" si="2"/>
        <v>2.8155637263714053</v>
      </c>
      <c r="N23" s="29">
        <f t="shared" si="3"/>
        <v>2.8155637263714053</v>
      </c>
      <c r="O23" s="29"/>
      <c r="P23" s="29"/>
      <c r="Q23" s="29"/>
      <c r="R23" s="29">
        <f t="shared" si="4"/>
        <v>2.8155637263714053</v>
      </c>
      <c r="S23" s="30">
        <f t="shared" si="5"/>
        <v>2.8155637263714053</v>
      </c>
      <c r="T23" s="29"/>
      <c r="U23" s="30"/>
      <c r="V23" s="29"/>
      <c r="W23" s="30">
        <f t="shared" si="6"/>
        <v>2.8155637263714053</v>
      </c>
    </row>
    <row r="24" spans="2:23" s="32" customFormat="1" x14ac:dyDescent="0.3">
      <c r="B24" s="27">
        <f t="shared" si="7"/>
        <v>11</v>
      </c>
      <c r="C24" s="28" t="s">
        <v>10</v>
      </c>
      <c r="D24" s="29">
        <v>0.43576053262142767</v>
      </c>
      <c r="E24" s="29"/>
      <c r="F24" s="29"/>
      <c r="G24" s="29"/>
      <c r="H24" s="29">
        <f t="shared" si="0"/>
        <v>0.43576053262142767</v>
      </c>
      <c r="I24" s="30">
        <f t="shared" si="1"/>
        <v>0.43576053262142767</v>
      </c>
      <c r="J24" s="29"/>
      <c r="K24" s="29"/>
      <c r="L24" s="29"/>
      <c r="M24" s="30">
        <f t="shared" si="2"/>
        <v>0.43576053262142767</v>
      </c>
      <c r="N24" s="29">
        <f t="shared" si="3"/>
        <v>0.43576053262142767</v>
      </c>
      <c r="O24" s="29"/>
      <c r="P24" s="29"/>
      <c r="Q24" s="29"/>
      <c r="R24" s="29">
        <f t="shared" si="4"/>
        <v>0.43576053262142767</v>
      </c>
      <c r="S24" s="30">
        <f t="shared" si="5"/>
        <v>0.43576053262142767</v>
      </c>
      <c r="T24" s="29"/>
      <c r="U24" s="30"/>
      <c r="V24" s="29"/>
      <c r="W24" s="30">
        <f t="shared" si="6"/>
        <v>0.43576053262142767</v>
      </c>
    </row>
    <row r="25" spans="2:23" s="32" customFormat="1" x14ac:dyDescent="0.3">
      <c r="B25" s="27">
        <f t="shared" si="7"/>
        <v>12</v>
      </c>
      <c r="C25" s="28" t="s">
        <v>11</v>
      </c>
      <c r="D25" s="29">
        <v>1.1985885394770508</v>
      </c>
      <c r="E25" s="29"/>
      <c r="F25" s="29"/>
      <c r="G25" s="29"/>
      <c r="H25" s="29">
        <f t="shared" si="0"/>
        <v>1.1985885394770508</v>
      </c>
      <c r="I25" s="30">
        <f t="shared" si="1"/>
        <v>1.1985885394770508</v>
      </c>
      <c r="J25" s="29"/>
      <c r="K25" s="29"/>
      <c r="L25" s="29"/>
      <c r="M25" s="30">
        <f t="shared" si="2"/>
        <v>1.1985885394770508</v>
      </c>
      <c r="N25" s="29">
        <f t="shared" si="3"/>
        <v>1.1985885394770508</v>
      </c>
      <c r="O25" s="29"/>
      <c r="P25" s="29"/>
      <c r="Q25" s="29"/>
      <c r="R25" s="29">
        <f t="shared" si="4"/>
        <v>1.1985885394770508</v>
      </c>
      <c r="S25" s="30">
        <f t="shared" si="5"/>
        <v>1.1985885394770508</v>
      </c>
      <c r="T25" s="29"/>
      <c r="U25" s="30"/>
      <c r="V25" s="29"/>
      <c r="W25" s="30">
        <f t="shared" si="6"/>
        <v>1.1985885394770508</v>
      </c>
    </row>
    <row r="26" spans="2:23" s="32" customFormat="1" x14ac:dyDescent="0.3">
      <c r="B26" s="27">
        <f t="shared" si="7"/>
        <v>13</v>
      </c>
      <c r="C26" s="28" t="s">
        <v>12</v>
      </c>
      <c r="D26" s="29">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29">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29">
        <v>0.25173945960278521</v>
      </c>
      <c r="E28" s="29"/>
      <c r="F28" s="29"/>
      <c r="G28" s="29"/>
      <c r="H28" s="29">
        <f t="shared" si="0"/>
        <v>0.25173945960278521</v>
      </c>
      <c r="I28" s="30">
        <f t="shared" si="1"/>
        <v>0.25173945960278521</v>
      </c>
      <c r="J28" s="29"/>
      <c r="K28" s="29"/>
      <c r="L28" s="29"/>
      <c r="M28" s="30">
        <f t="shared" si="2"/>
        <v>0.25173945960278521</v>
      </c>
      <c r="N28" s="29">
        <f t="shared" si="3"/>
        <v>0.25173945960278521</v>
      </c>
      <c r="O28" s="29"/>
      <c r="P28" s="29"/>
      <c r="Q28" s="29"/>
      <c r="R28" s="29">
        <f t="shared" si="4"/>
        <v>0.25173945960278521</v>
      </c>
      <c r="S28" s="30">
        <f t="shared" si="5"/>
        <v>0.25173945960278521</v>
      </c>
      <c r="T28" s="29"/>
      <c r="U28" s="30"/>
      <c r="V28" s="29"/>
      <c r="W28" s="30">
        <f t="shared" si="6"/>
        <v>0.25173945960278521</v>
      </c>
    </row>
    <row r="29" spans="2:23" s="32" customFormat="1" x14ac:dyDescent="0.3">
      <c r="B29" s="27">
        <f t="shared" si="7"/>
        <v>16</v>
      </c>
      <c r="C29" s="28" t="s">
        <v>15</v>
      </c>
      <c r="D29" s="29">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29">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13216.603661658333</v>
      </c>
      <c r="E31" s="36">
        <f>SUM(E14:E30)</f>
        <v>0</v>
      </c>
      <c r="F31" s="36">
        <f t="shared" ref="F31:W31" si="8">SUM(F14:F30)</f>
        <v>0</v>
      </c>
      <c r="G31" s="36">
        <f t="shared" si="8"/>
        <v>0</v>
      </c>
      <c r="H31" s="36">
        <f t="shared" si="8"/>
        <v>13216.603661658333</v>
      </c>
      <c r="I31" s="36">
        <f t="shared" si="8"/>
        <v>13216.603661658333</v>
      </c>
      <c r="J31" s="36">
        <f t="shared" si="8"/>
        <v>0</v>
      </c>
      <c r="K31" s="36">
        <f t="shared" si="8"/>
        <v>0</v>
      </c>
      <c r="L31" s="36">
        <f t="shared" si="8"/>
        <v>0</v>
      </c>
      <c r="M31" s="36">
        <f t="shared" si="8"/>
        <v>13216.603661658333</v>
      </c>
      <c r="N31" s="36">
        <f t="shared" si="8"/>
        <v>13216.603661658333</v>
      </c>
      <c r="O31" s="36">
        <f t="shared" si="8"/>
        <v>0</v>
      </c>
      <c r="P31" s="36">
        <f t="shared" si="8"/>
        <v>0</v>
      </c>
      <c r="Q31" s="36">
        <f t="shared" si="8"/>
        <v>0</v>
      </c>
      <c r="R31" s="36">
        <f t="shared" si="8"/>
        <v>13216.603661658333</v>
      </c>
      <c r="S31" s="36">
        <f t="shared" si="8"/>
        <v>13216.603661658333</v>
      </c>
      <c r="T31" s="36">
        <f t="shared" si="8"/>
        <v>0</v>
      </c>
      <c r="U31" s="36">
        <f t="shared" si="8"/>
        <v>0</v>
      </c>
      <c r="V31" s="36">
        <f t="shared" si="8"/>
        <v>0</v>
      </c>
      <c r="W31" s="36">
        <f t="shared" si="8"/>
        <v>13216.603661658333</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c r="F40" s="30"/>
      <c r="G40" s="29"/>
      <c r="H40" s="30">
        <f>D40+E40-F40-G40</f>
        <v>0</v>
      </c>
      <c r="I40" s="30">
        <f>H40</f>
        <v>0</v>
      </c>
      <c r="J40" s="29"/>
      <c r="K40" s="30"/>
      <c r="L40" s="29"/>
      <c r="M40" s="30">
        <f>I40+J40-K40-L40</f>
        <v>0</v>
      </c>
      <c r="N40" s="30">
        <f>M40</f>
        <v>0</v>
      </c>
      <c r="O40" s="29"/>
      <c r="P40" s="30"/>
      <c r="Q40" s="29"/>
      <c r="R40" s="30">
        <f>N40+O40-P40-Q40</f>
        <v>0</v>
      </c>
      <c r="S40" s="30">
        <f>R40</f>
        <v>0</v>
      </c>
      <c r="T40" s="29"/>
      <c r="U40" s="30"/>
      <c r="V40" s="29"/>
      <c r="W40" s="30">
        <f>S40+T40-U40-V40</f>
        <v>0</v>
      </c>
    </row>
    <row r="41" spans="1:33" s="26" customFormat="1" x14ac:dyDescent="0.3">
      <c r="B41" s="27">
        <f>B40+1</f>
        <v>2</v>
      </c>
      <c r="C41" s="28" t="s">
        <v>1</v>
      </c>
      <c r="D41" s="30">
        <f t="shared" si="9"/>
        <v>209.97793562204731</v>
      </c>
      <c r="E41" s="29"/>
      <c r="F41" s="30"/>
      <c r="G41" s="29"/>
      <c r="H41" s="30">
        <f t="shared" ref="H41:H56" si="10">D41+E41-F41-G41</f>
        <v>209.97793562204731</v>
      </c>
      <c r="I41" s="30">
        <f t="shared" ref="I41:I56" si="11">H41</f>
        <v>209.97793562204731</v>
      </c>
      <c r="J41" s="29"/>
      <c r="K41" s="30"/>
      <c r="L41" s="29"/>
      <c r="M41" s="30">
        <f t="shared" ref="M41:M56" si="12">I41+J41-K41-L41</f>
        <v>209.97793562204731</v>
      </c>
      <c r="N41" s="30">
        <f t="shared" ref="N41:N56" si="13">M41</f>
        <v>209.97793562204731</v>
      </c>
      <c r="O41" s="29"/>
      <c r="P41" s="30"/>
      <c r="Q41" s="29"/>
      <c r="R41" s="30">
        <f t="shared" ref="R41:R56" si="14">N41+O41-P41-Q41</f>
        <v>209.97793562204731</v>
      </c>
      <c r="S41" s="30">
        <f t="shared" ref="S41:S56" si="15">R41</f>
        <v>209.97793562204731</v>
      </c>
      <c r="T41" s="29"/>
      <c r="U41" s="30"/>
      <c r="V41" s="29"/>
      <c r="W41" s="30">
        <f t="shared" ref="W41:W56" si="16">S41+T41-U41-V41</f>
        <v>209.97793562204731</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560.16506134264102</v>
      </c>
      <c r="E43" s="29"/>
      <c r="F43" s="30"/>
      <c r="G43" s="29"/>
      <c r="H43" s="30">
        <f t="shared" si="10"/>
        <v>560.16506134264102</v>
      </c>
      <c r="I43" s="30">
        <f t="shared" si="11"/>
        <v>560.16506134264102</v>
      </c>
      <c r="J43" s="29"/>
      <c r="K43" s="30"/>
      <c r="L43" s="29"/>
      <c r="M43" s="30">
        <f t="shared" si="12"/>
        <v>560.16506134264102</v>
      </c>
      <c r="N43" s="30">
        <f t="shared" si="13"/>
        <v>560.16506134264102</v>
      </c>
      <c r="O43" s="29"/>
      <c r="P43" s="30"/>
      <c r="Q43" s="29"/>
      <c r="R43" s="30">
        <f t="shared" si="14"/>
        <v>560.16506134264102</v>
      </c>
      <c r="S43" s="30">
        <f t="shared" si="15"/>
        <v>560.16506134264102</v>
      </c>
      <c r="T43" s="29"/>
      <c r="U43" s="30"/>
      <c r="V43" s="29"/>
      <c r="W43" s="30">
        <f t="shared" si="16"/>
        <v>560.16506134264102</v>
      </c>
    </row>
    <row r="44" spans="1:33" s="32" customFormat="1" x14ac:dyDescent="0.3">
      <c r="A44" s="26"/>
      <c r="B44" s="27">
        <f t="shared" si="17"/>
        <v>5</v>
      </c>
      <c r="C44" s="28" t="s">
        <v>4</v>
      </c>
      <c r="D44" s="30">
        <f t="shared" si="9"/>
        <v>307.64987422518828</v>
      </c>
      <c r="E44" s="29"/>
      <c r="F44" s="30"/>
      <c r="G44" s="29"/>
      <c r="H44" s="30">
        <f t="shared" si="10"/>
        <v>307.64987422518828</v>
      </c>
      <c r="I44" s="30">
        <f t="shared" si="11"/>
        <v>307.64987422518828</v>
      </c>
      <c r="J44" s="29"/>
      <c r="K44" s="30"/>
      <c r="L44" s="29"/>
      <c r="M44" s="30">
        <f t="shared" si="12"/>
        <v>307.64987422518828</v>
      </c>
      <c r="N44" s="30">
        <f t="shared" si="13"/>
        <v>307.64987422518828</v>
      </c>
      <c r="O44" s="29"/>
      <c r="P44" s="30"/>
      <c r="Q44" s="29"/>
      <c r="R44" s="30">
        <f t="shared" si="14"/>
        <v>307.64987422518828</v>
      </c>
      <c r="S44" s="30">
        <f t="shared" si="15"/>
        <v>307.64987422518828</v>
      </c>
      <c r="T44" s="29"/>
      <c r="U44" s="30"/>
      <c r="V44" s="29"/>
      <c r="W44" s="30">
        <f t="shared" si="16"/>
        <v>307.64987422518828</v>
      </c>
    </row>
    <row r="45" spans="1:33" s="32" customFormat="1" x14ac:dyDescent="0.3">
      <c r="A45" s="26"/>
      <c r="B45" s="27">
        <f t="shared" si="17"/>
        <v>6</v>
      </c>
      <c r="C45" s="28" t="s">
        <v>5</v>
      </c>
      <c r="D45" s="30">
        <f t="shared" si="9"/>
        <v>12134.109138210382</v>
      </c>
      <c r="E45" s="29"/>
      <c r="F45" s="30"/>
      <c r="G45" s="29"/>
      <c r="H45" s="30">
        <f t="shared" si="10"/>
        <v>12134.109138210382</v>
      </c>
      <c r="I45" s="30">
        <f t="shared" si="11"/>
        <v>12134.109138210382</v>
      </c>
      <c r="J45" s="29"/>
      <c r="K45" s="30"/>
      <c r="L45" s="29"/>
      <c r="M45" s="30">
        <f t="shared" si="12"/>
        <v>12134.109138210382</v>
      </c>
      <c r="N45" s="30">
        <f t="shared" si="13"/>
        <v>12134.109138210382</v>
      </c>
      <c r="O45" s="29"/>
      <c r="P45" s="30"/>
      <c r="Q45" s="29"/>
      <c r="R45" s="30">
        <f t="shared" si="14"/>
        <v>12134.109138210382</v>
      </c>
      <c r="S45" s="30">
        <f t="shared" si="15"/>
        <v>12134.109138210382</v>
      </c>
      <c r="T45" s="29"/>
      <c r="U45" s="30"/>
      <c r="V45" s="29"/>
      <c r="W45" s="30">
        <f t="shared" si="16"/>
        <v>12134.109138210382</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0</v>
      </c>
      <c r="E48" s="29"/>
      <c r="F48" s="30"/>
      <c r="G48" s="29"/>
      <c r="H48" s="30">
        <f t="shared" si="10"/>
        <v>0</v>
      </c>
      <c r="I48" s="30">
        <f t="shared" si="11"/>
        <v>0</v>
      </c>
      <c r="J48" s="29"/>
      <c r="K48" s="30"/>
      <c r="L48" s="29"/>
      <c r="M48" s="30">
        <f t="shared" si="12"/>
        <v>0</v>
      </c>
      <c r="N48" s="30">
        <f t="shared" si="13"/>
        <v>0</v>
      </c>
      <c r="O48" s="29"/>
      <c r="P48" s="30"/>
      <c r="Q48" s="29"/>
      <c r="R48" s="30">
        <f t="shared" si="14"/>
        <v>0</v>
      </c>
      <c r="S48" s="30">
        <f t="shared" si="15"/>
        <v>0</v>
      </c>
      <c r="T48" s="29"/>
      <c r="U48" s="30"/>
      <c r="V48" s="29"/>
      <c r="W48" s="30">
        <f t="shared" si="16"/>
        <v>0</v>
      </c>
    </row>
    <row r="49" spans="1:23" s="32" customFormat="1" x14ac:dyDescent="0.3">
      <c r="A49" s="26"/>
      <c r="B49" s="27">
        <f t="shared" si="17"/>
        <v>10</v>
      </c>
      <c r="C49" s="28" t="s">
        <v>9</v>
      </c>
      <c r="D49" s="30">
        <f t="shared" si="9"/>
        <v>2.8155637263714053</v>
      </c>
      <c r="E49" s="29"/>
      <c r="F49" s="30"/>
      <c r="G49" s="29"/>
      <c r="H49" s="30">
        <f t="shared" si="10"/>
        <v>2.8155637263714053</v>
      </c>
      <c r="I49" s="30">
        <f t="shared" si="11"/>
        <v>2.8155637263714053</v>
      </c>
      <c r="J49" s="29"/>
      <c r="K49" s="30"/>
      <c r="L49" s="29"/>
      <c r="M49" s="30">
        <f t="shared" si="12"/>
        <v>2.8155637263714053</v>
      </c>
      <c r="N49" s="30">
        <f t="shared" si="13"/>
        <v>2.8155637263714053</v>
      </c>
      <c r="O49" s="29"/>
      <c r="P49" s="30"/>
      <c r="Q49" s="29"/>
      <c r="R49" s="30">
        <f t="shared" si="14"/>
        <v>2.8155637263714053</v>
      </c>
      <c r="S49" s="30">
        <f t="shared" si="15"/>
        <v>2.8155637263714053</v>
      </c>
      <c r="T49" s="29"/>
      <c r="U49" s="30"/>
      <c r="V49" s="29"/>
      <c r="W49" s="30">
        <f t="shared" si="16"/>
        <v>2.8155637263714053</v>
      </c>
    </row>
    <row r="50" spans="1:23" s="32" customFormat="1" x14ac:dyDescent="0.3">
      <c r="A50" s="26"/>
      <c r="B50" s="27">
        <f t="shared" si="17"/>
        <v>11</v>
      </c>
      <c r="C50" s="28" t="s">
        <v>10</v>
      </c>
      <c r="D50" s="30">
        <f t="shared" si="9"/>
        <v>0.43576053262142767</v>
      </c>
      <c r="E50" s="29"/>
      <c r="F50" s="30"/>
      <c r="G50" s="29"/>
      <c r="H50" s="30">
        <f t="shared" si="10"/>
        <v>0.43576053262142767</v>
      </c>
      <c r="I50" s="30">
        <f t="shared" si="11"/>
        <v>0.43576053262142767</v>
      </c>
      <c r="J50" s="29"/>
      <c r="K50" s="30"/>
      <c r="L50" s="29"/>
      <c r="M50" s="30">
        <f t="shared" si="12"/>
        <v>0.43576053262142767</v>
      </c>
      <c r="N50" s="30">
        <f t="shared" si="13"/>
        <v>0.43576053262142767</v>
      </c>
      <c r="O50" s="29"/>
      <c r="P50" s="30"/>
      <c r="Q50" s="29"/>
      <c r="R50" s="30">
        <f t="shared" si="14"/>
        <v>0.43576053262142767</v>
      </c>
      <c r="S50" s="30">
        <f t="shared" si="15"/>
        <v>0.43576053262142767</v>
      </c>
      <c r="T50" s="29"/>
      <c r="U50" s="30"/>
      <c r="V50" s="29"/>
      <c r="W50" s="30">
        <f t="shared" si="16"/>
        <v>0.43576053262142767</v>
      </c>
    </row>
    <row r="51" spans="1:23" s="37" customFormat="1" x14ac:dyDescent="0.3">
      <c r="A51" s="26"/>
      <c r="B51" s="27">
        <f t="shared" si="17"/>
        <v>12</v>
      </c>
      <c r="C51" s="28" t="s">
        <v>11</v>
      </c>
      <c r="D51" s="30">
        <f t="shared" si="9"/>
        <v>1.1985885394770508</v>
      </c>
      <c r="E51" s="29"/>
      <c r="F51" s="30"/>
      <c r="G51" s="29"/>
      <c r="H51" s="30">
        <f t="shared" si="10"/>
        <v>1.1985885394770508</v>
      </c>
      <c r="I51" s="30">
        <f t="shared" si="11"/>
        <v>1.1985885394770508</v>
      </c>
      <c r="J51" s="29"/>
      <c r="K51" s="30"/>
      <c r="L51" s="29"/>
      <c r="M51" s="30">
        <f t="shared" si="12"/>
        <v>1.1985885394770508</v>
      </c>
      <c r="N51" s="30">
        <f t="shared" si="13"/>
        <v>1.1985885394770508</v>
      </c>
      <c r="O51" s="29"/>
      <c r="P51" s="30"/>
      <c r="Q51" s="29"/>
      <c r="R51" s="30">
        <f t="shared" si="14"/>
        <v>1.1985885394770508</v>
      </c>
      <c r="S51" s="30">
        <f t="shared" si="15"/>
        <v>1.1985885394770508</v>
      </c>
      <c r="T51" s="29"/>
      <c r="U51" s="30"/>
      <c r="V51" s="29"/>
      <c r="W51" s="30">
        <f t="shared" si="16"/>
        <v>1.1985885394770508</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0.25173945960278521</v>
      </c>
      <c r="E54" s="29"/>
      <c r="F54" s="30"/>
      <c r="G54" s="29"/>
      <c r="H54" s="30">
        <f t="shared" si="10"/>
        <v>0.25173945960278521</v>
      </c>
      <c r="I54" s="30">
        <f t="shared" si="11"/>
        <v>0.25173945960278521</v>
      </c>
      <c r="J54" s="29"/>
      <c r="K54" s="30"/>
      <c r="L54" s="29"/>
      <c r="M54" s="30">
        <f t="shared" si="12"/>
        <v>0.25173945960278521</v>
      </c>
      <c r="N54" s="30">
        <f t="shared" si="13"/>
        <v>0.25173945960278521</v>
      </c>
      <c r="O54" s="29"/>
      <c r="P54" s="30"/>
      <c r="Q54" s="29"/>
      <c r="R54" s="30">
        <f t="shared" si="14"/>
        <v>0.25173945960278521</v>
      </c>
      <c r="S54" s="30">
        <f t="shared" si="15"/>
        <v>0.25173945960278521</v>
      </c>
      <c r="T54" s="29"/>
      <c r="U54" s="30"/>
      <c r="V54" s="29"/>
      <c r="W54" s="30">
        <f t="shared" si="16"/>
        <v>0.25173945960278521</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13216.603661658333</v>
      </c>
      <c r="E57" s="36">
        <f>SUM(E40:E56)</f>
        <v>0</v>
      </c>
      <c r="F57" s="36">
        <f>SUM(F40:F56)</f>
        <v>0</v>
      </c>
      <c r="G57" s="36">
        <f>SUM(G40:G56)</f>
        <v>0</v>
      </c>
      <c r="H57" s="36">
        <f>SUM(H40:H56)</f>
        <v>13216.603661658333</v>
      </c>
      <c r="I57" s="36">
        <f t="shared" ref="I57:W57" si="18">SUM(I40:I56)</f>
        <v>13216.603661658333</v>
      </c>
      <c r="J57" s="36">
        <f t="shared" si="18"/>
        <v>0</v>
      </c>
      <c r="K57" s="36">
        <f t="shared" si="18"/>
        <v>0</v>
      </c>
      <c r="L57" s="36">
        <f t="shared" si="18"/>
        <v>0</v>
      </c>
      <c r="M57" s="36">
        <f t="shared" si="18"/>
        <v>13216.603661658333</v>
      </c>
      <c r="N57" s="36">
        <f t="shared" si="18"/>
        <v>13216.603661658333</v>
      </c>
      <c r="O57" s="36">
        <f t="shared" si="18"/>
        <v>0</v>
      </c>
      <c r="P57" s="36">
        <f t="shared" si="18"/>
        <v>0</v>
      </c>
      <c r="Q57" s="36">
        <f t="shared" si="18"/>
        <v>0</v>
      </c>
      <c r="R57" s="36">
        <f t="shared" si="18"/>
        <v>13216.603661658333</v>
      </c>
      <c r="S57" s="36">
        <f t="shared" si="18"/>
        <v>13216.603661658333</v>
      </c>
      <c r="T57" s="36">
        <f t="shared" si="18"/>
        <v>0</v>
      </c>
      <c r="U57" s="36">
        <f t="shared" si="18"/>
        <v>0</v>
      </c>
      <c r="V57" s="36">
        <f t="shared" si="18"/>
        <v>0</v>
      </c>
      <c r="W57" s="36">
        <f t="shared" si="18"/>
        <v>13216.603661658333</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38.42122963242273</v>
      </c>
      <c r="E69" s="43">
        <f t="shared" si="19"/>
        <v>7.0132630497763797</v>
      </c>
      <c r="F69" s="43">
        <f t="shared" ref="F69:F84" si="25">IFERROR(IF(D69=0,0,D69/D15*F15),0)</f>
        <v>0</v>
      </c>
      <c r="G69" s="44"/>
      <c r="H69" s="48">
        <f>D69+E69-F69-G69</f>
        <v>45.434492682199107</v>
      </c>
      <c r="I69" s="45">
        <f t="shared" ref="I69:I84" si="26">H69</f>
        <v>45.434492682199107</v>
      </c>
      <c r="J69" s="43">
        <f t="shared" ref="J69:J84" si="27">IF((IFERROR(I69/((I15+J15)*90%),0))&lt;70%,MIN((MAX((I15+J15)*90%-I69,0)),(I15+J15/2)*$A69),MAX((J15+I15)*90%-I69,0)/J$86)</f>
        <v>7.0132630497763797</v>
      </c>
      <c r="K69" s="43">
        <f t="shared" ref="K69:K84" si="28">IFERROR(IF(I69=0,0,I69/I15*K15),0)</f>
        <v>0</v>
      </c>
      <c r="L69" s="44"/>
      <c r="M69" s="45">
        <f t="shared" si="20"/>
        <v>52.447755731975484</v>
      </c>
      <c r="N69" s="43">
        <f t="shared" ref="N69:N84" si="29">M69</f>
        <v>52.447755731975484</v>
      </c>
      <c r="O69" s="43">
        <f t="shared" si="21"/>
        <v>7.0132630497763797</v>
      </c>
      <c r="P69" s="43">
        <f t="shared" si="22"/>
        <v>0</v>
      </c>
      <c r="Q69" s="44"/>
      <c r="R69" s="43">
        <f t="shared" ref="R69:R84" si="30">N69+O69-P69-Q69</f>
        <v>59.461018781751861</v>
      </c>
      <c r="S69" s="45">
        <f t="shared" ref="S69:S84" si="31">R69</f>
        <v>59.461018781751861</v>
      </c>
      <c r="T69" s="43">
        <f t="shared" si="23"/>
        <v>7.0132630497763797</v>
      </c>
      <c r="U69" s="43">
        <f t="shared" si="24"/>
        <v>0</v>
      </c>
      <c r="V69" s="44"/>
      <c r="W69" s="45">
        <f t="shared" ref="W69:W84" si="32">S69+T69-U69-V69</f>
        <v>66.474281831528245</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167.00775908561747</v>
      </c>
      <c r="E71" s="43">
        <f t="shared" si="19"/>
        <v>29.576715238891445</v>
      </c>
      <c r="F71" s="43">
        <f t="shared" si="25"/>
        <v>0</v>
      </c>
      <c r="G71" s="44"/>
      <c r="H71" s="43">
        <f t="shared" si="34"/>
        <v>196.5844743245089</v>
      </c>
      <c r="I71" s="45">
        <f t="shared" si="26"/>
        <v>196.5844743245089</v>
      </c>
      <c r="J71" s="43">
        <f t="shared" si="27"/>
        <v>29.576715238891445</v>
      </c>
      <c r="K71" s="43">
        <f t="shared" si="28"/>
        <v>0</v>
      </c>
      <c r="L71" s="44"/>
      <c r="M71" s="45">
        <f t="shared" si="20"/>
        <v>226.16118956340034</v>
      </c>
      <c r="N71" s="43">
        <f t="shared" si="29"/>
        <v>226.16118956340034</v>
      </c>
      <c r="O71" s="43">
        <f t="shared" si="21"/>
        <v>29.576715238891445</v>
      </c>
      <c r="P71" s="43">
        <f t="shared" si="22"/>
        <v>0</v>
      </c>
      <c r="Q71" s="44"/>
      <c r="R71" s="43">
        <f t="shared" si="30"/>
        <v>255.73790480229178</v>
      </c>
      <c r="S71" s="45">
        <f t="shared" si="31"/>
        <v>255.73790480229178</v>
      </c>
      <c r="T71" s="43">
        <f t="shared" si="23"/>
        <v>29.576715238891445</v>
      </c>
      <c r="U71" s="43">
        <f t="shared" si="24"/>
        <v>0</v>
      </c>
      <c r="V71" s="44"/>
      <c r="W71" s="45">
        <f t="shared" si="32"/>
        <v>285.31462004118322</v>
      </c>
      <c r="Y71" s="46">
        <v>5.28E-2</v>
      </c>
    </row>
    <row r="72" spans="1:25" x14ac:dyDescent="0.3">
      <c r="A72" s="46">
        <v>3.3399999999999999E-2</v>
      </c>
      <c r="B72" s="41">
        <f t="shared" si="33"/>
        <v>5</v>
      </c>
      <c r="C72" s="42" t="s">
        <v>4</v>
      </c>
      <c r="D72" s="43">
        <v>40.628801822832223</v>
      </c>
      <c r="E72" s="43">
        <f t="shared" si="19"/>
        <v>10.275505799121289</v>
      </c>
      <c r="F72" s="43">
        <f t="shared" si="25"/>
        <v>0</v>
      </c>
      <c r="G72" s="44"/>
      <c r="H72" s="43">
        <f t="shared" si="34"/>
        <v>50.904307621953514</v>
      </c>
      <c r="I72" s="45">
        <f t="shared" si="26"/>
        <v>50.904307621953514</v>
      </c>
      <c r="J72" s="43">
        <f t="shared" si="27"/>
        <v>10.275505799121289</v>
      </c>
      <c r="K72" s="43">
        <f t="shared" si="28"/>
        <v>0</v>
      </c>
      <c r="L72" s="44"/>
      <c r="M72" s="45">
        <f t="shared" si="20"/>
        <v>61.179813421074805</v>
      </c>
      <c r="N72" s="43">
        <f t="shared" si="29"/>
        <v>61.179813421074805</v>
      </c>
      <c r="O72" s="43">
        <f t="shared" si="21"/>
        <v>10.275505799121289</v>
      </c>
      <c r="P72" s="43">
        <f t="shared" si="22"/>
        <v>0</v>
      </c>
      <c r="Q72" s="44"/>
      <c r="R72" s="43">
        <f t="shared" si="30"/>
        <v>71.455319220196088</v>
      </c>
      <c r="S72" s="45">
        <f t="shared" si="31"/>
        <v>71.455319220196088</v>
      </c>
      <c r="T72" s="43">
        <f t="shared" si="23"/>
        <v>10.275505799121289</v>
      </c>
      <c r="U72" s="43">
        <f t="shared" si="24"/>
        <v>0</v>
      </c>
      <c r="V72" s="44"/>
      <c r="W72" s="45">
        <f t="shared" si="32"/>
        <v>81.730825019317379</v>
      </c>
      <c r="Y72" s="46">
        <v>3.3399999999999999E-2</v>
      </c>
    </row>
    <row r="73" spans="1:25" x14ac:dyDescent="0.3">
      <c r="A73" s="46">
        <v>5.28E-2</v>
      </c>
      <c r="B73" s="41">
        <f t="shared" si="33"/>
        <v>6</v>
      </c>
      <c r="C73" s="42" t="s">
        <v>5</v>
      </c>
      <c r="D73" s="43">
        <v>3445.1018440158523</v>
      </c>
      <c r="E73" s="43">
        <f t="shared" si="19"/>
        <v>640.68096249750818</v>
      </c>
      <c r="F73" s="43">
        <f>IFERROR(IF(D73=0,0,D73/D19*F19),0)</f>
        <v>0</v>
      </c>
      <c r="G73" s="44"/>
      <c r="H73" s="43">
        <f t="shared" si="34"/>
        <v>4085.7828065133604</v>
      </c>
      <c r="I73" s="45">
        <f t="shared" si="26"/>
        <v>4085.7828065133604</v>
      </c>
      <c r="J73" s="43">
        <f t="shared" si="27"/>
        <v>640.68096249750818</v>
      </c>
      <c r="K73" s="43">
        <f t="shared" si="28"/>
        <v>0</v>
      </c>
      <c r="L73" s="44"/>
      <c r="M73" s="45">
        <f t="shared" si="20"/>
        <v>4726.4637690108684</v>
      </c>
      <c r="N73" s="43">
        <f t="shared" si="29"/>
        <v>4726.4637690108684</v>
      </c>
      <c r="O73" s="43">
        <f t="shared" si="21"/>
        <v>640.68096249750818</v>
      </c>
      <c r="P73" s="43">
        <f t="shared" si="22"/>
        <v>0</v>
      </c>
      <c r="Q73" s="44"/>
      <c r="R73" s="43">
        <f t="shared" si="30"/>
        <v>5367.1447315083769</v>
      </c>
      <c r="S73" s="45">
        <f t="shared" si="31"/>
        <v>5367.1447315083769</v>
      </c>
      <c r="T73" s="43">
        <f t="shared" si="23"/>
        <v>640.68096249750818</v>
      </c>
      <c r="U73" s="43">
        <f t="shared" si="24"/>
        <v>0</v>
      </c>
      <c r="V73" s="44"/>
      <c r="W73" s="45">
        <f t="shared" si="32"/>
        <v>6007.8256940058855</v>
      </c>
      <c r="Y73" s="46">
        <v>5.28E-2</v>
      </c>
    </row>
    <row r="74" spans="1:25" x14ac:dyDescent="0.3">
      <c r="A74" s="46">
        <v>0.18</v>
      </c>
      <c r="B74" s="41">
        <f t="shared" si="33"/>
        <v>7</v>
      </c>
      <c r="C74" s="42" t="s">
        <v>6</v>
      </c>
      <c r="D74" s="4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4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43">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43">
        <v>0.45267998064064585</v>
      </c>
      <c r="E77" s="43">
        <f t="shared" si="19"/>
        <v>0.26747855400528353</v>
      </c>
      <c r="F77" s="43">
        <f t="shared" si="25"/>
        <v>0</v>
      </c>
      <c r="G77" s="44"/>
      <c r="H77" s="43">
        <f t="shared" si="34"/>
        <v>0.72015853464592938</v>
      </c>
      <c r="I77" s="45">
        <f t="shared" si="26"/>
        <v>0.72015853464592938</v>
      </c>
      <c r="J77" s="43">
        <f t="shared" si="27"/>
        <v>0.26747855400528353</v>
      </c>
      <c r="K77" s="43">
        <f t="shared" si="28"/>
        <v>0</v>
      </c>
      <c r="L77" s="44"/>
      <c r="M77" s="45">
        <f t="shared" si="20"/>
        <v>0.98763708865121291</v>
      </c>
      <c r="N77" s="43">
        <f t="shared" si="29"/>
        <v>0.98763708865121291</v>
      </c>
      <c r="O77" s="43">
        <f t="shared" si="21"/>
        <v>0.26747855400528353</v>
      </c>
      <c r="P77" s="43">
        <f t="shared" si="22"/>
        <v>0</v>
      </c>
      <c r="Q77" s="44"/>
      <c r="R77" s="43">
        <f t="shared" si="30"/>
        <v>1.2551156426564964</v>
      </c>
      <c r="S77" s="45">
        <f t="shared" si="31"/>
        <v>1.2551156426564964</v>
      </c>
      <c r="T77" s="43">
        <f t="shared" si="23"/>
        <v>0.26747855400528353</v>
      </c>
      <c r="U77" s="43">
        <f t="shared" si="24"/>
        <v>0</v>
      </c>
      <c r="V77" s="44"/>
      <c r="W77" s="45">
        <f t="shared" si="32"/>
        <v>1.52259419666178</v>
      </c>
      <c r="Y77" s="46">
        <v>9.5000000000000001E-2</v>
      </c>
    </row>
    <row r="78" spans="1:25" x14ac:dyDescent="0.3">
      <c r="A78" s="46">
        <v>6.3299999999999995E-2</v>
      </c>
      <c r="B78" s="41">
        <f t="shared" si="33"/>
        <v>11</v>
      </c>
      <c r="C78" s="42" t="s">
        <v>10</v>
      </c>
      <c r="D78" s="43">
        <v>4.5589464772992312E-2</v>
      </c>
      <c r="E78" s="43">
        <f t="shared" si="19"/>
        <v>2.758364171493637E-2</v>
      </c>
      <c r="F78" s="43">
        <f t="shared" si="25"/>
        <v>0</v>
      </c>
      <c r="G78" s="44"/>
      <c r="H78" s="43">
        <f t="shared" si="34"/>
        <v>7.3173106487928685E-2</v>
      </c>
      <c r="I78" s="45">
        <f t="shared" si="26"/>
        <v>7.3173106487928685E-2</v>
      </c>
      <c r="J78" s="43">
        <f t="shared" si="27"/>
        <v>2.758364171493637E-2</v>
      </c>
      <c r="K78" s="43">
        <f t="shared" si="28"/>
        <v>0</v>
      </c>
      <c r="L78" s="44"/>
      <c r="M78" s="45">
        <f t="shared" si="20"/>
        <v>0.10075674820286505</v>
      </c>
      <c r="N78" s="43">
        <f t="shared" si="29"/>
        <v>0.10075674820286505</v>
      </c>
      <c r="O78" s="43">
        <f t="shared" si="21"/>
        <v>2.758364171493637E-2</v>
      </c>
      <c r="P78" s="43">
        <f t="shared" si="22"/>
        <v>0</v>
      </c>
      <c r="Q78" s="44"/>
      <c r="R78" s="43">
        <f t="shared" si="30"/>
        <v>0.12834038991780142</v>
      </c>
      <c r="S78" s="45">
        <f t="shared" si="31"/>
        <v>0.12834038991780142</v>
      </c>
      <c r="T78" s="43">
        <f t="shared" si="23"/>
        <v>2.758364171493637E-2</v>
      </c>
      <c r="U78" s="43">
        <f t="shared" si="24"/>
        <v>0</v>
      </c>
      <c r="V78" s="44"/>
      <c r="W78" s="45">
        <f t="shared" si="32"/>
        <v>0.1559240316327378</v>
      </c>
      <c r="Y78" s="46">
        <v>6.3299999999999995E-2</v>
      </c>
    </row>
    <row r="79" spans="1:25" x14ac:dyDescent="0.3">
      <c r="A79" s="46">
        <v>6.3299999999999995E-2</v>
      </c>
      <c r="B79" s="41">
        <f t="shared" si="33"/>
        <v>12</v>
      </c>
      <c r="C79" s="42" t="s">
        <v>11</v>
      </c>
      <c r="D79" s="43">
        <v>0.16103700634608137</v>
      </c>
      <c r="E79" s="43">
        <f t="shared" si="19"/>
        <v>7.5870654548897312E-2</v>
      </c>
      <c r="F79" s="43">
        <f t="shared" si="25"/>
        <v>0</v>
      </c>
      <c r="G79" s="49"/>
      <c r="H79" s="43">
        <f t="shared" si="34"/>
        <v>0.23690766089497867</v>
      </c>
      <c r="I79" s="45">
        <f t="shared" si="26"/>
        <v>0.23690766089497867</v>
      </c>
      <c r="J79" s="43">
        <f t="shared" si="27"/>
        <v>7.5870654548897312E-2</v>
      </c>
      <c r="K79" s="43">
        <f t="shared" si="28"/>
        <v>0</v>
      </c>
      <c r="L79" s="44"/>
      <c r="M79" s="45">
        <f t="shared" si="20"/>
        <v>0.31277831544387596</v>
      </c>
      <c r="N79" s="43">
        <f t="shared" si="29"/>
        <v>0.31277831544387596</v>
      </c>
      <c r="O79" s="43">
        <f t="shared" si="21"/>
        <v>7.5870654548897312E-2</v>
      </c>
      <c r="P79" s="43">
        <f t="shared" si="22"/>
        <v>0</v>
      </c>
      <c r="Q79" s="44"/>
      <c r="R79" s="43">
        <f t="shared" si="30"/>
        <v>0.38864896999277326</v>
      </c>
      <c r="S79" s="45">
        <f t="shared" si="31"/>
        <v>0.38864896999277326</v>
      </c>
      <c r="T79" s="43">
        <f t="shared" si="23"/>
        <v>7.5870654548897312E-2</v>
      </c>
      <c r="U79" s="43">
        <f t="shared" si="24"/>
        <v>0</v>
      </c>
      <c r="V79" s="44"/>
      <c r="W79" s="45">
        <f t="shared" si="32"/>
        <v>0.46451962454167056</v>
      </c>
      <c r="Y79" s="46">
        <v>6.3299999999999995E-2</v>
      </c>
    </row>
    <row r="80" spans="1:25" x14ac:dyDescent="0.3">
      <c r="A80" s="46">
        <v>6.3299999999999995E-2</v>
      </c>
      <c r="B80" s="41">
        <f t="shared" si="33"/>
        <v>13</v>
      </c>
      <c r="C80" s="28" t="s">
        <v>12</v>
      </c>
      <c r="D80" s="4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4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43">
        <v>0.1551901180968287</v>
      </c>
      <c r="E82" s="43">
        <f>IF((IFERROR(D82/((D28+E28)*100%),0))&lt;70%,MIN((MAX((D28+E28)*100%-D82,0)),(D28+E28/2)*$Y82),MAX((E28+D28)*100%-D82,0)/E$86)</f>
        <v>7.5521837880835566E-2</v>
      </c>
      <c r="F82" s="43">
        <f t="shared" si="25"/>
        <v>0</v>
      </c>
      <c r="G82" s="49"/>
      <c r="H82" s="43">
        <f t="shared" si="34"/>
        <v>0.23071195597766425</v>
      </c>
      <c r="I82" s="45">
        <f t="shared" si="26"/>
        <v>0.23071195597766425</v>
      </c>
      <c r="J82" s="43">
        <f>IF((IFERROR(I82/((I28+J28)*100%),0))&lt;70%,MIN((MAX((I28+J28)*100%-I82,0)),(I28+J28/2)*$A82),MAX((J28+I28)*100%-I82,0)/J$86)</f>
        <v>1.1431395327925456E-3</v>
      </c>
      <c r="K82" s="43">
        <f t="shared" si="28"/>
        <v>0</v>
      </c>
      <c r="L82" s="44"/>
      <c r="M82" s="45">
        <f t="shared" si="20"/>
        <v>0.2318550955104568</v>
      </c>
      <c r="N82" s="43">
        <f t="shared" si="29"/>
        <v>0.2318550955104568</v>
      </c>
      <c r="O82" s="43">
        <f>IF((IFERROR(N82/((N28+O28)*100%),0))&lt;70%,MIN((MAX((N28+O28)*100%-N82,0)),(N28+O28/2)*$A109),MAX((O28+N28)*100%-N82,0)/O$86)</f>
        <v>1.1431395327925454E-3</v>
      </c>
      <c r="P82" s="43">
        <f t="shared" si="22"/>
        <v>0</v>
      </c>
      <c r="Q82" s="44"/>
      <c r="R82" s="43">
        <f t="shared" si="30"/>
        <v>0.23299823504324935</v>
      </c>
      <c r="S82" s="45">
        <f t="shared" si="31"/>
        <v>0.23299823504324935</v>
      </c>
      <c r="T82" s="43">
        <f>IF((IFERROR(S82/((S28+T28)*100%),0))&lt;70%,MIN((MAX((S28+T28)*100%-S82,0)),(S28+T28/2)*$A109),MAX((T28+S28)*100%-S82,0)/T$86)</f>
        <v>1.1431395327925454E-3</v>
      </c>
      <c r="U82" s="43">
        <f t="shared" si="24"/>
        <v>0</v>
      </c>
      <c r="V82" s="44"/>
      <c r="W82" s="45">
        <f t="shared" si="32"/>
        <v>0.23414137457604189</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3691.9741311265816</v>
      </c>
      <c r="E85" s="36">
        <f>SUM(E68:E84)</f>
        <v>687.99290127344727</v>
      </c>
      <c r="F85" s="36">
        <f t="shared" ref="F85:W85" si="35">SUM(F68:F84)</f>
        <v>0</v>
      </c>
      <c r="G85" s="36">
        <f t="shared" si="35"/>
        <v>0</v>
      </c>
      <c r="H85" s="36">
        <f t="shared" si="35"/>
        <v>4379.9670324000272</v>
      </c>
      <c r="I85" s="36">
        <f t="shared" si="35"/>
        <v>4379.9670324000272</v>
      </c>
      <c r="J85" s="36">
        <f t="shared" si="35"/>
        <v>687.91852257509925</v>
      </c>
      <c r="K85" s="36">
        <f t="shared" si="35"/>
        <v>0</v>
      </c>
      <c r="L85" s="36">
        <f t="shared" si="35"/>
        <v>0</v>
      </c>
      <c r="M85" s="36">
        <f t="shared" si="35"/>
        <v>5067.8855549751279</v>
      </c>
      <c r="N85" s="36">
        <f t="shared" si="35"/>
        <v>5067.8855549751279</v>
      </c>
      <c r="O85" s="36">
        <f t="shared" si="35"/>
        <v>687.91852257509925</v>
      </c>
      <c r="P85" s="36">
        <f t="shared" si="35"/>
        <v>0</v>
      </c>
      <c r="Q85" s="36">
        <f t="shared" si="35"/>
        <v>0</v>
      </c>
      <c r="R85" s="36">
        <f t="shared" si="35"/>
        <v>5755.8040775502259</v>
      </c>
      <c r="S85" s="36">
        <f t="shared" si="35"/>
        <v>5755.8040775502259</v>
      </c>
      <c r="T85" s="36">
        <f t="shared" si="35"/>
        <v>687.91852257509925</v>
      </c>
      <c r="U85" s="36">
        <f t="shared" si="35"/>
        <v>0</v>
      </c>
      <c r="V85" s="36">
        <f t="shared" si="35"/>
        <v>0</v>
      </c>
      <c r="W85" s="36">
        <f t="shared" si="35"/>
        <v>6443.7226001253275</v>
      </c>
    </row>
    <row r="86" spans="1:33" ht="16" x14ac:dyDescent="0.3">
      <c r="A86" s="85"/>
      <c r="B86" s="38"/>
      <c r="C86" s="51" t="s">
        <v>87</v>
      </c>
      <c r="D86" s="52"/>
      <c r="E86" s="53">
        <v>19.394520547945202</v>
      </c>
      <c r="F86" s="52">
        <f>E85-F85</f>
        <v>687.99290127344727</v>
      </c>
      <c r="G86" s="52"/>
      <c r="H86" s="52"/>
      <c r="I86" s="54"/>
      <c r="J86" s="53">
        <f>E86-1</f>
        <v>18.394520547945202</v>
      </c>
      <c r="K86" s="54"/>
      <c r="L86" s="54"/>
      <c r="M86" s="54"/>
      <c r="N86" s="52"/>
      <c r="O86" s="53">
        <f>J86-1</f>
        <v>17.394520547945202</v>
      </c>
      <c r="P86" s="52"/>
      <c r="Q86" s="52"/>
      <c r="R86" s="52"/>
      <c r="S86" s="54"/>
      <c r="T86" s="53">
        <f>O86-1</f>
        <v>16.394520547945202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66.474281831528245</v>
      </c>
      <c r="E96" s="43">
        <f t="shared" si="37"/>
        <v>7.0132630497763797</v>
      </c>
      <c r="F96" s="43">
        <f t="shared" si="38"/>
        <v>0</v>
      </c>
      <c r="G96" s="44"/>
      <c r="H96" s="45">
        <f t="shared" ref="H96:H111" si="46">D96+E96-F96-G96</f>
        <v>73.487544881304629</v>
      </c>
      <c r="I96" s="30">
        <f t="shared" ref="I96:I111" si="47">H96</f>
        <v>73.487544881304629</v>
      </c>
      <c r="J96" s="43">
        <f t="shared" si="39"/>
        <v>7.0132630497763797</v>
      </c>
      <c r="K96" s="43">
        <f t="shared" si="40"/>
        <v>0</v>
      </c>
      <c r="L96" s="29"/>
      <c r="M96" s="30">
        <f t="shared" ref="M96:M111" si="48">I96+J96-K96-L96</f>
        <v>80.500807931081013</v>
      </c>
      <c r="N96" s="30">
        <f t="shared" ref="N96:N111" si="49">M96</f>
        <v>80.500807931081013</v>
      </c>
      <c r="O96" s="43">
        <f t="shared" si="41"/>
        <v>7.0132630497763797</v>
      </c>
      <c r="P96" s="43">
        <f t="shared" si="42"/>
        <v>0</v>
      </c>
      <c r="Q96" s="29"/>
      <c r="R96" s="30">
        <f t="shared" ref="R96:R111" si="50">N96+O96-P96-Q96</f>
        <v>87.514070980857397</v>
      </c>
      <c r="S96" s="30">
        <f t="shared" ref="S96:S111" si="51">R96</f>
        <v>87.514070980857397</v>
      </c>
      <c r="T96" s="43">
        <f>IF((IFERROR(S96/((S41+T41)*90%),0))&lt;70%,MIN((MAX((S41+T41)*90%-S96,0)),(S41+T41/2)*$A96),MAX((T41+S41)*90%-S96,0)/T$113)</f>
        <v>7.0132630497763797</v>
      </c>
      <c r="U96" s="43">
        <f t="shared" si="44"/>
        <v>0</v>
      </c>
      <c r="V96" s="29"/>
      <c r="W96" s="30">
        <f t="shared" ref="W96:W111" si="52">S96+T96-U96-V96</f>
        <v>94.527334030633781</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285.31462004118322</v>
      </c>
      <c r="E98" s="43">
        <f t="shared" si="37"/>
        <v>29.576715238891445</v>
      </c>
      <c r="F98" s="43">
        <f t="shared" si="38"/>
        <v>0</v>
      </c>
      <c r="G98" s="44"/>
      <c r="H98" s="45">
        <f t="shared" si="46"/>
        <v>314.89133528007466</v>
      </c>
      <c r="I98" s="30">
        <f t="shared" si="47"/>
        <v>314.89133528007466</v>
      </c>
      <c r="J98" s="43">
        <f t="shared" si="39"/>
        <v>29.576715238891445</v>
      </c>
      <c r="K98" s="43">
        <f t="shared" si="40"/>
        <v>0</v>
      </c>
      <c r="L98" s="29"/>
      <c r="M98" s="30">
        <f t="shared" si="48"/>
        <v>344.46805051896609</v>
      </c>
      <c r="N98" s="30">
        <f t="shared" si="49"/>
        <v>344.46805051896609</v>
      </c>
      <c r="O98" s="43">
        <f t="shared" si="41"/>
        <v>29.576715238891445</v>
      </c>
      <c r="P98" s="43">
        <f t="shared" si="42"/>
        <v>0</v>
      </c>
      <c r="Q98" s="29"/>
      <c r="R98" s="30">
        <f t="shared" si="50"/>
        <v>374.04476575785753</v>
      </c>
      <c r="S98" s="30">
        <f t="shared" si="51"/>
        <v>374.04476575785753</v>
      </c>
      <c r="T98" s="43">
        <f t="shared" si="43"/>
        <v>10.496879564420777</v>
      </c>
      <c r="U98" s="43">
        <f t="shared" si="44"/>
        <v>0</v>
      </c>
      <c r="V98" s="29"/>
      <c r="W98" s="30">
        <f t="shared" si="52"/>
        <v>384.54164532227833</v>
      </c>
    </row>
    <row r="99" spans="1:23" x14ac:dyDescent="0.3">
      <c r="A99" s="46">
        <f t="shared" si="45"/>
        <v>3.3399999999999999E-2</v>
      </c>
      <c r="B99" s="41">
        <f t="shared" si="53"/>
        <v>5</v>
      </c>
      <c r="C99" s="42" t="s">
        <v>4</v>
      </c>
      <c r="D99" s="45">
        <f t="shared" si="36"/>
        <v>81.730825019317379</v>
      </c>
      <c r="E99" s="43">
        <f t="shared" si="37"/>
        <v>10.275505799121289</v>
      </c>
      <c r="F99" s="43">
        <f t="shared" si="38"/>
        <v>0</v>
      </c>
      <c r="G99" s="44"/>
      <c r="H99" s="45">
        <f t="shared" si="46"/>
        <v>92.00633081843867</v>
      </c>
      <c r="I99" s="30">
        <f t="shared" si="47"/>
        <v>92.00633081843867</v>
      </c>
      <c r="J99" s="43">
        <f t="shared" si="39"/>
        <v>10.275505799121289</v>
      </c>
      <c r="K99" s="43">
        <f t="shared" si="40"/>
        <v>0</v>
      </c>
      <c r="L99" s="29"/>
      <c r="M99" s="30">
        <f t="shared" si="48"/>
        <v>102.28183661755996</v>
      </c>
      <c r="N99" s="30">
        <f t="shared" si="49"/>
        <v>102.28183661755996</v>
      </c>
      <c r="O99" s="43">
        <f t="shared" si="41"/>
        <v>10.275505799121289</v>
      </c>
      <c r="P99" s="43">
        <f t="shared" si="42"/>
        <v>0</v>
      </c>
      <c r="Q99" s="29"/>
      <c r="R99" s="30">
        <f t="shared" si="50"/>
        <v>112.55734241668125</v>
      </c>
      <c r="S99" s="30">
        <f t="shared" si="51"/>
        <v>112.55734241668125</v>
      </c>
      <c r="T99" s="43">
        <f t="shared" si="43"/>
        <v>10.275505799121289</v>
      </c>
      <c r="U99" s="43">
        <f t="shared" si="44"/>
        <v>0</v>
      </c>
      <c r="V99" s="29"/>
      <c r="W99" s="30">
        <f t="shared" si="52"/>
        <v>122.83284821580254</v>
      </c>
    </row>
    <row r="100" spans="1:23" x14ac:dyDescent="0.3">
      <c r="A100" s="46">
        <f t="shared" si="45"/>
        <v>5.28E-2</v>
      </c>
      <c r="B100" s="41">
        <f t="shared" si="53"/>
        <v>6</v>
      </c>
      <c r="C100" s="42" t="s">
        <v>5</v>
      </c>
      <c r="D100" s="45">
        <f t="shared" si="36"/>
        <v>6007.8256940058855</v>
      </c>
      <c r="E100" s="43">
        <f t="shared" si="37"/>
        <v>640.68096249750818</v>
      </c>
      <c r="F100" s="43">
        <f t="shared" si="38"/>
        <v>0</v>
      </c>
      <c r="G100" s="44"/>
      <c r="H100" s="45">
        <f t="shared" si="46"/>
        <v>6648.506656503394</v>
      </c>
      <c r="I100" s="30">
        <f t="shared" si="47"/>
        <v>6648.506656503394</v>
      </c>
      <c r="J100" s="43">
        <f t="shared" si="39"/>
        <v>640.68096249750818</v>
      </c>
      <c r="K100" s="43">
        <f t="shared" si="40"/>
        <v>0</v>
      </c>
      <c r="L100" s="29"/>
      <c r="M100" s="30">
        <f t="shared" si="48"/>
        <v>7289.1876190009025</v>
      </c>
      <c r="N100" s="30">
        <f t="shared" si="49"/>
        <v>7289.1876190009025</v>
      </c>
      <c r="O100" s="43">
        <f t="shared" si="41"/>
        <v>640.68096249750818</v>
      </c>
      <c r="P100" s="43">
        <f t="shared" si="42"/>
        <v>0</v>
      </c>
      <c r="Q100" s="29"/>
      <c r="R100" s="30">
        <f t="shared" si="50"/>
        <v>7929.868581498411</v>
      </c>
      <c r="S100" s="30">
        <f t="shared" si="51"/>
        <v>7929.868581498411</v>
      </c>
      <c r="T100" s="43">
        <f t="shared" si="43"/>
        <v>241.30256844721279</v>
      </c>
      <c r="U100" s="43">
        <f t="shared" si="44"/>
        <v>0</v>
      </c>
      <c r="V100" s="29"/>
      <c r="W100" s="30">
        <f t="shared" si="52"/>
        <v>8171.1711499456242</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0</v>
      </c>
      <c r="E103" s="43">
        <f t="shared" si="37"/>
        <v>0</v>
      </c>
      <c r="F103" s="43">
        <f t="shared" si="38"/>
        <v>0</v>
      </c>
      <c r="G103" s="44"/>
      <c r="H103" s="45">
        <f t="shared" si="46"/>
        <v>0</v>
      </c>
      <c r="I103" s="30">
        <f t="shared" si="47"/>
        <v>0</v>
      </c>
      <c r="J103" s="43">
        <f t="shared" si="39"/>
        <v>0</v>
      </c>
      <c r="K103" s="43">
        <f t="shared" si="40"/>
        <v>0</v>
      </c>
      <c r="L103" s="29"/>
      <c r="M103" s="30">
        <f t="shared" si="48"/>
        <v>0</v>
      </c>
      <c r="N103" s="30">
        <f t="shared" si="49"/>
        <v>0</v>
      </c>
      <c r="O103" s="43">
        <f t="shared" si="41"/>
        <v>0</v>
      </c>
      <c r="P103" s="43">
        <f t="shared" si="42"/>
        <v>0</v>
      </c>
      <c r="Q103" s="29"/>
      <c r="R103" s="30">
        <f t="shared" si="50"/>
        <v>0</v>
      </c>
      <c r="S103" s="30">
        <f t="shared" si="51"/>
        <v>0</v>
      </c>
      <c r="T103" s="43">
        <f t="shared" si="43"/>
        <v>0</v>
      </c>
      <c r="U103" s="43">
        <f t="shared" si="44"/>
        <v>0</v>
      </c>
      <c r="V103" s="29"/>
      <c r="W103" s="30">
        <f t="shared" si="52"/>
        <v>0</v>
      </c>
    </row>
    <row r="104" spans="1:23" x14ac:dyDescent="0.3">
      <c r="A104" s="46">
        <f t="shared" si="45"/>
        <v>9.5000000000000001E-2</v>
      </c>
      <c r="B104" s="41">
        <f t="shared" si="53"/>
        <v>10</v>
      </c>
      <c r="C104" s="42" t="s">
        <v>9</v>
      </c>
      <c r="D104" s="45">
        <f t="shared" si="36"/>
        <v>1.52259419666178</v>
      </c>
      <c r="E104" s="43">
        <f t="shared" si="37"/>
        <v>0.26747855400528353</v>
      </c>
      <c r="F104" s="43">
        <f t="shared" si="38"/>
        <v>0</v>
      </c>
      <c r="G104" s="44"/>
      <c r="H104" s="45">
        <f t="shared" si="46"/>
        <v>1.7900727506670635</v>
      </c>
      <c r="I104" s="30">
        <f t="shared" si="47"/>
        <v>1.7900727506670635</v>
      </c>
      <c r="J104" s="43">
        <f t="shared" si="39"/>
        <v>5.1681791039118491E-2</v>
      </c>
      <c r="K104" s="43">
        <f t="shared" si="40"/>
        <v>0</v>
      </c>
      <c r="L104" s="29"/>
      <c r="M104" s="30">
        <f t="shared" si="48"/>
        <v>1.841754541706182</v>
      </c>
      <c r="N104" s="30">
        <f t="shared" si="49"/>
        <v>1.841754541706182</v>
      </c>
      <c r="O104" s="43">
        <f t="shared" si="41"/>
        <v>5.1681791039118491E-2</v>
      </c>
      <c r="P104" s="43">
        <f t="shared" si="42"/>
        <v>0</v>
      </c>
      <c r="Q104" s="29"/>
      <c r="R104" s="30">
        <f t="shared" si="50"/>
        <v>1.8934363327453005</v>
      </c>
      <c r="S104" s="30">
        <f t="shared" si="51"/>
        <v>1.8934363327453005</v>
      </c>
      <c r="T104" s="43">
        <f t="shared" si="43"/>
        <v>5.1681791039118491E-2</v>
      </c>
      <c r="U104" s="43">
        <f t="shared" si="44"/>
        <v>0</v>
      </c>
      <c r="V104" s="29"/>
      <c r="W104" s="30">
        <f t="shared" si="52"/>
        <v>1.9451181237844191</v>
      </c>
    </row>
    <row r="105" spans="1:23" x14ac:dyDescent="0.3">
      <c r="A105" s="46">
        <f t="shared" si="45"/>
        <v>6.3299999999999995E-2</v>
      </c>
      <c r="B105" s="41">
        <f t="shared" si="53"/>
        <v>11</v>
      </c>
      <c r="C105" s="42" t="s">
        <v>10</v>
      </c>
      <c r="D105" s="45">
        <f t="shared" si="36"/>
        <v>0.1559240316327378</v>
      </c>
      <c r="E105" s="43">
        <f t="shared" si="37"/>
        <v>2.758364171493637E-2</v>
      </c>
      <c r="F105" s="43">
        <f t="shared" si="38"/>
        <v>0</v>
      </c>
      <c r="G105" s="44"/>
      <c r="H105" s="45">
        <f t="shared" si="46"/>
        <v>0.18350767334767418</v>
      </c>
      <c r="I105" s="30">
        <f t="shared" si="47"/>
        <v>0.18350767334767418</v>
      </c>
      <c r="J105" s="43">
        <f t="shared" si="39"/>
        <v>2.758364171493637E-2</v>
      </c>
      <c r="K105" s="43">
        <f t="shared" si="40"/>
        <v>0</v>
      </c>
      <c r="L105" s="29"/>
      <c r="M105" s="30">
        <f t="shared" si="48"/>
        <v>0.21109131506261056</v>
      </c>
      <c r="N105" s="30">
        <f t="shared" si="49"/>
        <v>0.21109131506261056</v>
      </c>
      <c r="O105" s="43">
        <f t="shared" si="41"/>
        <v>2.758364171493637E-2</v>
      </c>
      <c r="P105" s="43">
        <f t="shared" si="42"/>
        <v>0</v>
      </c>
      <c r="Q105" s="29"/>
      <c r="R105" s="30">
        <f t="shared" si="50"/>
        <v>0.23867495677754694</v>
      </c>
      <c r="S105" s="30">
        <f t="shared" si="51"/>
        <v>0.23867495677754694</v>
      </c>
      <c r="T105" s="43">
        <f t="shared" si="43"/>
        <v>2.758364171493637E-2</v>
      </c>
      <c r="U105" s="43">
        <f t="shared" si="44"/>
        <v>0</v>
      </c>
      <c r="V105" s="29"/>
      <c r="W105" s="30">
        <f t="shared" si="52"/>
        <v>0.26625859849248329</v>
      </c>
    </row>
    <row r="106" spans="1:23" x14ac:dyDescent="0.3">
      <c r="A106" s="46">
        <f t="shared" si="45"/>
        <v>6.3299999999999995E-2</v>
      </c>
      <c r="B106" s="41">
        <f t="shared" si="53"/>
        <v>12</v>
      </c>
      <c r="C106" s="42" t="s">
        <v>11</v>
      </c>
      <c r="D106" s="45">
        <f t="shared" si="36"/>
        <v>0.46451962454167056</v>
      </c>
      <c r="E106" s="43">
        <f t="shared" si="37"/>
        <v>7.5870654548897312E-2</v>
      </c>
      <c r="F106" s="43">
        <f t="shared" si="38"/>
        <v>0</v>
      </c>
      <c r="G106" s="44"/>
      <c r="H106" s="45">
        <f t="shared" si="46"/>
        <v>0.54039027909056792</v>
      </c>
      <c r="I106" s="30">
        <f t="shared" si="47"/>
        <v>0.54039027909056792</v>
      </c>
      <c r="J106" s="43">
        <f t="shared" si="39"/>
        <v>7.5870654548897312E-2</v>
      </c>
      <c r="K106" s="43">
        <f t="shared" si="40"/>
        <v>0</v>
      </c>
      <c r="L106" s="29"/>
      <c r="M106" s="30">
        <f t="shared" si="48"/>
        <v>0.61626093363946521</v>
      </c>
      <c r="N106" s="30">
        <f t="shared" si="49"/>
        <v>0.61626093363946521</v>
      </c>
      <c r="O106" s="43">
        <f t="shared" si="41"/>
        <v>7.5870654548897312E-2</v>
      </c>
      <c r="P106" s="43">
        <f t="shared" si="42"/>
        <v>0</v>
      </c>
      <c r="Q106" s="29"/>
      <c r="R106" s="30">
        <f t="shared" si="50"/>
        <v>0.69213158818836251</v>
      </c>
      <c r="S106" s="30">
        <f t="shared" si="51"/>
        <v>0.69213158818836251</v>
      </c>
      <c r="T106" s="43">
        <f t="shared" si="43"/>
        <v>7.5870654548897312E-2</v>
      </c>
      <c r="U106" s="43">
        <f t="shared" si="44"/>
        <v>0</v>
      </c>
      <c r="V106" s="29"/>
      <c r="W106" s="30">
        <f t="shared" si="52"/>
        <v>0.76800224273725981</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0.23414137457604189</v>
      </c>
      <c r="E109" s="43">
        <f>IF((IFERROR(D109/((D54+E54)*100%),0))&lt;70%,MIN((MAX((D54+E54)*100%-D109,0)),(D54+E54/2)*$A109),MAX((E54+D54)*100%-D109,0)/E$113)</f>
        <v>1.1431395327925452E-3</v>
      </c>
      <c r="F109" s="43">
        <f t="shared" si="38"/>
        <v>0</v>
      </c>
      <c r="G109" s="44"/>
      <c r="H109" s="45">
        <f t="shared" si="46"/>
        <v>0.23528451410883444</v>
      </c>
      <c r="I109" s="30">
        <f t="shared" si="47"/>
        <v>0.23528451410883444</v>
      </c>
      <c r="J109" s="43">
        <f>IF((IFERROR(I109/((I54+J54)*100%),0))&lt;70%,MIN((MAX((I54+J54)*100%-I109,0)),(I54+J54/2)*$A109),MAX((J54+I54)*100%-I109,0)/J$113)</f>
        <v>1.1431395327925449E-3</v>
      </c>
      <c r="K109" s="43">
        <f t="shared" si="40"/>
        <v>0</v>
      </c>
      <c r="L109" s="29"/>
      <c r="M109" s="30">
        <f t="shared" si="48"/>
        <v>0.23642765364162699</v>
      </c>
      <c r="N109" s="30">
        <f t="shared" si="49"/>
        <v>0.23642765364162699</v>
      </c>
      <c r="O109" s="43">
        <f>IF((IFERROR(N109/((N54+O54)*100%),0))&lt;70%,MIN((MAX((N54+O54)*100%-N109,0)),(N54+O54/2)*$A109),MAX((O54+N54)*100%-N109,0)/O$113)</f>
        <v>1.1431395327925449E-3</v>
      </c>
      <c r="P109" s="43">
        <f t="shared" si="42"/>
        <v>0</v>
      </c>
      <c r="Q109" s="29"/>
      <c r="R109" s="30">
        <f t="shared" si="50"/>
        <v>0.23757079317441954</v>
      </c>
      <c r="S109" s="30">
        <f t="shared" si="51"/>
        <v>0.23757079317441954</v>
      </c>
      <c r="T109" s="43">
        <f>IF((IFERROR(S109/((S54+T54)*100%),0))&lt;70%,MIN((MAX((S54+T54)*100%-S109,0)),(S54+T54/2)*$A109),MAX((T54+S54)*100%-S109,0)/T$113)</f>
        <v>1.1431395327925447E-3</v>
      </c>
      <c r="U109" s="43">
        <f t="shared" si="44"/>
        <v>0</v>
      </c>
      <c r="V109" s="29"/>
      <c r="W109" s="30">
        <f t="shared" si="52"/>
        <v>0.23871393270721208</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6443.7226001253275</v>
      </c>
      <c r="E112" s="36">
        <f t="shared" si="57"/>
        <v>687.91852257509925</v>
      </c>
      <c r="F112" s="36">
        <f t="shared" si="57"/>
        <v>0</v>
      </c>
      <c r="G112" s="36">
        <f t="shared" si="57"/>
        <v>0</v>
      </c>
      <c r="H112" s="36">
        <f t="shared" si="57"/>
        <v>7131.6411227004255</v>
      </c>
      <c r="I112" s="36">
        <f t="shared" si="57"/>
        <v>7131.6411227004255</v>
      </c>
      <c r="J112" s="36">
        <f t="shared" ref="J112:K112" si="58">SUM(J95:J111)</f>
        <v>687.70272581213305</v>
      </c>
      <c r="K112" s="36">
        <f t="shared" si="58"/>
        <v>0</v>
      </c>
      <c r="L112" s="36">
        <f t="shared" si="57"/>
        <v>0</v>
      </c>
      <c r="M112" s="36">
        <f t="shared" si="57"/>
        <v>7819.3438485125598</v>
      </c>
      <c r="N112" s="36">
        <f t="shared" si="57"/>
        <v>7819.3438485125598</v>
      </c>
      <c r="O112" s="36">
        <f t="shared" ref="O112:P112" si="59">SUM(O95:O111)</f>
        <v>687.70272581213305</v>
      </c>
      <c r="P112" s="36">
        <f t="shared" si="59"/>
        <v>0</v>
      </c>
      <c r="Q112" s="36">
        <f t="shared" si="57"/>
        <v>0</v>
      </c>
      <c r="R112" s="36">
        <f t="shared" si="57"/>
        <v>8507.046574324695</v>
      </c>
      <c r="S112" s="36">
        <f t="shared" si="57"/>
        <v>8507.046574324695</v>
      </c>
      <c r="T112" s="36">
        <f t="shared" ref="T112:U112" si="60">SUM(T95:T111)</f>
        <v>269.24449608736705</v>
      </c>
      <c r="U112" s="36">
        <f t="shared" si="60"/>
        <v>0</v>
      </c>
      <c r="V112" s="36">
        <f t="shared" si="57"/>
        <v>0</v>
      </c>
      <c r="W112" s="36">
        <f t="shared" si="57"/>
        <v>8776.2910704120604</v>
      </c>
    </row>
    <row r="113" spans="2:23" ht="16" x14ac:dyDescent="0.3">
      <c r="B113" s="38"/>
      <c r="C113" s="51"/>
      <c r="D113" s="54"/>
      <c r="E113" s="53">
        <f>T86-1</f>
        <v>15.394520547945202</v>
      </c>
      <c r="F113" s="54"/>
      <c r="G113" s="54"/>
      <c r="H113" s="54"/>
      <c r="J113" s="53">
        <f>E113-1</f>
        <v>14.394520547945202</v>
      </c>
      <c r="O113" s="53">
        <f>J113-1</f>
        <v>13.394520547945202</v>
      </c>
      <c r="T113" s="53">
        <f>O113-1</f>
        <v>12.394520547945202</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61">D14-D68</f>
        <v>0</v>
      </c>
      <c r="E122" s="43">
        <f t="shared" si="61"/>
        <v>0</v>
      </c>
      <c r="F122" s="43">
        <f t="shared" si="61"/>
        <v>0</v>
      </c>
      <c r="G122" s="43">
        <f t="shared" si="61"/>
        <v>0</v>
      </c>
      <c r="H122" s="43">
        <f>D122+E122-F122-G122</f>
        <v>0</v>
      </c>
      <c r="I122" s="43">
        <f t="shared" ref="I122:L137" si="62">I14-I68</f>
        <v>0</v>
      </c>
      <c r="J122" s="43">
        <f t="shared" si="62"/>
        <v>0</v>
      </c>
      <c r="K122" s="43">
        <f t="shared" si="62"/>
        <v>0</v>
      </c>
      <c r="L122" s="43">
        <f t="shared" si="62"/>
        <v>0</v>
      </c>
      <c r="M122" s="45">
        <f>I122+J122-K122-L122</f>
        <v>0</v>
      </c>
      <c r="N122" s="43">
        <f t="shared" ref="N122:Q137" si="63">N14-N68</f>
        <v>0</v>
      </c>
      <c r="O122" s="43">
        <f t="shared" si="63"/>
        <v>0</v>
      </c>
      <c r="P122" s="43">
        <f t="shared" si="63"/>
        <v>0</v>
      </c>
      <c r="Q122" s="43">
        <f t="shared" si="63"/>
        <v>0</v>
      </c>
      <c r="R122" s="43">
        <f>N122+O122-P122-Q122</f>
        <v>0</v>
      </c>
      <c r="S122" s="43">
        <f t="shared" ref="S122:V137" si="64">S14-S68</f>
        <v>0</v>
      </c>
      <c r="T122" s="43">
        <f t="shared" si="64"/>
        <v>0</v>
      </c>
      <c r="U122" s="43">
        <f t="shared" si="64"/>
        <v>0</v>
      </c>
      <c r="V122" s="43">
        <f t="shared" si="64"/>
        <v>0</v>
      </c>
      <c r="W122" s="45">
        <f>S122+T122-U122-V122</f>
        <v>0</v>
      </c>
    </row>
    <row r="123" spans="2:23" x14ac:dyDescent="0.3">
      <c r="B123" s="41">
        <f>B122+1</f>
        <v>2</v>
      </c>
      <c r="C123" s="42" t="s">
        <v>1</v>
      </c>
      <c r="D123" s="43">
        <f t="shared" si="61"/>
        <v>171.55670598962459</v>
      </c>
      <c r="E123" s="43">
        <f t="shared" si="61"/>
        <v>-7.0132630497763797</v>
      </c>
      <c r="F123" s="43">
        <f t="shared" si="61"/>
        <v>0</v>
      </c>
      <c r="G123" s="43">
        <f t="shared" si="61"/>
        <v>0</v>
      </c>
      <c r="H123" s="43">
        <f t="shared" ref="H123:H138" si="65">D123+E123-F123-G123</f>
        <v>164.54344293984821</v>
      </c>
      <c r="I123" s="43">
        <f t="shared" si="62"/>
        <v>164.54344293984821</v>
      </c>
      <c r="J123" s="43">
        <f t="shared" si="62"/>
        <v>-7.0132630497763797</v>
      </c>
      <c r="K123" s="43">
        <f t="shared" si="62"/>
        <v>0</v>
      </c>
      <c r="L123" s="43">
        <f t="shared" si="62"/>
        <v>0</v>
      </c>
      <c r="M123" s="45">
        <f t="shared" ref="M123:M138" si="66">I123+J123-K123-L123</f>
        <v>157.53017989007182</v>
      </c>
      <c r="N123" s="43">
        <f t="shared" si="63"/>
        <v>157.53017989007182</v>
      </c>
      <c r="O123" s="43">
        <f t="shared" si="63"/>
        <v>-7.0132630497763797</v>
      </c>
      <c r="P123" s="43">
        <f t="shared" si="63"/>
        <v>0</v>
      </c>
      <c r="Q123" s="43">
        <f t="shared" si="63"/>
        <v>0</v>
      </c>
      <c r="R123" s="43">
        <f t="shared" ref="R123:R138" si="67">N123+O123-P123-Q123</f>
        <v>150.51691684029544</v>
      </c>
      <c r="S123" s="43">
        <f t="shared" si="64"/>
        <v>150.51691684029544</v>
      </c>
      <c r="T123" s="43">
        <f t="shared" si="64"/>
        <v>-7.0132630497763797</v>
      </c>
      <c r="U123" s="43">
        <f t="shared" si="64"/>
        <v>0</v>
      </c>
      <c r="V123" s="43">
        <f t="shared" si="64"/>
        <v>0</v>
      </c>
      <c r="W123" s="45">
        <f t="shared" ref="W123:W138" si="68">S123+T123-U123-V123</f>
        <v>143.50365379051905</v>
      </c>
    </row>
    <row r="124" spans="2:23" x14ac:dyDescent="0.3">
      <c r="B124" s="41">
        <f t="shared" ref="B124:B138" si="69">B123+1</f>
        <v>3</v>
      </c>
      <c r="C124" s="42" t="s">
        <v>2</v>
      </c>
      <c r="D124" s="43">
        <f t="shared" si="61"/>
        <v>0</v>
      </c>
      <c r="E124" s="43">
        <f t="shared" si="61"/>
        <v>0</v>
      </c>
      <c r="F124" s="43">
        <f t="shared" si="61"/>
        <v>0</v>
      </c>
      <c r="G124" s="43">
        <f t="shared" si="61"/>
        <v>0</v>
      </c>
      <c r="H124" s="43">
        <f t="shared" si="65"/>
        <v>0</v>
      </c>
      <c r="I124" s="43">
        <f t="shared" si="62"/>
        <v>0</v>
      </c>
      <c r="J124" s="43">
        <f t="shared" si="62"/>
        <v>0</v>
      </c>
      <c r="K124" s="43">
        <f t="shared" si="62"/>
        <v>0</v>
      </c>
      <c r="L124" s="43">
        <f t="shared" si="62"/>
        <v>0</v>
      </c>
      <c r="M124" s="45">
        <f t="shared" si="66"/>
        <v>0</v>
      </c>
      <c r="N124" s="43">
        <f t="shared" si="63"/>
        <v>0</v>
      </c>
      <c r="O124" s="43">
        <f t="shared" si="63"/>
        <v>0</v>
      </c>
      <c r="P124" s="43">
        <f t="shared" si="63"/>
        <v>0</v>
      </c>
      <c r="Q124" s="43">
        <f t="shared" si="63"/>
        <v>0</v>
      </c>
      <c r="R124" s="43">
        <f t="shared" si="67"/>
        <v>0</v>
      </c>
      <c r="S124" s="43">
        <f t="shared" si="64"/>
        <v>0</v>
      </c>
      <c r="T124" s="43">
        <f t="shared" si="64"/>
        <v>0</v>
      </c>
      <c r="U124" s="43">
        <f t="shared" si="64"/>
        <v>0</v>
      </c>
      <c r="V124" s="43">
        <f t="shared" si="64"/>
        <v>0</v>
      </c>
      <c r="W124" s="45">
        <f t="shared" si="68"/>
        <v>0</v>
      </c>
    </row>
    <row r="125" spans="2:23" x14ac:dyDescent="0.3">
      <c r="B125" s="41">
        <f t="shared" si="69"/>
        <v>4</v>
      </c>
      <c r="C125" s="42" t="s">
        <v>3</v>
      </c>
      <c r="D125" s="43">
        <f t="shared" si="61"/>
        <v>393.15730225702356</v>
      </c>
      <c r="E125" s="43">
        <f t="shared" si="61"/>
        <v>-29.576715238891445</v>
      </c>
      <c r="F125" s="43">
        <f t="shared" si="61"/>
        <v>0</v>
      </c>
      <c r="G125" s="43">
        <f t="shared" si="61"/>
        <v>0</v>
      </c>
      <c r="H125" s="43">
        <f t="shared" si="65"/>
        <v>363.58058701813212</v>
      </c>
      <c r="I125" s="43">
        <f t="shared" si="62"/>
        <v>363.58058701813212</v>
      </c>
      <c r="J125" s="43">
        <f t="shared" si="62"/>
        <v>-29.576715238891445</v>
      </c>
      <c r="K125" s="43">
        <f t="shared" si="62"/>
        <v>0</v>
      </c>
      <c r="L125" s="43">
        <f t="shared" si="62"/>
        <v>0</v>
      </c>
      <c r="M125" s="45">
        <f t="shared" si="66"/>
        <v>334.00387177924068</v>
      </c>
      <c r="N125" s="43">
        <f t="shared" si="63"/>
        <v>334.00387177924068</v>
      </c>
      <c r="O125" s="43">
        <f t="shared" si="63"/>
        <v>-29.576715238891445</v>
      </c>
      <c r="P125" s="43">
        <f t="shared" si="63"/>
        <v>0</v>
      </c>
      <c r="Q125" s="43">
        <f t="shared" si="63"/>
        <v>0</v>
      </c>
      <c r="R125" s="43">
        <f t="shared" si="67"/>
        <v>304.42715654034924</v>
      </c>
      <c r="S125" s="43">
        <f t="shared" si="64"/>
        <v>304.42715654034924</v>
      </c>
      <c r="T125" s="43">
        <f t="shared" si="64"/>
        <v>-29.576715238891445</v>
      </c>
      <c r="U125" s="43">
        <f t="shared" si="64"/>
        <v>0</v>
      </c>
      <c r="V125" s="43">
        <f t="shared" si="64"/>
        <v>0</v>
      </c>
      <c r="W125" s="45">
        <f t="shared" si="68"/>
        <v>274.85044130145781</v>
      </c>
    </row>
    <row r="126" spans="2:23" x14ac:dyDescent="0.3">
      <c r="B126" s="41">
        <f t="shared" si="69"/>
        <v>5</v>
      </c>
      <c r="C126" s="42" t="s">
        <v>4</v>
      </c>
      <c r="D126" s="43">
        <f t="shared" si="61"/>
        <v>267.02107240235608</v>
      </c>
      <c r="E126" s="43">
        <f t="shared" si="61"/>
        <v>-10.275505799121289</v>
      </c>
      <c r="F126" s="43">
        <f t="shared" si="61"/>
        <v>0</v>
      </c>
      <c r="G126" s="43">
        <f t="shared" si="61"/>
        <v>0</v>
      </c>
      <c r="H126" s="43">
        <f t="shared" si="65"/>
        <v>256.74556660323481</v>
      </c>
      <c r="I126" s="43">
        <f t="shared" si="62"/>
        <v>256.74556660323475</v>
      </c>
      <c r="J126" s="43">
        <f t="shared" si="62"/>
        <v>-10.275505799121289</v>
      </c>
      <c r="K126" s="43">
        <f t="shared" si="62"/>
        <v>0</v>
      </c>
      <c r="L126" s="43">
        <f t="shared" si="62"/>
        <v>0</v>
      </c>
      <c r="M126" s="45">
        <f t="shared" si="66"/>
        <v>246.47006080411347</v>
      </c>
      <c r="N126" s="43">
        <f t="shared" si="63"/>
        <v>246.47006080411347</v>
      </c>
      <c r="O126" s="43">
        <f t="shared" si="63"/>
        <v>-10.275505799121289</v>
      </c>
      <c r="P126" s="43">
        <f t="shared" si="63"/>
        <v>0</v>
      </c>
      <c r="Q126" s="43">
        <f t="shared" si="63"/>
        <v>0</v>
      </c>
      <c r="R126" s="43">
        <f t="shared" si="67"/>
        <v>236.1945550049922</v>
      </c>
      <c r="S126" s="43">
        <f t="shared" si="64"/>
        <v>236.1945550049922</v>
      </c>
      <c r="T126" s="43">
        <f t="shared" si="64"/>
        <v>-10.275505799121289</v>
      </c>
      <c r="U126" s="43">
        <f t="shared" si="64"/>
        <v>0</v>
      </c>
      <c r="V126" s="43">
        <f t="shared" si="64"/>
        <v>0</v>
      </c>
      <c r="W126" s="45">
        <f t="shared" si="68"/>
        <v>225.91904920587092</v>
      </c>
    </row>
    <row r="127" spans="2:23" x14ac:dyDescent="0.3">
      <c r="B127" s="41">
        <f t="shared" si="69"/>
        <v>6</v>
      </c>
      <c r="C127" s="42" t="s">
        <v>5</v>
      </c>
      <c r="D127" s="43">
        <f t="shared" si="61"/>
        <v>8689.0072941945291</v>
      </c>
      <c r="E127" s="43">
        <f t="shared" si="61"/>
        <v>-640.68096249750818</v>
      </c>
      <c r="F127" s="43">
        <f t="shared" si="61"/>
        <v>0</v>
      </c>
      <c r="G127" s="43">
        <f t="shared" si="61"/>
        <v>0</v>
      </c>
      <c r="H127" s="43">
        <f t="shared" si="65"/>
        <v>8048.3263316970206</v>
      </c>
      <c r="I127" s="43">
        <f t="shared" si="62"/>
        <v>8048.3263316970224</v>
      </c>
      <c r="J127" s="43">
        <f t="shared" si="62"/>
        <v>-640.68096249750818</v>
      </c>
      <c r="K127" s="43">
        <f t="shared" si="62"/>
        <v>0</v>
      </c>
      <c r="L127" s="43">
        <f t="shared" si="62"/>
        <v>0</v>
      </c>
      <c r="M127" s="45">
        <f t="shared" si="66"/>
        <v>7407.6453691995139</v>
      </c>
      <c r="N127" s="43">
        <f t="shared" si="63"/>
        <v>7407.6453691995139</v>
      </c>
      <c r="O127" s="43">
        <f t="shared" si="63"/>
        <v>-640.68096249750818</v>
      </c>
      <c r="P127" s="43">
        <f t="shared" si="63"/>
        <v>0</v>
      </c>
      <c r="Q127" s="43">
        <f t="shared" si="63"/>
        <v>0</v>
      </c>
      <c r="R127" s="43">
        <f t="shared" si="67"/>
        <v>6766.9644067020054</v>
      </c>
      <c r="S127" s="43">
        <f t="shared" si="64"/>
        <v>6766.9644067020054</v>
      </c>
      <c r="T127" s="43">
        <f t="shared" si="64"/>
        <v>-640.68096249750818</v>
      </c>
      <c r="U127" s="43">
        <f t="shared" si="64"/>
        <v>0</v>
      </c>
      <c r="V127" s="43">
        <f t="shared" si="64"/>
        <v>0</v>
      </c>
      <c r="W127" s="45">
        <f t="shared" si="68"/>
        <v>6126.2834442044968</v>
      </c>
    </row>
    <row r="128" spans="2:23" x14ac:dyDescent="0.3">
      <c r="B128" s="41">
        <f t="shared" si="69"/>
        <v>7</v>
      </c>
      <c r="C128" s="42" t="s">
        <v>6</v>
      </c>
      <c r="D128" s="43">
        <f t="shared" si="61"/>
        <v>0</v>
      </c>
      <c r="E128" s="43">
        <f t="shared" si="61"/>
        <v>0</v>
      </c>
      <c r="F128" s="43">
        <f t="shared" si="61"/>
        <v>0</v>
      </c>
      <c r="G128" s="43">
        <f t="shared" si="61"/>
        <v>0</v>
      </c>
      <c r="H128" s="43">
        <f t="shared" si="65"/>
        <v>0</v>
      </c>
      <c r="I128" s="43">
        <f t="shared" si="62"/>
        <v>0</v>
      </c>
      <c r="J128" s="43">
        <f t="shared" si="62"/>
        <v>0</v>
      </c>
      <c r="K128" s="43">
        <f t="shared" si="62"/>
        <v>0</v>
      </c>
      <c r="L128" s="43">
        <f t="shared" si="62"/>
        <v>0</v>
      </c>
      <c r="M128" s="45">
        <f t="shared" si="66"/>
        <v>0</v>
      </c>
      <c r="N128" s="43">
        <f t="shared" si="63"/>
        <v>0</v>
      </c>
      <c r="O128" s="43">
        <f t="shared" si="63"/>
        <v>0</v>
      </c>
      <c r="P128" s="43">
        <f t="shared" si="63"/>
        <v>0</v>
      </c>
      <c r="Q128" s="43">
        <f t="shared" si="63"/>
        <v>0</v>
      </c>
      <c r="R128" s="43">
        <f t="shared" si="67"/>
        <v>0</v>
      </c>
      <c r="S128" s="43">
        <f t="shared" si="64"/>
        <v>0</v>
      </c>
      <c r="T128" s="43">
        <f t="shared" si="64"/>
        <v>0</v>
      </c>
      <c r="U128" s="43">
        <f t="shared" si="64"/>
        <v>0</v>
      </c>
      <c r="V128" s="43">
        <f t="shared" si="64"/>
        <v>0</v>
      </c>
      <c r="W128" s="45">
        <f t="shared" si="68"/>
        <v>0</v>
      </c>
    </row>
    <row r="129" spans="2:33" x14ac:dyDescent="0.3">
      <c r="B129" s="41">
        <f t="shared" si="69"/>
        <v>8</v>
      </c>
      <c r="C129" s="42" t="s">
        <v>7</v>
      </c>
      <c r="D129" s="43">
        <f t="shared" si="61"/>
        <v>0</v>
      </c>
      <c r="E129" s="43">
        <f t="shared" si="61"/>
        <v>0</v>
      </c>
      <c r="F129" s="43">
        <f t="shared" si="61"/>
        <v>0</v>
      </c>
      <c r="G129" s="43">
        <f t="shared" si="61"/>
        <v>0</v>
      </c>
      <c r="H129" s="43">
        <f t="shared" si="65"/>
        <v>0</v>
      </c>
      <c r="I129" s="43">
        <f t="shared" si="62"/>
        <v>0</v>
      </c>
      <c r="J129" s="43">
        <f t="shared" si="62"/>
        <v>0</v>
      </c>
      <c r="K129" s="43">
        <f t="shared" si="62"/>
        <v>0</v>
      </c>
      <c r="L129" s="43">
        <f t="shared" si="62"/>
        <v>0</v>
      </c>
      <c r="M129" s="45">
        <f t="shared" si="66"/>
        <v>0</v>
      </c>
      <c r="N129" s="43">
        <f t="shared" si="63"/>
        <v>0</v>
      </c>
      <c r="O129" s="43">
        <f t="shared" si="63"/>
        <v>0</v>
      </c>
      <c r="P129" s="43">
        <f t="shared" si="63"/>
        <v>0</v>
      </c>
      <c r="Q129" s="43">
        <f t="shared" si="63"/>
        <v>0</v>
      </c>
      <c r="R129" s="43">
        <f t="shared" si="67"/>
        <v>0</v>
      </c>
      <c r="S129" s="43">
        <f t="shared" si="64"/>
        <v>0</v>
      </c>
      <c r="T129" s="43">
        <f t="shared" si="64"/>
        <v>0</v>
      </c>
      <c r="U129" s="43">
        <f t="shared" si="64"/>
        <v>0</v>
      </c>
      <c r="V129" s="43">
        <f t="shared" si="64"/>
        <v>0</v>
      </c>
      <c r="W129" s="45">
        <f t="shared" si="68"/>
        <v>0</v>
      </c>
    </row>
    <row r="130" spans="2:33" x14ac:dyDescent="0.3">
      <c r="B130" s="41">
        <f t="shared" si="69"/>
        <v>9</v>
      </c>
      <c r="C130" s="42" t="s">
        <v>8</v>
      </c>
      <c r="D130" s="43">
        <f t="shared" si="61"/>
        <v>0</v>
      </c>
      <c r="E130" s="43">
        <f t="shared" si="61"/>
        <v>0</v>
      </c>
      <c r="F130" s="43">
        <f t="shared" si="61"/>
        <v>0</v>
      </c>
      <c r="G130" s="43">
        <f t="shared" si="61"/>
        <v>0</v>
      </c>
      <c r="H130" s="43">
        <f t="shared" si="65"/>
        <v>0</v>
      </c>
      <c r="I130" s="43">
        <f t="shared" si="62"/>
        <v>0</v>
      </c>
      <c r="J130" s="43">
        <f t="shared" si="62"/>
        <v>0</v>
      </c>
      <c r="K130" s="43">
        <f t="shared" si="62"/>
        <v>0</v>
      </c>
      <c r="L130" s="43">
        <f t="shared" si="62"/>
        <v>0</v>
      </c>
      <c r="M130" s="45">
        <f t="shared" si="66"/>
        <v>0</v>
      </c>
      <c r="N130" s="43">
        <f t="shared" si="63"/>
        <v>0</v>
      </c>
      <c r="O130" s="43">
        <f t="shared" si="63"/>
        <v>0</v>
      </c>
      <c r="P130" s="43">
        <f t="shared" si="63"/>
        <v>0</v>
      </c>
      <c r="Q130" s="43">
        <f t="shared" si="63"/>
        <v>0</v>
      </c>
      <c r="R130" s="43">
        <f t="shared" si="67"/>
        <v>0</v>
      </c>
      <c r="S130" s="43">
        <f t="shared" si="64"/>
        <v>0</v>
      </c>
      <c r="T130" s="43">
        <f t="shared" si="64"/>
        <v>0</v>
      </c>
      <c r="U130" s="43">
        <f t="shared" si="64"/>
        <v>0</v>
      </c>
      <c r="V130" s="43">
        <f t="shared" si="64"/>
        <v>0</v>
      </c>
      <c r="W130" s="45">
        <f t="shared" si="68"/>
        <v>0</v>
      </c>
    </row>
    <row r="131" spans="2:33" x14ac:dyDescent="0.3">
      <c r="B131" s="41">
        <f t="shared" si="69"/>
        <v>10</v>
      </c>
      <c r="C131" s="42" t="s">
        <v>9</v>
      </c>
      <c r="D131" s="43">
        <f t="shared" si="61"/>
        <v>2.3628837457307594</v>
      </c>
      <c r="E131" s="43">
        <f t="shared" si="61"/>
        <v>-0.26747855400528353</v>
      </c>
      <c r="F131" s="43">
        <f t="shared" si="61"/>
        <v>0</v>
      </c>
      <c r="G131" s="43">
        <f t="shared" si="61"/>
        <v>0</v>
      </c>
      <c r="H131" s="43">
        <f t="shared" si="65"/>
        <v>2.0954051917254759</v>
      </c>
      <c r="I131" s="43">
        <f t="shared" si="62"/>
        <v>2.0954051917254759</v>
      </c>
      <c r="J131" s="43">
        <f t="shared" si="62"/>
        <v>-0.26747855400528353</v>
      </c>
      <c r="K131" s="43">
        <f t="shared" si="62"/>
        <v>0</v>
      </c>
      <c r="L131" s="43">
        <f t="shared" si="62"/>
        <v>0</v>
      </c>
      <c r="M131" s="45">
        <f t="shared" si="66"/>
        <v>1.8279266377201924</v>
      </c>
      <c r="N131" s="43">
        <f t="shared" si="63"/>
        <v>1.8279266377201924</v>
      </c>
      <c r="O131" s="43">
        <f t="shared" si="63"/>
        <v>-0.26747855400528353</v>
      </c>
      <c r="P131" s="43">
        <f t="shared" si="63"/>
        <v>0</v>
      </c>
      <c r="Q131" s="43">
        <f t="shared" si="63"/>
        <v>0</v>
      </c>
      <c r="R131" s="43">
        <f t="shared" si="67"/>
        <v>1.5604480837149088</v>
      </c>
      <c r="S131" s="43">
        <f t="shared" si="64"/>
        <v>1.5604480837149088</v>
      </c>
      <c r="T131" s="43">
        <f t="shared" si="64"/>
        <v>-0.26747855400528353</v>
      </c>
      <c r="U131" s="43">
        <f t="shared" si="64"/>
        <v>0</v>
      </c>
      <c r="V131" s="43">
        <f t="shared" si="64"/>
        <v>0</v>
      </c>
      <c r="W131" s="45">
        <f t="shared" si="68"/>
        <v>1.2929695297096253</v>
      </c>
    </row>
    <row r="132" spans="2:33" x14ac:dyDescent="0.3">
      <c r="B132" s="41">
        <f t="shared" si="69"/>
        <v>11</v>
      </c>
      <c r="C132" s="42" t="s">
        <v>10</v>
      </c>
      <c r="D132" s="43">
        <f t="shared" si="61"/>
        <v>0.39017106784843536</v>
      </c>
      <c r="E132" s="43">
        <f t="shared" si="61"/>
        <v>-2.758364171493637E-2</v>
      </c>
      <c r="F132" s="43">
        <f t="shared" si="61"/>
        <v>0</v>
      </c>
      <c r="G132" s="43">
        <f t="shared" si="61"/>
        <v>0</v>
      </c>
      <c r="H132" s="43">
        <f t="shared" si="65"/>
        <v>0.36258742613349898</v>
      </c>
      <c r="I132" s="43">
        <f t="shared" si="62"/>
        <v>0.36258742613349898</v>
      </c>
      <c r="J132" s="43">
        <f t="shared" si="62"/>
        <v>-2.758364171493637E-2</v>
      </c>
      <c r="K132" s="43">
        <f t="shared" si="62"/>
        <v>0</v>
      </c>
      <c r="L132" s="43">
        <f t="shared" si="62"/>
        <v>0</v>
      </c>
      <c r="M132" s="45">
        <f t="shared" si="66"/>
        <v>0.3350037844185626</v>
      </c>
      <c r="N132" s="43">
        <f t="shared" si="63"/>
        <v>0.3350037844185626</v>
      </c>
      <c r="O132" s="43">
        <f t="shared" si="63"/>
        <v>-2.758364171493637E-2</v>
      </c>
      <c r="P132" s="43">
        <f t="shared" si="63"/>
        <v>0</v>
      </c>
      <c r="Q132" s="43">
        <f t="shared" si="63"/>
        <v>0</v>
      </c>
      <c r="R132" s="43">
        <f t="shared" si="67"/>
        <v>0.30742014270362622</v>
      </c>
      <c r="S132" s="43">
        <f t="shared" si="64"/>
        <v>0.30742014270362628</v>
      </c>
      <c r="T132" s="43">
        <f t="shared" si="64"/>
        <v>-2.758364171493637E-2</v>
      </c>
      <c r="U132" s="43">
        <f t="shared" si="64"/>
        <v>0</v>
      </c>
      <c r="V132" s="43">
        <f t="shared" si="64"/>
        <v>0</v>
      </c>
      <c r="W132" s="45">
        <f t="shared" si="68"/>
        <v>0.2798365009886899</v>
      </c>
    </row>
    <row r="133" spans="2:33" x14ac:dyDescent="0.3">
      <c r="B133" s="41">
        <f t="shared" si="69"/>
        <v>12</v>
      </c>
      <c r="C133" s="42" t="s">
        <v>11</v>
      </c>
      <c r="D133" s="43">
        <f t="shared" si="61"/>
        <v>1.0375515331309695</v>
      </c>
      <c r="E133" s="43">
        <f t="shared" si="61"/>
        <v>-7.5870654548897312E-2</v>
      </c>
      <c r="F133" s="43">
        <f t="shared" si="61"/>
        <v>0</v>
      </c>
      <c r="G133" s="43">
        <f t="shared" si="61"/>
        <v>0</v>
      </c>
      <c r="H133" s="43">
        <f t="shared" si="65"/>
        <v>0.96168087858207218</v>
      </c>
      <c r="I133" s="43">
        <f t="shared" si="62"/>
        <v>0.96168087858207207</v>
      </c>
      <c r="J133" s="43">
        <f t="shared" si="62"/>
        <v>-7.5870654548897312E-2</v>
      </c>
      <c r="K133" s="43">
        <f t="shared" si="62"/>
        <v>0</v>
      </c>
      <c r="L133" s="43">
        <f t="shared" si="62"/>
        <v>0</v>
      </c>
      <c r="M133" s="45">
        <f t="shared" si="66"/>
        <v>0.88581022403317478</v>
      </c>
      <c r="N133" s="43">
        <f t="shared" si="63"/>
        <v>0.88581022403317489</v>
      </c>
      <c r="O133" s="43">
        <f t="shared" si="63"/>
        <v>-7.5870654548897312E-2</v>
      </c>
      <c r="P133" s="43">
        <f t="shared" si="63"/>
        <v>0</v>
      </c>
      <c r="Q133" s="43">
        <f t="shared" si="63"/>
        <v>0</v>
      </c>
      <c r="R133" s="43">
        <f t="shared" si="67"/>
        <v>0.80993956948427759</v>
      </c>
      <c r="S133" s="43">
        <f t="shared" si="64"/>
        <v>0.80993956948427748</v>
      </c>
      <c r="T133" s="43">
        <f t="shared" si="64"/>
        <v>-7.5870654548897312E-2</v>
      </c>
      <c r="U133" s="43">
        <f t="shared" si="64"/>
        <v>0</v>
      </c>
      <c r="V133" s="43">
        <f t="shared" si="64"/>
        <v>0</v>
      </c>
      <c r="W133" s="45">
        <f t="shared" si="68"/>
        <v>0.73406891493538018</v>
      </c>
    </row>
    <row r="134" spans="2:33" x14ac:dyDescent="0.3">
      <c r="B134" s="41">
        <f t="shared" si="69"/>
        <v>13</v>
      </c>
      <c r="C134" s="28" t="s">
        <v>12</v>
      </c>
      <c r="D134" s="43">
        <f t="shared" si="61"/>
        <v>0</v>
      </c>
      <c r="E134" s="43">
        <f t="shared" si="61"/>
        <v>0</v>
      </c>
      <c r="F134" s="43">
        <f t="shared" si="61"/>
        <v>0</v>
      </c>
      <c r="G134" s="43">
        <f t="shared" si="61"/>
        <v>0</v>
      </c>
      <c r="H134" s="43">
        <f t="shared" si="65"/>
        <v>0</v>
      </c>
      <c r="I134" s="43">
        <f t="shared" si="62"/>
        <v>0</v>
      </c>
      <c r="J134" s="43">
        <f t="shared" si="62"/>
        <v>0</v>
      </c>
      <c r="K134" s="43">
        <f t="shared" si="62"/>
        <v>0</v>
      </c>
      <c r="L134" s="43">
        <f t="shared" si="62"/>
        <v>0</v>
      </c>
      <c r="M134" s="45">
        <f t="shared" si="66"/>
        <v>0</v>
      </c>
      <c r="N134" s="43">
        <f t="shared" si="63"/>
        <v>0</v>
      </c>
      <c r="O134" s="43">
        <f t="shared" si="63"/>
        <v>0</v>
      </c>
      <c r="P134" s="43">
        <f t="shared" si="63"/>
        <v>0</v>
      </c>
      <c r="Q134" s="43">
        <f t="shared" si="63"/>
        <v>0</v>
      </c>
      <c r="R134" s="43">
        <f t="shared" si="67"/>
        <v>0</v>
      </c>
      <c r="S134" s="43">
        <f t="shared" si="64"/>
        <v>0</v>
      </c>
      <c r="T134" s="43">
        <f t="shared" si="64"/>
        <v>0</v>
      </c>
      <c r="U134" s="43">
        <f t="shared" si="64"/>
        <v>0</v>
      </c>
      <c r="V134" s="43">
        <f t="shared" si="64"/>
        <v>0</v>
      </c>
      <c r="W134" s="45">
        <f t="shared" si="68"/>
        <v>0</v>
      </c>
    </row>
    <row r="135" spans="2:33" x14ac:dyDescent="0.3">
      <c r="B135" s="41">
        <f t="shared" si="69"/>
        <v>14</v>
      </c>
      <c r="C135" s="28" t="s">
        <v>13</v>
      </c>
      <c r="D135" s="43">
        <f t="shared" si="61"/>
        <v>0</v>
      </c>
      <c r="E135" s="43">
        <f t="shared" si="61"/>
        <v>0</v>
      </c>
      <c r="F135" s="43">
        <f t="shared" si="61"/>
        <v>0</v>
      </c>
      <c r="G135" s="43">
        <f t="shared" si="61"/>
        <v>0</v>
      </c>
      <c r="H135" s="43">
        <f t="shared" si="65"/>
        <v>0</v>
      </c>
      <c r="I135" s="43">
        <f t="shared" si="62"/>
        <v>0</v>
      </c>
      <c r="J135" s="43">
        <f t="shared" si="62"/>
        <v>0</v>
      </c>
      <c r="K135" s="43">
        <f t="shared" si="62"/>
        <v>0</v>
      </c>
      <c r="L135" s="43">
        <f t="shared" si="62"/>
        <v>0</v>
      </c>
      <c r="M135" s="45">
        <f t="shared" si="66"/>
        <v>0</v>
      </c>
      <c r="N135" s="43">
        <f t="shared" si="63"/>
        <v>0</v>
      </c>
      <c r="O135" s="43">
        <f t="shared" si="63"/>
        <v>0</v>
      </c>
      <c r="P135" s="43">
        <f t="shared" si="63"/>
        <v>0</v>
      </c>
      <c r="Q135" s="43">
        <f t="shared" si="63"/>
        <v>0</v>
      </c>
      <c r="R135" s="43">
        <f t="shared" si="67"/>
        <v>0</v>
      </c>
      <c r="S135" s="43">
        <f t="shared" si="64"/>
        <v>0</v>
      </c>
      <c r="T135" s="43">
        <f t="shared" si="64"/>
        <v>0</v>
      </c>
      <c r="U135" s="43">
        <f t="shared" si="64"/>
        <v>0</v>
      </c>
      <c r="V135" s="43">
        <f t="shared" si="64"/>
        <v>0</v>
      </c>
      <c r="W135" s="45">
        <f t="shared" si="68"/>
        <v>0</v>
      </c>
    </row>
    <row r="136" spans="2:33" x14ac:dyDescent="0.3">
      <c r="B136" s="41">
        <f t="shared" si="69"/>
        <v>15</v>
      </c>
      <c r="C136" s="28" t="s">
        <v>14</v>
      </c>
      <c r="D136" s="43">
        <f t="shared" si="61"/>
        <v>9.654934150595651E-2</v>
      </c>
      <c r="E136" s="43">
        <f t="shared" si="61"/>
        <v>-7.5521837880835566E-2</v>
      </c>
      <c r="F136" s="43">
        <f t="shared" si="61"/>
        <v>0</v>
      </c>
      <c r="G136" s="43">
        <f t="shared" si="61"/>
        <v>0</v>
      </c>
      <c r="H136" s="43">
        <f t="shared" si="65"/>
        <v>2.1027503625120944E-2</v>
      </c>
      <c r="I136" s="43">
        <f t="shared" si="62"/>
        <v>2.1027503625120958E-2</v>
      </c>
      <c r="J136" s="43">
        <f t="shared" si="62"/>
        <v>-1.1431395327925456E-3</v>
      </c>
      <c r="K136" s="43">
        <f t="shared" si="62"/>
        <v>0</v>
      </c>
      <c r="L136" s="43">
        <f t="shared" si="62"/>
        <v>0</v>
      </c>
      <c r="M136" s="45">
        <f t="shared" si="66"/>
        <v>1.9884364092328414E-2</v>
      </c>
      <c r="N136" s="43">
        <f t="shared" si="63"/>
        <v>1.988436409232841E-2</v>
      </c>
      <c r="O136" s="43">
        <f t="shared" si="63"/>
        <v>-1.1431395327925454E-3</v>
      </c>
      <c r="P136" s="43">
        <f t="shared" si="63"/>
        <v>0</v>
      </c>
      <c r="Q136" s="43">
        <f t="shared" si="63"/>
        <v>0</v>
      </c>
      <c r="R136" s="43">
        <f t="shared" si="67"/>
        <v>1.8741224559535866E-2</v>
      </c>
      <c r="S136" s="43">
        <f t="shared" si="64"/>
        <v>1.8741224559535863E-2</v>
      </c>
      <c r="T136" s="43">
        <f t="shared" si="64"/>
        <v>-1.1431395327925454E-3</v>
      </c>
      <c r="U136" s="43">
        <f t="shared" si="64"/>
        <v>0</v>
      </c>
      <c r="V136" s="43">
        <f t="shared" si="64"/>
        <v>0</v>
      </c>
      <c r="W136" s="45">
        <f t="shared" si="68"/>
        <v>1.7598085026743319E-2</v>
      </c>
    </row>
    <row r="137" spans="2:33" x14ac:dyDescent="0.3">
      <c r="B137" s="41">
        <f t="shared" si="69"/>
        <v>16</v>
      </c>
      <c r="C137" s="28" t="s">
        <v>15</v>
      </c>
      <c r="D137" s="43">
        <f t="shared" si="61"/>
        <v>0</v>
      </c>
      <c r="E137" s="43">
        <f t="shared" si="61"/>
        <v>0</v>
      </c>
      <c r="F137" s="43">
        <f t="shared" si="61"/>
        <v>0</v>
      </c>
      <c r="G137" s="43">
        <f t="shared" si="61"/>
        <v>0</v>
      </c>
      <c r="H137" s="43">
        <f t="shared" si="65"/>
        <v>0</v>
      </c>
      <c r="I137" s="43">
        <f t="shared" si="62"/>
        <v>0</v>
      </c>
      <c r="J137" s="43">
        <f t="shared" si="62"/>
        <v>0</v>
      </c>
      <c r="K137" s="43">
        <f t="shared" si="62"/>
        <v>0</v>
      </c>
      <c r="L137" s="43">
        <f t="shared" si="62"/>
        <v>0</v>
      </c>
      <c r="M137" s="45">
        <f t="shared" si="66"/>
        <v>0</v>
      </c>
      <c r="N137" s="43">
        <f t="shared" si="63"/>
        <v>0</v>
      </c>
      <c r="O137" s="43">
        <f t="shared" si="63"/>
        <v>0</v>
      </c>
      <c r="P137" s="43">
        <f t="shared" si="63"/>
        <v>0</v>
      </c>
      <c r="Q137" s="43">
        <f t="shared" si="63"/>
        <v>0</v>
      </c>
      <c r="R137" s="43">
        <f t="shared" si="67"/>
        <v>0</v>
      </c>
      <c r="S137" s="43">
        <f t="shared" si="64"/>
        <v>0</v>
      </c>
      <c r="T137" s="43">
        <f t="shared" si="64"/>
        <v>0</v>
      </c>
      <c r="U137" s="43">
        <f t="shared" si="64"/>
        <v>0</v>
      </c>
      <c r="V137" s="43">
        <f t="shared" si="64"/>
        <v>0</v>
      </c>
      <c r="W137" s="45">
        <f t="shared" si="68"/>
        <v>0</v>
      </c>
    </row>
    <row r="138" spans="2:33" x14ac:dyDescent="0.3">
      <c r="B138" s="41">
        <f t="shared" si="69"/>
        <v>17</v>
      </c>
      <c r="C138" s="28" t="s">
        <v>16</v>
      </c>
      <c r="D138" s="43">
        <f t="shared" ref="D138:G138" si="70">D30-D84</f>
        <v>0</v>
      </c>
      <c r="E138" s="43">
        <f t="shared" si="70"/>
        <v>0</v>
      </c>
      <c r="F138" s="43">
        <f t="shared" si="70"/>
        <v>0</v>
      </c>
      <c r="G138" s="43">
        <f t="shared" si="70"/>
        <v>0</v>
      </c>
      <c r="H138" s="43">
        <f t="shared" si="65"/>
        <v>0</v>
      </c>
      <c r="I138" s="43">
        <f t="shared" ref="I138:L138" si="71">I30-I84</f>
        <v>0</v>
      </c>
      <c r="J138" s="43">
        <f t="shared" si="71"/>
        <v>0</v>
      </c>
      <c r="K138" s="43">
        <f t="shared" si="71"/>
        <v>0</v>
      </c>
      <c r="L138" s="43">
        <f t="shared" si="71"/>
        <v>0</v>
      </c>
      <c r="M138" s="45">
        <f t="shared" si="66"/>
        <v>0</v>
      </c>
      <c r="N138" s="43">
        <f t="shared" ref="N138:Q138" si="72">N30-N84</f>
        <v>0</v>
      </c>
      <c r="O138" s="43">
        <f t="shared" si="72"/>
        <v>0</v>
      </c>
      <c r="P138" s="43">
        <f t="shared" si="72"/>
        <v>0</v>
      </c>
      <c r="Q138" s="43">
        <f t="shared" si="72"/>
        <v>0</v>
      </c>
      <c r="R138" s="43">
        <f t="shared" si="67"/>
        <v>0</v>
      </c>
      <c r="S138" s="43">
        <f t="shared" ref="S138:V138" si="73">S30-S84</f>
        <v>0</v>
      </c>
      <c r="T138" s="43">
        <f t="shared" si="73"/>
        <v>0</v>
      </c>
      <c r="U138" s="43">
        <f t="shared" si="73"/>
        <v>0</v>
      </c>
      <c r="V138" s="43">
        <f t="shared" si="73"/>
        <v>0</v>
      </c>
      <c r="W138" s="45">
        <f t="shared" si="68"/>
        <v>0</v>
      </c>
    </row>
    <row r="139" spans="2:33" ht="16" x14ac:dyDescent="0.3">
      <c r="B139" s="34"/>
      <c r="C139" s="35" t="s">
        <v>17</v>
      </c>
      <c r="D139" s="36">
        <f>SUM(D122:D137)</f>
        <v>9524.6295305317508</v>
      </c>
      <c r="E139" s="36">
        <f t="shared" ref="E139:W139" si="74">SUM(E122:E137)</f>
        <v>-687.99290127344727</v>
      </c>
      <c r="F139" s="36">
        <f t="shared" si="74"/>
        <v>0</v>
      </c>
      <c r="G139" s="36">
        <f t="shared" si="74"/>
        <v>0</v>
      </c>
      <c r="H139" s="36">
        <f t="shared" si="74"/>
        <v>8836.6366292583007</v>
      </c>
      <c r="I139" s="36">
        <f t="shared" si="74"/>
        <v>8836.6366292583025</v>
      </c>
      <c r="J139" s="36">
        <f t="shared" si="74"/>
        <v>-687.91852257509925</v>
      </c>
      <c r="K139" s="36">
        <f t="shared" si="74"/>
        <v>0</v>
      </c>
      <c r="L139" s="36">
        <f t="shared" si="74"/>
        <v>0</v>
      </c>
      <c r="M139" s="36">
        <f t="shared" si="74"/>
        <v>8148.7181066832036</v>
      </c>
      <c r="N139" s="36">
        <f t="shared" si="74"/>
        <v>8148.7181066832036</v>
      </c>
      <c r="O139" s="36">
        <f t="shared" si="74"/>
        <v>-687.91852257509925</v>
      </c>
      <c r="P139" s="36">
        <f t="shared" si="74"/>
        <v>0</v>
      </c>
      <c r="Q139" s="36">
        <f t="shared" si="74"/>
        <v>0</v>
      </c>
      <c r="R139" s="36">
        <f t="shared" si="74"/>
        <v>7460.7995841081047</v>
      </c>
      <c r="S139" s="36">
        <f t="shared" si="74"/>
        <v>7460.7995841081047</v>
      </c>
      <c r="T139" s="36">
        <f t="shared" si="74"/>
        <v>-687.91852257509925</v>
      </c>
      <c r="U139" s="36">
        <f t="shared" si="74"/>
        <v>0</v>
      </c>
      <c r="V139" s="36">
        <f t="shared" si="74"/>
        <v>0</v>
      </c>
      <c r="W139" s="36">
        <f t="shared" si="74"/>
        <v>6772.881061533004</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5">D40-D95</f>
        <v>0</v>
      </c>
      <c r="E148" s="43">
        <f t="shared" si="75"/>
        <v>0</v>
      </c>
      <c r="F148" s="43">
        <f t="shared" si="75"/>
        <v>0</v>
      </c>
      <c r="G148" s="43">
        <f t="shared" si="75"/>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5"/>
        <v>143.50365379051908</v>
      </c>
      <c r="E149" s="43">
        <f t="shared" si="75"/>
        <v>-7.0132630497763797</v>
      </c>
      <c r="F149" s="43">
        <f t="shared" si="75"/>
        <v>0</v>
      </c>
      <c r="G149" s="43">
        <f t="shared" si="75"/>
        <v>0</v>
      </c>
      <c r="H149" s="45">
        <f t="shared" ref="H149:H164" si="76">D149+E149-F149-G149</f>
        <v>136.4903907407427</v>
      </c>
      <c r="I149" s="30">
        <f t="shared" ref="I149:I164" si="77">H149</f>
        <v>136.4903907407427</v>
      </c>
      <c r="J149" s="29"/>
      <c r="K149" s="30"/>
      <c r="L149" s="29"/>
      <c r="M149" s="30">
        <f t="shared" ref="M149:M164" si="78">I149+J149-K149-L149</f>
        <v>136.4903907407427</v>
      </c>
      <c r="N149" s="30">
        <f t="shared" ref="N149:N164" si="79">M149</f>
        <v>136.4903907407427</v>
      </c>
      <c r="O149" s="29"/>
      <c r="P149" s="30"/>
      <c r="Q149" s="29"/>
      <c r="R149" s="30">
        <f t="shared" ref="R149:R164" si="80">N149+O149-P149-Q149</f>
        <v>136.4903907407427</v>
      </c>
      <c r="S149" s="30">
        <f t="shared" ref="S149:S164" si="81">R149</f>
        <v>136.4903907407427</v>
      </c>
      <c r="T149" s="29"/>
      <c r="U149" s="30"/>
      <c r="V149" s="29"/>
      <c r="W149" s="30">
        <f t="shared" ref="W149:W164" si="82">S149+T149-U149-V149</f>
        <v>136.4903907407427</v>
      </c>
    </row>
    <row r="150" spans="2:23" x14ac:dyDescent="0.3">
      <c r="B150" s="41">
        <f t="shared" ref="B150:B164" si="83">B149+1</f>
        <v>3</v>
      </c>
      <c r="C150" s="42" t="s">
        <v>2</v>
      </c>
      <c r="D150" s="43">
        <f t="shared" si="75"/>
        <v>0</v>
      </c>
      <c r="E150" s="43">
        <f t="shared" si="75"/>
        <v>0</v>
      </c>
      <c r="F150" s="43">
        <f t="shared" si="75"/>
        <v>0</v>
      </c>
      <c r="G150" s="43">
        <f t="shared" si="75"/>
        <v>0</v>
      </c>
      <c r="H150" s="45">
        <f t="shared" si="76"/>
        <v>0</v>
      </c>
      <c r="I150" s="30">
        <f t="shared" si="77"/>
        <v>0</v>
      </c>
      <c r="J150" s="29"/>
      <c r="K150" s="30"/>
      <c r="L150" s="29"/>
      <c r="M150" s="30">
        <f t="shared" si="78"/>
        <v>0</v>
      </c>
      <c r="N150" s="30">
        <f t="shared" si="79"/>
        <v>0</v>
      </c>
      <c r="O150" s="29"/>
      <c r="P150" s="30"/>
      <c r="Q150" s="29"/>
      <c r="R150" s="30">
        <f t="shared" si="80"/>
        <v>0</v>
      </c>
      <c r="S150" s="30">
        <f t="shared" si="81"/>
        <v>0</v>
      </c>
      <c r="T150" s="29"/>
      <c r="U150" s="30"/>
      <c r="V150" s="29"/>
      <c r="W150" s="30">
        <f t="shared" si="82"/>
        <v>0</v>
      </c>
    </row>
    <row r="151" spans="2:23" x14ac:dyDescent="0.3">
      <c r="B151" s="41">
        <f t="shared" si="83"/>
        <v>4</v>
      </c>
      <c r="C151" s="42" t="s">
        <v>3</v>
      </c>
      <c r="D151" s="43">
        <f t="shared" si="75"/>
        <v>274.85044130145781</v>
      </c>
      <c r="E151" s="43">
        <f t="shared" si="75"/>
        <v>-29.576715238891445</v>
      </c>
      <c r="F151" s="43">
        <f t="shared" si="75"/>
        <v>0</v>
      </c>
      <c r="G151" s="43">
        <f t="shared" si="75"/>
        <v>0</v>
      </c>
      <c r="H151" s="45">
        <f t="shared" si="76"/>
        <v>245.27372606256637</v>
      </c>
      <c r="I151" s="30">
        <f t="shared" si="77"/>
        <v>245.27372606256637</v>
      </c>
      <c r="J151" s="29"/>
      <c r="K151" s="30"/>
      <c r="L151" s="29"/>
      <c r="M151" s="30">
        <f t="shared" si="78"/>
        <v>245.27372606256637</v>
      </c>
      <c r="N151" s="30">
        <f t="shared" si="79"/>
        <v>245.27372606256637</v>
      </c>
      <c r="O151" s="29"/>
      <c r="P151" s="30"/>
      <c r="Q151" s="29"/>
      <c r="R151" s="30">
        <f t="shared" si="80"/>
        <v>245.27372606256637</v>
      </c>
      <c r="S151" s="30">
        <f t="shared" si="81"/>
        <v>245.27372606256637</v>
      </c>
      <c r="T151" s="29"/>
      <c r="U151" s="30"/>
      <c r="V151" s="29"/>
      <c r="W151" s="30">
        <f t="shared" si="82"/>
        <v>245.27372606256637</v>
      </c>
    </row>
    <row r="152" spans="2:23" x14ac:dyDescent="0.3">
      <c r="B152" s="41">
        <f t="shared" si="83"/>
        <v>5</v>
      </c>
      <c r="C152" s="42" t="s">
        <v>4</v>
      </c>
      <c r="D152" s="43">
        <f t="shared" si="75"/>
        <v>225.91904920587092</v>
      </c>
      <c r="E152" s="43">
        <f t="shared" si="75"/>
        <v>-10.275505799121289</v>
      </c>
      <c r="F152" s="43">
        <f t="shared" si="75"/>
        <v>0</v>
      </c>
      <c r="G152" s="43">
        <f t="shared" si="75"/>
        <v>0</v>
      </c>
      <c r="H152" s="45">
        <f t="shared" si="76"/>
        <v>215.64354340674964</v>
      </c>
      <c r="I152" s="30">
        <f t="shared" si="77"/>
        <v>215.64354340674964</v>
      </c>
      <c r="J152" s="29"/>
      <c r="K152" s="30"/>
      <c r="L152" s="29"/>
      <c r="M152" s="30">
        <f t="shared" si="78"/>
        <v>215.64354340674964</v>
      </c>
      <c r="N152" s="30">
        <f t="shared" si="79"/>
        <v>215.64354340674964</v>
      </c>
      <c r="O152" s="29"/>
      <c r="P152" s="30"/>
      <c r="Q152" s="29"/>
      <c r="R152" s="30">
        <f t="shared" si="80"/>
        <v>215.64354340674964</v>
      </c>
      <c r="S152" s="30">
        <f t="shared" si="81"/>
        <v>215.64354340674964</v>
      </c>
      <c r="T152" s="29"/>
      <c r="U152" s="30"/>
      <c r="V152" s="29"/>
      <c r="W152" s="30">
        <f t="shared" si="82"/>
        <v>215.64354340674964</v>
      </c>
    </row>
    <row r="153" spans="2:23" x14ac:dyDescent="0.3">
      <c r="B153" s="41">
        <f t="shared" si="83"/>
        <v>6</v>
      </c>
      <c r="C153" s="42" t="s">
        <v>5</v>
      </c>
      <c r="D153" s="43">
        <f t="shared" si="75"/>
        <v>6126.2834442044968</v>
      </c>
      <c r="E153" s="43">
        <f t="shared" si="75"/>
        <v>-640.68096249750818</v>
      </c>
      <c r="F153" s="43">
        <f t="shared" si="75"/>
        <v>0</v>
      </c>
      <c r="G153" s="43">
        <f t="shared" si="75"/>
        <v>0</v>
      </c>
      <c r="H153" s="45">
        <f t="shared" si="76"/>
        <v>5485.6024817069883</v>
      </c>
      <c r="I153" s="30">
        <f t="shared" si="77"/>
        <v>5485.6024817069883</v>
      </c>
      <c r="J153" s="29"/>
      <c r="K153" s="30"/>
      <c r="L153" s="29"/>
      <c r="M153" s="30">
        <f t="shared" si="78"/>
        <v>5485.6024817069883</v>
      </c>
      <c r="N153" s="30">
        <f t="shared" si="79"/>
        <v>5485.6024817069883</v>
      </c>
      <c r="O153" s="29"/>
      <c r="P153" s="30"/>
      <c r="Q153" s="29"/>
      <c r="R153" s="30">
        <f t="shared" si="80"/>
        <v>5485.6024817069883</v>
      </c>
      <c r="S153" s="30">
        <f t="shared" si="81"/>
        <v>5485.6024817069883</v>
      </c>
      <c r="T153" s="29"/>
      <c r="U153" s="30"/>
      <c r="V153" s="29"/>
      <c r="W153" s="30">
        <f t="shared" si="82"/>
        <v>5485.6024817069883</v>
      </c>
    </row>
    <row r="154" spans="2:23" x14ac:dyDescent="0.3">
      <c r="B154" s="41">
        <f t="shared" si="83"/>
        <v>7</v>
      </c>
      <c r="C154" s="42" t="s">
        <v>6</v>
      </c>
      <c r="D154" s="43">
        <f t="shared" si="75"/>
        <v>0</v>
      </c>
      <c r="E154" s="43">
        <f t="shared" si="75"/>
        <v>0</v>
      </c>
      <c r="F154" s="43">
        <f t="shared" si="75"/>
        <v>0</v>
      </c>
      <c r="G154" s="43">
        <f t="shared" si="75"/>
        <v>0</v>
      </c>
      <c r="H154" s="45">
        <f t="shared" si="76"/>
        <v>0</v>
      </c>
      <c r="I154" s="30">
        <f t="shared" si="77"/>
        <v>0</v>
      </c>
      <c r="J154" s="29"/>
      <c r="K154" s="30"/>
      <c r="L154" s="29"/>
      <c r="M154" s="30">
        <f t="shared" si="78"/>
        <v>0</v>
      </c>
      <c r="N154" s="30">
        <f t="shared" si="79"/>
        <v>0</v>
      </c>
      <c r="O154" s="29"/>
      <c r="P154" s="30"/>
      <c r="Q154" s="29"/>
      <c r="R154" s="30">
        <f t="shared" si="80"/>
        <v>0</v>
      </c>
      <c r="S154" s="30">
        <f t="shared" si="81"/>
        <v>0</v>
      </c>
      <c r="T154" s="29"/>
      <c r="U154" s="30"/>
      <c r="V154" s="29"/>
      <c r="W154" s="30">
        <f t="shared" si="82"/>
        <v>0</v>
      </c>
    </row>
    <row r="155" spans="2:23" x14ac:dyDescent="0.3">
      <c r="B155" s="41">
        <f t="shared" si="83"/>
        <v>8</v>
      </c>
      <c r="C155" s="42" t="s">
        <v>7</v>
      </c>
      <c r="D155" s="43">
        <f t="shared" si="75"/>
        <v>0</v>
      </c>
      <c r="E155" s="43">
        <f t="shared" si="75"/>
        <v>0</v>
      </c>
      <c r="F155" s="43">
        <f t="shared" si="75"/>
        <v>0</v>
      </c>
      <c r="G155" s="43">
        <f t="shared" si="75"/>
        <v>0</v>
      </c>
      <c r="H155" s="45">
        <f t="shared" si="76"/>
        <v>0</v>
      </c>
      <c r="I155" s="30">
        <f t="shared" si="77"/>
        <v>0</v>
      </c>
      <c r="J155" s="29"/>
      <c r="K155" s="30"/>
      <c r="L155" s="29"/>
      <c r="M155" s="30">
        <f t="shared" si="78"/>
        <v>0</v>
      </c>
      <c r="N155" s="30">
        <f t="shared" si="79"/>
        <v>0</v>
      </c>
      <c r="O155" s="29"/>
      <c r="P155" s="30"/>
      <c r="Q155" s="29"/>
      <c r="R155" s="30">
        <f t="shared" si="80"/>
        <v>0</v>
      </c>
      <c r="S155" s="30">
        <f t="shared" si="81"/>
        <v>0</v>
      </c>
      <c r="T155" s="29"/>
      <c r="U155" s="30"/>
      <c r="V155" s="29"/>
      <c r="W155" s="30">
        <f t="shared" si="82"/>
        <v>0</v>
      </c>
    </row>
    <row r="156" spans="2:23" x14ac:dyDescent="0.3">
      <c r="B156" s="41">
        <f t="shared" si="83"/>
        <v>9</v>
      </c>
      <c r="C156" s="42" t="s">
        <v>8</v>
      </c>
      <c r="D156" s="43">
        <f t="shared" si="75"/>
        <v>0</v>
      </c>
      <c r="E156" s="43">
        <f t="shared" si="75"/>
        <v>0</v>
      </c>
      <c r="F156" s="43">
        <f t="shared" si="75"/>
        <v>0</v>
      </c>
      <c r="G156" s="43">
        <f t="shared" si="75"/>
        <v>0</v>
      </c>
      <c r="H156" s="45">
        <f t="shared" si="76"/>
        <v>0</v>
      </c>
      <c r="I156" s="30">
        <f t="shared" si="77"/>
        <v>0</v>
      </c>
      <c r="J156" s="29"/>
      <c r="K156" s="30"/>
      <c r="L156" s="29"/>
      <c r="M156" s="30">
        <f t="shared" si="78"/>
        <v>0</v>
      </c>
      <c r="N156" s="30">
        <f t="shared" si="79"/>
        <v>0</v>
      </c>
      <c r="O156" s="29"/>
      <c r="P156" s="30"/>
      <c r="Q156" s="29"/>
      <c r="R156" s="30">
        <f t="shared" si="80"/>
        <v>0</v>
      </c>
      <c r="S156" s="30">
        <f t="shared" si="81"/>
        <v>0</v>
      </c>
      <c r="T156" s="29"/>
      <c r="U156" s="30"/>
      <c r="V156" s="29"/>
      <c r="W156" s="30">
        <f t="shared" si="82"/>
        <v>0</v>
      </c>
    </row>
    <row r="157" spans="2:23" x14ac:dyDescent="0.3">
      <c r="B157" s="41">
        <f t="shared" si="83"/>
        <v>10</v>
      </c>
      <c r="C157" s="42" t="s">
        <v>9</v>
      </c>
      <c r="D157" s="43">
        <f t="shared" si="75"/>
        <v>1.2929695297096253</v>
      </c>
      <c r="E157" s="43">
        <f t="shared" si="75"/>
        <v>-0.26747855400528353</v>
      </c>
      <c r="F157" s="43">
        <f t="shared" si="75"/>
        <v>0</v>
      </c>
      <c r="G157" s="43">
        <f t="shared" si="75"/>
        <v>0</v>
      </c>
      <c r="H157" s="45">
        <f t="shared" si="76"/>
        <v>1.0254909757043418</v>
      </c>
      <c r="I157" s="30">
        <f t="shared" si="77"/>
        <v>1.0254909757043418</v>
      </c>
      <c r="J157" s="29"/>
      <c r="K157" s="30"/>
      <c r="L157" s="29"/>
      <c r="M157" s="30">
        <f t="shared" si="78"/>
        <v>1.0254909757043418</v>
      </c>
      <c r="N157" s="30">
        <f t="shared" si="79"/>
        <v>1.0254909757043418</v>
      </c>
      <c r="O157" s="29"/>
      <c r="P157" s="30"/>
      <c r="Q157" s="29"/>
      <c r="R157" s="30">
        <f t="shared" si="80"/>
        <v>1.0254909757043418</v>
      </c>
      <c r="S157" s="30">
        <f t="shared" si="81"/>
        <v>1.0254909757043418</v>
      </c>
      <c r="T157" s="29"/>
      <c r="U157" s="30"/>
      <c r="V157" s="29"/>
      <c r="W157" s="30">
        <f t="shared" si="82"/>
        <v>1.0254909757043418</v>
      </c>
    </row>
    <row r="158" spans="2:23" x14ac:dyDescent="0.3">
      <c r="B158" s="41">
        <f t="shared" si="83"/>
        <v>11</v>
      </c>
      <c r="C158" s="42" t="s">
        <v>10</v>
      </c>
      <c r="D158" s="43">
        <f t="shared" si="75"/>
        <v>0.27983650098868984</v>
      </c>
      <c r="E158" s="43">
        <f t="shared" si="75"/>
        <v>-2.758364171493637E-2</v>
      </c>
      <c r="F158" s="43">
        <f t="shared" si="75"/>
        <v>0</v>
      </c>
      <c r="G158" s="43">
        <f t="shared" si="75"/>
        <v>0</v>
      </c>
      <c r="H158" s="45">
        <f t="shared" si="76"/>
        <v>0.25225285927375346</v>
      </c>
      <c r="I158" s="30">
        <f t="shared" si="77"/>
        <v>0.25225285927375346</v>
      </c>
      <c r="J158" s="29"/>
      <c r="K158" s="30"/>
      <c r="L158" s="29"/>
      <c r="M158" s="30">
        <f t="shared" si="78"/>
        <v>0.25225285927375346</v>
      </c>
      <c r="N158" s="30">
        <f t="shared" si="79"/>
        <v>0.25225285927375346</v>
      </c>
      <c r="O158" s="29"/>
      <c r="P158" s="30"/>
      <c r="Q158" s="29"/>
      <c r="R158" s="30">
        <f t="shared" si="80"/>
        <v>0.25225285927375346</v>
      </c>
      <c r="S158" s="30">
        <f t="shared" si="81"/>
        <v>0.25225285927375346</v>
      </c>
      <c r="T158" s="29"/>
      <c r="U158" s="30"/>
      <c r="V158" s="29"/>
      <c r="W158" s="30">
        <f t="shared" si="82"/>
        <v>0.25225285927375346</v>
      </c>
    </row>
    <row r="159" spans="2:23" x14ac:dyDescent="0.3">
      <c r="B159" s="41">
        <f t="shared" si="83"/>
        <v>12</v>
      </c>
      <c r="C159" s="42" t="s">
        <v>11</v>
      </c>
      <c r="D159" s="43">
        <f t="shared" si="75"/>
        <v>0.73406891493538029</v>
      </c>
      <c r="E159" s="43">
        <f t="shared" si="75"/>
        <v>-7.5870654548897312E-2</v>
      </c>
      <c r="F159" s="43">
        <f t="shared" si="75"/>
        <v>0</v>
      </c>
      <c r="G159" s="43">
        <f t="shared" si="75"/>
        <v>0</v>
      </c>
      <c r="H159" s="45">
        <f t="shared" si="76"/>
        <v>0.65819826038648299</v>
      </c>
      <c r="I159" s="30">
        <f t="shared" si="77"/>
        <v>0.65819826038648299</v>
      </c>
      <c r="J159" s="29"/>
      <c r="K159" s="30"/>
      <c r="L159" s="29"/>
      <c r="M159" s="30">
        <f t="shared" si="78"/>
        <v>0.65819826038648299</v>
      </c>
      <c r="N159" s="30">
        <f t="shared" si="79"/>
        <v>0.65819826038648299</v>
      </c>
      <c r="O159" s="29"/>
      <c r="P159" s="30"/>
      <c r="Q159" s="29"/>
      <c r="R159" s="30">
        <f t="shared" si="80"/>
        <v>0.65819826038648299</v>
      </c>
      <c r="S159" s="30">
        <f t="shared" si="81"/>
        <v>0.65819826038648299</v>
      </c>
      <c r="T159" s="29"/>
      <c r="U159" s="30"/>
      <c r="V159" s="29"/>
      <c r="W159" s="30">
        <f t="shared" si="82"/>
        <v>0.65819826038648299</v>
      </c>
    </row>
    <row r="160" spans="2:23" x14ac:dyDescent="0.3">
      <c r="B160" s="41">
        <f t="shared" si="83"/>
        <v>13</v>
      </c>
      <c r="C160" s="28" t="s">
        <v>12</v>
      </c>
      <c r="D160" s="43">
        <f t="shared" si="75"/>
        <v>0</v>
      </c>
      <c r="E160" s="43">
        <f t="shared" si="75"/>
        <v>0</v>
      </c>
      <c r="F160" s="43">
        <f t="shared" si="75"/>
        <v>0</v>
      </c>
      <c r="G160" s="43">
        <f t="shared" si="75"/>
        <v>0</v>
      </c>
      <c r="H160" s="45">
        <f t="shared" si="76"/>
        <v>0</v>
      </c>
      <c r="I160" s="30">
        <f t="shared" si="77"/>
        <v>0</v>
      </c>
      <c r="J160" s="29"/>
      <c r="K160" s="30"/>
      <c r="L160" s="29"/>
      <c r="M160" s="30">
        <f t="shared" si="78"/>
        <v>0</v>
      </c>
      <c r="N160" s="30">
        <f t="shared" si="79"/>
        <v>0</v>
      </c>
      <c r="O160" s="29"/>
      <c r="P160" s="30"/>
      <c r="Q160" s="29"/>
      <c r="R160" s="30">
        <f t="shared" si="80"/>
        <v>0</v>
      </c>
      <c r="S160" s="30">
        <f t="shared" si="81"/>
        <v>0</v>
      </c>
      <c r="T160" s="29"/>
      <c r="U160" s="30"/>
      <c r="V160" s="29"/>
      <c r="W160" s="30">
        <f t="shared" si="82"/>
        <v>0</v>
      </c>
    </row>
    <row r="161" spans="2:23" x14ac:dyDescent="0.3">
      <c r="B161" s="41">
        <f t="shared" si="83"/>
        <v>14</v>
      </c>
      <c r="C161" s="28" t="s">
        <v>13</v>
      </c>
      <c r="D161" s="43">
        <f t="shared" si="75"/>
        <v>0</v>
      </c>
      <c r="E161" s="43">
        <f t="shared" si="75"/>
        <v>0</v>
      </c>
      <c r="F161" s="43">
        <f t="shared" si="75"/>
        <v>0</v>
      </c>
      <c r="G161" s="43">
        <f t="shared" si="75"/>
        <v>0</v>
      </c>
      <c r="H161" s="45">
        <f t="shared" si="76"/>
        <v>0</v>
      </c>
      <c r="I161" s="30">
        <f t="shared" si="77"/>
        <v>0</v>
      </c>
      <c r="J161" s="29"/>
      <c r="K161" s="30"/>
      <c r="L161" s="29"/>
      <c r="M161" s="30">
        <f t="shared" si="78"/>
        <v>0</v>
      </c>
      <c r="N161" s="30">
        <f t="shared" si="79"/>
        <v>0</v>
      </c>
      <c r="O161" s="29"/>
      <c r="P161" s="30"/>
      <c r="Q161" s="29"/>
      <c r="R161" s="30">
        <f t="shared" si="80"/>
        <v>0</v>
      </c>
      <c r="S161" s="30">
        <f t="shared" si="81"/>
        <v>0</v>
      </c>
      <c r="T161" s="29"/>
      <c r="U161" s="30"/>
      <c r="V161" s="29"/>
      <c r="W161" s="30">
        <f t="shared" si="82"/>
        <v>0</v>
      </c>
    </row>
    <row r="162" spans="2:23" x14ac:dyDescent="0.3">
      <c r="B162" s="41">
        <f t="shared" si="83"/>
        <v>15</v>
      </c>
      <c r="C162" s="28" t="s">
        <v>14</v>
      </c>
      <c r="D162" s="43">
        <f t="shared" si="75"/>
        <v>1.7598085026743315E-2</v>
      </c>
      <c r="E162" s="43">
        <f t="shared" si="75"/>
        <v>-1.1431395327925452E-3</v>
      </c>
      <c r="F162" s="43">
        <f t="shared" si="75"/>
        <v>0</v>
      </c>
      <c r="G162" s="43">
        <f t="shared" si="75"/>
        <v>0</v>
      </c>
      <c r="H162" s="45">
        <f t="shared" si="76"/>
        <v>1.6454945493950771E-2</v>
      </c>
      <c r="I162" s="30">
        <f t="shared" si="77"/>
        <v>1.6454945493950771E-2</v>
      </c>
      <c r="J162" s="29"/>
      <c r="K162" s="30"/>
      <c r="L162" s="29"/>
      <c r="M162" s="30">
        <f t="shared" si="78"/>
        <v>1.6454945493950771E-2</v>
      </c>
      <c r="N162" s="30">
        <f t="shared" si="79"/>
        <v>1.6454945493950771E-2</v>
      </c>
      <c r="O162" s="29"/>
      <c r="P162" s="30"/>
      <c r="Q162" s="29"/>
      <c r="R162" s="30">
        <f t="shared" si="80"/>
        <v>1.6454945493950771E-2</v>
      </c>
      <c r="S162" s="30">
        <f t="shared" si="81"/>
        <v>1.6454945493950771E-2</v>
      </c>
      <c r="T162" s="29"/>
      <c r="U162" s="30"/>
      <c r="V162" s="29"/>
      <c r="W162" s="30">
        <f t="shared" si="82"/>
        <v>1.6454945493950771E-2</v>
      </c>
    </row>
    <row r="163" spans="2:23" x14ac:dyDescent="0.3">
      <c r="B163" s="41">
        <f t="shared" si="83"/>
        <v>16</v>
      </c>
      <c r="C163" s="28" t="s">
        <v>15</v>
      </c>
      <c r="D163" s="43">
        <f t="shared" si="75"/>
        <v>0</v>
      </c>
      <c r="E163" s="43">
        <f t="shared" si="75"/>
        <v>0</v>
      </c>
      <c r="F163" s="43">
        <f t="shared" si="75"/>
        <v>0</v>
      </c>
      <c r="G163" s="43">
        <f t="shared" si="75"/>
        <v>0</v>
      </c>
      <c r="H163" s="45">
        <f t="shared" si="76"/>
        <v>0</v>
      </c>
      <c r="I163" s="30">
        <f t="shared" si="77"/>
        <v>0</v>
      </c>
      <c r="J163" s="29"/>
      <c r="K163" s="30"/>
      <c r="L163" s="29"/>
      <c r="M163" s="30">
        <f t="shared" si="78"/>
        <v>0</v>
      </c>
      <c r="N163" s="30">
        <f t="shared" si="79"/>
        <v>0</v>
      </c>
      <c r="O163" s="29"/>
      <c r="P163" s="30"/>
      <c r="Q163" s="29"/>
      <c r="R163" s="30">
        <f t="shared" si="80"/>
        <v>0</v>
      </c>
      <c r="S163" s="30">
        <f t="shared" si="81"/>
        <v>0</v>
      </c>
      <c r="T163" s="29"/>
      <c r="U163" s="30"/>
      <c r="V163" s="29"/>
      <c r="W163" s="30">
        <f t="shared" si="82"/>
        <v>0</v>
      </c>
    </row>
    <row r="164" spans="2:23" x14ac:dyDescent="0.3">
      <c r="B164" s="41">
        <f t="shared" si="83"/>
        <v>17</v>
      </c>
      <c r="C164" s="28" t="s">
        <v>16</v>
      </c>
      <c r="D164" s="43">
        <f t="shared" ref="D164:G164" si="84">D56-D111</f>
        <v>0</v>
      </c>
      <c r="E164" s="43">
        <f t="shared" si="84"/>
        <v>0</v>
      </c>
      <c r="F164" s="43">
        <f t="shared" si="84"/>
        <v>0</v>
      </c>
      <c r="G164" s="43">
        <f t="shared" si="84"/>
        <v>0</v>
      </c>
      <c r="H164" s="45">
        <f t="shared" si="76"/>
        <v>0</v>
      </c>
      <c r="I164" s="30">
        <f t="shared" si="77"/>
        <v>0</v>
      </c>
      <c r="J164" s="29"/>
      <c r="K164" s="30"/>
      <c r="L164" s="29"/>
      <c r="M164" s="30">
        <f t="shared" si="78"/>
        <v>0</v>
      </c>
      <c r="N164" s="30">
        <f t="shared" si="79"/>
        <v>0</v>
      </c>
      <c r="O164" s="29"/>
      <c r="P164" s="30"/>
      <c r="Q164" s="29"/>
      <c r="R164" s="30">
        <f t="shared" si="80"/>
        <v>0</v>
      </c>
      <c r="S164" s="30">
        <f t="shared" si="81"/>
        <v>0</v>
      </c>
      <c r="T164" s="29"/>
      <c r="U164" s="30"/>
      <c r="V164" s="29"/>
      <c r="W164" s="30">
        <f t="shared" si="82"/>
        <v>0</v>
      </c>
    </row>
    <row r="165" spans="2:23" ht="16" x14ac:dyDescent="0.3">
      <c r="B165" s="34"/>
      <c r="C165" s="35" t="s">
        <v>17</v>
      </c>
      <c r="D165" s="36">
        <f>SUM(D148:D163)</f>
        <v>6772.881061533004</v>
      </c>
      <c r="E165" s="36">
        <f>SUM(E148:E163)</f>
        <v>-687.91852257509925</v>
      </c>
      <c r="F165" s="36">
        <f>SUM(F148:F163)</f>
        <v>0</v>
      </c>
      <c r="G165" s="36">
        <f>SUM(G148:G163)</f>
        <v>0</v>
      </c>
      <c r="H165" s="36">
        <f>SUM(H148:H163)</f>
        <v>6084.9625389579051</v>
      </c>
      <c r="I165" s="36">
        <f t="shared" ref="I165:W165" si="85">SUM(I148:I164)</f>
        <v>6084.9625389579051</v>
      </c>
      <c r="J165" s="36">
        <f t="shared" si="85"/>
        <v>0</v>
      </c>
      <c r="K165" s="36">
        <f t="shared" si="85"/>
        <v>0</v>
      </c>
      <c r="L165" s="36">
        <f t="shared" si="85"/>
        <v>0</v>
      </c>
      <c r="M165" s="36">
        <f t="shared" si="85"/>
        <v>6084.9625389579051</v>
      </c>
      <c r="N165" s="36">
        <f t="shared" si="85"/>
        <v>6084.9625389579051</v>
      </c>
      <c r="O165" s="36">
        <f t="shared" si="85"/>
        <v>0</v>
      </c>
      <c r="P165" s="36">
        <f t="shared" si="85"/>
        <v>0</v>
      </c>
      <c r="Q165" s="36">
        <f t="shared" si="85"/>
        <v>0</v>
      </c>
      <c r="R165" s="36">
        <f t="shared" si="85"/>
        <v>6084.9625389579051</v>
      </c>
      <c r="S165" s="36">
        <f t="shared" si="85"/>
        <v>6084.9625389579051</v>
      </c>
      <c r="T165" s="36">
        <f t="shared" si="85"/>
        <v>0</v>
      </c>
      <c r="U165" s="36">
        <f t="shared" si="85"/>
        <v>0</v>
      </c>
      <c r="V165" s="36">
        <f t="shared" si="85"/>
        <v>0</v>
      </c>
      <c r="W165" s="36">
        <f t="shared" si="85"/>
        <v>6084.9625389579051</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sheetPr>
  <dimension ref="A1:AG166"/>
  <sheetViews>
    <sheetView showGridLines="0" view="pageBreakPreview" zoomScale="56" zoomScaleNormal="68" zoomScaleSheetLayoutView="70" workbookViewId="0">
      <selection activeCell="D14" sqref="D14:D30"/>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107</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84"/>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84"/>
      <c r="E15" s="29">
        <v>0</v>
      </c>
      <c r="F15" s="29">
        <v>0</v>
      </c>
      <c r="G15" s="29"/>
      <c r="H15" s="29">
        <f t="shared" ref="H15:H30" si="0">D15+E15-F15-G15</f>
        <v>0</v>
      </c>
      <c r="I15" s="30">
        <f t="shared" ref="I15:I30" si="1">H15</f>
        <v>0</v>
      </c>
      <c r="J15" s="29">
        <v>0</v>
      </c>
      <c r="K15" s="29">
        <v>0</v>
      </c>
      <c r="L15" s="29"/>
      <c r="M15" s="30">
        <f t="shared" ref="M15:M30" si="2">I15+J15-K15-L15</f>
        <v>0</v>
      </c>
      <c r="N15" s="29">
        <f t="shared" ref="N15:N30" si="3">M15</f>
        <v>0</v>
      </c>
      <c r="O15" s="29">
        <v>0</v>
      </c>
      <c r="P15" s="29">
        <v>0</v>
      </c>
      <c r="Q15" s="29"/>
      <c r="R15" s="29">
        <f t="shared" ref="R15:R30" si="4">N15+O15-P15-Q15</f>
        <v>0</v>
      </c>
      <c r="S15" s="30">
        <f t="shared" ref="S15:S30" si="5">R15</f>
        <v>0</v>
      </c>
      <c r="T15" s="29">
        <v>0</v>
      </c>
      <c r="U15" s="30">
        <v>0</v>
      </c>
      <c r="V15" s="29"/>
      <c r="W15" s="30">
        <f t="shared" ref="W15:W30" si="6">S15+T15-U15-V15</f>
        <v>0</v>
      </c>
    </row>
    <row r="16" spans="1:23" s="26" customFormat="1" x14ac:dyDescent="0.3">
      <c r="B16" s="27">
        <f t="shared" ref="B16:B30" si="7">B15+1</f>
        <v>3</v>
      </c>
      <c r="C16" s="28" t="s">
        <v>2</v>
      </c>
      <c r="D16" s="84"/>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84"/>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84"/>
      <c r="E18" s="29">
        <v>0</v>
      </c>
      <c r="F18" s="31">
        <v>0</v>
      </c>
      <c r="G18" s="31"/>
      <c r="H18" s="29">
        <f t="shared" si="0"/>
        <v>0</v>
      </c>
      <c r="I18" s="30">
        <f t="shared" si="1"/>
        <v>0</v>
      </c>
      <c r="J18" s="29">
        <v>0</v>
      </c>
      <c r="K18" s="31">
        <v>0</v>
      </c>
      <c r="L18" s="31"/>
      <c r="M18" s="30">
        <f t="shared" si="2"/>
        <v>0</v>
      </c>
      <c r="N18" s="29">
        <f t="shared" si="3"/>
        <v>0</v>
      </c>
      <c r="O18" s="29">
        <v>0</v>
      </c>
      <c r="P18" s="31">
        <v>0</v>
      </c>
      <c r="Q18" s="29"/>
      <c r="R18" s="29">
        <f t="shared" si="4"/>
        <v>0</v>
      </c>
      <c r="S18" s="30">
        <f t="shared" si="5"/>
        <v>0</v>
      </c>
      <c r="T18" s="29">
        <v>0</v>
      </c>
      <c r="U18" s="30">
        <v>0</v>
      </c>
      <c r="V18" s="29"/>
      <c r="W18" s="30">
        <f t="shared" si="6"/>
        <v>0</v>
      </c>
    </row>
    <row r="19" spans="2:23" s="32" customFormat="1" x14ac:dyDescent="0.3">
      <c r="B19" s="27">
        <f t="shared" si="7"/>
        <v>6</v>
      </c>
      <c r="C19" s="28" t="s">
        <v>5</v>
      </c>
      <c r="D19" s="84"/>
      <c r="E19" s="29">
        <v>214.95754453200004</v>
      </c>
      <c r="F19" s="29">
        <v>0</v>
      </c>
      <c r="G19" s="29"/>
      <c r="H19" s="29">
        <f t="shared" si="0"/>
        <v>214.95754453200004</v>
      </c>
      <c r="I19" s="30">
        <f t="shared" si="1"/>
        <v>214.95754453200004</v>
      </c>
      <c r="J19" s="29">
        <v>30.32</v>
      </c>
      <c r="K19" s="29">
        <v>0</v>
      </c>
      <c r="L19" s="29"/>
      <c r="M19" s="30">
        <f t="shared" si="2"/>
        <v>245.27754453200004</v>
      </c>
      <c r="N19" s="29">
        <f t="shared" si="3"/>
        <v>245.27754453200004</v>
      </c>
      <c r="O19" s="29">
        <v>340.38</v>
      </c>
      <c r="P19" s="29">
        <v>0</v>
      </c>
      <c r="Q19" s="29"/>
      <c r="R19" s="29">
        <f t="shared" si="4"/>
        <v>585.65754453199997</v>
      </c>
      <c r="S19" s="30">
        <f t="shared" si="5"/>
        <v>585.65754453199997</v>
      </c>
      <c r="T19" s="29">
        <v>0</v>
      </c>
      <c r="U19" s="30">
        <v>0</v>
      </c>
      <c r="V19" s="29"/>
      <c r="W19" s="30">
        <f t="shared" si="6"/>
        <v>585.65754453199997</v>
      </c>
    </row>
    <row r="20" spans="2:23" s="32" customFormat="1" x14ac:dyDescent="0.3">
      <c r="B20" s="27">
        <f t="shared" si="7"/>
        <v>7</v>
      </c>
      <c r="C20" s="28" t="s">
        <v>6</v>
      </c>
      <c r="D20" s="84"/>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84"/>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84"/>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84"/>
      <c r="E23" s="29">
        <v>0</v>
      </c>
      <c r="F23" s="29">
        <v>0</v>
      </c>
      <c r="G23" s="29"/>
      <c r="H23" s="29">
        <f t="shared" si="0"/>
        <v>0</v>
      </c>
      <c r="I23" s="30">
        <f t="shared" si="1"/>
        <v>0</v>
      </c>
      <c r="J23" s="29">
        <v>0</v>
      </c>
      <c r="K23" s="29">
        <v>0</v>
      </c>
      <c r="L23" s="29"/>
      <c r="M23" s="30">
        <f t="shared" si="2"/>
        <v>0</v>
      </c>
      <c r="N23" s="29">
        <f t="shared" si="3"/>
        <v>0</v>
      </c>
      <c r="O23" s="29">
        <v>0</v>
      </c>
      <c r="P23" s="29">
        <v>0</v>
      </c>
      <c r="Q23" s="29"/>
      <c r="R23" s="29">
        <f t="shared" si="4"/>
        <v>0</v>
      </c>
      <c r="S23" s="30">
        <f t="shared" si="5"/>
        <v>0</v>
      </c>
      <c r="T23" s="29">
        <v>0</v>
      </c>
      <c r="U23" s="30">
        <v>0</v>
      </c>
      <c r="V23" s="29"/>
      <c r="W23" s="30">
        <f t="shared" si="6"/>
        <v>0</v>
      </c>
    </row>
    <row r="24" spans="2:23" s="32" customFormat="1" x14ac:dyDescent="0.3">
      <c r="B24" s="27">
        <f t="shared" si="7"/>
        <v>11</v>
      </c>
      <c r="C24" s="28" t="s">
        <v>10</v>
      </c>
      <c r="D24" s="84"/>
      <c r="E24" s="29">
        <v>8.8894710000000002E-2</v>
      </c>
      <c r="F24" s="29">
        <v>0</v>
      </c>
      <c r="G24" s="29"/>
      <c r="H24" s="29">
        <f t="shared" si="0"/>
        <v>8.8894710000000002E-2</v>
      </c>
      <c r="I24" s="30">
        <f t="shared" si="1"/>
        <v>8.8894710000000002E-2</v>
      </c>
      <c r="J24" s="29">
        <v>8.2929992999999994E-2</v>
      </c>
      <c r="K24" s="29">
        <v>0</v>
      </c>
      <c r="L24" s="29"/>
      <c r="M24" s="30">
        <f t="shared" si="2"/>
        <v>0.171824703</v>
      </c>
      <c r="N24" s="29">
        <f t="shared" si="3"/>
        <v>0.171824703</v>
      </c>
      <c r="O24" s="29">
        <v>0.15</v>
      </c>
      <c r="P24" s="29">
        <v>0</v>
      </c>
      <c r="Q24" s="29"/>
      <c r="R24" s="29">
        <f t="shared" si="4"/>
        <v>0.32182470299999999</v>
      </c>
      <c r="S24" s="30">
        <f t="shared" si="5"/>
        <v>0.32182470299999999</v>
      </c>
      <c r="T24" s="29">
        <v>0</v>
      </c>
      <c r="U24" s="30">
        <v>0</v>
      </c>
      <c r="V24" s="29"/>
      <c r="W24" s="30">
        <f t="shared" si="6"/>
        <v>0.32182470299999999</v>
      </c>
    </row>
    <row r="25" spans="2:23" s="32" customFormat="1" x14ac:dyDescent="0.3">
      <c r="B25" s="27">
        <f t="shared" si="7"/>
        <v>12</v>
      </c>
      <c r="C25" s="28" t="s">
        <v>11</v>
      </c>
      <c r="D25" s="84"/>
      <c r="E25" s="29">
        <v>4.5849264000000001E-2</v>
      </c>
      <c r="F25" s="29">
        <v>0</v>
      </c>
      <c r="G25" s="29"/>
      <c r="H25" s="29">
        <f t="shared" si="0"/>
        <v>4.5849264000000001E-2</v>
      </c>
      <c r="I25" s="30">
        <f t="shared" si="1"/>
        <v>4.5849264000000001E-2</v>
      </c>
      <c r="J25" s="29">
        <v>1.4587157929999999</v>
      </c>
      <c r="K25" s="29">
        <v>0</v>
      </c>
      <c r="L25" s="29"/>
      <c r="M25" s="30">
        <f t="shared" si="2"/>
        <v>1.5045650569999998</v>
      </c>
      <c r="N25" s="29">
        <f t="shared" si="3"/>
        <v>1.5045650569999998</v>
      </c>
      <c r="O25" s="29">
        <v>0.19</v>
      </c>
      <c r="P25" s="29">
        <v>0</v>
      </c>
      <c r="Q25" s="29"/>
      <c r="R25" s="29">
        <f t="shared" si="4"/>
        <v>1.6945650569999997</v>
      </c>
      <c r="S25" s="30">
        <f t="shared" si="5"/>
        <v>1.6945650569999997</v>
      </c>
      <c r="T25" s="29">
        <v>0</v>
      </c>
      <c r="U25" s="30">
        <v>0</v>
      </c>
      <c r="V25" s="29"/>
      <c r="W25" s="30">
        <f t="shared" si="6"/>
        <v>1.6945650569999997</v>
      </c>
    </row>
    <row r="26" spans="2:23" s="32" customFormat="1" x14ac:dyDescent="0.3">
      <c r="B26" s="27">
        <f t="shared" si="7"/>
        <v>13</v>
      </c>
      <c r="C26" s="28" t="s">
        <v>12</v>
      </c>
      <c r="D26" s="84"/>
      <c r="E26" s="29">
        <v>3.4500006E-2</v>
      </c>
      <c r="F26" s="29">
        <v>0</v>
      </c>
      <c r="G26" s="29"/>
      <c r="H26" s="29">
        <f t="shared" si="0"/>
        <v>3.4500006E-2</v>
      </c>
      <c r="I26" s="30">
        <f t="shared" si="1"/>
        <v>3.4500006E-2</v>
      </c>
      <c r="J26" s="29">
        <v>3.8181E-2</v>
      </c>
      <c r="K26" s="29">
        <v>0</v>
      </c>
      <c r="L26" s="29"/>
      <c r="M26" s="30">
        <f t="shared" si="2"/>
        <v>7.2681005999999992E-2</v>
      </c>
      <c r="N26" s="29">
        <f t="shared" si="3"/>
        <v>7.2681005999999992E-2</v>
      </c>
      <c r="O26" s="29">
        <v>0.17</v>
      </c>
      <c r="P26" s="29">
        <v>0</v>
      </c>
      <c r="Q26" s="29"/>
      <c r="R26" s="29">
        <f t="shared" si="4"/>
        <v>0.242681006</v>
      </c>
      <c r="S26" s="30">
        <f t="shared" si="5"/>
        <v>0.242681006</v>
      </c>
      <c r="T26" s="29">
        <v>0</v>
      </c>
      <c r="U26" s="30">
        <v>0</v>
      </c>
      <c r="V26" s="29"/>
      <c r="W26" s="30">
        <f t="shared" si="6"/>
        <v>0.242681006</v>
      </c>
    </row>
    <row r="27" spans="2:23" s="32" customFormat="1" x14ac:dyDescent="0.3">
      <c r="B27" s="27">
        <f t="shared" si="7"/>
        <v>14</v>
      </c>
      <c r="C27" s="28" t="s">
        <v>13</v>
      </c>
      <c r="D27" s="84"/>
      <c r="E27" s="29">
        <v>0</v>
      </c>
      <c r="F27" s="29">
        <v>0</v>
      </c>
      <c r="G27" s="29"/>
      <c r="H27" s="29">
        <f t="shared" si="0"/>
        <v>0</v>
      </c>
      <c r="I27" s="30">
        <f t="shared" si="1"/>
        <v>0</v>
      </c>
      <c r="J27" s="29">
        <v>0</v>
      </c>
      <c r="K27" s="29">
        <v>0</v>
      </c>
      <c r="L27" s="29"/>
      <c r="M27" s="30">
        <f t="shared" si="2"/>
        <v>0</v>
      </c>
      <c r="N27" s="29">
        <f t="shared" si="3"/>
        <v>0</v>
      </c>
      <c r="O27" s="29">
        <v>0</v>
      </c>
      <c r="P27" s="29">
        <v>0</v>
      </c>
      <c r="Q27" s="29"/>
      <c r="R27" s="29">
        <f t="shared" si="4"/>
        <v>0</v>
      </c>
      <c r="S27" s="30">
        <f t="shared" si="5"/>
        <v>0</v>
      </c>
      <c r="T27" s="29">
        <v>0</v>
      </c>
      <c r="U27" s="30">
        <v>0</v>
      </c>
      <c r="V27" s="29"/>
      <c r="W27" s="30">
        <f t="shared" si="6"/>
        <v>0</v>
      </c>
    </row>
    <row r="28" spans="2:23" s="32" customFormat="1" x14ac:dyDescent="0.3">
      <c r="B28" s="27">
        <f t="shared" si="7"/>
        <v>15</v>
      </c>
      <c r="C28" s="28" t="s">
        <v>14</v>
      </c>
      <c r="D28" s="84"/>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84"/>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84"/>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0</v>
      </c>
      <c r="E31" s="36">
        <f>SUM(E14:E30)</f>
        <v>215.12678851200005</v>
      </c>
      <c r="F31" s="36">
        <f t="shared" ref="F31:W31" si="8">SUM(F14:F30)</f>
        <v>0</v>
      </c>
      <c r="G31" s="36">
        <f t="shared" si="8"/>
        <v>0</v>
      </c>
      <c r="H31" s="36">
        <f t="shared" si="8"/>
        <v>215.12678851200005</v>
      </c>
      <c r="I31" s="36">
        <f t="shared" si="8"/>
        <v>215.12678851200005</v>
      </c>
      <c r="J31" s="36">
        <f t="shared" si="8"/>
        <v>31.899826786000002</v>
      </c>
      <c r="K31" s="36">
        <f t="shared" si="8"/>
        <v>0</v>
      </c>
      <c r="L31" s="36">
        <f t="shared" si="8"/>
        <v>0</v>
      </c>
      <c r="M31" s="36">
        <f t="shared" si="8"/>
        <v>247.02661529800005</v>
      </c>
      <c r="N31" s="36">
        <f t="shared" si="8"/>
        <v>247.02661529800005</v>
      </c>
      <c r="O31" s="36">
        <f t="shared" si="8"/>
        <v>340.89</v>
      </c>
      <c r="P31" s="36">
        <f t="shared" si="8"/>
        <v>0</v>
      </c>
      <c r="Q31" s="36">
        <f t="shared" si="8"/>
        <v>0</v>
      </c>
      <c r="R31" s="36">
        <f t="shared" si="8"/>
        <v>587.9166152979999</v>
      </c>
      <c r="S31" s="36">
        <f t="shared" si="8"/>
        <v>587.9166152979999</v>
      </c>
      <c r="T31" s="36">
        <f t="shared" si="8"/>
        <v>0</v>
      </c>
      <c r="U31" s="36">
        <f t="shared" si="8"/>
        <v>0</v>
      </c>
      <c r="V31" s="36">
        <f t="shared" si="8"/>
        <v>0</v>
      </c>
      <c r="W31" s="36">
        <f t="shared" si="8"/>
        <v>587.9166152979999</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0</v>
      </c>
      <c r="E41" s="29">
        <v>0</v>
      </c>
      <c r="F41" s="30">
        <v>0</v>
      </c>
      <c r="G41" s="29"/>
      <c r="H41" s="30">
        <f t="shared" ref="H41:H56" si="10">D41+E41-F41-G41</f>
        <v>0</v>
      </c>
      <c r="I41" s="30">
        <f t="shared" ref="I41:I56" si="11">H41</f>
        <v>0</v>
      </c>
      <c r="J41" s="29">
        <v>0</v>
      </c>
      <c r="K41" s="30">
        <v>0</v>
      </c>
      <c r="L41" s="29"/>
      <c r="M41" s="30">
        <f t="shared" ref="M41:M56" si="12">I41+J41-K41-L41</f>
        <v>0</v>
      </c>
      <c r="N41" s="30">
        <f t="shared" ref="N41:N56" si="13">M41</f>
        <v>0</v>
      </c>
      <c r="O41" s="29">
        <v>0</v>
      </c>
      <c r="P41" s="30">
        <v>0</v>
      </c>
      <c r="Q41" s="29"/>
      <c r="R41" s="30">
        <f t="shared" ref="R41:R56" si="14">N41+O41-P41-Q41</f>
        <v>0</v>
      </c>
      <c r="S41" s="30">
        <f t="shared" ref="S41:S56" si="15">R41</f>
        <v>0</v>
      </c>
      <c r="T41" s="29">
        <v>0</v>
      </c>
      <c r="U41" s="30">
        <v>0</v>
      </c>
      <c r="V41" s="29"/>
      <c r="W41" s="30">
        <f t="shared" ref="W41:W56" si="16">S41+T41-U41-V41</f>
        <v>0</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0</v>
      </c>
      <c r="E44" s="29">
        <v>0</v>
      </c>
      <c r="F44" s="30">
        <v>0</v>
      </c>
      <c r="G44" s="29"/>
      <c r="H44" s="30">
        <f t="shared" si="10"/>
        <v>0</v>
      </c>
      <c r="I44" s="30">
        <f t="shared" si="11"/>
        <v>0</v>
      </c>
      <c r="J44" s="29">
        <v>0</v>
      </c>
      <c r="K44" s="30">
        <v>0</v>
      </c>
      <c r="L44" s="29"/>
      <c r="M44" s="30">
        <f t="shared" si="12"/>
        <v>0</v>
      </c>
      <c r="N44" s="30">
        <f t="shared" si="13"/>
        <v>0</v>
      </c>
      <c r="O44" s="29">
        <v>0</v>
      </c>
      <c r="P44" s="30">
        <v>0</v>
      </c>
      <c r="Q44" s="29"/>
      <c r="R44" s="30">
        <f t="shared" si="14"/>
        <v>0</v>
      </c>
      <c r="S44" s="30">
        <f t="shared" si="15"/>
        <v>0</v>
      </c>
      <c r="T44" s="29">
        <v>0</v>
      </c>
      <c r="U44" s="30">
        <v>0</v>
      </c>
      <c r="V44" s="29"/>
      <c r="W44" s="30">
        <f t="shared" si="16"/>
        <v>0</v>
      </c>
    </row>
    <row r="45" spans="1:33" s="32" customFormat="1" x14ac:dyDescent="0.3">
      <c r="A45" s="26"/>
      <c r="B45" s="27">
        <f t="shared" si="17"/>
        <v>6</v>
      </c>
      <c r="C45" s="28" t="s">
        <v>5</v>
      </c>
      <c r="D45" s="30">
        <f t="shared" si="9"/>
        <v>585.65754453199997</v>
      </c>
      <c r="E45" s="29">
        <v>0</v>
      </c>
      <c r="F45" s="30">
        <v>0</v>
      </c>
      <c r="G45" s="29"/>
      <c r="H45" s="30">
        <f t="shared" si="10"/>
        <v>585.65754453199997</v>
      </c>
      <c r="I45" s="30">
        <f t="shared" si="11"/>
        <v>585.65754453199997</v>
      </c>
      <c r="J45" s="29">
        <v>0</v>
      </c>
      <c r="K45" s="30">
        <v>0</v>
      </c>
      <c r="L45" s="29"/>
      <c r="M45" s="30">
        <f t="shared" si="12"/>
        <v>585.65754453199997</v>
      </c>
      <c r="N45" s="30">
        <f t="shared" si="13"/>
        <v>585.65754453199997</v>
      </c>
      <c r="O45" s="29">
        <v>0</v>
      </c>
      <c r="P45" s="30">
        <v>0</v>
      </c>
      <c r="Q45" s="29"/>
      <c r="R45" s="30">
        <f t="shared" si="14"/>
        <v>585.65754453199997</v>
      </c>
      <c r="S45" s="30">
        <f t="shared" si="15"/>
        <v>585.65754453199997</v>
      </c>
      <c r="T45" s="29">
        <v>0</v>
      </c>
      <c r="U45" s="30">
        <v>0</v>
      </c>
      <c r="V45" s="29"/>
      <c r="W45" s="30">
        <f t="shared" si="16"/>
        <v>585.65754453199997</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0</v>
      </c>
      <c r="E49" s="29">
        <v>0</v>
      </c>
      <c r="F49" s="30">
        <v>0</v>
      </c>
      <c r="G49" s="29"/>
      <c r="H49" s="30">
        <f t="shared" si="10"/>
        <v>0</v>
      </c>
      <c r="I49" s="30">
        <f t="shared" si="11"/>
        <v>0</v>
      </c>
      <c r="J49" s="29">
        <v>0</v>
      </c>
      <c r="K49" s="30">
        <v>0</v>
      </c>
      <c r="L49" s="29"/>
      <c r="M49" s="30">
        <f t="shared" si="12"/>
        <v>0</v>
      </c>
      <c r="N49" s="30">
        <f t="shared" si="13"/>
        <v>0</v>
      </c>
      <c r="O49" s="29">
        <v>0</v>
      </c>
      <c r="P49" s="30">
        <v>0</v>
      </c>
      <c r="Q49" s="29"/>
      <c r="R49" s="30">
        <f t="shared" si="14"/>
        <v>0</v>
      </c>
      <c r="S49" s="30">
        <f t="shared" si="15"/>
        <v>0</v>
      </c>
      <c r="T49" s="29">
        <v>0</v>
      </c>
      <c r="U49" s="30">
        <v>0</v>
      </c>
      <c r="V49" s="29"/>
      <c r="W49" s="30">
        <f t="shared" si="16"/>
        <v>0</v>
      </c>
    </row>
    <row r="50" spans="1:23" s="32" customFormat="1" x14ac:dyDescent="0.3">
      <c r="A50" s="26"/>
      <c r="B50" s="27">
        <f t="shared" si="17"/>
        <v>11</v>
      </c>
      <c r="C50" s="28" t="s">
        <v>10</v>
      </c>
      <c r="D50" s="30">
        <f t="shared" si="9"/>
        <v>0.32182470299999999</v>
      </c>
      <c r="E50" s="29">
        <v>0</v>
      </c>
      <c r="F50" s="30">
        <v>0</v>
      </c>
      <c r="G50" s="29"/>
      <c r="H50" s="30">
        <f t="shared" si="10"/>
        <v>0.32182470299999999</v>
      </c>
      <c r="I50" s="30">
        <f t="shared" si="11"/>
        <v>0.32182470299999999</v>
      </c>
      <c r="J50" s="29">
        <v>0</v>
      </c>
      <c r="K50" s="30">
        <v>0</v>
      </c>
      <c r="L50" s="29"/>
      <c r="M50" s="30">
        <f t="shared" si="12"/>
        <v>0.32182470299999999</v>
      </c>
      <c r="N50" s="30">
        <f t="shared" si="13"/>
        <v>0.32182470299999999</v>
      </c>
      <c r="O50" s="29">
        <v>0</v>
      </c>
      <c r="P50" s="30">
        <v>0</v>
      </c>
      <c r="Q50" s="29"/>
      <c r="R50" s="30">
        <f t="shared" si="14"/>
        <v>0.32182470299999999</v>
      </c>
      <c r="S50" s="30">
        <f t="shared" si="15"/>
        <v>0.32182470299999999</v>
      </c>
      <c r="T50" s="29">
        <v>0</v>
      </c>
      <c r="U50" s="30">
        <v>0</v>
      </c>
      <c r="V50" s="29"/>
      <c r="W50" s="30">
        <f t="shared" si="16"/>
        <v>0.32182470299999999</v>
      </c>
    </row>
    <row r="51" spans="1:23" s="37" customFormat="1" x14ac:dyDescent="0.3">
      <c r="A51" s="26"/>
      <c r="B51" s="27">
        <f t="shared" si="17"/>
        <v>12</v>
      </c>
      <c r="C51" s="28" t="s">
        <v>11</v>
      </c>
      <c r="D51" s="30">
        <f t="shared" si="9"/>
        <v>1.6945650569999997</v>
      </c>
      <c r="E51" s="29">
        <v>0</v>
      </c>
      <c r="F51" s="30">
        <v>0</v>
      </c>
      <c r="G51" s="29"/>
      <c r="H51" s="30">
        <f t="shared" si="10"/>
        <v>1.6945650569999997</v>
      </c>
      <c r="I51" s="30">
        <f t="shared" si="11"/>
        <v>1.6945650569999997</v>
      </c>
      <c r="J51" s="29">
        <v>0</v>
      </c>
      <c r="K51" s="30">
        <v>0</v>
      </c>
      <c r="L51" s="29"/>
      <c r="M51" s="30">
        <f t="shared" si="12"/>
        <v>1.6945650569999997</v>
      </c>
      <c r="N51" s="30">
        <f t="shared" si="13"/>
        <v>1.6945650569999997</v>
      </c>
      <c r="O51" s="29">
        <v>0</v>
      </c>
      <c r="P51" s="30">
        <v>0</v>
      </c>
      <c r="Q51" s="29"/>
      <c r="R51" s="30">
        <f t="shared" si="14"/>
        <v>1.6945650569999997</v>
      </c>
      <c r="S51" s="30">
        <f t="shared" si="15"/>
        <v>1.6945650569999997</v>
      </c>
      <c r="T51" s="29">
        <v>0</v>
      </c>
      <c r="U51" s="30">
        <v>0</v>
      </c>
      <c r="V51" s="29"/>
      <c r="W51" s="30">
        <f t="shared" si="16"/>
        <v>1.6945650569999997</v>
      </c>
    </row>
    <row r="52" spans="1:23" s="37" customFormat="1" x14ac:dyDescent="0.3">
      <c r="A52" s="26"/>
      <c r="B52" s="27">
        <f t="shared" si="17"/>
        <v>13</v>
      </c>
      <c r="C52" s="28" t="s">
        <v>12</v>
      </c>
      <c r="D52" s="30">
        <f t="shared" si="9"/>
        <v>0.242681006</v>
      </c>
      <c r="E52" s="29">
        <v>0</v>
      </c>
      <c r="F52" s="30">
        <v>0</v>
      </c>
      <c r="G52" s="29"/>
      <c r="H52" s="30">
        <f t="shared" si="10"/>
        <v>0.242681006</v>
      </c>
      <c r="I52" s="30">
        <f t="shared" si="11"/>
        <v>0.242681006</v>
      </c>
      <c r="J52" s="29">
        <v>0</v>
      </c>
      <c r="K52" s="30">
        <v>0</v>
      </c>
      <c r="L52" s="29"/>
      <c r="M52" s="30">
        <f t="shared" si="12"/>
        <v>0.242681006</v>
      </c>
      <c r="N52" s="30">
        <f t="shared" si="13"/>
        <v>0.242681006</v>
      </c>
      <c r="O52" s="29">
        <v>0</v>
      </c>
      <c r="P52" s="30">
        <v>0</v>
      </c>
      <c r="Q52" s="29"/>
      <c r="R52" s="30">
        <f t="shared" si="14"/>
        <v>0.242681006</v>
      </c>
      <c r="S52" s="30">
        <f t="shared" si="15"/>
        <v>0.242681006</v>
      </c>
      <c r="T52" s="29">
        <v>0</v>
      </c>
      <c r="U52" s="30">
        <v>0</v>
      </c>
      <c r="V52" s="29"/>
      <c r="W52" s="30">
        <f t="shared" si="16"/>
        <v>0.242681006</v>
      </c>
    </row>
    <row r="53" spans="1:23" s="37" customFormat="1" x14ac:dyDescent="0.3">
      <c r="A53" s="26"/>
      <c r="B53" s="27">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587.9166152979999</v>
      </c>
      <c r="E57" s="36">
        <f>SUM(E40:E56)</f>
        <v>0</v>
      </c>
      <c r="F57" s="36">
        <f>SUM(F40:F56)</f>
        <v>0</v>
      </c>
      <c r="G57" s="36">
        <f>SUM(G40:G56)</f>
        <v>0</v>
      </c>
      <c r="H57" s="36">
        <f>SUM(H40:H56)</f>
        <v>587.9166152979999</v>
      </c>
      <c r="I57" s="36">
        <f t="shared" ref="I57:W57" si="18">SUM(I40:I56)</f>
        <v>587.9166152979999</v>
      </c>
      <c r="J57" s="36">
        <f t="shared" si="18"/>
        <v>0</v>
      </c>
      <c r="K57" s="36">
        <f t="shared" si="18"/>
        <v>0</v>
      </c>
      <c r="L57" s="36">
        <f t="shared" si="18"/>
        <v>0</v>
      </c>
      <c r="M57" s="36">
        <f t="shared" si="18"/>
        <v>587.9166152979999</v>
      </c>
      <c r="N57" s="36">
        <f t="shared" si="18"/>
        <v>587.9166152979999</v>
      </c>
      <c r="O57" s="36">
        <f t="shared" si="18"/>
        <v>0</v>
      </c>
      <c r="P57" s="36">
        <f t="shared" si="18"/>
        <v>0</v>
      </c>
      <c r="Q57" s="36">
        <f t="shared" si="18"/>
        <v>0</v>
      </c>
      <c r="R57" s="36">
        <f t="shared" si="18"/>
        <v>587.9166152979999</v>
      </c>
      <c r="S57" s="36">
        <f t="shared" si="18"/>
        <v>587.9166152979999</v>
      </c>
      <c r="T57" s="36">
        <f t="shared" si="18"/>
        <v>0</v>
      </c>
      <c r="U57" s="36">
        <f t="shared" si="18"/>
        <v>0</v>
      </c>
      <c r="V57" s="36">
        <f t="shared" si="18"/>
        <v>0</v>
      </c>
      <c r="W57" s="36">
        <f t="shared" si="18"/>
        <v>587.9166152979999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38.42122963242273</v>
      </c>
      <c r="E69" s="43">
        <f t="shared" si="19"/>
        <v>0</v>
      </c>
      <c r="F69" s="43">
        <f t="shared" ref="F69:F84" si="25">IFERROR(IF(D69=0,0,D69/D15*F15),0)</f>
        <v>0</v>
      </c>
      <c r="G69" s="44"/>
      <c r="H69" s="48">
        <f>D69+E69-F69-G69</f>
        <v>38.42122963242273</v>
      </c>
      <c r="I69" s="45">
        <f t="shared" ref="I69:I84" si="26">H69</f>
        <v>38.42122963242273</v>
      </c>
      <c r="J69" s="43">
        <f t="shared" ref="J69:J84" si="27">IF((IFERROR(I69/((I15+J15)*90%),0))&lt;70%,MIN((MAX((I15+J15)*90%-I69,0)),(I15+J15/2)*$A69),MAX((J15+I15)*90%-I69,0)/J$86)</f>
        <v>0</v>
      </c>
      <c r="K69" s="43">
        <f t="shared" ref="K69:K84" si="28">IFERROR(IF(I69=0,0,I69/I15*K15),0)</f>
        <v>0</v>
      </c>
      <c r="L69" s="44"/>
      <c r="M69" s="45">
        <f t="shared" si="20"/>
        <v>38.42122963242273</v>
      </c>
      <c r="N69" s="43">
        <f t="shared" ref="N69:N84" si="29">M69</f>
        <v>38.42122963242273</v>
      </c>
      <c r="O69" s="43">
        <f t="shared" si="21"/>
        <v>0</v>
      </c>
      <c r="P69" s="43">
        <f t="shared" si="22"/>
        <v>0</v>
      </c>
      <c r="Q69" s="44"/>
      <c r="R69" s="43">
        <f t="shared" ref="R69:R84" si="30">N69+O69-P69-Q69</f>
        <v>38.42122963242273</v>
      </c>
      <c r="S69" s="45">
        <f t="shared" ref="S69:S84" si="31">R69</f>
        <v>38.42122963242273</v>
      </c>
      <c r="T69" s="43">
        <f t="shared" si="23"/>
        <v>0</v>
      </c>
      <c r="U69" s="43">
        <f t="shared" si="24"/>
        <v>0</v>
      </c>
      <c r="V69" s="44"/>
      <c r="W69" s="45">
        <f t="shared" ref="W69:W84" si="32">S69+T69-U69-V69</f>
        <v>38.42122963242273</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167.00775908561747</v>
      </c>
      <c r="E71" s="43">
        <f t="shared" si="19"/>
        <v>0</v>
      </c>
      <c r="F71" s="43">
        <f t="shared" si="25"/>
        <v>0</v>
      </c>
      <c r="G71" s="44"/>
      <c r="H71" s="43">
        <f t="shared" si="34"/>
        <v>167.00775908561747</v>
      </c>
      <c r="I71" s="45">
        <f t="shared" si="26"/>
        <v>167.00775908561747</v>
      </c>
      <c r="J71" s="43">
        <f t="shared" si="27"/>
        <v>0</v>
      </c>
      <c r="K71" s="43">
        <f t="shared" si="28"/>
        <v>0</v>
      </c>
      <c r="L71" s="44"/>
      <c r="M71" s="45">
        <f t="shared" si="20"/>
        <v>167.00775908561747</v>
      </c>
      <c r="N71" s="43">
        <f t="shared" si="29"/>
        <v>167.00775908561747</v>
      </c>
      <c r="O71" s="43">
        <f t="shared" si="21"/>
        <v>0</v>
      </c>
      <c r="P71" s="43">
        <f t="shared" si="22"/>
        <v>0</v>
      </c>
      <c r="Q71" s="44"/>
      <c r="R71" s="43">
        <f t="shared" si="30"/>
        <v>167.00775908561747</v>
      </c>
      <c r="S71" s="45">
        <f t="shared" si="31"/>
        <v>167.00775908561747</v>
      </c>
      <c r="T71" s="43">
        <f t="shared" si="23"/>
        <v>0</v>
      </c>
      <c r="U71" s="43">
        <f t="shared" si="24"/>
        <v>0</v>
      </c>
      <c r="V71" s="44"/>
      <c r="W71" s="45">
        <f t="shared" si="32"/>
        <v>167.00775908561747</v>
      </c>
      <c r="Y71" s="46">
        <v>5.28E-2</v>
      </c>
    </row>
    <row r="72" spans="1:25" x14ac:dyDescent="0.3">
      <c r="A72" s="46">
        <v>3.3399999999999999E-2</v>
      </c>
      <c r="B72" s="41">
        <f t="shared" si="33"/>
        <v>5</v>
      </c>
      <c r="C72" s="42" t="s">
        <v>4</v>
      </c>
      <c r="D72" s="43">
        <v>40.628801822832223</v>
      </c>
      <c r="E72" s="43">
        <f t="shared" si="19"/>
        <v>0</v>
      </c>
      <c r="F72" s="43">
        <f t="shared" si="25"/>
        <v>0</v>
      </c>
      <c r="G72" s="44"/>
      <c r="H72" s="43">
        <f t="shared" si="34"/>
        <v>40.628801822832223</v>
      </c>
      <c r="I72" s="45">
        <f t="shared" si="26"/>
        <v>40.628801822832223</v>
      </c>
      <c r="J72" s="43">
        <f t="shared" si="27"/>
        <v>0</v>
      </c>
      <c r="K72" s="43">
        <f t="shared" si="28"/>
        <v>0</v>
      </c>
      <c r="L72" s="44"/>
      <c r="M72" s="45">
        <f t="shared" si="20"/>
        <v>40.628801822832223</v>
      </c>
      <c r="N72" s="43">
        <f t="shared" si="29"/>
        <v>40.628801822832223</v>
      </c>
      <c r="O72" s="43">
        <f t="shared" si="21"/>
        <v>0</v>
      </c>
      <c r="P72" s="43">
        <f t="shared" si="22"/>
        <v>0</v>
      </c>
      <c r="Q72" s="44"/>
      <c r="R72" s="43">
        <f t="shared" si="30"/>
        <v>40.628801822832223</v>
      </c>
      <c r="S72" s="45">
        <f t="shared" si="31"/>
        <v>40.628801822832223</v>
      </c>
      <c r="T72" s="43">
        <f t="shared" si="23"/>
        <v>0</v>
      </c>
      <c r="U72" s="43">
        <f t="shared" si="24"/>
        <v>0</v>
      </c>
      <c r="V72" s="44"/>
      <c r="W72" s="45">
        <f t="shared" si="32"/>
        <v>40.628801822832223</v>
      </c>
      <c r="Y72" s="46">
        <v>3.3399999999999999E-2</v>
      </c>
    </row>
    <row r="73" spans="1:25" x14ac:dyDescent="0.3">
      <c r="A73" s="46">
        <v>5.28E-2</v>
      </c>
      <c r="B73" s="41">
        <f t="shared" si="33"/>
        <v>6</v>
      </c>
      <c r="C73" s="42" t="s">
        <v>5</v>
      </c>
      <c r="D73" s="43">
        <v>3445.1018440158523</v>
      </c>
      <c r="E73" s="43">
        <f t="shared" si="19"/>
        <v>0</v>
      </c>
      <c r="F73" s="43">
        <f>IFERROR(IF(D73=0,0,D73/D19*F19),0)</f>
        <v>0</v>
      </c>
      <c r="G73" s="44"/>
      <c r="H73" s="43">
        <f t="shared" si="34"/>
        <v>3445.1018440158523</v>
      </c>
      <c r="I73" s="45">
        <f t="shared" si="26"/>
        <v>3445.1018440158523</v>
      </c>
      <c r="J73" s="43">
        <f t="shared" si="27"/>
        <v>0</v>
      </c>
      <c r="K73" s="43">
        <f t="shared" si="28"/>
        <v>0</v>
      </c>
      <c r="L73" s="44"/>
      <c r="M73" s="45">
        <f t="shared" si="20"/>
        <v>3445.1018440158523</v>
      </c>
      <c r="N73" s="43">
        <f t="shared" si="29"/>
        <v>3445.1018440158523</v>
      </c>
      <c r="O73" s="43">
        <f t="shared" si="21"/>
        <v>0</v>
      </c>
      <c r="P73" s="43">
        <f t="shared" si="22"/>
        <v>0</v>
      </c>
      <c r="Q73" s="44"/>
      <c r="R73" s="43">
        <f t="shared" si="30"/>
        <v>3445.1018440158523</v>
      </c>
      <c r="S73" s="45">
        <f t="shared" si="31"/>
        <v>3445.1018440158523</v>
      </c>
      <c r="T73" s="43">
        <f t="shared" si="23"/>
        <v>0</v>
      </c>
      <c r="U73" s="43">
        <f t="shared" si="24"/>
        <v>0</v>
      </c>
      <c r="V73" s="44"/>
      <c r="W73" s="45">
        <f t="shared" si="32"/>
        <v>3445.1018440158523</v>
      </c>
      <c r="Y73" s="46">
        <v>5.28E-2</v>
      </c>
    </row>
    <row r="74" spans="1:25" x14ac:dyDescent="0.3">
      <c r="A74" s="46">
        <v>0.18</v>
      </c>
      <c r="B74" s="41">
        <f t="shared" si="33"/>
        <v>7</v>
      </c>
      <c r="C74" s="42" t="s">
        <v>6</v>
      </c>
      <c r="D74" s="4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4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43">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43">
        <v>0.45267998064064585</v>
      </c>
      <c r="E77" s="43">
        <f t="shared" si="19"/>
        <v>0</v>
      </c>
      <c r="F77" s="43">
        <f t="shared" si="25"/>
        <v>0</v>
      </c>
      <c r="G77" s="44"/>
      <c r="H77" s="43">
        <f t="shared" si="34"/>
        <v>0.45267998064064585</v>
      </c>
      <c r="I77" s="45">
        <f t="shared" si="26"/>
        <v>0.45267998064064585</v>
      </c>
      <c r="J77" s="43">
        <f t="shared" si="27"/>
        <v>0</v>
      </c>
      <c r="K77" s="43">
        <f t="shared" si="28"/>
        <v>0</v>
      </c>
      <c r="L77" s="44"/>
      <c r="M77" s="45">
        <f t="shared" si="20"/>
        <v>0.45267998064064585</v>
      </c>
      <c r="N77" s="43">
        <f t="shared" si="29"/>
        <v>0.45267998064064585</v>
      </c>
      <c r="O77" s="43">
        <f t="shared" si="21"/>
        <v>0</v>
      </c>
      <c r="P77" s="43">
        <f t="shared" si="22"/>
        <v>0</v>
      </c>
      <c r="Q77" s="44"/>
      <c r="R77" s="43">
        <f t="shared" si="30"/>
        <v>0.45267998064064585</v>
      </c>
      <c r="S77" s="45">
        <f t="shared" si="31"/>
        <v>0.45267998064064585</v>
      </c>
      <c r="T77" s="43">
        <f t="shared" si="23"/>
        <v>0</v>
      </c>
      <c r="U77" s="43">
        <f t="shared" si="24"/>
        <v>0</v>
      </c>
      <c r="V77" s="44"/>
      <c r="W77" s="45">
        <f t="shared" si="32"/>
        <v>0.45267998064064585</v>
      </c>
      <c r="Y77" s="46">
        <v>9.5000000000000001E-2</v>
      </c>
    </row>
    <row r="78" spans="1:25" x14ac:dyDescent="0.3">
      <c r="A78" s="46">
        <v>6.3299999999999995E-2</v>
      </c>
      <c r="B78" s="41">
        <f t="shared" si="33"/>
        <v>11</v>
      </c>
      <c r="C78" s="42" t="s">
        <v>10</v>
      </c>
      <c r="D78" s="43">
        <v>4.5589464772992312E-2</v>
      </c>
      <c r="E78" s="43">
        <f t="shared" si="19"/>
        <v>2.8135175714999999E-3</v>
      </c>
      <c r="F78" s="43">
        <f t="shared" si="25"/>
        <v>0</v>
      </c>
      <c r="G78" s="44"/>
      <c r="H78" s="43">
        <f t="shared" si="34"/>
        <v>4.8402982344492314E-2</v>
      </c>
      <c r="I78" s="45">
        <f t="shared" si="26"/>
        <v>4.8402982344492314E-2</v>
      </c>
      <c r="J78" s="43">
        <f t="shared" si="27"/>
        <v>8.251769421449999E-3</v>
      </c>
      <c r="K78" s="43">
        <f t="shared" si="28"/>
        <v>0</v>
      </c>
      <c r="L78" s="44"/>
      <c r="M78" s="45">
        <f t="shared" si="20"/>
        <v>5.6654751765942313E-2</v>
      </c>
      <c r="N78" s="43">
        <f t="shared" si="29"/>
        <v>5.6654751765942313E-2</v>
      </c>
      <c r="O78" s="43">
        <f t="shared" si="21"/>
        <v>1.5624003699899998E-2</v>
      </c>
      <c r="P78" s="43">
        <f t="shared" si="22"/>
        <v>0</v>
      </c>
      <c r="Q78" s="44"/>
      <c r="R78" s="43">
        <f t="shared" si="30"/>
        <v>7.2278755465842309E-2</v>
      </c>
      <c r="S78" s="45">
        <f t="shared" si="31"/>
        <v>7.2278755465842309E-2</v>
      </c>
      <c r="T78" s="43">
        <f t="shared" si="23"/>
        <v>2.0371503699899998E-2</v>
      </c>
      <c r="U78" s="43">
        <f t="shared" si="24"/>
        <v>0</v>
      </c>
      <c r="V78" s="44"/>
      <c r="W78" s="45">
        <f t="shared" si="32"/>
        <v>9.2650259165742307E-2</v>
      </c>
      <c r="Y78" s="46">
        <v>6.3299999999999995E-2</v>
      </c>
    </row>
    <row r="79" spans="1:25" x14ac:dyDescent="0.3">
      <c r="A79" s="46">
        <v>6.3299999999999995E-2</v>
      </c>
      <c r="B79" s="41">
        <f t="shared" si="33"/>
        <v>12</v>
      </c>
      <c r="C79" s="42" t="s">
        <v>11</v>
      </c>
      <c r="D79" s="43">
        <v>0.16103700634608137</v>
      </c>
      <c r="E79" s="43">
        <f t="shared" si="19"/>
        <v>0</v>
      </c>
      <c r="F79" s="43">
        <f t="shared" si="25"/>
        <v>0</v>
      </c>
      <c r="G79" s="49"/>
      <c r="H79" s="43">
        <f t="shared" si="34"/>
        <v>0.16103700634608137</v>
      </c>
      <c r="I79" s="45">
        <f t="shared" si="26"/>
        <v>0.16103700634608137</v>
      </c>
      <c r="J79" s="43">
        <f t="shared" si="27"/>
        <v>4.9070613259649995E-2</v>
      </c>
      <c r="K79" s="43">
        <f t="shared" si="28"/>
        <v>0</v>
      </c>
      <c r="L79" s="44"/>
      <c r="M79" s="45">
        <f t="shared" si="20"/>
        <v>0.21010761960573138</v>
      </c>
      <c r="N79" s="43">
        <f t="shared" si="29"/>
        <v>0.21010761960573138</v>
      </c>
      <c r="O79" s="43">
        <f t="shared" si="21"/>
        <v>0.10125246810809997</v>
      </c>
      <c r="P79" s="43">
        <f t="shared" si="22"/>
        <v>0</v>
      </c>
      <c r="Q79" s="44"/>
      <c r="R79" s="43">
        <f t="shared" si="30"/>
        <v>0.31136008771383133</v>
      </c>
      <c r="S79" s="45">
        <f t="shared" si="31"/>
        <v>0.31136008771383133</v>
      </c>
      <c r="T79" s="43">
        <f t="shared" si="23"/>
        <v>0.10726596810809998</v>
      </c>
      <c r="U79" s="43">
        <f t="shared" si="24"/>
        <v>0</v>
      </c>
      <c r="V79" s="44"/>
      <c r="W79" s="45">
        <f t="shared" si="32"/>
        <v>0.4186260558219313</v>
      </c>
      <c r="Y79" s="46">
        <v>6.3299999999999995E-2</v>
      </c>
    </row>
    <row r="80" spans="1:25" x14ac:dyDescent="0.3">
      <c r="A80" s="46">
        <v>6.3299999999999995E-2</v>
      </c>
      <c r="B80" s="41">
        <f t="shared" si="33"/>
        <v>13</v>
      </c>
      <c r="C80" s="28" t="s">
        <v>12</v>
      </c>
      <c r="D80" s="43">
        <v>0</v>
      </c>
      <c r="E80" s="43">
        <f t="shared" si="19"/>
        <v>1.0919251898999999E-3</v>
      </c>
      <c r="F80" s="43">
        <f t="shared" si="25"/>
        <v>0</v>
      </c>
      <c r="G80" s="49"/>
      <c r="H80" s="43">
        <f t="shared" si="34"/>
        <v>1.0919251898999999E-3</v>
      </c>
      <c r="I80" s="45">
        <f t="shared" si="26"/>
        <v>1.0919251898999999E-3</v>
      </c>
      <c r="J80" s="43">
        <f t="shared" si="27"/>
        <v>3.3922790297999995E-3</v>
      </c>
      <c r="K80" s="43">
        <f t="shared" si="28"/>
        <v>0</v>
      </c>
      <c r="L80" s="44"/>
      <c r="M80" s="45">
        <f t="shared" si="20"/>
        <v>4.4842042196999998E-3</v>
      </c>
      <c r="N80" s="43">
        <f t="shared" si="29"/>
        <v>4.4842042196999998E-3</v>
      </c>
      <c r="O80" s="43">
        <f t="shared" si="21"/>
        <v>9.9812076797999999E-3</v>
      </c>
      <c r="P80" s="43">
        <f t="shared" si="22"/>
        <v>0</v>
      </c>
      <c r="Q80" s="44"/>
      <c r="R80" s="43">
        <f t="shared" si="30"/>
        <v>1.44654118995E-2</v>
      </c>
      <c r="S80" s="45">
        <f t="shared" si="31"/>
        <v>1.44654118995E-2</v>
      </c>
      <c r="T80" s="43">
        <f t="shared" si="23"/>
        <v>1.53617076798E-2</v>
      </c>
      <c r="U80" s="43">
        <f t="shared" si="24"/>
        <v>0</v>
      </c>
      <c r="V80" s="44"/>
      <c r="W80" s="45">
        <f t="shared" si="32"/>
        <v>2.9827119579299999E-2</v>
      </c>
      <c r="Y80" s="46">
        <v>6.3299999999999995E-2</v>
      </c>
    </row>
    <row r="81" spans="1:33" x14ac:dyDescent="0.3">
      <c r="A81" s="46">
        <v>0.15</v>
      </c>
      <c r="B81" s="41">
        <f t="shared" si="33"/>
        <v>14</v>
      </c>
      <c r="C81" s="28" t="s">
        <v>13</v>
      </c>
      <c r="D81" s="4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43">
        <v>0.1551901180968287</v>
      </c>
      <c r="E82" s="43">
        <f>IF((IFERROR(D82/((D28+E28)*100%),0))&lt;70%,MIN((MAX((D28+E28)*100%-D82,0)),(D28+E28/2)*$Y82),MAX((E28+D28)*100%-D82,0)/E$86)</f>
        <v>0</v>
      </c>
      <c r="F82" s="43">
        <f t="shared" si="25"/>
        <v>0</v>
      </c>
      <c r="G82" s="49"/>
      <c r="H82" s="43">
        <f t="shared" si="34"/>
        <v>0.1551901180968287</v>
      </c>
      <c r="I82" s="45">
        <f t="shared" si="26"/>
        <v>0.1551901180968287</v>
      </c>
      <c r="J82" s="43">
        <f>IF((IFERROR(I82/((I28+J28)*100%),0))&lt;70%,MIN((MAX((I28+J28)*100%-I82,0)),(I28+J28/2)*$A82),MAX((J28+I28)*100%-I82,0)/J$86)</f>
        <v>0</v>
      </c>
      <c r="K82" s="43">
        <f t="shared" si="28"/>
        <v>0</v>
      </c>
      <c r="L82" s="44"/>
      <c r="M82" s="45">
        <f t="shared" si="20"/>
        <v>0.1551901180968287</v>
      </c>
      <c r="N82" s="43">
        <f t="shared" si="29"/>
        <v>0.1551901180968287</v>
      </c>
      <c r="O82" s="43">
        <f>IF((IFERROR(N82/((N28+O28)*100%),0))&lt;70%,MIN((MAX((N28+O28)*100%-N82,0)),(N28+O28/2)*$A109),MAX((O28+N28)*100%-N82,0)/O$86)</f>
        <v>0</v>
      </c>
      <c r="P82" s="43">
        <f t="shared" si="22"/>
        <v>0</v>
      </c>
      <c r="Q82" s="44"/>
      <c r="R82" s="43">
        <f t="shared" si="30"/>
        <v>0.1551901180968287</v>
      </c>
      <c r="S82" s="45">
        <f t="shared" si="31"/>
        <v>0.1551901180968287</v>
      </c>
      <c r="T82" s="43">
        <f>IF((IFERROR(S82/((S28+T28)*100%),0))&lt;70%,MIN((MAX((S28+T28)*100%-S82,0)),(S28+T28/2)*$A109),MAX((T28+S28)*100%-S82,0)/T$86)</f>
        <v>0</v>
      </c>
      <c r="U82" s="43">
        <f t="shared" si="24"/>
        <v>0</v>
      </c>
      <c r="V82" s="44"/>
      <c r="W82" s="45">
        <f t="shared" si="32"/>
        <v>0.1551901180968287</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3691.9741311265816</v>
      </c>
      <c r="E85" s="36">
        <f>SUM(E68:E84)</f>
        <v>3.9054427613999998E-3</v>
      </c>
      <c r="F85" s="36">
        <f t="shared" ref="F85:W85" si="35">SUM(F68:F84)</f>
        <v>0</v>
      </c>
      <c r="G85" s="36">
        <f t="shared" si="35"/>
        <v>0</v>
      </c>
      <c r="H85" s="36">
        <f t="shared" si="35"/>
        <v>3691.9780365693432</v>
      </c>
      <c r="I85" s="36">
        <f t="shared" si="35"/>
        <v>3691.9780365693432</v>
      </c>
      <c r="J85" s="36">
        <f t="shared" si="35"/>
        <v>6.0714661710899995E-2</v>
      </c>
      <c r="K85" s="36">
        <f t="shared" si="35"/>
        <v>0</v>
      </c>
      <c r="L85" s="36">
        <f t="shared" si="35"/>
        <v>0</v>
      </c>
      <c r="M85" s="36">
        <f t="shared" si="35"/>
        <v>3692.038751231054</v>
      </c>
      <c r="N85" s="36">
        <f t="shared" si="35"/>
        <v>3692.038751231054</v>
      </c>
      <c r="O85" s="36">
        <f t="shared" si="35"/>
        <v>0.12685767948779997</v>
      </c>
      <c r="P85" s="36">
        <f t="shared" si="35"/>
        <v>0</v>
      </c>
      <c r="Q85" s="36">
        <f t="shared" si="35"/>
        <v>0</v>
      </c>
      <c r="R85" s="36">
        <f t="shared" si="35"/>
        <v>3692.1656089105413</v>
      </c>
      <c r="S85" s="36">
        <f t="shared" si="35"/>
        <v>3692.1656089105413</v>
      </c>
      <c r="T85" s="36">
        <f t="shared" si="35"/>
        <v>0.14299917948779997</v>
      </c>
      <c r="U85" s="36">
        <f t="shared" si="35"/>
        <v>0</v>
      </c>
      <c r="V85" s="36">
        <f t="shared" si="35"/>
        <v>0</v>
      </c>
      <c r="W85" s="36">
        <f t="shared" si="35"/>
        <v>3692.3086080900289</v>
      </c>
    </row>
    <row r="86" spans="1:33" ht="16" x14ac:dyDescent="0.3">
      <c r="A86" s="85"/>
      <c r="B86" s="38"/>
      <c r="C86" s="51" t="s">
        <v>87</v>
      </c>
      <c r="D86" s="52"/>
      <c r="E86" s="53">
        <v>19.394520547945202</v>
      </c>
      <c r="F86" s="52">
        <f>E85-F85</f>
        <v>3.9054427613999998E-3</v>
      </c>
      <c r="G86" s="52"/>
      <c r="H86" s="52"/>
      <c r="I86" s="54"/>
      <c r="J86" s="53">
        <f>E86-1</f>
        <v>18.394520547945202</v>
      </c>
      <c r="K86" s="54"/>
      <c r="L86" s="54"/>
      <c r="M86" s="54"/>
      <c r="N86" s="52"/>
      <c r="O86" s="53">
        <f>J86-1</f>
        <v>17.394520547945202</v>
      </c>
      <c r="P86" s="52"/>
      <c r="Q86" s="52"/>
      <c r="R86" s="52"/>
      <c r="S86" s="54"/>
      <c r="T86" s="53">
        <f>O86-1</f>
        <v>16.394520547945202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38.42122963242273</v>
      </c>
      <c r="E96" s="43">
        <f t="shared" si="37"/>
        <v>0</v>
      </c>
      <c r="F96" s="43">
        <f t="shared" si="38"/>
        <v>0</v>
      </c>
      <c r="G96" s="44"/>
      <c r="H96" s="45">
        <f t="shared" ref="H96:H111" si="46">D96+E96-F96-G96</f>
        <v>38.42122963242273</v>
      </c>
      <c r="I96" s="30">
        <f t="shared" ref="I96:I111" si="47">H96</f>
        <v>38.42122963242273</v>
      </c>
      <c r="J96" s="43">
        <f t="shared" si="39"/>
        <v>0</v>
      </c>
      <c r="K96" s="43">
        <f t="shared" si="40"/>
        <v>0</v>
      </c>
      <c r="L96" s="29"/>
      <c r="M96" s="30">
        <f t="shared" ref="M96:M111" si="48">I96+J96-K96-L96</f>
        <v>38.42122963242273</v>
      </c>
      <c r="N96" s="30">
        <f t="shared" ref="N96:N111" si="49">M96</f>
        <v>38.42122963242273</v>
      </c>
      <c r="O96" s="43">
        <f t="shared" si="41"/>
        <v>0</v>
      </c>
      <c r="P96" s="43">
        <f t="shared" si="42"/>
        <v>0</v>
      </c>
      <c r="Q96" s="29"/>
      <c r="R96" s="30">
        <f t="shared" ref="R96:R111" si="50">N96+O96-P96-Q96</f>
        <v>38.42122963242273</v>
      </c>
      <c r="S96" s="30">
        <f t="shared" ref="S96:S111" si="51">R96</f>
        <v>38.42122963242273</v>
      </c>
      <c r="T96" s="43">
        <f>IF((IFERROR(S96/((S41+T41)*90%),0))&lt;70%,MIN((MAX((S41+T41)*90%-S96,0)),(S41+T41/2)*$A96),MAX((T41+S41)*90%-S96,0)/T$113)</f>
        <v>0</v>
      </c>
      <c r="U96" s="43">
        <f t="shared" si="44"/>
        <v>0</v>
      </c>
      <c r="V96" s="29"/>
      <c r="W96" s="30">
        <f t="shared" ref="W96:W111" si="52">S96+T96-U96-V96</f>
        <v>38.42122963242273</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167.00775908561747</v>
      </c>
      <c r="E98" s="43">
        <f t="shared" si="37"/>
        <v>0</v>
      </c>
      <c r="F98" s="43">
        <f t="shared" si="38"/>
        <v>0</v>
      </c>
      <c r="G98" s="44"/>
      <c r="H98" s="45">
        <f t="shared" si="46"/>
        <v>167.00775908561747</v>
      </c>
      <c r="I98" s="30">
        <f t="shared" si="47"/>
        <v>167.00775908561747</v>
      </c>
      <c r="J98" s="43">
        <f t="shared" si="39"/>
        <v>0</v>
      </c>
      <c r="K98" s="43">
        <f t="shared" si="40"/>
        <v>0</v>
      </c>
      <c r="L98" s="29"/>
      <c r="M98" s="30">
        <f t="shared" si="48"/>
        <v>167.00775908561747</v>
      </c>
      <c r="N98" s="30">
        <f t="shared" si="49"/>
        <v>167.00775908561747</v>
      </c>
      <c r="O98" s="43">
        <f t="shared" si="41"/>
        <v>0</v>
      </c>
      <c r="P98" s="43">
        <f t="shared" si="42"/>
        <v>0</v>
      </c>
      <c r="Q98" s="29"/>
      <c r="R98" s="30">
        <f t="shared" si="50"/>
        <v>167.00775908561747</v>
      </c>
      <c r="S98" s="30">
        <f t="shared" si="51"/>
        <v>167.00775908561747</v>
      </c>
      <c r="T98" s="43">
        <f t="shared" si="43"/>
        <v>0</v>
      </c>
      <c r="U98" s="43">
        <f t="shared" si="44"/>
        <v>0</v>
      </c>
      <c r="V98" s="29"/>
      <c r="W98" s="30">
        <f t="shared" si="52"/>
        <v>167.00775908561747</v>
      </c>
    </row>
    <row r="99" spans="1:23" x14ac:dyDescent="0.3">
      <c r="A99" s="46">
        <f t="shared" si="45"/>
        <v>3.3399999999999999E-2</v>
      </c>
      <c r="B99" s="41">
        <f t="shared" si="53"/>
        <v>5</v>
      </c>
      <c r="C99" s="42" t="s">
        <v>4</v>
      </c>
      <c r="D99" s="45">
        <f t="shared" si="36"/>
        <v>40.628801822832223</v>
      </c>
      <c r="E99" s="43">
        <f t="shared" si="37"/>
        <v>0</v>
      </c>
      <c r="F99" s="43">
        <f t="shared" si="38"/>
        <v>0</v>
      </c>
      <c r="G99" s="44"/>
      <c r="H99" s="45">
        <f t="shared" si="46"/>
        <v>40.628801822832223</v>
      </c>
      <c r="I99" s="30">
        <f t="shared" si="47"/>
        <v>40.628801822832223</v>
      </c>
      <c r="J99" s="43">
        <f t="shared" si="39"/>
        <v>0</v>
      </c>
      <c r="K99" s="43">
        <f t="shared" si="40"/>
        <v>0</v>
      </c>
      <c r="L99" s="29"/>
      <c r="M99" s="30">
        <f t="shared" si="48"/>
        <v>40.628801822832223</v>
      </c>
      <c r="N99" s="30">
        <f t="shared" si="49"/>
        <v>40.628801822832223</v>
      </c>
      <c r="O99" s="43">
        <f t="shared" si="41"/>
        <v>0</v>
      </c>
      <c r="P99" s="43">
        <f t="shared" si="42"/>
        <v>0</v>
      </c>
      <c r="Q99" s="29"/>
      <c r="R99" s="30">
        <f t="shared" si="50"/>
        <v>40.628801822832223</v>
      </c>
      <c r="S99" s="30">
        <f t="shared" si="51"/>
        <v>40.628801822832223</v>
      </c>
      <c r="T99" s="43">
        <f t="shared" si="43"/>
        <v>0</v>
      </c>
      <c r="U99" s="43">
        <f t="shared" si="44"/>
        <v>0</v>
      </c>
      <c r="V99" s="29"/>
      <c r="W99" s="30">
        <f t="shared" si="52"/>
        <v>40.628801822832223</v>
      </c>
    </row>
    <row r="100" spans="1:23" x14ac:dyDescent="0.3">
      <c r="A100" s="46">
        <f t="shared" si="45"/>
        <v>5.28E-2</v>
      </c>
      <c r="B100" s="41">
        <f t="shared" si="53"/>
        <v>6</v>
      </c>
      <c r="C100" s="42" t="s">
        <v>5</v>
      </c>
      <c r="D100" s="45">
        <f t="shared" si="36"/>
        <v>3445.1018440158523</v>
      </c>
      <c r="E100" s="43">
        <f t="shared" si="37"/>
        <v>0</v>
      </c>
      <c r="F100" s="43">
        <f t="shared" si="38"/>
        <v>0</v>
      </c>
      <c r="G100" s="44"/>
      <c r="H100" s="45">
        <f t="shared" si="46"/>
        <v>3445.1018440158523</v>
      </c>
      <c r="I100" s="30">
        <f t="shared" si="47"/>
        <v>3445.1018440158523</v>
      </c>
      <c r="J100" s="43">
        <f t="shared" si="39"/>
        <v>0</v>
      </c>
      <c r="K100" s="43">
        <f t="shared" si="40"/>
        <v>0</v>
      </c>
      <c r="L100" s="29"/>
      <c r="M100" s="30">
        <f t="shared" si="48"/>
        <v>3445.1018440158523</v>
      </c>
      <c r="N100" s="30">
        <f t="shared" si="49"/>
        <v>3445.1018440158523</v>
      </c>
      <c r="O100" s="43">
        <f t="shared" si="41"/>
        <v>0</v>
      </c>
      <c r="P100" s="43">
        <f t="shared" si="42"/>
        <v>0</v>
      </c>
      <c r="Q100" s="29"/>
      <c r="R100" s="30">
        <f t="shared" si="50"/>
        <v>3445.1018440158523</v>
      </c>
      <c r="S100" s="30">
        <f t="shared" si="51"/>
        <v>3445.1018440158523</v>
      </c>
      <c r="T100" s="43">
        <f t="shared" si="43"/>
        <v>0</v>
      </c>
      <c r="U100" s="43">
        <f t="shared" si="44"/>
        <v>0</v>
      </c>
      <c r="V100" s="29"/>
      <c r="W100" s="30">
        <f t="shared" si="52"/>
        <v>3445.1018440158523</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0</v>
      </c>
      <c r="E103" s="43">
        <f t="shared" si="37"/>
        <v>0</v>
      </c>
      <c r="F103" s="43">
        <f t="shared" si="38"/>
        <v>0</v>
      </c>
      <c r="G103" s="44"/>
      <c r="H103" s="45">
        <f t="shared" si="46"/>
        <v>0</v>
      </c>
      <c r="I103" s="30">
        <f t="shared" si="47"/>
        <v>0</v>
      </c>
      <c r="J103" s="43">
        <f t="shared" si="39"/>
        <v>0</v>
      </c>
      <c r="K103" s="43">
        <f t="shared" si="40"/>
        <v>0</v>
      </c>
      <c r="L103" s="29"/>
      <c r="M103" s="30">
        <f t="shared" si="48"/>
        <v>0</v>
      </c>
      <c r="N103" s="30">
        <f t="shared" si="49"/>
        <v>0</v>
      </c>
      <c r="O103" s="43">
        <f t="shared" si="41"/>
        <v>0</v>
      </c>
      <c r="P103" s="43">
        <f t="shared" si="42"/>
        <v>0</v>
      </c>
      <c r="Q103" s="29"/>
      <c r="R103" s="30">
        <f t="shared" si="50"/>
        <v>0</v>
      </c>
      <c r="S103" s="30">
        <f t="shared" si="51"/>
        <v>0</v>
      </c>
      <c r="T103" s="43">
        <f t="shared" si="43"/>
        <v>0</v>
      </c>
      <c r="U103" s="43">
        <f t="shared" si="44"/>
        <v>0</v>
      </c>
      <c r="V103" s="29"/>
      <c r="W103" s="30">
        <f t="shared" si="52"/>
        <v>0</v>
      </c>
    </row>
    <row r="104" spans="1:23" x14ac:dyDescent="0.3">
      <c r="A104" s="46">
        <f t="shared" si="45"/>
        <v>9.5000000000000001E-2</v>
      </c>
      <c r="B104" s="41">
        <f t="shared" si="53"/>
        <v>10</v>
      </c>
      <c r="C104" s="42" t="s">
        <v>9</v>
      </c>
      <c r="D104" s="45">
        <f t="shared" si="36"/>
        <v>0.45267998064064585</v>
      </c>
      <c r="E104" s="43">
        <f t="shared" si="37"/>
        <v>0</v>
      </c>
      <c r="F104" s="43">
        <f t="shared" si="38"/>
        <v>0</v>
      </c>
      <c r="G104" s="44"/>
      <c r="H104" s="45">
        <f t="shared" si="46"/>
        <v>0.45267998064064585</v>
      </c>
      <c r="I104" s="30">
        <f t="shared" si="47"/>
        <v>0.45267998064064585</v>
      </c>
      <c r="J104" s="43">
        <f t="shared" si="39"/>
        <v>0</v>
      </c>
      <c r="K104" s="43">
        <f t="shared" si="40"/>
        <v>0</v>
      </c>
      <c r="L104" s="29"/>
      <c r="M104" s="30">
        <f t="shared" si="48"/>
        <v>0.45267998064064585</v>
      </c>
      <c r="N104" s="30">
        <f t="shared" si="49"/>
        <v>0.45267998064064585</v>
      </c>
      <c r="O104" s="43">
        <f t="shared" si="41"/>
        <v>0</v>
      </c>
      <c r="P104" s="43">
        <f t="shared" si="42"/>
        <v>0</v>
      </c>
      <c r="Q104" s="29"/>
      <c r="R104" s="30">
        <f t="shared" si="50"/>
        <v>0.45267998064064585</v>
      </c>
      <c r="S104" s="30">
        <f t="shared" si="51"/>
        <v>0.45267998064064585</v>
      </c>
      <c r="T104" s="43">
        <f t="shared" si="43"/>
        <v>0</v>
      </c>
      <c r="U104" s="43">
        <f t="shared" si="44"/>
        <v>0</v>
      </c>
      <c r="V104" s="29"/>
      <c r="W104" s="30">
        <f t="shared" si="52"/>
        <v>0.45267998064064585</v>
      </c>
    </row>
    <row r="105" spans="1:23" x14ac:dyDescent="0.3">
      <c r="A105" s="46">
        <f t="shared" si="45"/>
        <v>6.3299999999999995E-2</v>
      </c>
      <c r="B105" s="41">
        <f t="shared" si="53"/>
        <v>11</v>
      </c>
      <c r="C105" s="42" t="s">
        <v>10</v>
      </c>
      <c r="D105" s="45">
        <f t="shared" si="36"/>
        <v>9.2650259165742307E-2</v>
      </c>
      <c r="E105" s="43">
        <f t="shared" si="37"/>
        <v>2.0371503699899998E-2</v>
      </c>
      <c r="F105" s="43">
        <f t="shared" si="38"/>
        <v>0</v>
      </c>
      <c r="G105" s="44"/>
      <c r="H105" s="45">
        <f t="shared" si="46"/>
        <v>0.11302176286564231</v>
      </c>
      <c r="I105" s="30">
        <f t="shared" si="47"/>
        <v>0.11302176286564231</v>
      </c>
      <c r="J105" s="43">
        <f t="shared" si="39"/>
        <v>2.0371503699899998E-2</v>
      </c>
      <c r="K105" s="43">
        <f t="shared" si="40"/>
        <v>0</v>
      </c>
      <c r="L105" s="29"/>
      <c r="M105" s="30">
        <f t="shared" si="48"/>
        <v>0.13339326656554229</v>
      </c>
      <c r="N105" s="30">
        <f t="shared" si="49"/>
        <v>0.13339326656554229</v>
      </c>
      <c r="O105" s="43">
        <f t="shared" si="41"/>
        <v>2.0371503699899998E-2</v>
      </c>
      <c r="P105" s="43">
        <f t="shared" si="42"/>
        <v>0</v>
      </c>
      <c r="Q105" s="29"/>
      <c r="R105" s="30">
        <f t="shared" si="50"/>
        <v>0.15376477026544227</v>
      </c>
      <c r="S105" s="30">
        <f t="shared" si="51"/>
        <v>0.15376477026544227</v>
      </c>
      <c r="T105" s="43">
        <f t="shared" si="43"/>
        <v>2.0371503699899998E-2</v>
      </c>
      <c r="U105" s="43">
        <f t="shared" si="44"/>
        <v>0</v>
      </c>
      <c r="V105" s="29"/>
      <c r="W105" s="30">
        <f t="shared" si="52"/>
        <v>0.17413627396534226</v>
      </c>
    </row>
    <row r="106" spans="1:23" x14ac:dyDescent="0.3">
      <c r="A106" s="46">
        <f t="shared" si="45"/>
        <v>6.3299999999999995E-2</v>
      </c>
      <c r="B106" s="41">
        <f t="shared" si="53"/>
        <v>12</v>
      </c>
      <c r="C106" s="42" t="s">
        <v>11</v>
      </c>
      <c r="D106" s="45">
        <f t="shared" si="36"/>
        <v>0.4186260558219313</v>
      </c>
      <c r="E106" s="43">
        <f t="shared" si="37"/>
        <v>0.10726596810809998</v>
      </c>
      <c r="F106" s="43">
        <f t="shared" si="38"/>
        <v>0</v>
      </c>
      <c r="G106" s="44"/>
      <c r="H106" s="45">
        <f t="shared" si="46"/>
        <v>0.52589202393003132</v>
      </c>
      <c r="I106" s="30">
        <f t="shared" si="47"/>
        <v>0.52589202393003132</v>
      </c>
      <c r="J106" s="43">
        <f t="shared" si="39"/>
        <v>0.10726596810809998</v>
      </c>
      <c r="K106" s="43">
        <f t="shared" si="40"/>
        <v>0</v>
      </c>
      <c r="L106" s="29"/>
      <c r="M106" s="30">
        <f t="shared" si="48"/>
        <v>0.63315799203813128</v>
      </c>
      <c r="N106" s="30">
        <f t="shared" si="49"/>
        <v>0.63315799203813128</v>
      </c>
      <c r="O106" s="43">
        <f t="shared" si="41"/>
        <v>0.10726596810809998</v>
      </c>
      <c r="P106" s="43">
        <f t="shared" si="42"/>
        <v>0</v>
      </c>
      <c r="Q106" s="29"/>
      <c r="R106" s="30">
        <f t="shared" si="50"/>
        <v>0.74042396014623124</v>
      </c>
      <c r="S106" s="30">
        <f t="shared" si="51"/>
        <v>0.74042396014623124</v>
      </c>
      <c r="T106" s="43">
        <f t="shared" si="43"/>
        <v>0.10726596810809998</v>
      </c>
      <c r="U106" s="43">
        <f t="shared" si="44"/>
        <v>0</v>
      </c>
      <c r="V106" s="29"/>
      <c r="W106" s="30">
        <f t="shared" si="52"/>
        <v>0.8476899282543312</v>
      </c>
    </row>
    <row r="107" spans="1:23" x14ac:dyDescent="0.3">
      <c r="A107" s="46">
        <f t="shared" si="45"/>
        <v>6.3299999999999995E-2</v>
      </c>
      <c r="B107" s="41">
        <f t="shared" si="53"/>
        <v>13</v>
      </c>
      <c r="C107" s="28" t="s">
        <v>12</v>
      </c>
      <c r="D107" s="45">
        <f t="shared" si="36"/>
        <v>2.9827119579299999E-2</v>
      </c>
      <c r="E107" s="43">
        <f t="shared" si="37"/>
        <v>1.53617076798E-2</v>
      </c>
      <c r="F107" s="43">
        <f t="shared" si="38"/>
        <v>0</v>
      </c>
      <c r="G107" s="44"/>
      <c r="H107" s="45">
        <f t="shared" si="46"/>
        <v>4.5188827259099999E-2</v>
      </c>
      <c r="I107" s="30">
        <f t="shared" si="47"/>
        <v>4.5188827259099999E-2</v>
      </c>
      <c r="J107" s="43">
        <f t="shared" si="39"/>
        <v>1.53617076798E-2</v>
      </c>
      <c r="K107" s="43">
        <f t="shared" si="40"/>
        <v>0</v>
      </c>
      <c r="L107" s="29"/>
      <c r="M107" s="30">
        <f t="shared" si="48"/>
        <v>6.0550534938900002E-2</v>
      </c>
      <c r="N107" s="30">
        <f t="shared" si="49"/>
        <v>6.0550534938900002E-2</v>
      </c>
      <c r="O107" s="43">
        <f t="shared" si="41"/>
        <v>1.53617076798E-2</v>
      </c>
      <c r="P107" s="43">
        <f t="shared" si="42"/>
        <v>0</v>
      </c>
      <c r="Q107" s="29"/>
      <c r="R107" s="30">
        <f t="shared" si="50"/>
        <v>7.5912242618699999E-2</v>
      </c>
      <c r="S107" s="30">
        <f t="shared" si="51"/>
        <v>7.5912242618699999E-2</v>
      </c>
      <c r="T107" s="43">
        <f t="shared" si="43"/>
        <v>1.53617076798E-2</v>
      </c>
      <c r="U107" s="43">
        <f t="shared" si="44"/>
        <v>0</v>
      </c>
      <c r="V107" s="29"/>
      <c r="W107" s="30">
        <f t="shared" si="52"/>
        <v>9.1273950298499995E-2</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0.1551901180968287</v>
      </c>
      <c r="E109" s="43">
        <f>IF((IFERROR(D109/((D54+E54)*100%),0))&lt;70%,MIN((MAX((D54+E54)*100%-D109,0)),(D54+E54/2)*$A109),MAX((E54+D54)*100%-D109,0)/E$113)</f>
        <v>0</v>
      </c>
      <c r="F109" s="43">
        <f t="shared" si="38"/>
        <v>0</v>
      </c>
      <c r="G109" s="44"/>
      <c r="H109" s="45">
        <f t="shared" si="46"/>
        <v>0.1551901180968287</v>
      </c>
      <c r="I109" s="30">
        <f t="shared" si="47"/>
        <v>0.1551901180968287</v>
      </c>
      <c r="J109" s="43">
        <f>IF((IFERROR(I109/((I54+J54)*100%),0))&lt;70%,MIN((MAX((I54+J54)*100%-I109,0)),(I54+J54/2)*$A109),MAX((J54+I54)*100%-I109,0)/J$113)</f>
        <v>0</v>
      </c>
      <c r="K109" s="43">
        <f t="shared" si="40"/>
        <v>0</v>
      </c>
      <c r="L109" s="29"/>
      <c r="M109" s="30">
        <f t="shared" si="48"/>
        <v>0.1551901180968287</v>
      </c>
      <c r="N109" s="30">
        <f t="shared" si="49"/>
        <v>0.1551901180968287</v>
      </c>
      <c r="O109" s="43">
        <f>IF((IFERROR(N109/((N54+O54)*100%),0))&lt;70%,MIN((MAX((N54+O54)*100%-N109,0)),(N54+O54/2)*$A109),MAX((O54+N54)*100%-N109,0)/O$113)</f>
        <v>0</v>
      </c>
      <c r="P109" s="43">
        <f t="shared" si="42"/>
        <v>0</v>
      </c>
      <c r="Q109" s="29"/>
      <c r="R109" s="30">
        <f t="shared" si="50"/>
        <v>0.1551901180968287</v>
      </c>
      <c r="S109" s="30">
        <f t="shared" si="51"/>
        <v>0.1551901180968287</v>
      </c>
      <c r="T109" s="43">
        <f>IF((IFERROR(S109/((S54+T54)*100%),0))&lt;70%,MIN((MAX((S54+T54)*100%-S109,0)),(S54+T54/2)*$A109),MAX((T54+S54)*100%-S109,0)/T$113)</f>
        <v>0</v>
      </c>
      <c r="U109" s="43">
        <f t="shared" si="44"/>
        <v>0</v>
      </c>
      <c r="V109" s="29"/>
      <c r="W109" s="30">
        <f t="shared" si="52"/>
        <v>0.1551901180968287</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3692.3086080900289</v>
      </c>
      <c r="E112" s="36">
        <f t="shared" si="57"/>
        <v>0.14299917948779997</v>
      </c>
      <c r="F112" s="36">
        <f t="shared" si="57"/>
        <v>0</v>
      </c>
      <c r="G112" s="36">
        <f t="shared" si="57"/>
        <v>0</v>
      </c>
      <c r="H112" s="36">
        <f t="shared" si="57"/>
        <v>3692.4516072695169</v>
      </c>
      <c r="I112" s="36">
        <f t="shared" si="57"/>
        <v>3692.4516072695169</v>
      </c>
      <c r="J112" s="36">
        <f t="shared" ref="J112:K112" si="58">SUM(J95:J111)</f>
        <v>0.14299917948779997</v>
      </c>
      <c r="K112" s="36">
        <f t="shared" si="58"/>
        <v>0</v>
      </c>
      <c r="L112" s="36">
        <f t="shared" si="57"/>
        <v>0</v>
      </c>
      <c r="M112" s="36">
        <f t="shared" si="57"/>
        <v>3692.5946064490049</v>
      </c>
      <c r="N112" s="36">
        <f t="shared" si="57"/>
        <v>3692.5946064490049</v>
      </c>
      <c r="O112" s="36">
        <f t="shared" ref="O112:P112" si="59">SUM(O95:O111)</f>
        <v>0.14299917948779997</v>
      </c>
      <c r="P112" s="36">
        <f t="shared" si="59"/>
        <v>0</v>
      </c>
      <c r="Q112" s="36">
        <f t="shared" si="57"/>
        <v>0</v>
      </c>
      <c r="R112" s="36">
        <f t="shared" si="57"/>
        <v>3692.7376056284925</v>
      </c>
      <c r="S112" s="36">
        <f t="shared" si="57"/>
        <v>3692.7376056284925</v>
      </c>
      <c r="T112" s="36">
        <f t="shared" ref="T112:U112" si="60">SUM(T95:T111)</f>
        <v>0.14299917948779997</v>
      </c>
      <c r="U112" s="36">
        <f t="shared" si="60"/>
        <v>0</v>
      </c>
      <c r="V112" s="36">
        <f t="shared" si="57"/>
        <v>0</v>
      </c>
      <c r="W112" s="36">
        <f t="shared" si="57"/>
        <v>3692.88060480798</v>
      </c>
    </row>
    <row r="113" spans="2:23" ht="16" x14ac:dyDescent="0.3">
      <c r="B113" s="38"/>
      <c r="C113" s="51"/>
      <c r="D113" s="54"/>
      <c r="E113" s="53">
        <f>T86-1</f>
        <v>15.394520547945202</v>
      </c>
      <c r="F113" s="54"/>
      <c r="G113" s="54"/>
      <c r="H113" s="54"/>
      <c r="J113" s="53">
        <f>E113-1</f>
        <v>14.394520547945202</v>
      </c>
      <c r="O113" s="53">
        <f>J113-1</f>
        <v>13.394520547945202</v>
      </c>
      <c r="T113" s="53">
        <f>O113-1</f>
        <v>12.394520547945202</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61">D14-D68</f>
        <v>0</v>
      </c>
      <c r="E122" s="43">
        <f t="shared" si="61"/>
        <v>0</v>
      </c>
      <c r="F122" s="43">
        <f t="shared" si="61"/>
        <v>0</v>
      </c>
      <c r="G122" s="43">
        <f t="shared" si="61"/>
        <v>0</v>
      </c>
      <c r="H122" s="43">
        <f>D122+E122-F122-G122</f>
        <v>0</v>
      </c>
      <c r="I122" s="43">
        <f t="shared" ref="I122:L137" si="62">I14-I68</f>
        <v>0</v>
      </c>
      <c r="J122" s="43">
        <f t="shared" si="62"/>
        <v>0</v>
      </c>
      <c r="K122" s="43">
        <f t="shared" si="62"/>
        <v>0</v>
      </c>
      <c r="L122" s="43">
        <f t="shared" si="62"/>
        <v>0</v>
      </c>
      <c r="M122" s="45">
        <f>I122+J122-K122-L122</f>
        <v>0</v>
      </c>
      <c r="N122" s="43">
        <f t="shared" ref="N122:Q137" si="63">N14-N68</f>
        <v>0</v>
      </c>
      <c r="O122" s="43">
        <f t="shared" si="63"/>
        <v>0</v>
      </c>
      <c r="P122" s="43">
        <f t="shared" si="63"/>
        <v>0</v>
      </c>
      <c r="Q122" s="43">
        <f t="shared" si="63"/>
        <v>0</v>
      </c>
      <c r="R122" s="43">
        <f>N122+O122-P122-Q122</f>
        <v>0</v>
      </c>
      <c r="S122" s="43">
        <f t="shared" ref="S122:V137" si="64">S14-S68</f>
        <v>0</v>
      </c>
      <c r="T122" s="43">
        <f t="shared" si="64"/>
        <v>0</v>
      </c>
      <c r="U122" s="43">
        <f t="shared" si="64"/>
        <v>0</v>
      </c>
      <c r="V122" s="43">
        <f t="shared" si="64"/>
        <v>0</v>
      </c>
      <c r="W122" s="45">
        <f>S122+T122-U122-V122</f>
        <v>0</v>
      </c>
    </row>
    <row r="123" spans="2:23" x14ac:dyDescent="0.3">
      <c r="B123" s="41">
        <f>B122+1</f>
        <v>2</v>
      </c>
      <c r="C123" s="42" t="s">
        <v>1</v>
      </c>
      <c r="D123" s="43">
        <f t="shared" si="61"/>
        <v>-38.42122963242273</v>
      </c>
      <c r="E123" s="43">
        <f t="shared" si="61"/>
        <v>0</v>
      </c>
      <c r="F123" s="43">
        <f t="shared" si="61"/>
        <v>0</v>
      </c>
      <c r="G123" s="43">
        <f t="shared" si="61"/>
        <v>0</v>
      </c>
      <c r="H123" s="43">
        <f t="shared" ref="H123:H138" si="65">D123+E123-F123-G123</f>
        <v>-38.42122963242273</v>
      </c>
      <c r="I123" s="43">
        <f t="shared" si="62"/>
        <v>-38.42122963242273</v>
      </c>
      <c r="J123" s="43">
        <f t="shared" si="62"/>
        <v>0</v>
      </c>
      <c r="K123" s="43">
        <f t="shared" si="62"/>
        <v>0</v>
      </c>
      <c r="L123" s="43">
        <f t="shared" si="62"/>
        <v>0</v>
      </c>
      <c r="M123" s="45">
        <f t="shared" ref="M123:M138" si="66">I123+J123-K123-L123</f>
        <v>-38.42122963242273</v>
      </c>
      <c r="N123" s="43">
        <f t="shared" si="63"/>
        <v>-38.42122963242273</v>
      </c>
      <c r="O123" s="43">
        <f t="shared" si="63"/>
        <v>0</v>
      </c>
      <c r="P123" s="43">
        <f t="shared" si="63"/>
        <v>0</v>
      </c>
      <c r="Q123" s="43">
        <f t="shared" si="63"/>
        <v>0</v>
      </c>
      <c r="R123" s="43">
        <f t="shared" ref="R123:R138" si="67">N123+O123-P123-Q123</f>
        <v>-38.42122963242273</v>
      </c>
      <c r="S123" s="43">
        <f t="shared" si="64"/>
        <v>-38.42122963242273</v>
      </c>
      <c r="T123" s="43">
        <f t="shared" si="64"/>
        <v>0</v>
      </c>
      <c r="U123" s="43">
        <f t="shared" si="64"/>
        <v>0</v>
      </c>
      <c r="V123" s="43">
        <f t="shared" si="64"/>
        <v>0</v>
      </c>
      <c r="W123" s="45">
        <f t="shared" ref="W123:W138" si="68">S123+T123-U123-V123</f>
        <v>-38.42122963242273</v>
      </c>
    </row>
    <row r="124" spans="2:23" x14ac:dyDescent="0.3">
      <c r="B124" s="41">
        <f t="shared" ref="B124:B138" si="69">B123+1</f>
        <v>3</v>
      </c>
      <c r="C124" s="42" t="s">
        <v>2</v>
      </c>
      <c r="D124" s="43">
        <f t="shared" si="61"/>
        <v>0</v>
      </c>
      <c r="E124" s="43">
        <f t="shared" si="61"/>
        <v>0</v>
      </c>
      <c r="F124" s="43">
        <f t="shared" si="61"/>
        <v>0</v>
      </c>
      <c r="G124" s="43">
        <f t="shared" si="61"/>
        <v>0</v>
      </c>
      <c r="H124" s="43">
        <f t="shared" si="65"/>
        <v>0</v>
      </c>
      <c r="I124" s="43">
        <f t="shared" si="62"/>
        <v>0</v>
      </c>
      <c r="J124" s="43">
        <f t="shared" si="62"/>
        <v>0</v>
      </c>
      <c r="K124" s="43">
        <f t="shared" si="62"/>
        <v>0</v>
      </c>
      <c r="L124" s="43">
        <f t="shared" si="62"/>
        <v>0</v>
      </c>
      <c r="M124" s="45">
        <f t="shared" si="66"/>
        <v>0</v>
      </c>
      <c r="N124" s="43">
        <f t="shared" si="63"/>
        <v>0</v>
      </c>
      <c r="O124" s="43">
        <f t="shared" si="63"/>
        <v>0</v>
      </c>
      <c r="P124" s="43">
        <f t="shared" si="63"/>
        <v>0</v>
      </c>
      <c r="Q124" s="43">
        <f t="shared" si="63"/>
        <v>0</v>
      </c>
      <c r="R124" s="43">
        <f t="shared" si="67"/>
        <v>0</v>
      </c>
      <c r="S124" s="43">
        <f t="shared" si="64"/>
        <v>0</v>
      </c>
      <c r="T124" s="43">
        <f t="shared" si="64"/>
        <v>0</v>
      </c>
      <c r="U124" s="43">
        <f t="shared" si="64"/>
        <v>0</v>
      </c>
      <c r="V124" s="43">
        <f t="shared" si="64"/>
        <v>0</v>
      </c>
      <c r="W124" s="45">
        <f t="shared" si="68"/>
        <v>0</v>
      </c>
    </row>
    <row r="125" spans="2:23" x14ac:dyDescent="0.3">
      <c r="B125" s="41">
        <f t="shared" si="69"/>
        <v>4</v>
      </c>
      <c r="C125" s="42" t="s">
        <v>3</v>
      </c>
      <c r="D125" s="43">
        <f t="shared" si="61"/>
        <v>-167.00775908561747</v>
      </c>
      <c r="E125" s="43">
        <f t="shared" si="61"/>
        <v>0</v>
      </c>
      <c r="F125" s="43">
        <f t="shared" si="61"/>
        <v>0</v>
      </c>
      <c r="G125" s="43">
        <f t="shared" si="61"/>
        <v>0</v>
      </c>
      <c r="H125" s="43">
        <f t="shared" si="65"/>
        <v>-167.00775908561747</v>
      </c>
      <c r="I125" s="43">
        <f t="shared" si="62"/>
        <v>-167.00775908561747</v>
      </c>
      <c r="J125" s="43">
        <f t="shared" si="62"/>
        <v>0</v>
      </c>
      <c r="K125" s="43">
        <f t="shared" si="62"/>
        <v>0</v>
      </c>
      <c r="L125" s="43">
        <f t="shared" si="62"/>
        <v>0</v>
      </c>
      <c r="M125" s="45">
        <f t="shared" si="66"/>
        <v>-167.00775908561747</v>
      </c>
      <c r="N125" s="43">
        <f t="shared" si="63"/>
        <v>-167.00775908561747</v>
      </c>
      <c r="O125" s="43">
        <f t="shared" si="63"/>
        <v>0</v>
      </c>
      <c r="P125" s="43">
        <f t="shared" si="63"/>
        <v>0</v>
      </c>
      <c r="Q125" s="43">
        <f t="shared" si="63"/>
        <v>0</v>
      </c>
      <c r="R125" s="43">
        <f t="shared" si="67"/>
        <v>-167.00775908561747</v>
      </c>
      <c r="S125" s="43">
        <f t="shared" si="64"/>
        <v>-167.00775908561747</v>
      </c>
      <c r="T125" s="43">
        <f t="shared" si="64"/>
        <v>0</v>
      </c>
      <c r="U125" s="43">
        <f t="shared" si="64"/>
        <v>0</v>
      </c>
      <c r="V125" s="43">
        <f t="shared" si="64"/>
        <v>0</v>
      </c>
      <c r="W125" s="45">
        <f t="shared" si="68"/>
        <v>-167.00775908561747</v>
      </c>
    </row>
    <row r="126" spans="2:23" x14ac:dyDescent="0.3">
      <c r="B126" s="41">
        <f t="shared" si="69"/>
        <v>5</v>
      </c>
      <c r="C126" s="42" t="s">
        <v>4</v>
      </c>
      <c r="D126" s="43">
        <f t="shared" si="61"/>
        <v>-40.628801822832223</v>
      </c>
      <c r="E126" s="43">
        <f t="shared" si="61"/>
        <v>0</v>
      </c>
      <c r="F126" s="43">
        <f t="shared" si="61"/>
        <v>0</v>
      </c>
      <c r="G126" s="43">
        <f t="shared" si="61"/>
        <v>0</v>
      </c>
      <c r="H126" s="43">
        <f t="shared" si="65"/>
        <v>-40.628801822832223</v>
      </c>
      <c r="I126" s="43">
        <f t="shared" si="62"/>
        <v>-40.628801822832223</v>
      </c>
      <c r="J126" s="43">
        <f t="shared" si="62"/>
        <v>0</v>
      </c>
      <c r="K126" s="43">
        <f t="shared" si="62"/>
        <v>0</v>
      </c>
      <c r="L126" s="43">
        <f t="shared" si="62"/>
        <v>0</v>
      </c>
      <c r="M126" s="45">
        <f t="shared" si="66"/>
        <v>-40.628801822832223</v>
      </c>
      <c r="N126" s="43">
        <f t="shared" si="63"/>
        <v>-40.628801822832223</v>
      </c>
      <c r="O126" s="43">
        <f t="shared" si="63"/>
        <v>0</v>
      </c>
      <c r="P126" s="43">
        <f t="shared" si="63"/>
        <v>0</v>
      </c>
      <c r="Q126" s="43">
        <f t="shared" si="63"/>
        <v>0</v>
      </c>
      <c r="R126" s="43">
        <f t="shared" si="67"/>
        <v>-40.628801822832223</v>
      </c>
      <c r="S126" s="43">
        <f t="shared" si="64"/>
        <v>-40.628801822832223</v>
      </c>
      <c r="T126" s="43">
        <f t="shared" si="64"/>
        <v>0</v>
      </c>
      <c r="U126" s="43">
        <f t="shared" si="64"/>
        <v>0</v>
      </c>
      <c r="V126" s="43">
        <f t="shared" si="64"/>
        <v>0</v>
      </c>
      <c r="W126" s="45">
        <f t="shared" si="68"/>
        <v>-40.628801822832223</v>
      </c>
    </row>
    <row r="127" spans="2:23" x14ac:dyDescent="0.3">
      <c r="B127" s="41">
        <f t="shared" si="69"/>
        <v>6</v>
      </c>
      <c r="C127" s="42" t="s">
        <v>5</v>
      </c>
      <c r="D127" s="43">
        <f t="shared" si="61"/>
        <v>-3445.1018440158523</v>
      </c>
      <c r="E127" s="43">
        <f t="shared" si="61"/>
        <v>214.95754453200004</v>
      </c>
      <c r="F127" s="43">
        <f t="shared" si="61"/>
        <v>0</v>
      </c>
      <c r="G127" s="43">
        <f t="shared" si="61"/>
        <v>0</v>
      </c>
      <c r="H127" s="43">
        <f t="shared" si="65"/>
        <v>-3230.1442994838521</v>
      </c>
      <c r="I127" s="43">
        <f t="shared" si="62"/>
        <v>-3230.1442994838521</v>
      </c>
      <c r="J127" s="43">
        <f t="shared" si="62"/>
        <v>30.32</v>
      </c>
      <c r="K127" s="43">
        <f t="shared" si="62"/>
        <v>0</v>
      </c>
      <c r="L127" s="43">
        <f t="shared" si="62"/>
        <v>0</v>
      </c>
      <c r="M127" s="45">
        <f t="shared" si="66"/>
        <v>-3199.824299483852</v>
      </c>
      <c r="N127" s="43">
        <f t="shared" si="63"/>
        <v>-3199.8242994838524</v>
      </c>
      <c r="O127" s="43">
        <f t="shared" si="63"/>
        <v>340.38</v>
      </c>
      <c r="P127" s="43">
        <f t="shared" si="63"/>
        <v>0</v>
      </c>
      <c r="Q127" s="43">
        <f t="shared" si="63"/>
        <v>0</v>
      </c>
      <c r="R127" s="43">
        <f t="shared" si="67"/>
        <v>-2859.4442994838523</v>
      </c>
      <c r="S127" s="43">
        <f t="shared" si="64"/>
        <v>-2859.4442994838523</v>
      </c>
      <c r="T127" s="43">
        <f t="shared" si="64"/>
        <v>0</v>
      </c>
      <c r="U127" s="43">
        <f t="shared" si="64"/>
        <v>0</v>
      </c>
      <c r="V127" s="43">
        <f t="shared" si="64"/>
        <v>0</v>
      </c>
      <c r="W127" s="45">
        <f t="shared" si="68"/>
        <v>-2859.4442994838523</v>
      </c>
    </row>
    <row r="128" spans="2:23" x14ac:dyDescent="0.3">
      <c r="B128" s="41">
        <f t="shared" si="69"/>
        <v>7</v>
      </c>
      <c r="C128" s="42" t="s">
        <v>6</v>
      </c>
      <c r="D128" s="43">
        <f t="shared" si="61"/>
        <v>0</v>
      </c>
      <c r="E128" s="43">
        <f t="shared" si="61"/>
        <v>0</v>
      </c>
      <c r="F128" s="43">
        <f t="shared" si="61"/>
        <v>0</v>
      </c>
      <c r="G128" s="43">
        <f t="shared" si="61"/>
        <v>0</v>
      </c>
      <c r="H128" s="43">
        <f t="shared" si="65"/>
        <v>0</v>
      </c>
      <c r="I128" s="43">
        <f t="shared" si="62"/>
        <v>0</v>
      </c>
      <c r="J128" s="43">
        <f t="shared" si="62"/>
        <v>0</v>
      </c>
      <c r="K128" s="43">
        <f t="shared" si="62"/>
        <v>0</v>
      </c>
      <c r="L128" s="43">
        <f t="shared" si="62"/>
        <v>0</v>
      </c>
      <c r="M128" s="45">
        <f t="shared" si="66"/>
        <v>0</v>
      </c>
      <c r="N128" s="43">
        <f t="shared" si="63"/>
        <v>0</v>
      </c>
      <c r="O128" s="43">
        <f t="shared" si="63"/>
        <v>0</v>
      </c>
      <c r="P128" s="43">
        <f t="shared" si="63"/>
        <v>0</v>
      </c>
      <c r="Q128" s="43">
        <f t="shared" si="63"/>
        <v>0</v>
      </c>
      <c r="R128" s="43">
        <f t="shared" si="67"/>
        <v>0</v>
      </c>
      <c r="S128" s="43">
        <f t="shared" si="64"/>
        <v>0</v>
      </c>
      <c r="T128" s="43">
        <f t="shared" si="64"/>
        <v>0</v>
      </c>
      <c r="U128" s="43">
        <f t="shared" si="64"/>
        <v>0</v>
      </c>
      <c r="V128" s="43">
        <f t="shared" si="64"/>
        <v>0</v>
      </c>
      <c r="W128" s="45">
        <f t="shared" si="68"/>
        <v>0</v>
      </c>
    </row>
    <row r="129" spans="2:33" x14ac:dyDescent="0.3">
      <c r="B129" s="41">
        <f t="shared" si="69"/>
        <v>8</v>
      </c>
      <c r="C129" s="42" t="s">
        <v>7</v>
      </c>
      <c r="D129" s="43">
        <f t="shared" si="61"/>
        <v>0</v>
      </c>
      <c r="E129" s="43">
        <f t="shared" si="61"/>
        <v>0</v>
      </c>
      <c r="F129" s="43">
        <f t="shared" si="61"/>
        <v>0</v>
      </c>
      <c r="G129" s="43">
        <f t="shared" si="61"/>
        <v>0</v>
      </c>
      <c r="H129" s="43">
        <f t="shared" si="65"/>
        <v>0</v>
      </c>
      <c r="I129" s="43">
        <f t="shared" si="62"/>
        <v>0</v>
      </c>
      <c r="J129" s="43">
        <f t="shared" si="62"/>
        <v>0</v>
      </c>
      <c r="K129" s="43">
        <f t="shared" si="62"/>
        <v>0</v>
      </c>
      <c r="L129" s="43">
        <f t="shared" si="62"/>
        <v>0</v>
      </c>
      <c r="M129" s="45">
        <f t="shared" si="66"/>
        <v>0</v>
      </c>
      <c r="N129" s="43">
        <f t="shared" si="63"/>
        <v>0</v>
      </c>
      <c r="O129" s="43">
        <f t="shared" si="63"/>
        <v>0</v>
      </c>
      <c r="P129" s="43">
        <f t="shared" si="63"/>
        <v>0</v>
      </c>
      <c r="Q129" s="43">
        <f t="shared" si="63"/>
        <v>0</v>
      </c>
      <c r="R129" s="43">
        <f t="shared" si="67"/>
        <v>0</v>
      </c>
      <c r="S129" s="43">
        <f t="shared" si="64"/>
        <v>0</v>
      </c>
      <c r="T129" s="43">
        <f t="shared" si="64"/>
        <v>0</v>
      </c>
      <c r="U129" s="43">
        <f t="shared" si="64"/>
        <v>0</v>
      </c>
      <c r="V129" s="43">
        <f t="shared" si="64"/>
        <v>0</v>
      </c>
      <c r="W129" s="45">
        <f t="shared" si="68"/>
        <v>0</v>
      </c>
    </row>
    <row r="130" spans="2:33" x14ac:dyDescent="0.3">
      <c r="B130" s="41">
        <f t="shared" si="69"/>
        <v>9</v>
      </c>
      <c r="C130" s="42" t="s">
        <v>8</v>
      </c>
      <c r="D130" s="43">
        <f t="shared" si="61"/>
        <v>0</v>
      </c>
      <c r="E130" s="43">
        <f t="shared" si="61"/>
        <v>0</v>
      </c>
      <c r="F130" s="43">
        <f t="shared" si="61"/>
        <v>0</v>
      </c>
      <c r="G130" s="43">
        <f t="shared" si="61"/>
        <v>0</v>
      </c>
      <c r="H130" s="43">
        <f t="shared" si="65"/>
        <v>0</v>
      </c>
      <c r="I130" s="43">
        <f t="shared" si="62"/>
        <v>0</v>
      </c>
      <c r="J130" s="43">
        <f t="shared" si="62"/>
        <v>0</v>
      </c>
      <c r="K130" s="43">
        <f t="shared" si="62"/>
        <v>0</v>
      </c>
      <c r="L130" s="43">
        <f t="shared" si="62"/>
        <v>0</v>
      </c>
      <c r="M130" s="45">
        <f t="shared" si="66"/>
        <v>0</v>
      </c>
      <c r="N130" s="43">
        <f t="shared" si="63"/>
        <v>0</v>
      </c>
      <c r="O130" s="43">
        <f t="shared" si="63"/>
        <v>0</v>
      </c>
      <c r="P130" s="43">
        <f t="shared" si="63"/>
        <v>0</v>
      </c>
      <c r="Q130" s="43">
        <f t="shared" si="63"/>
        <v>0</v>
      </c>
      <c r="R130" s="43">
        <f t="shared" si="67"/>
        <v>0</v>
      </c>
      <c r="S130" s="43">
        <f t="shared" si="64"/>
        <v>0</v>
      </c>
      <c r="T130" s="43">
        <f t="shared" si="64"/>
        <v>0</v>
      </c>
      <c r="U130" s="43">
        <f t="shared" si="64"/>
        <v>0</v>
      </c>
      <c r="V130" s="43">
        <f t="shared" si="64"/>
        <v>0</v>
      </c>
      <c r="W130" s="45">
        <f t="shared" si="68"/>
        <v>0</v>
      </c>
    </row>
    <row r="131" spans="2:33" x14ac:dyDescent="0.3">
      <c r="B131" s="41">
        <f t="shared" si="69"/>
        <v>10</v>
      </c>
      <c r="C131" s="42" t="s">
        <v>9</v>
      </c>
      <c r="D131" s="43">
        <f t="shared" si="61"/>
        <v>-0.45267998064064585</v>
      </c>
      <c r="E131" s="43">
        <f t="shared" si="61"/>
        <v>0</v>
      </c>
      <c r="F131" s="43">
        <f t="shared" si="61"/>
        <v>0</v>
      </c>
      <c r="G131" s="43">
        <f t="shared" si="61"/>
        <v>0</v>
      </c>
      <c r="H131" s="43">
        <f t="shared" si="65"/>
        <v>-0.45267998064064585</v>
      </c>
      <c r="I131" s="43">
        <f t="shared" si="62"/>
        <v>-0.45267998064064585</v>
      </c>
      <c r="J131" s="43">
        <f t="shared" si="62"/>
        <v>0</v>
      </c>
      <c r="K131" s="43">
        <f t="shared" si="62"/>
        <v>0</v>
      </c>
      <c r="L131" s="43">
        <f t="shared" si="62"/>
        <v>0</v>
      </c>
      <c r="M131" s="45">
        <f t="shared" si="66"/>
        <v>-0.45267998064064585</v>
      </c>
      <c r="N131" s="43">
        <f t="shared" si="63"/>
        <v>-0.45267998064064585</v>
      </c>
      <c r="O131" s="43">
        <f t="shared" si="63"/>
        <v>0</v>
      </c>
      <c r="P131" s="43">
        <f t="shared" si="63"/>
        <v>0</v>
      </c>
      <c r="Q131" s="43">
        <f t="shared" si="63"/>
        <v>0</v>
      </c>
      <c r="R131" s="43">
        <f t="shared" si="67"/>
        <v>-0.45267998064064585</v>
      </c>
      <c r="S131" s="43">
        <f t="shared" si="64"/>
        <v>-0.45267998064064585</v>
      </c>
      <c r="T131" s="43">
        <f t="shared" si="64"/>
        <v>0</v>
      </c>
      <c r="U131" s="43">
        <f t="shared" si="64"/>
        <v>0</v>
      </c>
      <c r="V131" s="43">
        <f t="shared" si="64"/>
        <v>0</v>
      </c>
      <c r="W131" s="45">
        <f t="shared" si="68"/>
        <v>-0.45267998064064585</v>
      </c>
    </row>
    <row r="132" spans="2:33" x14ac:dyDescent="0.3">
      <c r="B132" s="41">
        <f t="shared" si="69"/>
        <v>11</v>
      </c>
      <c r="C132" s="42" t="s">
        <v>10</v>
      </c>
      <c r="D132" s="43">
        <f t="shared" si="61"/>
        <v>-4.5589464772992312E-2</v>
      </c>
      <c r="E132" s="43">
        <f t="shared" si="61"/>
        <v>8.60811924285E-2</v>
      </c>
      <c r="F132" s="43">
        <f t="shared" si="61"/>
        <v>0</v>
      </c>
      <c r="G132" s="43">
        <f t="shared" si="61"/>
        <v>0</v>
      </c>
      <c r="H132" s="43">
        <f t="shared" si="65"/>
        <v>4.0491727655507688E-2</v>
      </c>
      <c r="I132" s="43">
        <f t="shared" si="62"/>
        <v>4.0491727655507688E-2</v>
      </c>
      <c r="J132" s="43">
        <f t="shared" si="62"/>
        <v>7.4678223578550001E-2</v>
      </c>
      <c r="K132" s="43">
        <f t="shared" si="62"/>
        <v>0</v>
      </c>
      <c r="L132" s="43">
        <f t="shared" si="62"/>
        <v>0</v>
      </c>
      <c r="M132" s="45">
        <f t="shared" si="66"/>
        <v>0.11516995123405768</v>
      </c>
      <c r="N132" s="43">
        <f t="shared" si="63"/>
        <v>0.11516995123405768</v>
      </c>
      <c r="O132" s="43">
        <f t="shared" si="63"/>
        <v>0.1343759963001</v>
      </c>
      <c r="P132" s="43">
        <f t="shared" si="63"/>
        <v>0</v>
      </c>
      <c r="Q132" s="43">
        <f t="shared" si="63"/>
        <v>0</v>
      </c>
      <c r="R132" s="43">
        <f t="shared" si="67"/>
        <v>0.24954594753415768</v>
      </c>
      <c r="S132" s="43">
        <f t="shared" si="64"/>
        <v>0.24954594753415768</v>
      </c>
      <c r="T132" s="43">
        <f t="shared" si="64"/>
        <v>-2.0371503699899998E-2</v>
      </c>
      <c r="U132" s="43">
        <f t="shared" si="64"/>
        <v>0</v>
      </c>
      <c r="V132" s="43">
        <f t="shared" si="64"/>
        <v>0</v>
      </c>
      <c r="W132" s="45">
        <f t="shared" si="68"/>
        <v>0.22917444383425767</v>
      </c>
    </row>
    <row r="133" spans="2:33" x14ac:dyDescent="0.3">
      <c r="B133" s="41">
        <f t="shared" si="69"/>
        <v>12</v>
      </c>
      <c r="C133" s="42" t="s">
        <v>11</v>
      </c>
      <c r="D133" s="43">
        <f t="shared" si="61"/>
        <v>-0.16103700634608137</v>
      </c>
      <c r="E133" s="43">
        <f t="shared" si="61"/>
        <v>4.5849264000000001E-2</v>
      </c>
      <c r="F133" s="43">
        <f t="shared" si="61"/>
        <v>0</v>
      </c>
      <c r="G133" s="43">
        <f t="shared" si="61"/>
        <v>0</v>
      </c>
      <c r="H133" s="43">
        <f t="shared" si="65"/>
        <v>-0.11518774234608137</v>
      </c>
      <c r="I133" s="43">
        <f t="shared" si="62"/>
        <v>-0.11518774234608137</v>
      </c>
      <c r="J133" s="43">
        <f t="shared" si="62"/>
        <v>1.40964517974035</v>
      </c>
      <c r="K133" s="43">
        <f t="shared" si="62"/>
        <v>0</v>
      </c>
      <c r="L133" s="43">
        <f t="shared" si="62"/>
        <v>0</v>
      </c>
      <c r="M133" s="45">
        <f t="shared" si="66"/>
        <v>1.2944574373942686</v>
      </c>
      <c r="N133" s="43">
        <f t="shared" si="63"/>
        <v>1.2944574373942683</v>
      </c>
      <c r="O133" s="43">
        <f t="shared" si="63"/>
        <v>8.8747531891900031E-2</v>
      </c>
      <c r="P133" s="43">
        <f t="shared" si="63"/>
        <v>0</v>
      </c>
      <c r="Q133" s="43">
        <f t="shared" si="63"/>
        <v>0</v>
      </c>
      <c r="R133" s="43">
        <f t="shared" si="67"/>
        <v>1.3832049692861683</v>
      </c>
      <c r="S133" s="43">
        <f t="shared" si="64"/>
        <v>1.3832049692861683</v>
      </c>
      <c r="T133" s="43">
        <f t="shared" si="64"/>
        <v>-0.10726596810809998</v>
      </c>
      <c r="U133" s="43">
        <f t="shared" si="64"/>
        <v>0</v>
      </c>
      <c r="V133" s="43">
        <f t="shared" si="64"/>
        <v>0</v>
      </c>
      <c r="W133" s="45">
        <f t="shared" si="68"/>
        <v>1.2759390011780682</v>
      </c>
    </row>
    <row r="134" spans="2:33" x14ac:dyDescent="0.3">
      <c r="B134" s="41">
        <f t="shared" si="69"/>
        <v>13</v>
      </c>
      <c r="C134" s="28" t="s">
        <v>12</v>
      </c>
      <c r="D134" s="43">
        <f t="shared" si="61"/>
        <v>0</v>
      </c>
      <c r="E134" s="43">
        <f t="shared" si="61"/>
        <v>3.3408080810100001E-2</v>
      </c>
      <c r="F134" s="43">
        <f t="shared" si="61"/>
        <v>0</v>
      </c>
      <c r="G134" s="43">
        <f t="shared" si="61"/>
        <v>0</v>
      </c>
      <c r="H134" s="43">
        <f t="shared" si="65"/>
        <v>3.3408080810100001E-2</v>
      </c>
      <c r="I134" s="43">
        <f t="shared" si="62"/>
        <v>3.3408080810100001E-2</v>
      </c>
      <c r="J134" s="43">
        <f t="shared" si="62"/>
        <v>3.4788720970199999E-2</v>
      </c>
      <c r="K134" s="43">
        <f t="shared" si="62"/>
        <v>0</v>
      </c>
      <c r="L134" s="43">
        <f t="shared" si="62"/>
        <v>0</v>
      </c>
      <c r="M134" s="45">
        <f t="shared" si="66"/>
        <v>6.8196801780299993E-2</v>
      </c>
      <c r="N134" s="43">
        <f t="shared" si="63"/>
        <v>6.8196801780299993E-2</v>
      </c>
      <c r="O134" s="43">
        <f t="shared" si="63"/>
        <v>0.1600187923202</v>
      </c>
      <c r="P134" s="43">
        <f t="shared" si="63"/>
        <v>0</v>
      </c>
      <c r="Q134" s="43">
        <f t="shared" si="63"/>
        <v>0</v>
      </c>
      <c r="R134" s="43">
        <f t="shared" si="67"/>
        <v>0.22821559410049999</v>
      </c>
      <c r="S134" s="43">
        <f t="shared" si="64"/>
        <v>0.22821559410050002</v>
      </c>
      <c r="T134" s="43">
        <f t="shared" si="64"/>
        <v>-1.53617076798E-2</v>
      </c>
      <c r="U134" s="43">
        <f t="shared" si="64"/>
        <v>0</v>
      </c>
      <c r="V134" s="43">
        <f t="shared" si="64"/>
        <v>0</v>
      </c>
      <c r="W134" s="45">
        <f t="shared" si="68"/>
        <v>0.21285388642070002</v>
      </c>
    </row>
    <row r="135" spans="2:33" x14ac:dyDescent="0.3">
      <c r="B135" s="41">
        <f t="shared" si="69"/>
        <v>14</v>
      </c>
      <c r="C135" s="28" t="s">
        <v>13</v>
      </c>
      <c r="D135" s="43">
        <f t="shared" si="61"/>
        <v>0</v>
      </c>
      <c r="E135" s="43">
        <f t="shared" si="61"/>
        <v>0</v>
      </c>
      <c r="F135" s="43">
        <f t="shared" si="61"/>
        <v>0</v>
      </c>
      <c r="G135" s="43">
        <f t="shared" si="61"/>
        <v>0</v>
      </c>
      <c r="H135" s="43">
        <f t="shared" si="65"/>
        <v>0</v>
      </c>
      <c r="I135" s="43">
        <f t="shared" si="62"/>
        <v>0</v>
      </c>
      <c r="J135" s="43">
        <f t="shared" si="62"/>
        <v>0</v>
      </c>
      <c r="K135" s="43">
        <f t="shared" si="62"/>
        <v>0</v>
      </c>
      <c r="L135" s="43">
        <f t="shared" si="62"/>
        <v>0</v>
      </c>
      <c r="M135" s="45">
        <f t="shared" si="66"/>
        <v>0</v>
      </c>
      <c r="N135" s="43">
        <f t="shared" si="63"/>
        <v>0</v>
      </c>
      <c r="O135" s="43">
        <f t="shared" si="63"/>
        <v>0</v>
      </c>
      <c r="P135" s="43">
        <f t="shared" si="63"/>
        <v>0</v>
      </c>
      <c r="Q135" s="43">
        <f t="shared" si="63"/>
        <v>0</v>
      </c>
      <c r="R135" s="43">
        <f t="shared" si="67"/>
        <v>0</v>
      </c>
      <c r="S135" s="43">
        <f t="shared" si="64"/>
        <v>0</v>
      </c>
      <c r="T135" s="43">
        <f t="shared" si="64"/>
        <v>0</v>
      </c>
      <c r="U135" s="43">
        <f t="shared" si="64"/>
        <v>0</v>
      </c>
      <c r="V135" s="43">
        <f t="shared" si="64"/>
        <v>0</v>
      </c>
      <c r="W135" s="45">
        <f t="shared" si="68"/>
        <v>0</v>
      </c>
    </row>
    <row r="136" spans="2:33" x14ac:dyDescent="0.3">
      <c r="B136" s="41">
        <f t="shared" si="69"/>
        <v>15</v>
      </c>
      <c r="C136" s="28" t="s">
        <v>14</v>
      </c>
      <c r="D136" s="43">
        <f t="shared" si="61"/>
        <v>-0.1551901180968287</v>
      </c>
      <c r="E136" s="43">
        <f t="shared" si="61"/>
        <v>0</v>
      </c>
      <c r="F136" s="43">
        <f t="shared" si="61"/>
        <v>0</v>
      </c>
      <c r="G136" s="43">
        <f t="shared" si="61"/>
        <v>0</v>
      </c>
      <c r="H136" s="43">
        <f t="shared" si="65"/>
        <v>-0.1551901180968287</v>
      </c>
      <c r="I136" s="43">
        <f t="shared" si="62"/>
        <v>-0.1551901180968287</v>
      </c>
      <c r="J136" s="43">
        <f t="shared" si="62"/>
        <v>0</v>
      </c>
      <c r="K136" s="43">
        <f t="shared" si="62"/>
        <v>0</v>
      </c>
      <c r="L136" s="43">
        <f t="shared" si="62"/>
        <v>0</v>
      </c>
      <c r="M136" s="45">
        <f t="shared" si="66"/>
        <v>-0.1551901180968287</v>
      </c>
      <c r="N136" s="43">
        <f t="shared" si="63"/>
        <v>-0.1551901180968287</v>
      </c>
      <c r="O136" s="43">
        <f t="shared" si="63"/>
        <v>0</v>
      </c>
      <c r="P136" s="43">
        <f t="shared" si="63"/>
        <v>0</v>
      </c>
      <c r="Q136" s="43">
        <f t="shared" si="63"/>
        <v>0</v>
      </c>
      <c r="R136" s="43">
        <f t="shared" si="67"/>
        <v>-0.1551901180968287</v>
      </c>
      <c r="S136" s="43">
        <f t="shared" si="64"/>
        <v>-0.1551901180968287</v>
      </c>
      <c r="T136" s="43">
        <f t="shared" si="64"/>
        <v>0</v>
      </c>
      <c r="U136" s="43">
        <f t="shared" si="64"/>
        <v>0</v>
      </c>
      <c r="V136" s="43">
        <f t="shared" si="64"/>
        <v>0</v>
      </c>
      <c r="W136" s="45">
        <f t="shared" si="68"/>
        <v>-0.1551901180968287</v>
      </c>
    </row>
    <row r="137" spans="2:33" x14ac:dyDescent="0.3">
      <c r="B137" s="41">
        <f t="shared" si="69"/>
        <v>16</v>
      </c>
      <c r="C137" s="28" t="s">
        <v>15</v>
      </c>
      <c r="D137" s="43">
        <f t="shared" si="61"/>
        <v>0</v>
      </c>
      <c r="E137" s="43">
        <f t="shared" si="61"/>
        <v>0</v>
      </c>
      <c r="F137" s="43">
        <f t="shared" si="61"/>
        <v>0</v>
      </c>
      <c r="G137" s="43">
        <f t="shared" si="61"/>
        <v>0</v>
      </c>
      <c r="H137" s="43">
        <f t="shared" si="65"/>
        <v>0</v>
      </c>
      <c r="I137" s="43">
        <f t="shared" si="62"/>
        <v>0</v>
      </c>
      <c r="J137" s="43">
        <f t="shared" si="62"/>
        <v>0</v>
      </c>
      <c r="K137" s="43">
        <f t="shared" si="62"/>
        <v>0</v>
      </c>
      <c r="L137" s="43">
        <f t="shared" si="62"/>
        <v>0</v>
      </c>
      <c r="M137" s="45">
        <f t="shared" si="66"/>
        <v>0</v>
      </c>
      <c r="N137" s="43">
        <f t="shared" si="63"/>
        <v>0</v>
      </c>
      <c r="O137" s="43">
        <f t="shared" si="63"/>
        <v>0</v>
      </c>
      <c r="P137" s="43">
        <f t="shared" si="63"/>
        <v>0</v>
      </c>
      <c r="Q137" s="43">
        <f t="shared" si="63"/>
        <v>0</v>
      </c>
      <c r="R137" s="43">
        <f t="shared" si="67"/>
        <v>0</v>
      </c>
      <c r="S137" s="43">
        <f t="shared" si="64"/>
        <v>0</v>
      </c>
      <c r="T137" s="43">
        <f t="shared" si="64"/>
        <v>0</v>
      </c>
      <c r="U137" s="43">
        <f t="shared" si="64"/>
        <v>0</v>
      </c>
      <c r="V137" s="43">
        <f t="shared" si="64"/>
        <v>0</v>
      </c>
      <c r="W137" s="45">
        <f t="shared" si="68"/>
        <v>0</v>
      </c>
    </row>
    <row r="138" spans="2:33" x14ac:dyDescent="0.3">
      <c r="B138" s="41">
        <f t="shared" si="69"/>
        <v>17</v>
      </c>
      <c r="C138" s="28" t="s">
        <v>16</v>
      </c>
      <c r="D138" s="43">
        <f t="shared" ref="D138:G138" si="70">D30-D84</f>
        <v>0</v>
      </c>
      <c r="E138" s="43">
        <f t="shared" si="70"/>
        <v>0</v>
      </c>
      <c r="F138" s="43">
        <f t="shared" si="70"/>
        <v>0</v>
      </c>
      <c r="G138" s="43">
        <f t="shared" si="70"/>
        <v>0</v>
      </c>
      <c r="H138" s="43">
        <f t="shared" si="65"/>
        <v>0</v>
      </c>
      <c r="I138" s="43">
        <f t="shared" ref="I138:L138" si="71">I30-I84</f>
        <v>0</v>
      </c>
      <c r="J138" s="43">
        <f t="shared" si="71"/>
        <v>0</v>
      </c>
      <c r="K138" s="43">
        <f t="shared" si="71"/>
        <v>0</v>
      </c>
      <c r="L138" s="43">
        <f t="shared" si="71"/>
        <v>0</v>
      </c>
      <c r="M138" s="45">
        <f t="shared" si="66"/>
        <v>0</v>
      </c>
      <c r="N138" s="43">
        <f t="shared" ref="N138:Q138" si="72">N30-N84</f>
        <v>0</v>
      </c>
      <c r="O138" s="43">
        <f t="shared" si="72"/>
        <v>0</v>
      </c>
      <c r="P138" s="43">
        <f t="shared" si="72"/>
        <v>0</v>
      </c>
      <c r="Q138" s="43">
        <f t="shared" si="72"/>
        <v>0</v>
      </c>
      <c r="R138" s="43">
        <f t="shared" si="67"/>
        <v>0</v>
      </c>
      <c r="S138" s="43">
        <f t="shared" ref="S138:V138" si="73">S30-S84</f>
        <v>0</v>
      </c>
      <c r="T138" s="43">
        <f t="shared" si="73"/>
        <v>0</v>
      </c>
      <c r="U138" s="43">
        <f t="shared" si="73"/>
        <v>0</v>
      </c>
      <c r="V138" s="43">
        <f t="shared" si="73"/>
        <v>0</v>
      </c>
      <c r="W138" s="45">
        <f t="shared" si="68"/>
        <v>0</v>
      </c>
    </row>
    <row r="139" spans="2:33" ht="16" x14ac:dyDescent="0.3">
      <c r="B139" s="34"/>
      <c r="C139" s="35" t="s">
        <v>17</v>
      </c>
      <c r="D139" s="36">
        <f>SUM(D122:D137)</f>
        <v>-3691.9741311265816</v>
      </c>
      <c r="E139" s="36">
        <f t="shared" ref="E139:W139" si="74">SUM(E122:E137)</f>
        <v>215.12288306923864</v>
      </c>
      <c r="F139" s="36">
        <f t="shared" si="74"/>
        <v>0</v>
      </c>
      <c r="G139" s="36">
        <f t="shared" si="74"/>
        <v>0</v>
      </c>
      <c r="H139" s="36">
        <f t="shared" si="74"/>
        <v>-3476.8512480573427</v>
      </c>
      <c r="I139" s="36">
        <f t="shared" si="74"/>
        <v>-3476.8512480573427</v>
      </c>
      <c r="J139" s="36">
        <f t="shared" si="74"/>
        <v>31.839112124289105</v>
      </c>
      <c r="K139" s="36">
        <f t="shared" si="74"/>
        <v>0</v>
      </c>
      <c r="L139" s="36">
        <f t="shared" si="74"/>
        <v>0</v>
      </c>
      <c r="M139" s="36">
        <f t="shared" si="74"/>
        <v>-3445.0121359330537</v>
      </c>
      <c r="N139" s="36">
        <f t="shared" si="74"/>
        <v>-3445.0121359330542</v>
      </c>
      <c r="O139" s="36">
        <f t="shared" si="74"/>
        <v>340.7631423205122</v>
      </c>
      <c r="P139" s="36">
        <f t="shared" si="74"/>
        <v>0</v>
      </c>
      <c r="Q139" s="36">
        <f t="shared" si="74"/>
        <v>0</v>
      </c>
      <c r="R139" s="36">
        <f t="shared" si="74"/>
        <v>-3104.2489936125417</v>
      </c>
      <c r="S139" s="36">
        <f t="shared" si="74"/>
        <v>-3104.2489936125417</v>
      </c>
      <c r="T139" s="36">
        <f t="shared" si="74"/>
        <v>-0.14299917948779997</v>
      </c>
      <c r="U139" s="36">
        <f t="shared" si="74"/>
        <v>0</v>
      </c>
      <c r="V139" s="36">
        <f t="shared" si="74"/>
        <v>0</v>
      </c>
      <c r="W139" s="36">
        <f t="shared" si="74"/>
        <v>-3104.3919927920292</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5">D40-D95</f>
        <v>0</v>
      </c>
      <c r="E148" s="43">
        <f t="shared" si="75"/>
        <v>0</v>
      </c>
      <c r="F148" s="43">
        <f t="shared" si="75"/>
        <v>0</v>
      </c>
      <c r="G148" s="43">
        <f t="shared" si="75"/>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5"/>
        <v>-38.42122963242273</v>
      </c>
      <c r="E149" s="43">
        <f t="shared" si="75"/>
        <v>0</v>
      </c>
      <c r="F149" s="43">
        <f t="shared" si="75"/>
        <v>0</v>
      </c>
      <c r="G149" s="43">
        <f t="shared" si="75"/>
        <v>0</v>
      </c>
      <c r="H149" s="45">
        <f t="shared" ref="H149:H164" si="76">D149+E149-F149-G149</f>
        <v>-38.42122963242273</v>
      </c>
      <c r="I149" s="30">
        <f t="shared" ref="I149:I164" si="77">H149</f>
        <v>-38.42122963242273</v>
      </c>
      <c r="J149" s="29"/>
      <c r="K149" s="30"/>
      <c r="L149" s="29"/>
      <c r="M149" s="30">
        <f t="shared" ref="M149:M164" si="78">I149+J149-K149-L149</f>
        <v>-38.42122963242273</v>
      </c>
      <c r="N149" s="30">
        <f t="shared" ref="N149:N164" si="79">M149</f>
        <v>-38.42122963242273</v>
      </c>
      <c r="O149" s="29"/>
      <c r="P149" s="30"/>
      <c r="Q149" s="29"/>
      <c r="R149" s="30">
        <f t="shared" ref="R149:R164" si="80">N149+O149-P149-Q149</f>
        <v>-38.42122963242273</v>
      </c>
      <c r="S149" s="30">
        <f t="shared" ref="S149:S164" si="81">R149</f>
        <v>-38.42122963242273</v>
      </c>
      <c r="T149" s="29"/>
      <c r="U149" s="30"/>
      <c r="V149" s="29"/>
      <c r="W149" s="30">
        <f t="shared" ref="W149:W164" si="82">S149+T149-U149-V149</f>
        <v>-38.42122963242273</v>
      </c>
    </row>
    <row r="150" spans="2:23" x14ac:dyDescent="0.3">
      <c r="B150" s="41">
        <f t="shared" ref="B150:B164" si="83">B149+1</f>
        <v>3</v>
      </c>
      <c r="C150" s="42" t="s">
        <v>2</v>
      </c>
      <c r="D150" s="43">
        <f t="shared" si="75"/>
        <v>0</v>
      </c>
      <c r="E150" s="43">
        <f t="shared" si="75"/>
        <v>0</v>
      </c>
      <c r="F150" s="43">
        <f t="shared" si="75"/>
        <v>0</v>
      </c>
      <c r="G150" s="43">
        <f t="shared" si="75"/>
        <v>0</v>
      </c>
      <c r="H150" s="45">
        <f t="shared" si="76"/>
        <v>0</v>
      </c>
      <c r="I150" s="30">
        <f t="shared" si="77"/>
        <v>0</v>
      </c>
      <c r="J150" s="29"/>
      <c r="K150" s="30"/>
      <c r="L150" s="29"/>
      <c r="M150" s="30">
        <f t="shared" si="78"/>
        <v>0</v>
      </c>
      <c r="N150" s="30">
        <f t="shared" si="79"/>
        <v>0</v>
      </c>
      <c r="O150" s="29"/>
      <c r="P150" s="30"/>
      <c r="Q150" s="29"/>
      <c r="R150" s="30">
        <f t="shared" si="80"/>
        <v>0</v>
      </c>
      <c r="S150" s="30">
        <f t="shared" si="81"/>
        <v>0</v>
      </c>
      <c r="T150" s="29"/>
      <c r="U150" s="30"/>
      <c r="V150" s="29"/>
      <c r="W150" s="30">
        <f t="shared" si="82"/>
        <v>0</v>
      </c>
    </row>
    <row r="151" spans="2:23" x14ac:dyDescent="0.3">
      <c r="B151" s="41">
        <f t="shared" si="83"/>
        <v>4</v>
      </c>
      <c r="C151" s="42" t="s">
        <v>3</v>
      </c>
      <c r="D151" s="43">
        <f t="shared" si="75"/>
        <v>-167.00775908561747</v>
      </c>
      <c r="E151" s="43">
        <f t="shared" si="75"/>
        <v>0</v>
      </c>
      <c r="F151" s="43">
        <f t="shared" si="75"/>
        <v>0</v>
      </c>
      <c r="G151" s="43">
        <f t="shared" si="75"/>
        <v>0</v>
      </c>
      <c r="H151" s="45">
        <f t="shared" si="76"/>
        <v>-167.00775908561747</v>
      </c>
      <c r="I151" s="30">
        <f t="shared" si="77"/>
        <v>-167.00775908561747</v>
      </c>
      <c r="J151" s="29"/>
      <c r="K151" s="30"/>
      <c r="L151" s="29"/>
      <c r="M151" s="30">
        <f t="shared" si="78"/>
        <v>-167.00775908561747</v>
      </c>
      <c r="N151" s="30">
        <f t="shared" si="79"/>
        <v>-167.00775908561747</v>
      </c>
      <c r="O151" s="29"/>
      <c r="P151" s="30"/>
      <c r="Q151" s="29"/>
      <c r="R151" s="30">
        <f t="shared" si="80"/>
        <v>-167.00775908561747</v>
      </c>
      <c r="S151" s="30">
        <f t="shared" si="81"/>
        <v>-167.00775908561747</v>
      </c>
      <c r="T151" s="29"/>
      <c r="U151" s="30"/>
      <c r="V151" s="29"/>
      <c r="W151" s="30">
        <f t="shared" si="82"/>
        <v>-167.00775908561747</v>
      </c>
    </row>
    <row r="152" spans="2:23" x14ac:dyDescent="0.3">
      <c r="B152" s="41">
        <f t="shared" si="83"/>
        <v>5</v>
      </c>
      <c r="C152" s="42" t="s">
        <v>4</v>
      </c>
      <c r="D152" s="43">
        <f t="shared" si="75"/>
        <v>-40.628801822832223</v>
      </c>
      <c r="E152" s="43">
        <f t="shared" si="75"/>
        <v>0</v>
      </c>
      <c r="F152" s="43">
        <f t="shared" si="75"/>
        <v>0</v>
      </c>
      <c r="G152" s="43">
        <f t="shared" si="75"/>
        <v>0</v>
      </c>
      <c r="H152" s="45">
        <f t="shared" si="76"/>
        <v>-40.628801822832223</v>
      </c>
      <c r="I152" s="30">
        <f t="shared" si="77"/>
        <v>-40.628801822832223</v>
      </c>
      <c r="J152" s="29"/>
      <c r="K152" s="30"/>
      <c r="L152" s="29"/>
      <c r="M152" s="30">
        <f t="shared" si="78"/>
        <v>-40.628801822832223</v>
      </c>
      <c r="N152" s="30">
        <f t="shared" si="79"/>
        <v>-40.628801822832223</v>
      </c>
      <c r="O152" s="29"/>
      <c r="P152" s="30"/>
      <c r="Q152" s="29"/>
      <c r="R152" s="30">
        <f t="shared" si="80"/>
        <v>-40.628801822832223</v>
      </c>
      <c r="S152" s="30">
        <f t="shared" si="81"/>
        <v>-40.628801822832223</v>
      </c>
      <c r="T152" s="29"/>
      <c r="U152" s="30"/>
      <c r="V152" s="29"/>
      <c r="W152" s="30">
        <f t="shared" si="82"/>
        <v>-40.628801822832223</v>
      </c>
    </row>
    <row r="153" spans="2:23" x14ac:dyDescent="0.3">
      <c r="B153" s="41">
        <f t="shared" si="83"/>
        <v>6</v>
      </c>
      <c r="C153" s="42" t="s">
        <v>5</v>
      </c>
      <c r="D153" s="43">
        <f t="shared" si="75"/>
        <v>-2859.4442994838523</v>
      </c>
      <c r="E153" s="43">
        <f t="shared" si="75"/>
        <v>0</v>
      </c>
      <c r="F153" s="43">
        <f t="shared" si="75"/>
        <v>0</v>
      </c>
      <c r="G153" s="43">
        <f t="shared" si="75"/>
        <v>0</v>
      </c>
      <c r="H153" s="45">
        <f t="shared" si="76"/>
        <v>-2859.4442994838523</v>
      </c>
      <c r="I153" s="30">
        <f t="shared" si="77"/>
        <v>-2859.4442994838523</v>
      </c>
      <c r="J153" s="29"/>
      <c r="K153" s="30"/>
      <c r="L153" s="29"/>
      <c r="M153" s="30">
        <f t="shared" si="78"/>
        <v>-2859.4442994838523</v>
      </c>
      <c r="N153" s="30">
        <f t="shared" si="79"/>
        <v>-2859.4442994838523</v>
      </c>
      <c r="O153" s="29"/>
      <c r="P153" s="30"/>
      <c r="Q153" s="29"/>
      <c r="R153" s="30">
        <f t="shared" si="80"/>
        <v>-2859.4442994838523</v>
      </c>
      <c r="S153" s="30">
        <f t="shared" si="81"/>
        <v>-2859.4442994838523</v>
      </c>
      <c r="T153" s="29"/>
      <c r="U153" s="30"/>
      <c r="V153" s="29"/>
      <c r="W153" s="30">
        <f t="shared" si="82"/>
        <v>-2859.4442994838523</v>
      </c>
    </row>
    <row r="154" spans="2:23" x14ac:dyDescent="0.3">
      <c r="B154" s="41">
        <f t="shared" si="83"/>
        <v>7</v>
      </c>
      <c r="C154" s="42" t="s">
        <v>6</v>
      </c>
      <c r="D154" s="43">
        <f t="shared" si="75"/>
        <v>0</v>
      </c>
      <c r="E154" s="43">
        <f t="shared" si="75"/>
        <v>0</v>
      </c>
      <c r="F154" s="43">
        <f t="shared" si="75"/>
        <v>0</v>
      </c>
      <c r="G154" s="43">
        <f t="shared" si="75"/>
        <v>0</v>
      </c>
      <c r="H154" s="45">
        <f t="shared" si="76"/>
        <v>0</v>
      </c>
      <c r="I154" s="30">
        <f t="shared" si="77"/>
        <v>0</v>
      </c>
      <c r="J154" s="29"/>
      <c r="K154" s="30"/>
      <c r="L154" s="29"/>
      <c r="M154" s="30">
        <f t="shared" si="78"/>
        <v>0</v>
      </c>
      <c r="N154" s="30">
        <f t="shared" si="79"/>
        <v>0</v>
      </c>
      <c r="O154" s="29"/>
      <c r="P154" s="30"/>
      <c r="Q154" s="29"/>
      <c r="R154" s="30">
        <f t="shared" si="80"/>
        <v>0</v>
      </c>
      <c r="S154" s="30">
        <f t="shared" si="81"/>
        <v>0</v>
      </c>
      <c r="T154" s="29"/>
      <c r="U154" s="30"/>
      <c r="V154" s="29"/>
      <c r="W154" s="30">
        <f t="shared" si="82"/>
        <v>0</v>
      </c>
    </row>
    <row r="155" spans="2:23" x14ac:dyDescent="0.3">
      <c r="B155" s="41">
        <f t="shared" si="83"/>
        <v>8</v>
      </c>
      <c r="C155" s="42" t="s">
        <v>7</v>
      </c>
      <c r="D155" s="43">
        <f t="shared" si="75"/>
        <v>0</v>
      </c>
      <c r="E155" s="43">
        <f t="shared" si="75"/>
        <v>0</v>
      </c>
      <c r="F155" s="43">
        <f t="shared" si="75"/>
        <v>0</v>
      </c>
      <c r="G155" s="43">
        <f t="shared" si="75"/>
        <v>0</v>
      </c>
      <c r="H155" s="45">
        <f t="shared" si="76"/>
        <v>0</v>
      </c>
      <c r="I155" s="30">
        <f t="shared" si="77"/>
        <v>0</v>
      </c>
      <c r="J155" s="29"/>
      <c r="K155" s="30"/>
      <c r="L155" s="29"/>
      <c r="M155" s="30">
        <f t="shared" si="78"/>
        <v>0</v>
      </c>
      <c r="N155" s="30">
        <f t="shared" si="79"/>
        <v>0</v>
      </c>
      <c r="O155" s="29"/>
      <c r="P155" s="30"/>
      <c r="Q155" s="29"/>
      <c r="R155" s="30">
        <f t="shared" si="80"/>
        <v>0</v>
      </c>
      <c r="S155" s="30">
        <f t="shared" si="81"/>
        <v>0</v>
      </c>
      <c r="T155" s="29"/>
      <c r="U155" s="30"/>
      <c r="V155" s="29"/>
      <c r="W155" s="30">
        <f t="shared" si="82"/>
        <v>0</v>
      </c>
    </row>
    <row r="156" spans="2:23" x14ac:dyDescent="0.3">
      <c r="B156" s="41">
        <f t="shared" si="83"/>
        <v>9</v>
      </c>
      <c r="C156" s="42" t="s">
        <v>8</v>
      </c>
      <c r="D156" s="43">
        <f t="shared" si="75"/>
        <v>0</v>
      </c>
      <c r="E156" s="43">
        <f t="shared" si="75"/>
        <v>0</v>
      </c>
      <c r="F156" s="43">
        <f t="shared" si="75"/>
        <v>0</v>
      </c>
      <c r="G156" s="43">
        <f t="shared" si="75"/>
        <v>0</v>
      </c>
      <c r="H156" s="45">
        <f t="shared" si="76"/>
        <v>0</v>
      </c>
      <c r="I156" s="30">
        <f t="shared" si="77"/>
        <v>0</v>
      </c>
      <c r="J156" s="29"/>
      <c r="K156" s="30"/>
      <c r="L156" s="29"/>
      <c r="M156" s="30">
        <f t="shared" si="78"/>
        <v>0</v>
      </c>
      <c r="N156" s="30">
        <f t="shared" si="79"/>
        <v>0</v>
      </c>
      <c r="O156" s="29"/>
      <c r="P156" s="30"/>
      <c r="Q156" s="29"/>
      <c r="R156" s="30">
        <f t="shared" si="80"/>
        <v>0</v>
      </c>
      <c r="S156" s="30">
        <f t="shared" si="81"/>
        <v>0</v>
      </c>
      <c r="T156" s="29"/>
      <c r="U156" s="30"/>
      <c r="V156" s="29"/>
      <c r="W156" s="30">
        <f t="shared" si="82"/>
        <v>0</v>
      </c>
    </row>
    <row r="157" spans="2:23" x14ac:dyDescent="0.3">
      <c r="B157" s="41">
        <f t="shared" si="83"/>
        <v>10</v>
      </c>
      <c r="C157" s="42" t="s">
        <v>9</v>
      </c>
      <c r="D157" s="43">
        <f t="shared" si="75"/>
        <v>-0.45267998064064585</v>
      </c>
      <c r="E157" s="43">
        <f t="shared" si="75"/>
        <v>0</v>
      </c>
      <c r="F157" s="43">
        <f t="shared" si="75"/>
        <v>0</v>
      </c>
      <c r="G157" s="43">
        <f t="shared" si="75"/>
        <v>0</v>
      </c>
      <c r="H157" s="45">
        <f t="shared" si="76"/>
        <v>-0.45267998064064585</v>
      </c>
      <c r="I157" s="30">
        <f t="shared" si="77"/>
        <v>-0.45267998064064585</v>
      </c>
      <c r="J157" s="29"/>
      <c r="K157" s="30"/>
      <c r="L157" s="29"/>
      <c r="M157" s="30">
        <f t="shared" si="78"/>
        <v>-0.45267998064064585</v>
      </c>
      <c r="N157" s="30">
        <f t="shared" si="79"/>
        <v>-0.45267998064064585</v>
      </c>
      <c r="O157" s="29"/>
      <c r="P157" s="30"/>
      <c r="Q157" s="29"/>
      <c r="R157" s="30">
        <f t="shared" si="80"/>
        <v>-0.45267998064064585</v>
      </c>
      <c r="S157" s="30">
        <f t="shared" si="81"/>
        <v>-0.45267998064064585</v>
      </c>
      <c r="T157" s="29"/>
      <c r="U157" s="30"/>
      <c r="V157" s="29"/>
      <c r="W157" s="30">
        <f t="shared" si="82"/>
        <v>-0.45267998064064585</v>
      </c>
    </row>
    <row r="158" spans="2:23" x14ac:dyDescent="0.3">
      <c r="B158" s="41">
        <f t="shared" si="83"/>
        <v>11</v>
      </c>
      <c r="C158" s="42" t="s">
        <v>10</v>
      </c>
      <c r="D158" s="43">
        <f t="shared" si="75"/>
        <v>0.22917444383425767</v>
      </c>
      <c r="E158" s="43">
        <f t="shared" si="75"/>
        <v>-2.0371503699899998E-2</v>
      </c>
      <c r="F158" s="43">
        <f t="shared" si="75"/>
        <v>0</v>
      </c>
      <c r="G158" s="43">
        <f t="shared" si="75"/>
        <v>0</v>
      </c>
      <c r="H158" s="45">
        <f t="shared" si="76"/>
        <v>0.20880294013435768</v>
      </c>
      <c r="I158" s="30">
        <f t="shared" si="77"/>
        <v>0.20880294013435768</v>
      </c>
      <c r="J158" s="29"/>
      <c r="K158" s="30"/>
      <c r="L158" s="29"/>
      <c r="M158" s="30">
        <f t="shared" si="78"/>
        <v>0.20880294013435768</v>
      </c>
      <c r="N158" s="30">
        <f t="shared" si="79"/>
        <v>0.20880294013435768</v>
      </c>
      <c r="O158" s="29"/>
      <c r="P158" s="30"/>
      <c r="Q158" s="29"/>
      <c r="R158" s="30">
        <f t="shared" si="80"/>
        <v>0.20880294013435768</v>
      </c>
      <c r="S158" s="30">
        <f t="shared" si="81"/>
        <v>0.20880294013435768</v>
      </c>
      <c r="T158" s="29"/>
      <c r="U158" s="30"/>
      <c r="V158" s="29"/>
      <c r="W158" s="30">
        <f t="shared" si="82"/>
        <v>0.20880294013435768</v>
      </c>
    </row>
    <row r="159" spans="2:23" x14ac:dyDescent="0.3">
      <c r="B159" s="41">
        <f t="shared" si="83"/>
        <v>12</v>
      </c>
      <c r="C159" s="42" t="s">
        <v>11</v>
      </c>
      <c r="D159" s="43">
        <f t="shared" si="75"/>
        <v>1.2759390011780685</v>
      </c>
      <c r="E159" s="43">
        <f t="shared" si="75"/>
        <v>-0.10726596810809998</v>
      </c>
      <c r="F159" s="43">
        <f t="shared" si="75"/>
        <v>0</v>
      </c>
      <c r="G159" s="43">
        <f t="shared" si="75"/>
        <v>0</v>
      </c>
      <c r="H159" s="45">
        <f t="shared" si="76"/>
        <v>1.1686730330699684</v>
      </c>
      <c r="I159" s="30">
        <f t="shared" si="77"/>
        <v>1.1686730330699684</v>
      </c>
      <c r="J159" s="29"/>
      <c r="K159" s="30"/>
      <c r="L159" s="29"/>
      <c r="M159" s="30">
        <f t="shared" si="78"/>
        <v>1.1686730330699684</v>
      </c>
      <c r="N159" s="30">
        <f t="shared" si="79"/>
        <v>1.1686730330699684</v>
      </c>
      <c r="O159" s="29"/>
      <c r="P159" s="30"/>
      <c r="Q159" s="29"/>
      <c r="R159" s="30">
        <f t="shared" si="80"/>
        <v>1.1686730330699684</v>
      </c>
      <c r="S159" s="30">
        <f t="shared" si="81"/>
        <v>1.1686730330699684</v>
      </c>
      <c r="T159" s="29"/>
      <c r="U159" s="30"/>
      <c r="V159" s="29"/>
      <c r="W159" s="30">
        <f t="shared" si="82"/>
        <v>1.1686730330699684</v>
      </c>
    </row>
    <row r="160" spans="2:23" x14ac:dyDescent="0.3">
      <c r="B160" s="41">
        <f t="shared" si="83"/>
        <v>13</v>
      </c>
      <c r="C160" s="28" t="s">
        <v>12</v>
      </c>
      <c r="D160" s="43">
        <f t="shared" si="75"/>
        <v>0.21285388642069999</v>
      </c>
      <c r="E160" s="43">
        <f t="shared" si="75"/>
        <v>-1.53617076798E-2</v>
      </c>
      <c r="F160" s="43">
        <f t="shared" si="75"/>
        <v>0</v>
      </c>
      <c r="G160" s="43">
        <f t="shared" si="75"/>
        <v>0</v>
      </c>
      <c r="H160" s="45">
        <f t="shared" si="76"/>
        <v>0.1974921787409</v>
      </c>
      <c r="I160" s="30">
        <f t="shared" si="77"/>
        <v>0.1974921787409</v>
      </c>
      <c r="J160" s="29"/>
      <c r="K160" s="30"/>
      <c r="L160" s="29"/>
      <c r="M160" s="30">
        <f t="shared" si="78"/>
        <v>0.1974921787409</v>
      </c>
      <c r="N160" s="30">
        <f t="shared" si="79"/>
        <v>0.1974921787409</v>
      </c>
      <c r="O160" s="29"/>
      <c r="P160" s="30"/>
      <c r="Q160" s="29"/>
      <c r="R160" s="30">
        <f t="shared" si="80"/>
        <v>0.1974921787409</v>
      </c>
      <c r="S160" s="30">
        <f t="shared" si="81"/>
        <v>0.1974921787409</v>
      </c>
      <c r="T160" s="29"/>
      <c r="U160" s="30"/>
      <c r="V160" s="29"/>
      <c r="W160" s="30">
        <f t="shared" si="82"/>
        <v>0.1974921787409</v>
      </c>
    </row>
    <row r="161" spans="2:23" x14ac:dyDescent="0.3">
      <c r="B161" s="41">
        <f t="shared" si="83"/>
        <v>14</v>
      </c>
      <c r="C161" s="28" t="s">
        <v>13</v>
      </c>
      <c r="D161" s="43">
        <f t="shared" si="75"/>
        <v>0</v>
      </c>
      <c r="E161" s="43">
        <f t="shared" si="75"/>
        <v>0</v>
      </c>
      <c r="F161" s="43">
        <f t="shared" si="75"/>
        <v>0</v>
      </c>
      <c r="G161" s="43">
        <f t="shared" si="75"/>
        <v>0</v>
      </c>
      <c r="H161" s="45">
        <f t="shared" si="76"/>
        <v>0</v>
      </c>
      <c r="I161" s="30">
        <f t="shared" si="77"/>
        <v>0</v>
      </c>
      <c r="J161" s="29"/>
      <c r="K161" s="30"/>
      <c r="L161" s="29"/>
      <c r="M161" s="30">
        <f t="shared" si="78"/>
        <v>0</v>
      </c>
      <c r="N161" s="30">
        <f t="shared" si="79"/>
        <v>0</v>
      </c>
      <c r="O161" s="29"/>
      <c r="P161" s="30"/>
      <c r="Q161" s="29"/>
      <c r="R161" s="30">
        <f t="shared" si="80"/>
        <v>0</v>
      </c>
      <c r="S161" s="30">
        <f t="shared" si="81"/>
        <v>0</v>
      </c>
      <c r="T161" s="29"/>
      <c r="U161" s="30"/>
      <c r="V161" s="29"/>
      <c r="W161" s="30">
        <f t="shared" si="82"/>
        <v>0</v>
      </c>
    </row>
    <row r="162" spans="2:23" x14ac:dyDescent="0.3">
      <c r="B162" s="41">
        <f t="shared" si="83"/>
        <v>15</v>
      </c>
      <c r="C162" s="28" t="s">
        <v>14</v>
      </c>
      <c r="D162" s="43">
        <f t="shared" si="75"/>
        <v>-0.1551901180968287</v>
      </c>
      <c r="E162" s="43">
        <f t="shared" si="75"/>
        <v>0</v>
      </c>
      <c r="F162" s="43">
        <f t="shared" si="75"/>
        <v>0</v>
      </c>
      <c r="G162" s="43">
        <f t="shared" si="75"/>
        <v>0</v>
      </c>
      <c r="H162" s="45">
        <f t="shared" si="76"/>
        <v>-0.1551901180968287</v>
      </c>
      <c r="I162" s="30">
        <f t="shared" si="77"/>
        <v>-0.1551901180968287</v>
      </c>
      <c r="J162" s="29"/>
      <c r="K162" s="30"/>
      <c r="L162" s="29"/>
      <c r="M162" s="30">
        <f t="shared" si="78"/>
        <v>-0.1551901180968287</v>
      </c>
      <c r="N162" s="30">
        <f t="shared" si="79"/>
        <v>-0.1551901180968287</v>
      </c>
      <c r="O162" s="29"/>
      <c r="P162" s="30"/>
      <c r="Q162" s="29"/>
      <c r="R162" s="30">
        <f t="shared" si="80"/>
        <v>-0.1551901180968287</v>
      </c>
      <c r="S162" s="30">
        <f t="shared" si="81"/>
        <v>-0.1551901180968287</v>
      </c>
      <c r="T162" s="29"/>
      <c r="U162" s="30"/>
      <c r="V162" s="29"/>
      <c r="W162" s="30">
        <f t="shared" si="82"/>
        <v>-0.1551901180968287</v>
      </c>
    </row>
    <row r="163" spans="2:23" x14ac:dyDescent="0.3">
      <c r="B163" s="41">
        <f t="shared" si="83"/>
        <v>16</v>
      </c>
      <c r="C163" s="28" t="s">
        <v>15</v>
      </c>
      <c r="D163" s="43">
        <f t="shared" si="75"/>
        <v>0</v>
      </c>
      <c r="E163" s="43">
        <f t="shared" si="75"/>
        <v>0</v>
      </c>
      <c r="F163" s="43">
        <f t="shared" si="75"/>
        <v>0</v>
      </c>
      <c r="G163" s="43">
        <f t="shared" si="75"/>
        <v>0</v>
      </c>
      <c r="H163" s="45">
        <f t="shared" si="76"/>
        <v>0</v>
      </c>
      <c r="I163" s="30">
        <f t="shared" si="77"/>
        <v>0</v>
      </c>
      <c r="J163" s="29"/>
      <c r="K163" s="30"/>
      <c r="L163" s="29"/>
      <c r="M163" s="30">
        <f t="shared" si="78"/>
        <v>0</v>
      </c>
      <c r="N163" s="30">
        <f t="shared" si="79"/>
        <v>0</v>
      </c>
      <c r="O163" s="29"/>
      <c r="P163" s="30"/>
      <c r="Q163" s="29"/>
      <c r="R163" s="30">
        <f t="shared" si="80"/>
        <v>0</v>
      </c>
      <c r="S163" s="30">
        <f t="shared" si="81"/>
        <v>0</v>
      </c>
      <c r="T163" s="29"/>
      <c r="U163" s="30"/>
      <c r="V163" s="29"/>
      <c r="W163" s="30">
        <f t="shared" si="82"/>
        <v>0</v>
      </c>
    </row>
    <row r="164" spans="2:23" x14ac:dyDescent="0.3">
      <c r="B164" s="41">
        <f t="shared" si="83"/>
        <v>17</v>
      </c>
      <c r="C164" s="28" t="s">
        <v>16</v>
      </c>
      <c r="D164" s="43">
        <f t="shared" ref="D164:G164" si="84">D56-D111</f>
        <v>0</v>
      </c>
      <c r="E164" s="43">
        <f t="shared" si="84"/>
        <v>0</v>
      </c>
      <c r="F164" s="43">
        <f t="shared" si="84"/>
        <v>0</v>
      </c>
      <c r="G164" s="43">
        <f t="shared" si="84"/>
        <v>0</v>
      </c>
      <c r="H164" s="45">
        <f t="shared" si="76"/>
        <v>0</v>
      </c>
      <c r="I164" s="30">
        <f t="shared" si="77"/>
        <v>0</v>
      </c>
      <c r="J164" s="29"/>
      <c r="K164" s="30"/>
      <c r="L164" s="29"/>
      <c r="M164" s="30">
        <f t="shared" si="78"/>
        <v>0</v>
      </c>
      <c r="N164" s="30">
        <f t="shared" si="79"/>
        <v>0</v>
      </c>
      <c r="O164" s="29"/>
      <c r="P164" s="30"/>
      <c r="Q164" s="29"/>
      <c r="R164" s="30">
        <f t="shared" si="80"/>
        <v>0</v>
      </c>
      <c r="S164" s="30">
        <f t="shared" si="81"/>
        <v>0</v>
      </c>
      <c r="T164" s="29"/>
      <c r="U164" s="30"/>
      <c r="V164" s="29"/>
      <c r="W164" s="30">
        <f t="shared" si="82"/>
        <v>0</v>
      </c>
    </row>
    <row r="165" spans="2:23" ht="16" x14ac:dyDescent="0.3">
      <c r="B165" s="34"/>
      <c r="C165" s="35" t="s">
        <v>17</v>
      </c>
      <c r="D165" s="36">
        <f>SUM(D148:D163)</f>
        <v>-3104.3919927920292</v>
      </c>
      <c r="E165" s="36">
        <f>SUM(E148:E163)</f>
        <v>-0.14299917948779997</v>
      </c>
      <c r="F165" s="36">
        <f>SUM(F148:F163)</f>
        <v>0</v>
      </c>
      <c r="G165" s="36">
        <f>SUM(G148:G163)</f>
        <v>0</v>
      </c>
      <c r="H165" s="36">
        <f>SUM(H148:H163)</f>
        <v>-3104.5349919715172</v>
      </c>
      <c r="I165" s="36">
        <f t="shared" ref="I165:W165" si="85">SUM(I148:I164)</f>
        <v>-3104.5349919715172</v>
      </c>
      <c r="J165" s="36">
        <f t="shared" si="85"/>
        <v>0</v>
      </c>
      <c r="K165" s="36">
        <f t="shared" si="85"/>
        <v>0</v>
      </c>
      <c r="L165" s="36">
        <f t="shared" si="85"/>
        <v>0</v>
      </c>
      <c r="M165" s="36">
        <f t="shared" si="85"/>
        <v>-3104.5349919715172</v>
      </c>
      <c r="N165" s="36">
        <f t="shared" si="85"/>
        <v>-3104.5349919715172</v>
      </c>
      <c r="O165" s="36">
        <f t="shared" si="85"/>
        <v>0</v>
      </c>
      <c r="P165" s="36">
        <f t="shared" si="85"/>
        <v>0</v>
      </c>
      <c r="Q165" s="36">
        <f t="shared" si="85"/>
        <v>0</v>
      </c>
      <c r="R165" s="36">
        <f t="shared" si="85"/>
        <v>-3104.5349919715172</v>
      </c>
      <c r="S165" s="36">
        <f t="shared" si="85"/>
        <v>-3104.5349919715172</v>
      </c>
      <c r="T165" s="36">
        <f t="shared" si="85"/>
        <v>0</v>
      </c>
      <c r="U165" s="36">
        <f t="shared" si="85"/>
        <v>0</v>
      </c>
      <c r="V165" s="36">
        <f t="shared" si="85"/>
        <v>0</v>
      </c>
      <c r="W165" s="36">
        <f t="shared" si="85"/>
        <v>-3104.5349919715172</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88"/>
  <sheetViews>
    <sheetView showGridLines="0" view="pageBreakPreview" zoomScale="70" zoomScaleNormal="68" zoomScaleSheetLayoutView="70" workbookViewId="0">
      <selection activeCell="I31" sqref="I31"/>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107</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576.6633333333333</v>
      </c>
      <c r="F21" s="66">
        <v>0</v>
      </c>
      <c r="G21" s="67"/>
      <c r="H21" s="29">
        <f t="shared" si="0"/>
        <v>576.6633333333333</v>
      </c>
      <c r="I21" s="30">
        <f t="shared" si="1"/>
        <v>576.6633333333333</v>
      </c>
      <c r="J21" s="66">
        <v>505.1925</v>
      </c>
      <c r="K21" s="66">
        <v>0</v>
      </c>
      <c r="L21" s="67"/>
      <c r="M21" s="30">
        <f t="shared" si="2"/>
        <v>1081.8558333333333</v>
      </c>
      <c r="N21" s="68">
        <f t="shared" si="3"/>
        <v>1081.8558333333333</v>
      </c>
      <c r="O21" s="66">
        <v>327.24999999999994</v>
      </c>
      <c r="P21" s="66">
        <v>0</v>
      </c>
      <c r="Q21" s="67"/>
      <c r="R21" s="69">
        <f t="shared" si="4"/>
        <v>1409.1058333333333</v>
      </c>
      <c r="S21" s="69">
        <f t="shared" si="5"/>
        <v>1409.1058333333333</v>
      </c>
      <c r="T21" s="66">
        <v>146.636</v>
      </c>
      <c r="U21" s="66">
        <v>0</v>
      </c>
      <c r="V21" s="67"/>
      <c r="W21" s="69">
        <f t="shared" si="6"/>
        <v>1555.7418333333333</v>
      </c>
      <c r="X21" s="69">
        <f t="shared" si="7"/>
        <v>1555.7418333333333</v>
      </c>
      <c r="Y21" s="70">
        <v>122.86</v>
      </c>
      <c r="Z21" s="70">
        <v>0</v>
      </c>
      <c r="AA21" s="67"/>
      <c r="AB21" s="69">
        <f t="shared" si="8"/>
        <v>1678.6018333333332</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576.6633333333333</v>
      </c>
      <c r="I33" s="75">
        <f t="shared" ref="I33:AB33" si="10">SUM(I16:I32)</f>
        <v>576.6633333333333</v>
      </c>
      <c r="J33" s="75">
        <f t="shared" si="10"/>
        <v>505.1925</v>
      </c>
      <c r="K33" s="75">
        <f t="shared" si="10"/>
        <v>0</v>
      </c>
      <c r="L33" s="75">
        <f t="shared" si="10"/>
        <v>0</v>
      </c>
      <c r="M33" s="75">
        <f t="shared" si="10"/>
        <v>1081.8558333333333</v>
      </c>
      <c r="N33" s="75">
        <f t="shared" si="10"/>
        <v>1081.8558333333333</v>
      </c>
      <c r="O33" s="75">
        <f t="shared" si="10"/>
        <v>327.24999999999994</v>
      </c>
      <c r="P33" s="75">
        <f t="shared" si="10"/>
        <v>0</v>
      </c>
      <c r="Q33" s="75">
        <f t="shared" si="10"/>
        <v>0</v>
      </c>
      <c r="R33" s="75">
        <f t="shared" si="10"/>
        <v>1409.1058333333333</v>
      </c>
      <c r="S33" s="75">
        <f t="shared" si="10"/>
        <v>1409.1058333333333</v>
      </c>
      <c r="T33" s="75">
        <f t="shared" si="10"/>
        <v>146.636</v>
      </c>
      <c r="U33" s="75">
        <f t="shared" si="10"/>
        <v>0</v>
      </c>
      <c r="V33" s="75">
        <f t="shared" si="10"/>
        <v>0</v>
      </c>
      <c r="W33" s="75">
        <f t="shared" si="10"/>
        <v>1555.7418333333333</v>
      </c>
      <c r="X33" s="75">
        <f t="shared" si="10"/>
        <v>1555.7418333333333</v>
      </c>
      <c r="Y33" s="75">
        <f t="shared" si="10"/>
        <v>122.86</v>
      </c>
      <c r="Z33" s="75">
        <f t="shared" si="10"/>
        <v>0</v>
      </c>
      <c r="AA33" s="75">
        <f t="shared" si="10"/>
        <v>0</v>
      </c>
      <c r="AB33" s="75">
        <f t="shared" si="10"/>
        <v>1678.6018333333332</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0</v>
      </c>
      <c r="K48" s="43">
        <f t="shared" si="16"/>
        <v>0</v>
      </c>
      <c r="L48" s="44"/>
      <c r="M48" s="45">
        <f t="shared" si="11"/>
        <v>0</v>
      </c>
      <c r="N48" s="68">
        <f t="shared" si="17"/>
        <v>0</v>
      </c>
      <c r="O48" s="43">
        <f t="shared" si="18"/>
        <v>0</v>
      </c>
      <c r="P48" s="43">
        <f t="shared" si="19"/>
        <v>0</v>
      </c>
      <c r="Q48" s="44"/>
      <c r="R48" s="43">
        <f t="shared" si="20"/>
        <v>0</v>
      </c>
      <c r="S48" s="45">
        <f t="shared" si="21"/>
        <v>0</v>
      </c>
      <c r="T48" s="43">
        <f t="shared" si="22"/>
        <v>0</v>
      </c>
      <c r="U48" s="43">
        <f t="shared" si="23"/>
        <v>0</v>
      </c>
      <c r="V48" s="44"/>
      <c r="W48" s="45">
        <f t="shared" si="24"/>
        <v>0</v>
      </c>
      <c r="X48" s="68">
        <f t="shared" si="25"/>
        <v>0</v>
      </c>
      <c r="Y48" s="43">
        <f t="shared" si="26"/>
        <v>0</v>
      </c>
      <c r="Z48" s="43">
        <f t="shared" si="27"/>
        <v>0</v>
      </c>
      <c r="AA48" s="67"/>
      <c r="AB48" s="1"/>
      <c r="AC48" s="99">
        <v>3.3399999999999999E-2</v>
      </c>
    </row>
    <row r="49" spans="2:29" x14ac:dyDescent="0.3">
      <c r="B49" s="27">
        <f t="shared" si="28"/>
        <v>6</v>
      </c>
      <c r="C49" s="28" t="s">
        <v>5</v>
      </c>
      <c r="D49" s="66">
        <v>0</v>
      </c>
      <c r="E49" s="43">
        <f t="shared" si="12"/>
        <v>12.167596333333332</v>
      </c>
      <c r="F49" s="43">
        <f t="shared" si="13"/>
        <v>0</v>
      </c>
      <c r="G49" s="44"/>
      <c r="H49" s="43">
        <f t="shared" si="29"/>
        <v>12.167596333333332</v>
      </c>
      <c r="I49" s="45">
        <f t="shared" si="14"/>
        <v>12.167596333333332</v>
      </c>
      <c r="J49" s="43">
        <f t="shared" si="15"/>
        <v>34.994754416666666</v>
      </c>
      <c r="K49" s="43">
        <f t="shared" si="16"/>
        <v>0</v>
      </c>
      <c r="L49" s="44"/>
      <c r="M49" s="45">
        <f t="shared" si="11"/>
        <v>47.162350750000002</v>
      </c>
      <c r="N49" s="68">
        <f t="shared" si="17"/>
        <v>47.162350750000002</v>
      </c>
      <c r="O49" s="43">
        <f t="shared" si="18"/>
        <v>52.559291166666668</v>
      </c>
      <c r="P49" s="43">
        <f t="shared" si="19"/>
        <v>0</v>
      </c>
      <c r="Q49" s="44"/>
      <c r="R49" s="43">
        <f t="shared" si="20"/>
        <v>99.72164191666667</v>
      </c>
      <c r="S49" s="45">
        <f t="shared" si="21"/>
        <v>99.72164191666667</v>
      </c>
      <c r="T49" s="43">
        <f t="shared" si="22"/>
        <v>62.558285766666664</v>
      </c>
      <c r="U49" s="43">
        <f t="shared" si="23"/>
        <v>0</v>
      </c>
      <c r="V49" s="44"/>
      <c r="W49" s="45">
        <f t="shared" si="24"/>
        <v>162.27992768333334</v>
      </c>
      <c r="X49" s="68">
        <f t="shared" si="25"/>
        <v>162.27992768333334</v>
      </c>
      <c r="Y49" s="43">
        <f t="shared" si="26"/>
        <v>68.244651366666673</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IF((IFERROR(D57/((D29+E29)*100%),0))&lt;70%,MIN((MAX((D29+E29)*100%-D57,0)),(D29+E29/2)*$AC57),MAX((D29+E29)*100%-D57,0)/E$62)</f>
        <v>0</v>
      </c>
      <c r="F57" s="43">
        <f t="shared" si="13"/>
        <v>0</v>
      </c>
      <c r="G57" s="49"/>
      <c r="H57" s="43">
        <f t="shared" si="29"/>
        <v>0</v>
      </c>
      <c r="I57" s="45">
        <f t="shared" si="14"/>
        <v>0</v>
      </c>
      <c r="J57" s="43">
        <f>IF((IFERROR(I57/((I29+J29)*100%),0))&lt;70%,MIN((MAX((I29+J29)*100%-I57,0)),(I29+J29/2)*$AC57),MAX((I29+J29)*100%-I57,0)/J$62)</f>
        <v>0</v>
      </c>
      <c r="K57" s="43">
        <f t="shared" si="16"/>
        <v>0</v>
      </c>
      <c r="L57" s="44"/>
      <c r="M57" s="45">
        <f t="shared" si="11"/>
        <v>0</v>
      </c>
      <c r="N57" s="68">
        <f t="shared" si="17"/>
        <v>0</v>
      </c>
      <c r="O57" s="43">
        <f>IF((IFERROR(N57/((N29+O29)*100%),0))&lt;70%,MIN((MAX((N29+O29)*100%-N57,0)),(N29+O29/2)*$AC57),MAX((N29+O29)*100%-N57,0)/O$62)</f>
        <v>0</v>
      </c>
      <c r="P57" s="43">
        <f t="shared" si="19"/>
        <v>0</v>
      </c>
      <c r="Q57" s="44"/>
      <c r="R57" s="43">
        <f t="shared" si="20"/>
        <v>0</v>
      </c>
      <c r="S57" s="45">
        <f t="shared" si="21"/>
        <v>0</v>
      </c>
      <c r="T57" s="43">
        <f>IF((IFERROR(S57/((S29+T29)*100%),0))&lt;70%,MIN((MAX((S29+T29)*100%-S57,0)),(S29+T29/2)*$AC57),MAX((S29+T29)*100%-S57,0)/T$62)</f>
        <v>0</v>
      </c>
      <c r="U57" s="43">
        <f t="shared" si="23"/>
        <v>0</v>
      </c>
      <c r="V57" s="44"/>
      <c r="W57" s="45">
        <f t="shared" si="24"/>
        <v>0</v>
      </c>
      <c r="X57" s="68">
        <f t="shared" si="25"/>
        <v>0</v>
      </c>
      <c r="Y57" s="43">
        <f>IF((IFERROR(X57/((X29+Y29)*100%),0))&lt;70%,MIN((MAX((X29+Y29)*100%-X57,0)),(X29+Y29/2)*$AC57),MAX((X29+Y29)*100%-X57,0)/Y$62)</f>
        <v>0</v>
      </c>
      <c r="Z57" s="43">
        <f t="shared" si="27"/>
        <v>0</v>
      </c>
      <c r="AA57" s="67"/>
      <c r="AB57" s="1"/>
      <c r="AC57" s="99">
        <v>0.15</v>
      </c>
    </row>
    <row r="58" spans="2:29" x14ac:dyDescent="0.3">
      <c r="B58" s="27">
        <f t="shared" si="28"/>
        <v>15</v>
      </c>
      <c r="C58" s="28" t="s">
        <v>14</v>
      </c>
      <c r="D58" s="66">
        <v>0</v>
      </c>
      <c r="E58" s="43">
        <f>IF((IFERROR(D58/((D30+E30)*100%),0))&lt;70%,MIN((MAX((D30+E30)*100%-D58,0)),(D30+E30/2)*$AC58),MAX((D30+E30)*100%-D58,0)/E$62)</f>
        <v>0</v>
      </c>
      <c r="F58" s="43">
        <f t="shared" si="13"/>
        <v>0</v>
      </c>
      <c r="G58" s="49"/>
      <c r="H58" s="43">
        <f t="shared" si="29"/>
        <v>0</v>
      </c>
      <c r="I58" s="45">
        <f t="shared" si="14"/>
        <v>0</v>
      </c>
      <c r="J58" s="43">
        <f>IF((IFERROR(I58/((I30+J30)*100%),0))&lt;70%,MIN((MAX((I30+J30)*100%-I58,0)),(I30+J30/2)*$AC58),MAX((I30+J30)*100%-I58,0)/J$62)</f>
        <v>0</v>
      </c>
      <c r="K58" s="43">
        <f t="shared" si="16"/>
        <v>0</v>
      </c>
      <c r="L58" s="44"/>
      <c r="M58" s="45">
        <f t="shared" si="11"/>
        <v>0</v>
      </c>
      <c r="N58" s="68">
        <f t="shared" si="17"/>
        <v>0</v>
      </c>
      <c r="O58" s="43">
        <f>IF((IFERROR(N58/((N30+O30)*100%),0))&lt;70%,MIN((MAX((N30+O30)*100%-N58,0)),(N30+O30/2)*$AC58),MAX((N30+O30)*100%-N58,0)/O$62)</f>
        <v>0</v>
      </c>
      <c r="P58" s="43">
        <f t="shared" si="19"/>
        <v>0</v>
      </c>
      <c r="Q58" s="44"/>
      <c r="R58" s="43">
        <f t="shared" si="20"/>
        <v>0</v>
      </c>
      <c r="S58" s="45">
        <f t="shared" si="21"/>
        <v>0</v>
      </c>
      <c r="T58" s="43">
        <f>IF((IFERROR(S58/((S30+T30)*100%),0))&lt;70%,MIN((MAX((S30+T30)*100%-S58,0)),(S30+T30/2)*$AC58),MAX((S30+T30)*100%-S58,0)/T$62)</f>
        <v>0</v>
      </c>
      <c r="U58" s="43">
        <f t="shared" si="23"/>
        <v>0</v>
      </c>
      <c r="V58" s="44"/>
      <c r="W58" s="45">
        <f t="shared" si="24"/>
        <v>0</v>
      </c>
      <c r="X58" s="68">
        <f t="shared" si="25"/>
        <v>0</v>
      </c>
      <c r="Y58" s="43">
        <f>IF((IFERROR(X58/((X30+Y30)*100%),0))&lt;70%,MIN((MAX((X30+Y30)*100%-X58,0)),(X30+Y30/2)*$AC58),MAX((X30+Y30)*100%-X58,0)/Y$62)</f>
        <v>0</v>
      </c>
      <c r="Z58" s="43">
        <f t="shared" si="27"/>
        <v>0</v>
      </c>
      <c r="AA58" s="67"/>
      <c r="AB58" s="1"/>
      <c r="AC58" s="99">
        <v>0.15</v>
      </c>
    </row>
    <row r="59" spans="2:29" x14ac:dyDescent="0.3">
      <c r="B59" s="27">
        <f t="shared" si="28"/>
        <v>16</v>
      </c>
      <c r="C59" s="28" t="s">
        <v>15</v>
      </c>
      <c r="D59" s="66">
        <v>0</v>
      </c>
      <c r="E59" s="43">
        <f>IF((IFERROR(D59/((D31+E31)*100%),0))&lt;70%,MIN((MAX((D31+E31)*100%-D59,0)),(D31+E31/2)*$AC59),MAX((D31+E31)*100%-D59,0)/E$62)</f>
        <v>0</v>
      </c>
      <c r="F59" s="43">
        <f t="shared" si="13"/>
        <v>0</v>
      </c>
      <c r="G59" s="44"/>
      <c r="H59" s="43">
        <f t="shared" si="29"/>
        <v>0</v>
      </c>
      <c r="I59" s="45">
        <f t="shared" si="14"/>
        <v>0</v>
      </c>
      <c r="J59" s="43">
        <f>IF((IFERROR(I59/((I31+J31)*100%),0))&lt;70%,MIN((MAX((I31+J31)*100%-I59,0)),(I31+J31/2)*$AC59),MAX((I31+J31)*100%-I59,0)/J$62)</f>
        <v>0</v>
      </c>
      <c r="K59" s="43">
        <f t="shared" si="16"/>
        <v>0</v>
      </c>
      <c r="L59" s="44"/>
      <c r="M59" s="45">
        <f t="shared" si="11"/>
        <v>0</v>
      </c>
      <c r="N59" s="68">
        <f t="shared" si="17"/>
        <v>0</v>
      </c>
      <c r="O59" s="43">
        <f>IF((IFERROR(N59/((N31+O31)*100%),0))&lt;70%,MIN((MAX((N31+O31)*100%-N59,0)),(N31+O31/2)*$AC59),MAX((N31+O31)*100%-N59,0)/O$62)</f>
        <v>0</v>
      </c>
      <c r="P59" s="43">
        <f t="shared" si="19"/>
        <v>0</v>
      </c>
      <c r="Q59" s="44"/>
      <c r="R59" s="43">
        <f t="shared" si="20"/>
        <v>0</v>
      </c>
      <c r="S59" s="45">
        <f t="shared" si="21"/>
        <v>0</v>
      </c>
      <c r="T59" s="43">
        <f>IF((IFERROR(S59/((S31+T31)*100%),0))&lt;70%,MIN((MAX((S31+T31)*100%-S59,0)),(S31+T31/2)*$AC59),MAX((S31+T31)*100%-S59,0)/T$62)</f>
        <v>0</v>
      </c>
      <c r="U59" s="43">
        <f t="shared" si="23"/>
        <v>0</v>
      </c>
      <c r="V59" s="44"/>
      <c r="W59" s="45">
        <f t="shared" si="24"/>
        <v>0</v>
      </c>
      <c r="X59" s="68">
        <f t="shared" si="25"/>
        <v>0</v>
      </c>
      <c r="Y59" s="43">
        <f>IF((IFERROR(X59/((X31+Y31)*100%),0))&lt;70%,MIN((MAX((X31+Y31)*100%-X59,0)),(X31+Y31/2)*$AC59),MAX((X31+Y31)*100%-X59,0)/Y$62)</f>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12.167596333333332</v>
      </c>
      <c r="F61" s="36">
        <f t="shared" ref="F61:X61" si="30">SUM(F44:F60)</f>
        <v>0</v>
      </c>
      <c r="G61" s="36">
        <f t="shared" si="30"/>
        <v>0</v>
      </c>
      <c r="H61" s="36">
        <f t="shared" si="30"/>
        <v>12.167596333333332</v>
      </c>
      <c r="I61" s="36">
        <f t="shared" si="30"/>
        <v>12.167596333333332</v>
      </c>
      <c r="J61" s="36">
        <f>SUM(J44:J60)</f>
        <v>34.994754416666666</v>
      </c>
      <c r="K61" s="36">
        <f t="shared" si="30"/>
        <v>0</v>
      </c>
      <c r="L61" s="36">
        <f t="shared" si="30"/>
        <v>0</v>
      </c>
      <c r="M61" s="36">
        <f t="shared" si="30"/>
        <v>47.162350750000002</v>
      </c>
      <c r="N61" s="36">
        <f t="shared" si="30"/>
        <v>47.162350750000002</v>
      </c>
      <c r="O61" s="36">
        <f>SUM(O44:O60)</f>
        <v>52.559291166666668</v>
      </c>
      <c r="P61" s="36">
        <f t="shared" ref="P61" si="31">SUM(P44:P60)</f>
        <v>0</v>
      </c>
      <c r="Q61" s="36">
        <f t="shared" si="30"/>
        <v>0</v>
      </c>
      <c r="R61" s="36">
        <f t="shared" si="30"/>
        <v>99.72164191666667</v>
      </c>
      <c r="S61" s="36">
        <f t="shared" si="30"/>
        <v>99.72164191666667</v>
      </c>
      <c r="T61" s="36">
        <f>SUM(T44:T60)</f>
        <v>62.558285766666664</v>
      </c>
      <c r="U61" s="36">
        <f t="shared" ref="U61" si="32">SUM(U44:U60)</f>
        <v>0</v>
      </c>
      <c r="V61" s="36">
        <f t="shared" si="30"/>
        <v>0</v>
      </c>
      <c r="W61" s="36">
        <f t="shared" si="30"/>
        <v>162.27992768333334</v>
      </c>
      <c r="X61" s="36">
        <f t="shared" si="30"/>
        <v>162.27992768333334</v>
      </c>
      <c r="Y61" s="34"/>
      <c r="Z61" s="34"/>
      <c r="AA61" s="74"/>
      <c r="AB61" s="34"/>
    </row>
    <row r="62" spans="2:29" ht="16" x14ac:dyDescent="0.3">
      <c r="B62" s="38"/>
      <c r="C62" s="51"/>
      <c r="D62" s="51"/>
      <c r="E62" s="102">
        <f>'KRD8-10(E) UptoFY20'!T86</f>
        <v>16.394520547945202</v>
      </c>
      <c r="F62" s="51"/>
      <c r="G62" s="51"/>
      <c r="H62" s="51"/>
      <c r="J62" s="102">
        <f>E62-1</f>
        <v>15.394520547945202</v>
      </c>
      <c r="K62" s="38"/>
      <c r="L62" s="38"/>
      <c r="M62" s="38"/>
      <c r="O62" s="102">
        <f>J62-1</f>
        <v>14.394520547945202</v>
      </c>
      <c r="P62" s="38"/>
      <c r="Q62" s="38"/>
      <c r="R62" s="38"/>
      <c r="T62" s="102">
        <f>O62-1</f>
        <v>13.394520547945202</v>
      </c>
      <c r="U62" s="81"/>
      <c r="V62" s="81"/>
      <c r="X62" s="38"/>
      <c r="Y62" s="102">
        <f>T62-1</f>
        <v>12.394520547945202</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0</v>
      </c>
      <c r="K74" s="82">
        <f t="shared" si="44"/>
        <v>0</v>
      </c>
      <c r="L74" s="82"/>
      <c r="M74" s="43">
        <f t="shared" si="36"/>
        <v>0</v>
      </c>
      <c r="N74" s="82">
        <f t="shared" si="45"/>
        <v>0</v>
      </c>
      <c r="O74" s="82">
        <f t="shared" si="45"/>
        <v>0</v>
      </c>
      <c r="P74" s="82">
        <f t="shared" si="45"/>
        <v>0</v>
      </c>
      <c r="Q74" s="82"/>
      <c r="R74" s="43">
        <f t="shared" si="38"/>
        <v>0</v>
      </c>
      <c r="S74" s="82">
        <f t="shared" si="46"/>
        <v>0</v>
      </c>
      <c r="T74" s="82">
        <f t="shared" si="46"/>
        <v>0</v>
      </c>
      <c r="U74" s="82">
        <f t="shared" si="46"/>
        <v>0</v>
      </c>
      <c r="V74" s="82"/>
      <c r="W74" s="43">
        <f t="shared" si="40"/>
        <v>0</v>
      </c>
      <c r="X74" s="82">
        <f t="shared" si="47"/>
        <v>0</v>
      </c>
      <c r="Y74" s="82">
        <f t="shared" si="47"/>
        <v>0</v>
      </c>
      <c r="Z74" s="82">
        <f t="shared" si="47"/>
        <v>0</v>
      </c>
      <c r="AA74" s="82"/>
      <c r="AB74" s="43">
        <f t="shared" si="42"/>
        <v>0</v>
      </c>
    </row>
    <row r="75" spans="2:28" x14ac:dyDescent="0.3">
      <c r="B75" s="27">
        <f t="shared" si="48"/>
        <v>6</v>
      </c>
      <c r="C75" s="28" t="s">
        <v>5</v>
      </c>
      <c r="D75" s="82">
        <f t="shared" si="43"/>
        <v>0</v>
      </c>
      <c r="E75" s="82">
        <f t="shared" si="43"/>
        <v>564.49573699999996</v>
      </c>
      <c r="F75" s="82">
        <f t="shared" si="43"/>
        <v>0</v>
      </c>
      <c r="G75" s="82"/>
      <c r="H75" s="43">
        <f t="shared" si="34"/>
        <v>564.49573699999996</v>
      </c>
      <c r="I75" s="82">
        <f t="shared" si="44"/>
        <v>564.49573699999996</v>
      </c>
      <c r="J75" s="82">
        <f t="shared" si="44"/>
        <v>470.19774558333336</v>
      </c>
      <c r="K75" s="82">
        <f t="shared" si="44"/>
        <v>0</v>
      </c>
      <c r="L75" s="82"/>
      <c r="M75" s="43">
        <f t="shared" si="36"/>
        <v>1034.6934825833332</v>
      </c>
      <c r="N75" s="82">
        <f t="shared" si="45"/>
        <v>1034.6934825833332</v>
      </c>
      <c r="O75" s="82">
        <f t="shared" si="45"/>
        <v>274.69070883333325</v>
      </c>
      <c r="P75" s="82">
        <f t="shared" si="45"/>
        <v>0</v>
      </c>
      <c r="Q75" s="82"/>
      <c r="R75" s="43">
        <f t="shared" si="38"/>
        <v>1309.3841914166665</v>
      </c>
      <c r="S75" s="82">
        <f t="shared" si="46"/>
        <v>1309.3841914166667</v>
      </c>
      <c r="T75" s="82">
        <f t="shared" si="46"/>
        <v>84.077714233333325</v>
      </c>
      <c r="U75" s="82">
        <f t="shared" si="46"/>
        <v>0</v>
      </c>
      <c r="V75" s="82"/>
      <c r="W75" s="43">
        <f t="shared" si="40"/>
        <v>1393.4619056500001</v>
      </c>
      <c r="X75" s="82">
        <f t="shared" si="47"/>
        <v>1393.4619056499998</v>
      </c>
      <c r="Y75" s="82">
        <f t="shared" si="47"/>
        <v>54.615348633333326</v>
      </c>
      <c r="Z75" s="82">
        <f t="shared" si="47"/>
        <v>0</v>
      </c>
      <c r="AA75" s="82"/>
      <c r="AB75" s="43">
        <f t="shared" si="42"/>
        <v>1448.0772542833331</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564.49573699999996</v>
      </c>
      <c r="F87" s="35">
        <f t="shared" si="49"/>
        <v>0</v>
      </c>
      <c r="G87" s="35">
        <f t="shared" si="49"/>
        <v>0</v>
      </c>
      <c r="H87" s="35">
        <f t="shared" si="49"/>
        <v>564.49573699999996</v>
      </c>
      <c r="I87" s="35">
        <f t="shared" si="49"/>
        <v>564.49573699999996</v>
      </c>
      <c r="J87" s="35">
        <f t="shared" si="49"/>
        <v>470.19774558333336</v>
      </c>
      <c r="K87" s="35">
        <f t="shared" si="49"/>
        <v>0</v>
      </c>
      <c r="L87" s="35">
        <f t="shared" si="49"/>
        <v>0</v>
      </c>
      <c r="M87" s="35">
        <f t="shared" si="49"/>
        <v>1034.6934825833332</v>
      </c>
      <c r="N87" s="35">
        <f t="shared" si="49"/>
        <v>1034.6934825833332</v>
      </c>
      <c r="O87" s="35">
        <f t="shared" si="49"/>
        <v>274.69070883333325</v>
      </c>
      <c r="P87" s="35">
        <f t="shared" si="49"/>
        <v>0</v>
      </c>
      <c r="Q87" s="35">
        <f t="shared" si="49"/>
        <v>0</v>
      </c>
      <c r="R87" s="35">
        <f t="shared" si="49"/>
        <v>1309.3841914166665</v>
      </c>
      <c r="S87" s="35">
        <f t="shared" si="49"/>
        <v>1309.3841914166667</v>
      </c>
      <c r="T87" s="35">
        <f t="shared" si="49"/>
        <v>84.077714233333325</v>
      </c>
      <c r="U87" s="35">
        <f t="shared" si="49"/>
        <v>0</v>
      </c>
      <c r="V87" s="35">
        <f t="shared" si="49"/>
        <v>0</v>
      </c>
      <c r="W87" s="35">
        <f t="shared" si="49"/>
        <v>1393.4619056500001</v>
      </c>
      <c r="X87" s="35">
        <f t="shared" si="49"/>
        <v>1393.4619056499998</v>
      </c>
      <c r="Y87" s="35">
        <f t="shared" si="49"/>
        <v>54.615348633333326</v>
      </c>
      <c r="Z87" s="35">
        <f t="shared" si="49"/>
        <v>0</v>
      </c>
      <c r="AA87" s="35">
        <f t="shared" si="49"/>
        <v>0</v>
      </c>
      <c r="AB87" s="35">
        <f t="shared" si="49"/>
        <v>1448.0772542833331</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G166"/>
  <sheetViews>
    <sheetView showGridLines="0" view="pageBreakPreview" topLeftCell="A60" zoomScale="56" zoomScaleNormal="68" zoomScaleSheetLayoutView="70" workbookViewId="0">
      <selection activeCell="E79" sqref="E79"/>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108</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0</v>
      </c>
      <c r="E14" s="29"/>
      <c r="F14" s="29"/>
      <c r="G14" s="29"/>
      <c r="H14" s="29">
        <f>D14+E14-F14-G14</f>
        <v>0</v>
      </c>
      <c r="I14" s="30">
        <f>H14</f>
        <v>0</v>
      </c>
      <c r="J14" s="29"/>
      <c r="K14" s="29"/>
      <c r="L14" s="29"/>
      <c r="M14" s="30">
        <f>I14+J14-K14-L14</f>
        <v>0</v>
      </c>
      <c r="N14" s="29">
        <f>M14</f>
        <v>0</v>
      </c>
      <c r="O14" s="29"/>
      <c r="P14" s="29"/>
      <c r="Q14" s="29"/>
      <c r="R14" s="29">
        <f>N14+O14-P14-Q14</f>
        <v>0</v>
      </c>
      <c r="S14" s="30">
        <f>R14</f>
        <v>0</v>
      </c>
      <c r="T14" s="29"/>
      <c r="U14" s="30"/>
      <c r="V14" s="29"/>
      <c r="W14" s="30">
        <f>S14+T14-U14-V14</f>
        <v>0</v>
      </c>
    </row>
    <row r="15" spans="1:23" s="26" customFormat="1" x14ac:dyDescent="0.3">
      <c r="B15" s="27">
        <f>B14+1</f>
        <v>2</v>
      </c>
      <c r="C15" s="28" t="s">
        <v>1</v>
      </c>
      <c r="D15" s="133">
        <v>3.4294031679273829</v>
      </c>
      <c r="E15" s="29"/>
      <c r="F15" s="29"/>
      <c r="G15" s="29"/>
      <c r="H15" s="29">
        <f t="shared" ref="H15:H30" si="0">D15+E15-F15-G15</f>
        <v>3.4294031679273829</v>
      </c>
      <c r="I15" s="30">
        <f t="shared" ref="I15:I30" si="1">H15</f>
        <v>3.4294031679273829</v>
      </c>
      <c r="J15" s="29"/>
      <c r="K15" s="29"/>
      <c r="L15" s="29"/>
      <c r="M15" s="30">
        <f t="shared" ref="M15:M30" si="2">I15+J15-K15-L15</f>
        <v>3.4294031679273829</v>
      </c>
      <c r="N15" s="29">
        <f t="shared" ref="N15:N30" si="3">M15</f>
        <v>3.4294031679273829</v>
      </c>
      <c r="O15" s="29"/>
      <c r="P15" s="29"/>
      <c r="Q15" s="29"/>
      <c r="R15" s="29">
        <f t="shared" ref="R15:R30" si="4">N15+O15-P15-Q15</f>
        <v>3.4294031679273829</v>
      </c>
      <c r="S15" s="30">
        <f t="shared" ref="S15:S30" si="5">R15</f>
        <v>3.4294031679273829</v>
      </c>
      <c r="T15" s="29"/>
      <c r="U15" s="30"/>
      <c r="V15" s="29"/>
      <c r="W15" s="30">
        <f t="shared" ref="W15:W30" si="6">S15+T15-U15-V15</f>
        <v>3.4294031679273829</v>
      </c>
    </row>
    <row r="16" spans="1:23" s="26" customFormat="1" x14ac:dyDescent="0.3">
      <c r="B16" s="27">
        <f t="shared" ref="B16:B30" si="7">B15+1</f>
        <v>3</v>
      </c>
      <c r="C16" s="28" t="s">
        <v>2</v>
      </c>
      <c r="D16" s="133">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222.65326612357836</v>
      </c>
      <c r="E17" s="29"/>
      <c r="F17" s="31"/>
      <c r="G17" s="31"/>
      <c r="H17" s="29">
        <f t="shared" si="0"/>
        <v>222.65326612357836</v>
      </c>
      <c r="I17" s="30">
        <f t="shared" si="1"/>
        <v>222.65326612357836</v>
      </c>
      <c r="J17" s="29"/>
      <c r="K17" s="31"/>
      <c r="L17" s="31"/>
      <c r="M17" s="30">
        <f t="shared" si="2"/>
        <v>222.65326612357836</v>
      </c>
      <c r="N17" s="29">
        <f t="shared" si="3"/>
        <v>222.65326612357836</v>
      </c>
      <c r="O17" s="29"/>
      <c r="P17" s="31"/>
      <c r="Q17" s="29"/>
      <c r="R17" s="29">
        <f t="shared" si="4"/>
        <v>222.65326612357836</v>
      </c>
      <c r="S17" s="30">
        <f t="shared" si="5"/>
        <v>222.65326612357836</v>
      </c>
      <c r="T17" s="29"/>
      <c r="U17" s="30"/>
      <c r="V17" s="29"/>
      <c r="W17" s="30">
        <f t="shared" si="6"/>
        <v>222.65326612357836</v>
      </c>
    </row>
    <row r="18" spans="2:23" s="26" customFormat="1" x14ac:dyDescent="0.3">
      <c r="B18" s="27">
        <f t="shared" si="7"/>
        <v>5</v>
      </c>
      <c r="C18" s="28" t="s">
        <v>4</v>
      </c>
      <c r="D18" s="133">
        <v>55.298819680343463</v>
      </c>
      <c r="E18" s="29"/>
      <c r="F18" s="31"/>
      <c r="G18" s="31"/>
      <c r="H18" s="29">
        <f t="shared" si="0"/>
        <v>55.298819680343463</v>
      </c>
      <c r="I18" s="30">
        <f t="shared" si="1"/>
        <v>55.298819680343463</v>
      </c>
      <c r="J18" s="29"/>
      <c r="K18" s="31"/>
      <c r="L18" s="31"/>
      <c r="M18" s="30">
        <f t="shared" si="2"/>
        <v>55.298819680343463</v>
      </c>
      <c r="N18" s="29">
        <f t="shared" si="3"/>
        <v>55.298819680343463</v>
      </c>
      <c r="O18" s="29"/>
      <c r="P18" s="31"/>
      <c r="Q18" s="29"/>
      <c r="R18" s="29">
        <f t="shared" si="4"/>
        <v>55.298819680343463</v>
      </c>
      <c r="S18" s="30">
        <f t="shared" si="5"/>
        <v>55.298819680343463</v>
      </c>
      <c r="T18" s="29"/>
      <c r="U18" s="30"/>
      <c r="V18" s="29"/>
      <c r="W18" s="30">
        <f t="shared" si="6"/>
        <v>55.298819680343463</v>
      </c>
    </row>
    <row r="19" spans="2:23" s="32" customFormat="1" x14ac:dyDescent="0.3">
      <c r="B19" s="27">
        <f t="shared" si="7"/>
        <v>6</v>
      </c>
      <c r="C19" s="28" t="s">
        <v>5</v>
      </c>
      <c r="D19" s="133">
        <v>5661.4094333256699</v>
      </c>
      <c r="E19" s="29"/>
      <c r="F19" s="29"/>
      <c r="G19" s="29"/>
      <c r="H19" s="29">
        <f t="shared" si="0"/>
        <v>5661.4094333256699</v>
      </c>
      <c r="I19" s="30">
        <f t="shared" si="1"/>
        <v>5661.4094333256699</v>
      </c>
      <c r="J19" s="29"/>
      <c r="K19" s="29"/>
      <c r="L19" s="29"/>
      <c r="M19" s="30">
        <f t="shared" si="2"/>
        <v>5661.4094333256699</v>
      </c>
      <c r="N19" s="29">
        <f t="shared" si="3"/>
        <v>5661.4094333256699</v>
      </c>
      <c r="O19" s="29"/>
      <c r="P19" s="29"/>
      <c r="Q19" s="29"/>
      <c r="R19" s="29">
        <f t="shared" si="4"/>
        <v>5661.4094333256699</v>
      </c>
      <c r="S19" s="30">
        <f t="shared" si="5"/>
        <v>5661.4094333256699</v>
      </c>
      <c r="T19" s="29"/>
      <c r="U19" s="30"/>
      <c r="V19" s="29"/>
      <c r="W19" s="30">
        <f t="shared" si="6"/>
        <v>5661.4094333256699</v>
      </c>
    </row>
    <row r="20" spans="2:23" s="32" customFormat="1" x14ac:dyDescent="0.3">
      <c r="B20" s="27">
        <f t="shared" si="7"/>
        <v>7</v>
      </c>
      <c r="C20" s="28" t="s">
        <v>6</v>
      </c>
      <c r="D20" s="133">
        <v>0</v>
      </c>
      <c r="E20" s="29"/>
      <c r="F20" s="33"/>
      <c r="G20" s="29"/>
      <c r="H20" s="29">
        <f t="shared" si="0"/>
        <v>0</v>
      </c>
      <c r="I20" s="30">
        <f t="shared" si="1"/>
        <v>0</v>
      </c>
      <c r="J20" s="29"/>
      <c r="K20" s="33"/>
      <c r="L20" s="29"/>
      <c r="M20" s="30">
        <f t="shared" si="2"/>
        <v>0</v>
      </c>
      <c r="N20" s="29">
        <f t="shared" si="3"/>
        <v>0</v>
      </c>
      <c r="O20" s="29"/>
      <c r="P20" s="33"/>
      <c r="Q20" s="29"/>
      <c r="R20" s="29">
        <f t="shared" si="4"/>
        <v>0</v>
      </c>
      <c r="S20" s="30">
        <f t="shared" si="5"/>
        <v>0</v>
      </c>
      <c r="T20" s="29"/>
      <c r="U20" s="30"/>
      <c r="V20" s="29"/>
      <c r="W20" s="30">
        <f t="shared" si="6"/>
        <v>0</v>
      </c>
    </row>
    <row r="21" spans="2:23" s="32" customFormat="1" x14ac:dyDescent="0.3">
      <c r="B21" s="27">
        <f t="shared" si="7"/>
        <v>8</v>
      </c>
      <c r="C21" s="28" t="s">
        <v>7</v>
      </c>
      <c r="D21" s="133">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133">
        <v>84.203448300272214</v>
      </c>
      <c r="E22" s="29"/>
      <c r="F22" s="29"/>
      <c r="G22" s="29"/>
      <c r="H22" s="29">
        <f t="shared" si="0"/>
        <v>84.203448300272214</v>
      </c>
      <c r="I22" s="30">
        <f t="shared" si="1"/>
        <v>84.203448300272214</v>
      </c>
      <c r="J22" s="29"/>
      <c r="K22" s="29"/>
      <c r="L22" s="29"/>
      <c r="M22" s="30">
        <f t="shared" si="2"/>
        <v>84.203448300272214</v>
      </c>
      <c r="N22" s="29">
        <f t="shared" si="3"/>
        <v>84.203448300272214</v>
      </c>
      <c r="O22" s="29"/>
      <c r="P22" s="29"/>
      <c r="Q22" s="29"/>
      <c r="R22" s="29">
        <f t="shared" si="4"/>
        <v>84.203448300272214</v>
      </c>
      <c r="S22" s="30">
        <f t="shared" si="5"/>
        <v>84.203448300272214</v>
      </c>
      <c r="T22" s="29"/>
      <c r="U22" s="30"/>
      <c r="V22" s="29"/>
      <c r="W22" s="30">
        <f t="shared" si="6"/>
        <v>84.203448300272214</v>
      </c>
    </row>
    <row r="23" spans="2:23" s="32" customFormat="1" x14ac:dyDescent="0.3">
      <c r="B23" s="27">
        <f t="shared" si="7"/>
        <v>10</v>
      </c>
      <c r="C23" s="28" t="s">
        <v>9</v>
      </c>
      <c r="D23" s="133">
        <v>0</v>
      </c>
      <c r="E23" s="29"/>
      <c r="F23" s="29"/>
      <c r="G23" s="29"/>
      <c r="H23" s="29">
        <f t="shared" si="0"/>
        <v>0</v>
      </c>
      <c r="I23" s="30">
        <f t="shared" si="1"/>
        <v>0</v>
      </c>
      <c r="J23" s="29"/>
      <c r="K23" s="29"/>
      <c r="L23" s="29"/>
      <c r="M23" s="30">
        <f t="shared" si="2"/>
        <v>0</v>
      </c>
      <c r="N23" s="29">
        <f t="shared" si="3"/>
        <v>0</v>
      </c>
      <c r="O23" s="29"/>
      <c r="P23" s="29"/>
      <c r="Q23" s="29"/>
      <c r="R23" s="29">
        <f t="shared" si="4"/>
        <v>0</v>
      </c>
      <c r="S23" s="30">
        <f t="shared" si="5"/>
        <v>0</v>
      </c>
      <c r="T23" s="29"/>
      <c r="U23" s="30"/>
      <c r="V23" s="29"/>
      <c r="W23" s="30">
        <f t="shared" si="6"/>
        <v>0</v>
      </c>
    </row>
    <row r="24" spans="2:23" s="32" customFormat="1" x14ac:dyDescent="0.3">
      <c r="B24" s="27">
        <f t="shared" si="7"/>
        <v>11</v>
      </c>
      <c r="C24" s="28" t="s">
        <v>10</v>
      </c>
      <c r="D24" s="133">
        <v>0.48355732178563676</v>
      </c>
      <c r="E24" s="29"/>
      <c r="F24" s="29"/>
      <c r="G24" s="29"/>
      <c r="H24" s="29">
        <f t="shared" si="0"/>
        <v>0.48355732178563676</v>
      </c>
      <c r="I24" s="30">
        <f t="shared" si="1"/>
        <v>0.48355732178563676</v>
      </c>
      <c r="J24" s="29"/>
      <c r="K24" s="29"/>
      <c r="L24" s="29"/>
      <c r="M24" s="30">
        <f t="shared" si="2"/>
        <v>0.48355732178563676</v>
      </c>
      <c r="N24" s="29">
        <f t="shared" si="3"/>
        <v>0.48355732178563676</v>
      </c>
      <c r="O24" s="29"/>
      <c r="P24" s="29"/>
      <c r="Q24" s="29"/>
      <c r="R24" s="29">
        <f t="shared" si="4"/>
        <v>0.48355732178563676</v>
      </c>
      <c r="S24" s="30">
        <f t="shared" si="5"/>
        <v>0.48355732178563676</v>
      </c>
      <c r="T24" s="29"/>
      <c r="U24" s="30"/>
      <c r="V24" s="29"/>
      <c r="W24" s="30">
        <f t="shared" si="6"/>
        <v>0.48355732178563676</v>
      </c>
    </row>
    <row r="25" spans="2:23" s="32" customFormat="1" x14ac:dyDescent="0.3">
      <c r="B25" s="27">
        <f t="shared" si="7"/>
        <v>12</v>
      </c>
      <c r="C25" s="28" t="s">
        <v>11</v>
      </c>
      <c r="D25" s="133">
        <v>0.20148221741068198</v>
      </c>
      <c r="E25" s="29"/>
      <c r="F25" s="29"/>
      <c r="G25" s="29"/>
      <c r="H25" s="29">
        <f t="shared" si="0"/>
        <v>0.20148221741068198</v>
      </c>
      <c r="I25" s="30">
        <f t="shared" si="1"/>
        <v>0.20148221741068198</v>
      </c>
      <c r="J25" s="29"/>
      <c r="K25" s="29"/>
      <c r="L25" s="29"/>
      <c r="M25" s="30">
        <f t="shared" si="2"/>
        <v>0.20148221741068198</v>
      </c>
      <c r="N25" s="29">
        <f t="shared" si="3"/>
        <v>0.20148221741068198</v>
      </c>
      <c r="O25" s="29"/>
      <c r="P25" s="29"/>
      <c r="Q25" s="29"/>
      <c r="R25" s="29">
        <f t="shared" si="4"/>
        <v>0.20148221741068198</v>
      </c>
      <c r="S25" s="30">
        <f t="shared" si="5"/>
        <v>0.20148221741068198</v>
      </c>
      <c r="T25" s="29"/>
      <c r="U25" s="30"/>
      <c r="V25" s="29"/>
      <c r="W25" s="30">
        <f t="shared" si="6"/>
        <v>0.20148221741068198</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133">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6027.6794101369887</v>
      </c>
      <c r="E31" s="36">
        <f>SUM(E14:E30)</f>
        <v>0</v>
      </c>
      <c r="F31" s="36">
        <f t="shared" ref="F31:W31" si="8">SUM(F14:F30)</f>
        <v>0</v>
      </c>
      <c r="G31" s="36">
        <f t="shared" si="8"/>
        <v>0</v>
      </c>
      <c r="H31" s="36">
        <f t="shared" si="8"/>
        <v>6027.6794101369887</v>
      </c>
      <c r="I31" s="36">
        <f t="shared" si="8"/>
        <v>6027.6794101369887</v>
      </c>
      <c r="J31" s="36">
        <f t="shared" si="8"/>
        <v>0</v>
      </c>
      <c r="K31" s="36">
        <f t="shared" si="8"/>
        <v>0</v>
      </c>
      <c r="L31" s="36">
        <f t="shared" si="8"/>
        <v>0</v>
      </c>
      <c r="M31" s="36">
        <f t="shared" si="8"/>
        <v>6027.6794101369887</v>
      </c>
      <c r="N31" s="36">
        <f t="shared" si="8"/>
        <v>6027.6794101369887</v>
      </c>
      <c r="O31" s="36">
        <f t="shared" si="8"/>
        <v>0</v>
      </c>
      <c r="P31" s="36">
        <f t="shared" si="8"/>
        <v>0</v>
      </c>
      <c r="Q31" s="36">
        <f t="shared" si="8"/>
        <v>0</v>
      </c>
      <c r="R31" s="36">
        <f t="shared" si="8"/>
        <v>6027.6794101369887</v>
      </c>
      <c r="S31" s="36">
        <f t="shared" si="8"/>
        <v>6027.6794101369887</v>
      </c>
      <c r="T31" s="36">
        <f t="shared" si="8"/>
        <v>0</v>
      </c>
      <c r="U31" s="36">
        <f t="shared" si="8"/>
        <v>0</v>
      </c>
      <c r="V31" s="36">
        <f t="shared" si="8"/>
        <v>0</v>
      </c>
      <c r="W31" s="36">
        <f t="shared" si="8"/>
        <v>6027.6794101369887</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c r="F40" s="30"/>
      <c r="G40" s="29"/>
      <c r="H40" s="30">
        <f>D40+E40-F40-G40</f>
        <v>0</v>
      </c>
      <c r="I40" s="30">
        <f>H40</f>
        <v>0</v>
      </c>
      <c r="J40" s="29"/>
      <c r="K40" s="30"/>
      <c r="L40" s="29"/>
      <c r="M40" s="30">
        <f>I40+J40-K40-L40</f>
        <v>0</v>
      </c>
      <c r="N40" s="30">
        <f>M40</f>
        <v>0</v>
      </c>
      <c r="O40" s="29"/>
      <c r="P40" s="30"/>
      <c r="Q40" s="29"/>
      <c r="R40" s="30">
        <f>N40+O40-P40-Q40</f>
        <v>0</v>
      </c>
      <c r="S40" s="30">
        <f>R40</f>
        <v>0</v>
      </c>
      <c r="T40" s="29"/>
      <c r="U40" s="30"/>
      <c r="V40" s="29"/>
      <c r="W40" s="30">
        <f>S40+T40-U40-V40</f>
        <v>0</v>
      </c>
    </row>
    <row r="41" spans="1:33" s="26" customFormat="1" x14ac:dyDescent="0.3">
      <c r="B41" s="27">
        <f>B40+1</f>
        <v>2</v>
      </c>
      <c r="C41" s="28" t="s">
        <v>1</v>
      </c>
      <c r="D41" s="30">
        <f t="shared" si="9"/>
        <v>3.4294031679273829</v>
      </c>
      <c r="E41" s="29"/>
      <c r="F41" s="30"/>
      <c r="G41" s="29"/>
      <c r="H41" s="30">
        <f t="shared" ref="H41:H56" si="10">D41+E41-F41-G41</f>
        <v>3.4294031679273829</v>
      </c>
      <c r="I41" s="30">
        <f t="shared" ref="I41:I56" si="11">H41</f>
        <v>3.4294031679273829</v>
      </c>
      <c r="J41" s="29"/>
      <c r="K41" s="30"/>
      <c r="L41" s="29"/>
      <c r="M41" s="30">
        <f t="shared" ref="M41:M56" si="12">I41+J41-K41-L41</f>
        <v>3.4294031679273829</v>
      </c>
      <c r="N41" s="30">
        <f t="shared" ref="N41:N56" si="13">M41</f>
        <v>3.4294031679273829</v>
      </c>
      <c r="O41" s="29"/>
      <c r="P41" s="30"/>
      <c r="Q41" s="29"/>
      <c r="R41" s="30">
        <f t="shared" ref="R41:R56" si="14">N41+O41-P41-Q41</f>
        <v>3.4294031679273829</v>
      </c>
      <c r="S41" s="30">
        <f t="shared" ref="S41:S56" si="15">R41</f>
        <v>3.4294031679273829</v>
      </c>
      <c r="T41" s="29"/>
      <c r="U41" s="30"/>
      <c r="V41" s="29"/>
      <c r="W41" s="30">
        <f t="shared" ref="W41:W56" si="16">S41+T41-U41-V41</f>
        <v>3.4294031679273829</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222.65326612357836</v>
      </c>
      <c r="E43" s="29"/>
      <c r="F43" s="30"/>
      <c r="G43" s="29"/>
      <c r="H43" s="30">
        <f t="shared" si="10"/>
        <v>222.65326612357836</v>
      </c>
      <c r="I43" s="30">
        <f t="shared" si="11"/>
        <v>222.65326612357836</v>
      </c>
      <c r="J43" s="29"/>
      <c r="K43" s="30"/>
      <c r="L43" s="29"/>
      <c r="M43" s="30">
        <f t="shared" si="12"/>
        <v>222.65326612357836</v>
      </c>
      <c r="N43" s="30">
        <f t="shared" si="13"/>
        <v>222.65326612357836</v>
      </c>
      <c r="O43" s="29"/>
      <c r="P43" s="30"/>
      <c r="Q43" s="29"/>
      <c r="R43" s="30">
        <f t="shared" si="14"/>
        <v>222.65326612357836</v>
      </c>
      <c r="S43" s="30">
        <f t="shared" si="15"/>
        <v>222.65326612357836</v>
      </c>
      <c r="T43" s="29"/>
      <c r="U43" s="30"/>
      <c r="V43" s="29"/>
      <c r="W43" s="30">
        <f t="shared" si="16"/>
        <v>222.65326612357836</v>
      </c>
    </row>
    <row r="44" spans="1:33" s="32" customFormat="1" x14ac:dyDescent="0.3">
      <c r="A44" s="26"/>
      <c r="B44" s="27">
        <f t="shared" si="17"/>
        <v>5</v>
      </c>
      <c r="C44" s="28" t="s">
        <v>4</v>
      </c>
      <c r="D44" s="30">
        <f t="shared" si="9"/>
        <v>55.298819680343463</v>
      </c>
      <c r="E44" s="29"/>
      <c r="F44" s="30"/>
      <c r="G44" s="29"/>
      <c r="H44" s="30">
        <f t="shared" si="10"/>
        <v>55.298819680343463</v>
      </c>
      <c r="I44" s="30">
        <f t="shared" si="11"/>
        <v>55.298819680343463</v>
      </c>
      <c r="J44" s="29"/>
      <c r="K44" s="30"/>
      <c r="L44" s="29"/>
      <c r="M44" s="30">
        <f t="shared" si="12"/>
        <v>55.298819680343463</v>
      </c>
      <c r="N44" s="30">
        <f t="shared" si="13"/>
        <v>55.298819680343463</v>
      </c>
      <c r="O44" s="29"/>
      <c r="P44" s="30"/>
      <c r="Q44" s="29"/>
      <c r="R44" s="30">
        <f t="shared" si="14"/>
        <v>55.298819680343463</v>
      </c>
      <c r="S44" s="30">
        <f t="shared" si="15"/>
        <v>55.298819680343463</v>
      </c>
      <c r="T44" s="29"/>
      <c r="U44" s="30"/>
      <c r="V44" s="29"/>
      <c r="W44" s="30">
        <f t="shared" si="16"/>
        <v>55.298819680343463</v>
      </c>
    </row>
    <row r="45" spans="1:33" s="32" customFormat="1" x14ac:dyDescent="0.3">
      <c r="A45" s="26"/>
      <c r="B45" s="27">
        <f t="shared" si="17"/>
        <v>6</v>
      </c>
      <c r="C45" s="28" t="s">
        <v>5</v>
      </c>
      <c r="D45" s="30">
        <f t="shared" si="9"/>
        <v>5661.4094333256699</v>
      </c>
      <c r="E45" s="29"/>
      <c r="F45" s="30"/>
      <c r="G45" s="29"/>
      <c r="H45" s="30">
        <f t="shared" si="10"/>
        <v>5661.4094333256699</v>
      </c>
      <c r="I45" s="30">
        <f t="shared" si="11"/>
        <v>5661.4094333256699</v>
      </c>
      <c r="J45" s="29"/>
      <c r="K45" s="30"/>
      <c r="L45" s="29"/>
      <c r="M45" s="30">
        <f t="shared" si="12"/>
        <v>5661.4094333256699</v>
      </c>
      <c r="N45" s="30">
        <f t="shared" si="13"/>
        <v>5661.4094333256699</v>
      </c>
      <c r="O45" s="29"/>
      <c r="P45" s="30"/>
      <c r="Q45" s="29"/>
      <c r="R45" s="30">
        <f t="shared" si="14"/>
        <v>5661.4094333256699</v>
      </c>
      <c r="S45" s="30">
        <f t="shared" si="15"/>
        <v>5661.4094333256699</v>
      </c>
      <c r="T45" s="29"/>
      <c r="U45" s="30"/>
      <c r="V45" s="29"/>
      <c r="W45" s="30">
        <f t="shared" si="16"/>
        <v>5661.4094333256699</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84.203448300272214</v>
      </c>
      <c r="E48" s="29"/>
      <c r="F48" s="30"/>
      <c r="G48" s="29"/>
      <c r="H48" s="30">
        <f t="shared" si="10"/>
        <v>84.203448300272214</v>
      </c>
      <c r="I48" s="30">
        <f t="shared" si="11"/>
        <v>84.203448300272214</v>
      </c>
      <c r="J48" s="29"/>
      <c r="K48" s="30"/>
      <c r="L48" s="29"/>
      <c r="M48" s="30">
        <f t="shared" si="12"/>
        <v>84.203448300272214</v>
      </c>
      <c r="N48" s="30">
        <f t="shared" si="13"/>
        <v>84.203448300272214</v>
      </c>
      <c r="O48" s="29"/>
      <c r="P48" s="30"/>
      <c r="Q48" s="29"/>
      <c r="R48" s="30">
        <f t="shared" si="14"/>
        <v>84.203448300272214</v>
      </c>
      <c r="S48" s="30">
        <f t="shared" si="15"/>
        <v>84.203448300272214</v>
      </c>
      <c r="T48" s="29"/>
      <c r="U48" s="30"/>
      <c r="V48" s="29"/>
      <c r="W48" s="30">
        <f t="shared" si="16"/>
        <v>84.203448300272214</v>
      </c>
    </row>
    <row r="49" spans="1:23" s="32" customFormat="1" x14ac:dyDescent="0.3">
      <c r="A49" s="26"/>
      <c r="B49" s="27">
        <f t="shared" si="17"/>
        <v>10</v>
      </c>
      <c r="C49" s="28" t="s">
        <v>9</v>
      </c>
      <c r="D49" s="30">
        <f t="shared" si="9"/>
        <v>0</v>
      </c>
      <c r="E49" s="29"/>
      <c r="F49" s="30"/>
      <c r="G49" s="29"/>
      <c r="H49" s="30">
        <f t="shared" si="10"/>
        <v>0</v>
      </c>
      <c r="I49" s="30">
        <f t="shared" si="11"/>
        <v>0</v>
      </c>
      <c r="J49" s="29"/>
      <c r="K49" s="30"/>
      <c r="L49" s="29"/>
      <c r="M49" s="30">
        <f t="shared" si="12"/>
        <v>0</v>
      </c>
      <c r="N49" s="30">
        <f t="shared" si="13"/>
        <v>0</v>
      </c>
      <c r="O49" s="29"/>
      <c r="P49" s="30"/>
      <c r="Q49" s="29"/>
      <c r="R49" s="30">
        <f t="shared" si="14"/>
        <v>0</v>
      </c>
      <c r="S49" s="30">
        <f t="shared" si="15"/>
        <v>0</v>
      </c>
      <c r="T49" s="29"/>
      <c r="U49" s="30"/>
      <c r="V49" s="29"/>
      <c r="W49" s="30">
        <f t="shared" si="16"/>
        <v>0</v>
      </c>
    </row>
    <row r="50" spans="1:23" s="32" customFormat="1" x14ac:dyDescent="0.3">
      <c r="A50" s="26"/>
      <c r="B50" s="27">
        <f t="shared" si="17"/>
        <v>11</v>
      </c>
      <c r="C50" s="28" t="s">
        <v>10</v>
      </c>
      <c r="D50" s="30">
        <f t="shared" si="9"/>
        <v>0.48355732178563676</v>
      </c>
      <c r="E50" s="29"/>
      <c r="F50" s="30"/>
      <c r="G50" s="29"/>
      <c r="H50" s="30">
        <f t="shared" si="10"/>
        <v>0.48355732178563676</v>
      </c>
      <c r="I50" s="30">
        <f t="shared" si="11"/>
        <v>0.48355732178563676</v>
      </c>
      <c r="J50" s="29"/>
      <c r="K50" s="30"/>
      <c r="L50" s="29"/>
      <c r="M50" s="30">
        <f t="shared" si="12"/>
        <v>0.48355732178563676</v>
      </c>
      <c r="N50" s="30">
        <f t="shared" si="13"/>
        <v>0.48355732178563676</v>
      </c>
      <c r="O50" s="29"/>
      <c r="P50" s="30"/>
      <c r="Q50" s="29"/>
      <c r="R50" s="30">
        <f t="shared" si="14"/>
        <v>0.48355732178563676</v>
      </c>
      <c r="S50" s="30">
        <f t="shared" si="15"/>
        <v>0.48355732178563676</v>
      </c>
      <c r="T50" s="29"/>
      <c r="U50" s="30"/>
      <c r="V50" s="29"/>
      <c r="W50" s="30">
        <f t="shared" si="16"/>
        <v>0.48355732178563676</v>
      </c>
    </row>
    <row r="51" spans="1:23" s="37" customFormat="1" x14ac:dyDescent="0.3">
      <c r="A51" s="26"/>
      <c r="B51" s="27">
        <f t="shared" si="17"/>
        <v>12</v>
      </c>
      <c r="C51" s="28" t="s">
        <v>11</v>
      </c>
      <c r="D51" s="30">
        <f t="shared" si="9"/>
        <v>0.20148221741068198</v>
      </c>
      <c r="E51" s="29"/>
      <c r="F51" s="30"/>
      <c r="G51" s="29"/>
      <c r="H51" s="30">
        <f t="shared" si="10"/>
        <v>0.20148221741068198</v>
      </c>
      <c r="I51" s="30">
        <f t="shared" si="11"/>
        <v>0.20148221741068198</v>
      </c>
      <c r="J51" s="29"/>
      <c r="K51" s="30"/>
      <c r="L51" s="29"/>
      <c r="M51" s="30">
        <f t="shared" si="12"/>
        <v>0.20148221741068198</v>
      </c>
      <c r="N51" s="30">
        <f t="shared" si="13"/>
        <v>0.20148221741068198</v>
      </c>
      <c r="O51" s="29"/>
      <c r="P51" s="30"/>
      <c r="Q51" s="29"/>
      <c r="R51" s="30">
        <f t="shared" si="14"/>
        <v>0.20148221741068198</v>
      </c>
      <c r="S51" s="30">
        <f t="shared" si="15"/>
        <v>0.20148221741068198</v>
      </c>
      <c r="T51" s="29"/>
      <c r="U51" s="30"/>
      <c r="V51" s="29"/>
      <c r="W51" s="30">
        <f t="shared" si="16"/>
        <v>0.20148221741068198</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6027.6794101369887</v>
      </c>
      <c r="E57" s="36">
        <f>SUM(E40:E56)</f>
        <v>0</v>
      </c>
      <c r="F57" s="36">
        <f>SUM(F40:F56)</f>
        <v>0</v>
      </c>
      <c r="G57" s="36">
        <f>SUM(G40:G56)</f>
        <v>0</v>
      </c>
      <c r="H57" s="36">
        <f>SUM(H40:H56)</f>
        <v>6027.6794101369887</v>
      </c>
      <c r="I57" s="36">
        <f t="shared" ref="I57:W57" si="18">SUM(I40:I56)</f>
        <v>6027.6794101369887</v>
      </c>
      <c r="J57" s="36">
        <f t="shared" si="18"/>
        <v>0</v>
      </c>
      <c r="K57" s="36">
        <f t="shared" si="18"/>
        <v>0</v>
      </c>
      <c r="L57" s="36">
        <f t="shared" si="18"/>
        <v>0</v>
      </c>
      <c r="M57" s="36">
        <f t="shared" si="18"/>
        <v>6027.6794101369887</v>
      </c>
      <c r="N57" s="36">
        <f t="shared" si="18"/>
        <v>6027.6794101369887</v>
      </c>
      <c r="O57" s="36">
        <f t="shared" si="18"/>
        <v>0</v>
      </c>
      <c r="P57" s="36">
        <f t="shared" si="18"/>
        <v>0</v>
      </c>
      <c r="Q57" s="36">
        <f t="shared" si="18"/>
        <v>0</v>
      </c>
      <c r="R57" s="36">
        <f t="shared" si="18"/>
        <v>6027.6794101369887</v>
      </c>
      <c r="S57" s="36">
        <f t="shared" si="18"/>
        <v>6027.6794101369887</v>
      </c>
      <c r="T57" s="36">
        <f t="shared" si="18"/>
        <v>0</v>
      </c>
      <c r="U57" s="36">
        <f t="shared" si="18"/>
        <v>0</v>
      </c>
      <c r="V57" s="36">
        <f t="shared" si="18"/>
        <v>0</v>
      </c>
      <c r="W57" s="36">
        <f t="shared" si="18"/>
        <v>6027.6794101369887</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0.65454637592479237</v>
      </c>
      <c r="E69" s="43">
        <f t="shared" si="19"/>
        <v>0.11454206580877459</v>
      </c>
      <c r="F69" s="43">
        <f t="shared" ref="F69:F84" si="25">IFERROR(IF(D69=0,0,D69/D15*F15),0)</f>
        <v>0</v>
      </c>
      <c r="G69" s="44"/>
      <c r="H69" s="48">
        <f>D69+E69-F69-G69</f>
        <v>0.76908844173356694</v>
      </c>
      <c r="I69" s="45">
        <f t="shared" ref="I69:I84" si="26">H69</f>
        <v>0.76908844173356694</v>
      </c>
      <c r="J69" s="43">
        <f t="shared" ref="J69:J84" si="27">IF((IFERROR(I69/((I15+J15)*90%),0))&lt;70%,MIN((MAX((I15+J15)*90%-I69,0)),(I15+J15/2)*$A69),MAX((J15+I15)*90%-I69,0)/J$86)</f>
        <v>0.11454206580877459</v>
      </c>
      <c r="K69" s="43">
        <f t="shared" ref="K69:K84" si="28">IFERROR(IF(I69=0,0,I69/I15*K15),0)</f>
        <v>0</v>
      </c>
      <c r="L69" s="44"/>
      <c r="M69" s="45">
        <f t="shared" si="20"/>
        <v>0.88363050754234151</v>
      </c>
      <c r="N69" s="43">
        <f t="shared" ref="N69:N84" si="29">M69</f>
        <v>0.88363050754234151</v>
      </c>
      <c r="O69" s="43">
        <f t="shared" si="21"/>
        <v>0.11454206580877459</v>
      </c>
      <c r="P69" s="43">
        <f t="shared" si="22"/>
        <v>0</v>
      </c>
      <c r="Q69" s="44"/>
      <c r="R69" s="43">
        <f t="shared" ref="R69:R84" si="30">N69+O69-P69-Q69</f>
        <v>0.99817257335111609</v>
      </c>
      <c r="S69" s="45">
        <f t="shared" ref="S69:S84" si="31">R69</f>
        <v>0.99817257335111609</v>
      </c>
      <c r="T69" s="43">
        <f t="shared" si="23"/>
        <v>0.11454206580877459</v>
      </c>
      <c r="U69" s="43">
        <f t="shared" si="24"/>
        <v>0</v>
      </c>
      <c r="V69" s="44"/>
      <c r="W69" s="45">
        <f t="shared" ref="W69:W84" si="32">S69+T69-U69-V69</f>
        <v>1.1127146391598908</v>
      </c>
      <c r="Y69" s="46">
        <v>3.3399999999999999E-2</v>
      </c>
    </row>
    <row r="70" spans="1:25" x14ac:dyDescent="0.3">
      <c r="A70" s="46">
        <v>5.28E-2</v>
      </c>
      <c r="B70" s="41">
        <f t="shared" ref="B70:B84" si="33">B69+1</f>
        <v>3</v>
      </c>
      <c r="C70" s="42" t="s">
        <v>2</v>
      </c>
      <c r="D70" s="13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133">
        <v>66.060349178629735</v>
      </c>
      <c r="E71" s="43">
        <f t="shared" si="19"/>
        <v>11.756092451324937</v>
      </c>
      <c r="F71" s="43">
        <f t="shared" si="25"/>
        <v>0</v>
      </c>
      <c r="G71" s="44"/>
      <c r="H71" s="43">
        <f t="shared" si="34"/>
        <v>77.816441629954667</v>
      </c>
      <c r="I71" s="45">
        <f t="shared" si="26"/>
        <v>77.816441629954667</v>
      </c>
      <c r="J71" s="43">
        <f t="shared" si="27"/>
        <v>11.756092451324937</v>
      </c>
      <c r="K71" s="43">
        <f t="shared" si="28"/>
        <v>0</v>
      </c>
      <c r="L71" s="44"/>
      <c r="M71" s="45">
        <f t="shared" si="20"/>
        <v>89.572534081279599</v>
      </c>
      <c r="N71" s="43">
        <f t="shared" si="29"/>
        <v>89.572534081279599</v>
      </c>
      <c r="O71" s="43">
        <f t="shared" si="21"/>
        <v>11.756092451324937</v>
      </c>
      <c r="P71" s="43">
        <f t="shared" si="22"/>
        <v>0</v>
      </c>
      <c r="Q71" s="44"/>
      <c r="R71" s="43">
        <f t="shared" si="30"/>
        <v>101.32862653260453</v>
      </c>
      <c r="S71" s="45">
        <f t="shared" si="31"/>
        <v>101.32862653260453</v>
      </c>
      <c r="T71" s="43">
        <f t="shared" si="23"/>
        <v>11.756092451324937</v>
      </c>
      <c r="U71" s="43">
        <f t="shared" si="24"/>
        <v>0</v>
      </c>
      <c r="V71" s="44"/>
      <c r="W71" s="45">
        <f t="shared" si="32"/>
        <v>113.08471898392946</v>
      </c>
      <c r="Y71" s="46">
        <v>5.28E-2</v>
      </c>
    </row>
    <row r="72" spans="1:25" x14ac:dyDescent="0.3">
      <c r="A72" s="46">
        <v>3.3399999999999999E-2</v>
      </c>
      <c r="B72" s="41">
        <f t="shared" si="33"/>
        <v>5</v>
      </c>
      <c r="C72" s="42" t="s">
        <v>4</v>
      </c>
      <c r="D72" s="133">
        <v>9.8146600613416446</v>
      </c>
      <c r="E72" s="43">
        <f t="shared" si="19"/>
        <v>1.8469805773234715</v>
      </c>
      <c r="F72" s="43">
        <f t="shared" si="25"/>
        <v>0</v>
      </c>
      <c r="G72" s="44"/>
      <c r="H72" s="43">
        <f t="shared" si="34"/>
        <v>11.661640638665116</v>
      </c>
      <c r="I72" s="45">
        <f t="shared" si="26"/>
        <v>11.661640638665116</v>
      </c>
      <c r="J72" s="43">
        <f t="shared" si="27"/>
        <v>1.8469805773234715</v>
      </c>
      <c r="K72" s="43">
        <f t="shared" si="28"/>
        <v>0</v>
      </c>
      <c r="L72" s="44"/>
      <c r="M72" s="45">
        <f t="shared" si="20"/>
        <v>13.508621215988587</v>
      </c>
      <c r="N72" s="43">
        <f t="shared" si="29"/>
        <v>13.508621215988587</v>
      </c>
      <c r="O72" s="43">
        <f t="shared" si="21"/>
        <v>1.8469805773234715</v>
      </c>
      <c r="P72" s="43">
        <f t="shared" si="22"/>
        <v>0</v>
      </c>
      <c r="Q72" s="44"/>
      <c r="R72" s="43">
        <f t="shared" si="30"/>
        <v>15.355601793312058</v>
      </c>
      <c r="S72" s="45">
        <f t="shared" si="31"/>
        <v>15.355601793312058</v>
      </c>
      <c r="T72" s="43">
        <f t="shared" si="23"/>
        <v>1.8469805773234715</v>
      </c>
      <c r="U72" s="43">
        <f t="shared" si="24"/>
        <v>0</v>
      </c>
      <c r="V72" s="44"/>
      <c r="W72" s="45">
        <f t="shared" si="32"/>
        <v>17.202582370635529</v>
      </c>
      <c r="Y72" s="46">
        <v>3.3399999999999999E-2</v>
      </c>
    </row>
    <row r="73" spans="1:25" x14ac:dyDescent="0.3">
      <c r="A73" s="46">
        <v>5.28E-2</v>
      </c>
      <c r="B73" s="41">
        <f t="shared" si="33"/>
        <v>6</v>
      </c>
      <c r="C73" s="42" t="s">
        <v>5</v>
      </c>
      <c r="D73" s="133">
        <v>1634.1550890329954</v>
      </c>
      <c r="E73" s="43">
        <f t="shared" si="19"/>
        <v>298.92241807959539</v>
      </c>
      <c r="F73" s="43">
        <f>IFERROR(IF(D73=0,0,D73/D19*F19),0)</f>
        <v>0</v>
      </c>
      <c r="G73" s="44"/>
      <c r="H73" s="43">
        <f t="shared" si="34"/>
        <v>1933.0775071125909</v>
      </c>
      <c r="I73" s="45">
        <f t="shared" si="26"/>
        <v>1933.0775071125909</v>
      </c>
      <c r="J73" s="43">
        <f t="shared" si="27"/>
        <v>298.92241807959539</v>
      </c>
      <c r="K73" s="43">
        <f t="shared" si="28"/>
        <v>0</v>
      </c>
      <c r="L73" s="44"/>
      <c r="M73" s="45">
        <f t="shared" si="20"/>
        <v>2231.9999251921863</v>
      </c>
      <c r="N73" s="43">
        <f t="shared" si="29"/>
        <v>2231.9999251921863</v>
      </c>
      <c r="O73" s="43">
        <f t="shared" si="21"/>
        <v>298.92241807959539</v>
      </c>
      <c r="P73" s="43">
        <f t="shared" si="22"/>
        <v>0</v>
      </c>
      <c r="Q73" s="44"/>
      <c r="R73" s="43">
        <f t="shared" si="30"/>
        <v>2530.9223432717818</v>
      </c>
      <c r="S73" s="45">
        <f t="shared" si="31"/>
        <v>2530.9223432717818</v>
      </c>
      <c r="T73" s="43">
        <f t="shared" si="23"/>
        <v>298.92241807959539</v>
      </c>
      <c r="U73" s="43">
        <f t="shared" si="24"/>
        <v>0</v>
      </c>
      <c r="V73" s="44"/>
      <c r="W73" s="45">
        <f t="shared" si="32"/>
        <v>2829.8447613513772</v>
      </c>
      <c r="Y73" s="46">
        <v>5.28E-2</v>
      </c>
    </row>
    <row r="74" spans="1:25" x14ac:dyDescent="0.3">
      <c r="A74" s="46">
        <v>0.18</v>
      </c>
      <c r="B74" s="41">
        <f t="shared" si="33"/>
        <v>7</v>
      </c>
      <c r="C74" s="42" t="s">
        <v>6</v>
      </c>
      <c r="D74" s="13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13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3">
        <v>23.77665457845626</v>
      </c>
      <c r="E76" s="43">
        <f t="shared" si="19"/>
        <v>4.4459420702543726</v>
      </c>
      <c r="F76" s="43">
        <f t="shared" si="25"/>
        <v>0</v>
      </c>
      <c r="G76" s="44"/>
      <c r="H76" s="43">
        <f t="shared" si="34"/>
        <v>28.222596648710631</v>
      </c>
      <c r="I76" s="45">
        <f t="shared" si="26"/>
        <v>28.222596648710631</v>
      </c>
      <c r="J76" s="43">
        <f t="shared" si="27"/>
        <v>4.4459420702543726</v>
      </c>
      <c r="K76" s="43">
        <f t="shared" si="28"/>
        <v>0</v>
      </c>
      <c r="L76" s="44"/>
      <c r="M76" s="45">
        <f t="shared" si="20"/>
        <v>32.668538718965003</v>
      </c>
      <c r="N76" s="43">
        <f t="shared" si="29"/>
        <v>32.668538718965003</v>
      </c>
      <c r="O76" s="43">
        <f t="shared" si="21"/>
        <v>4.4459420702543726</v>
      </c>
      <c r="P76" s="43">
        <f t="shared" si="22"/>
        <v>0</v>
      </c>
      <c r="Q76" s="44"/>
      <c r="R76" s="43">
        <f t="shared" si="30"/>
        <v>37.114480789219378</v>
      </c>
      <c r="S76" s="45">
        <f t="shared" si="31"/>
        <v>37.114480789219378</v>
      </c>
      <c r="T76" s="43">
        <f t="shared" si="23"/>
        <v>4.4459420702543726</v>
      </c>
      <c r="U76" s="43">
        <f t="shared" si="24"/>
        <v>0</v>
      </c>
      <c r="V76" s="44"/>
      <c r="W76" s="45">
        <f t="shared" si="32"/>
        <v>41.560422859473753</v>
      </c>
      <c r="Y76" s="46">
        <v>5.28E-2</v>
      </c>
    </row>
    <row r="77" spans="1:25" x14ac:dyDescent="0.3">
      <c r="A77" s="46">
        <v>9.5000000000000001E-2</v>
      </c>
      <c r="B77" s="41">
        <f t="shared" si="33"/>
        <v>10</v>
      </c>
      <c r="C77" s="42" t="s">
        <v>9</v>
      </c>
      <c r="D77" s="133">
        <v>0</v>
      </c>
      <c r="E77" s="43">
        <f t="shared" si="19"/>
        <v>0</v>
      </c>
      <c r="F77" s="43">
        <f t="shared" si="25"/>
        <v>0</v>
      </c>
      <c r="G77" s="44"/>
      <c r="H77" s="43">
        <f t="shared" si="34"/>
        <v>0</v>
      </c>
      <c r="I77" s="45">
        <f t="shared" si="26"/>
        <v>0</v>
      </c>
      <c r="J77" s="43">
        <f t="shared" si="27"/>
        <v>0</v>
      </c>
      <c r="K77" s="43">
        <f t="shared" si="28"/>
        <v>0</v>
      </c>
      <c r="L77" s="44"/>
      <c r="M77" s="45">
        <f t="shared" si="20"/>
        <v>0</v>
      </c>
      <c r="N77" s="43">
        <f t="shared" si="29"/>
        <v>0</v>
      </c>
      <c r="O77" s="43">
        <f t="shared" si="21"/>
        <v>0</v>
      </c>
      <c r="P77" s="43">
        <f t="shared" si="22"/>
        <v>0</v>
      </c>
      <c r="Q77" s="44"/>
      <c r="R77" s="43">
        <f t="shared" si="30"/>
        <v>0</v>
      </c>
      <c r="S77" s="45">
        <f t="shared" si="31"/>
        <v>0</v>
      </c>
      <c r="T77" s="43">
        <f t="shared" si="23"/>
        <v>0</v>
      </c>
      <c r="U77" s="43">
        <f t="shared" si="24"/>
        <v>0</v>
      </c>
      <c r="V77" s="44"/>
      <c r="W77" s="45">
        <f t="shared" si="32"/>
        <v>0</v>
      </c>
      <c r="Y77" s="46">
        <v>9.5000000000000001E-2</v>
      </c>
    </row>
    <row r="78" spans="1:25" x14ac:dyDescent="0.3">
      <c r="A78" s="46">
        <v>6.3299999999999995E-2</v>
      </c>
      <c r="B78" s="41">
        <f t="shared" si="33"/>
        <v>11</v>
      </c>
      <c r="C78" s="42" t="s">
        <v>10</v>
      </c>
      <c r="D78" s="133">
        <v>0.16369620923711817</v>
      </c>
      <c r="E78" s="43">
        <f t="shared" si="19"/>
        <v>3.0609178469030805E-2</v>
      </c>
      <c r="F78" s="43">
        <f t="shared" si="25"/>
        <v>0</v>
      </c>
      <c r="G78" s="44"/>
      <c r="H78" s="43">
        <f t="shared" si="34"/>
        <v>0.19430538770614897</v>
      </c>
      <c r="I78" s="45">
        <f t="shared" si="26"/>
        <v>0.19430538770614897</v>
      </c>
      <c r="J78" s="43">
        <f t="shared" si="27"/>
        <v>3.0609178469030805E-2</v>
      </c>
      <c r="K78" s="43">
        <f t="shared" si="28"/>
        <v>0</v>
      </c>
      <c r="L78" s="44"/>
      <c r="M78" s="45">
        <f t="shared" si="20"/>
        <v>0.22491456617517977</v>
      </c>
      <c r="N78" s="43">
        <f t="shared" si="29"/>
        <v>0.22491456617517977</v>
      </c>
      <c r="O78" s="43">
        <f t="shared" si="21"/>
        <v>3.0609178469030805E-2</v>
      </c>
      <c r="P78" s="43">
        <f t="shared" si="22"/>
        <v>0</v>
      </c>
      <c r="Q78" s="44"/>
      <c r="R78" s="43">
        <f t="shared" si="30"/>
        <v>0.25552374464421057</v>
      </c>
      <c r="S78" s="45">
        <f t="shared" si="31"/>
        <v>0.25552374464421057</v>
      </c>
      <c r="T78" s="43">
        <f t="shared" si="23"/>
        <v>3.0609178469030805E-2</v>
      </c>
      <c r="U78" s="43">
        <f t="shared" si="24"/>
        <v>0</v>
      </c>
      <c r="V78" s="44"/>
      <c r="W78" s="45">
        <f t="shared" si="32"/>
        <v>0.2861329231132414</v>
      </c>
      <c r="Y78" s="46">
        <v>6.3299999999999995E-2</v>
      </c>
    </row>
    <row r="79" spans="1:25" x14ac:dyDescent="0.3">
      <c r="A79" s="46">
        <v>6.3299999999999995E-2</v>
      </c>
      <c r="B79" s="41">
        <f t="shared" si="33"/>
        <v>12</v>
      </c>
      <c r="C79" s="42" t="s">
        <v>11</v>
      </c>
      <c r="D79" s="133">
        <v>6.8206753848799234E-2</v>
      </c>
      <c r="E79" s="43">
        <f t="shared" si="19"/>
        <v>1.2753824362096168E-2</v>
      </c>
      <c r="F79" s="43">
        <f t="shared" si="25"/>
        <v>0</v>
      </c>
      <c r="G79" s="49"/>
      <c r="H79" s="43">
        <f t="shared" si="34"/>
        <v>8.0960578210895404E-2</v>
      </c>
      <c r="I79" s="45">
        <f t="shared" si="26"/>
        <v>8.0960578210895404E-2</v>
      </c>
      <c r="J79" s="43">
        <f t="shared" si="27"/>
        <v>1.2753824362096168E-2</v>
      </c>
      <c r="K79" s="43">
        <f t="shared" si="28"/>
        <v>0</v>
      </c>
      <c r="L79" s="44"/>
      <c r="M79" s="45">
        <f t="shared" si="20"/>
        <v>9.3714402572991573E-2</v>
      </c>
      <c r="N79" s="43">
        <f t="shared" si="29"/>
        <v>9.3714402572991573E-2</v>
      </c>
      <c r="O79" s="43">
        <f t="shared" si="21"/>
        <v>1.2753824362096168E-2</v>
      </c>
      <c r="P79" s="43">
        <f t="shared" si="22"/>
        <v>0</v>
      </c>
      <c r="Q79" s="44"/>
      <c r="R79" s="43">
        <f t="shared" si="30"/>
        <v>0.10646822693508774</v>
      </c>
      <c r="S79" s="45">
        <f t="shared" si="31"/>
        <v>0.10646822693508774</v>
      </c>
      <c r="T79" s="43">
        <f t="shared" si="23"/>
        <v>1.2753824362096168E-2</v>
      </c>
      <c r="U79" s="43">
        <f t="shared" si="24"/>
        <v>0</v>
      </c>
      <c r="V79" s="44"/>
      <c r="W79" s="45">
        <f t="shared" si="32"/>
        <v>0.11922205129718391</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1734.6932021904336</v>
      </c>
      <c r="E85" s="36">
        <f>SUM(E68:E84)</f>
        <v>317.12933824713809</v>
      </c>
      <c r="F85" s="36">
        <f t="shared" ref="F85:W85" si="35">SUM(F68:F84)</f>
        <v>0</v>
      </c>
      <c r="G85" s="36">
        <f t="shared" si="35"/>
        <v>0</v>
      </c>
      <c r="H85" s="36">
        <f t="shared" si="35"/>
        <v>2051.8225404375721</v>
      </c>
      <c r="I85" s="36">
        <f t="shared" si="35"/>
        <v>2051.8225404375721</v>
      </c>
      <c r="J85" s="36">
        <f t="shared" si="35"/>
        <v>317.12933824713809</v>
      </c>
      <c r="K85" s="36">
        <f t="shared" si="35"/>
        <v>0</v>
      </c>
      <c r="L85" s="36">
        <f t="shared" si="35"/>
        <v>0</v>
      </c>
      <c r="M85" s="36">
        <f t="shared" si="35"/>
        <v>2368.9518786847102</v>
      </c>
      <c r="N85" s="36">
        <f t="shared" si="35"/>
        <v>2368.9518786847102</v>
      </c>
      <c r="O85" s="36">
        <f t="shared" si="35"/>
        <v>317.12933824713809</v>
      </c>
      <c r="P85" s="36">
        <f t="shared" si="35"/>
        <v>0</v>
      </c>
      <c r="Q85" s="36">
        <f t="shared" si="35"/>
        <v>0</v>
      </c>
      <c r="R85" s="36">
        <f t="shared" si="35"/>
        <v>2686.0812169318478</v>
      </c>
      <c r="S85" s="36">
        <f t="shared" si="35"/>
        <v>2686.0812169318478</v>
      </c>
      <c r="T85" s="36">
        <f t="shared" si="35"/>
        <v>317.12933824713809</v>
      </c>
      <c r="U85" s="36">
        <f t="shared" si="35"/>
        <v>0</v>
      </c>
      <c r="V85" s="36">
        <f t="shared" si="35"/>
        <v>0</v>
      </c>
      <c r="W85" s="36">
        <f t="shared" si="35"/>
        <v>3003.2105551789864</v>
      </c>
    </row>
    <row r="86" spans="1:33" ht="16" x14ac:dyDescent="0.3">
      <c r="A86" s="85"/>
      <c r="B86" s="38"/>
      <c r="C86" s="51" t="s">
        <v>87</v>
      </c>
      <c r="D86" s="52"/>
      <c r="E86" s="53">
        <v>19.356164383561641</v>
      </c>
      <c r="F86" s="52">
        <f>E85-F85</f>
        <v>317.12933824713809</v>
      </c>
      <c r="G86" s="52"/>
      <c r="H86" s="52"/>
      <c r="I86" s="54"/>
      <c r="J86" s="53">
        <f>E86-1</f>
        <v>18.356164383561641</v>
      </c>
      <c r="K86" s="54"/>
      <c r="L86" s="54"/>
      <c r="M86" s="54"/>
      <c r="N86" s="52"/>
      <c r="O86" s="53">
        <f>J86-1</f>
        <v>17.356164383561641</v>
      </c>
      <c r="P86" s="52"/>
      <c r="Q86" s="52"/>
      <c r="R86" s="52"/>
      <c r="S86" s="54"/>
      <c r="T86" s="53">
        <f>O86-1</f>
        <v>16.356164383561641</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1.1127146391598908</v>
      </c>
      <c r="E96" s="43">
        <f t="shared" si="37"/>
        <v>0.11454206580877459</v>
      </c>
      <c r="F96" s="43">
        <f t="shared" si="38"/>
        <v>0</v>
      </c>
      <c r="G96" s="44"/>
      <c r="H96" s="45">
        <f t="shared" ref="H96:H111" si="46">D96+E96-F96-G96</f>
        <v>1.2272567049686653</v>
      </c>
      <c r="I96" s="30">
        <f t="shared" ref="I96:I111" si="47">H96</f>
        <v>1.2272567049686653</v>
      </c>
      <c r="J96" s="43">
        <f t="shared" si="39"/>
        <v>0.11454206580877459</v>
      </c>
      <c r="K96" s="43">
        <f t="shared" si="40"/>
        <v>0</v>
      </c>
      <c r="L96" s="29"/>
      <c r="M96" s="30">
        <f t="shared" ref="M96:M111" si="48">I96+J96-K96-L96</f>
        <v>1.3417987707774399</v>
      </c>
      <c r="N96" s="30">
        <f t="shared" ref="N96:N111" si="49">M96</f>
        <v>1.3417987707774399</v>
      </c>
      <c r="O96" s="43">
        <f t="shared" si="41"/>
        <v>0.11454206580877459</v>
      </c>
      <c r="P96" s="43">
        <f t="shared" si="42"/>
        <v>0</v>
      </c>
      <c r="Q96" s="29"/>
      <c r="R96" s="30">
        <f t="shared" ref="R96:R111" si="50">N96+O96-P96-Q96</f>
        <v>1.4563408365862145</v>
      </c>
      <c r="S96" s="30">
        <f t="shared" ref="S96:S111" si="51">R96</f>
        <v>1.4563408365862145</v>
      </c>
      <c r="T96" s="43">
        <f t="shared" si="43"/>
        <v>0.11454206580877459</v>
      </c>
      <c r="U96" s="43">
        <f t="shared" si="44"/>
        <v>0</v>
      </c>
      <c r="V96" s="29"/>
      <c r="W96" s="30">
        <f t="shared" ref="W96:W111" si="52">S96+T96-U96-V96</f>
        <v>1.5708829023949891</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113.08471898392946</v>
      </c>
      <c r="E98" s="43">
        <f t="shared" si="37"/>
        <v>11.756092451324937</v>
      </c>
      <c r="F98" s="43">
        <f t="shared" si="38"/>
        <v>0</v>
      </c>
      <c r="G98" s="44"/>
      <c r="H98" s="45">
        <f t="shared" si="46"/>
        <v>124.84081143525439</v>
      </c>
      <c r="I98" s="30">
        <f t="shared" si="47"/>
        <v>124.84081143525439</v>
      </c>
      <c r="J98" s="43">
        <f t="shared" si="39"/>
        <v>11.756092451324937</v>
      </c>
      <c r="K98" s="43">
        <f t="shared" si="40"/>
        <v>0</v>
      </c>
      <c r="L98" s="29"/>
      <c r="M98" s="30">
        <f t="shared" si="48"/>
        <v>136.59690388657933</v>
      </c>
      <c r="N98" s="30">
        <f t="shared" si="49"/>
        <v>136.59690388657933</v>
      </c>
      <c r="O98" s="43">
        <f t="shared" si="41"/>
        <v>11.756092451324937</v>
      </c>
      <c r="P98" s="43">
        <f t="shared" si="42"/>
        <v>0</v>
      </c>
      <c r="Q98" s="29"/>
      <c r="R98" s="30">
        <f t="shared" si="50"/>
        <v>148.35299633790427</v>
      </c>
      <c r="S98" s="30">
        <f t="shared" si="51"/>
        <v>148.35299633790427</v>
      </c>
      <c r="T98" s="43">
        <f t="shared" si="43"/>
        <v>4.2112537158005416</v>
      </c>
      <c r="U98" s="43">
        <f t="shared" si="44"/>
        <v>0</v>
      </c>
      <c r="V98" s="29"/>
      <c r="W98" s="30">
        <f t="shared" si="52"/>
        <v>152.56425005370482</v>
      </c>
    </row>
    <row r="99" spans="1:23" x14ac:dyDescent="0.3">
      <c r="A99" s="46">
        <f t="shared" si="45"/>
        <v>3.3399999999999999E-2</v>
      </c>
      <c r="B99" s="41">
        <f t="shared" si="53"/>
        <v>5</v>
      </c>
      <c r="C99" s="42" t="s">
        <v>4</v>
      </c>
      <c r="D99" s="45">
        <f t="shared" si="36"/>
        <v>17.202582370635529</v>
      </c>
      <c r="E99" s="43">
        <f t="shared" si="37"/>
        <v>1.8469805773234715</v>
      </c>
      <c r="F99" s="43">
        <f t="shared" si="38"/>
        <v>0</v>
      </c>
      <c r="G99" s="44"/>
      <c r="H99" s="45">
        <f t="shared" si="46"/>
        <v>19.049562947959</v>
      </c>
      <c r="I99" s="30">
        <f t="shared" si="47"/>
        <v>19.049562947959</v>
      </c>
      <c r="J99" s="43">
        <f t="shared" si="39"/>
        <v>1.8469805773234715</v>
      </c>
      <c r="K99" s="43">
        <f t="shared" si="40"/>
        <v>0</v>
      </c>
      <c r="L99" s="29"/>
      <c r="M99" s="30">
        <f t="shared" si="48"/>
        <v>20.896543525282471</v>
      </c>
      <c r="N99" s="30">
        <f t="shared" si="49"/>
        <v>20.896543525282471</v>
      </c>
      <c r="O99" s="43">
        <f t="shared" si="41"/>
        <v>1.8469805773234715</v>
      </c>
      <c r="P99" s="43">
        <f t="shared" si="42"/>
        <v>0</v>
      </c>
      <c r="Q99" s="29"/>
      <c r="R99" s="30">
        <f t="shared" si="50"/>
        <v>22.743524102605942</v>
      </c>
      <c r="S99" s="30">
        <f t="shared" si="51"/>
        <v>22.743524102605942</v>
      </c>
      <c r="T99" s="43">
        <f t="shared" si="43"/>
        <v>1.8469805773234715</v>
      </c>
      <c r="U99" s="43">
        <f t="shared" si="44"/>
        <v>0</v>
      </c>
      <c r="V99" s="29"/>
      <c r="W99" s="30">
        <f t="shared" si="52"/>
        <v>24.590504679929413</v>
      </c>
    </row>
    <row r="100" spans="1:23" x14ac:dyDescent="0.3">
      <c r="A100" s="46">
        <f t="shared" si="45"/>
        <v>5.28E-2</v>
      </c>
      <c r="B100" s="41">
        <f t="shared" si="53"/>
        <v>6</v>
      </c>
      <c r="C100" s="42" t="s">
        <v>5</v>
      </c>
      <c r="D100" s="45">
        <f t="shared" si="36"/>
        <v>2829.8447613513772</v>
      </c>
      <c r="E100" s="43">
        <f t="shared" si="37"/>
        <v>298.92241807959539</v>
      </c>
      <c r="F100" s="43">
        <f t="shared" si="38"/>
        <v>0</v>
      </c>
      <c r="G100" s="44"/>
      <c r="H100" s="45">
        <f t="shared" si="46"/>
        <v>3128.7671794309726</v>
      </c>
      <c r="I100" s="30">
        <f t="shared" si="47"/>
        <v>3128.7671794309726</v>
      </c>
      <c r="J100" s="43">
        <f t="shared" si="39"/>
        <v>298.92241807959539</v>
      </c>
      <c r="K100" s="43">
        <f t="shared" si="40"/>
        <v>0</v>
      </c>
      <c r="L100" s="29"/>
      <c r="M100" s="30">
        <f t="shared" si="48"/>
        <v>3427.6895975105681</v>
      </c>
      <c r="N100" s="30">
        <f t="shared" si="49"/>
        <v>3427.6895975105681</v>
      </c>
      <c r="O100" s="43">
        <f t="shared" si="41"/>
        <v>298.92241807959539</v>
      </c>
      <c r="P100" s="43">
        <f t="shared" si="42"/>
        <v>0</v>
      </c>
      <c r="Q100" s="29"/>
      <c r="R100" s="30">
        <f t="shared" si="50"/>
        <v>3726.6120155901635</v>
      </c>
      <c r="S100" s="30">
        <f t="shared" si="51"/>
        <v>3726.6120155901635</v>
      </c>
      <c r="T100" s="43">
        <f t="shared" si="43"/>
        <v>110.76709826099179</v>
      </c>
      <c r="U100" s="43">
        <f t="shared" si="44"/>
        <v>0</v>
      </c>
      <c r="V100" s="29"/>
      <c r="W100" s="30">
        <f t="shared" si="52"/>
        <v>3837.3791138511551</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41.560422859473753</v>
      </c>
      <c r="E103" s="43">
        <f t="shared" si="37"/>
        <v>4.4459420702543726</v>
      </c>
      <c r="F103" s="43">
        <f t="shared" si="38"/>
        <v>0</v>
      </c>
      <c r="G103" s="44"/>
      <c r="H103" s="45">
        <f t="shared" si="46"/>
        <v>46.006364929728129</v>
      </c>
      <c r="I103" s="30">
        <f t="shared" si="47"/>
        <v>46.006364929728129</v>
      </c>
      <c r="J103" s="43">
        <f t="shared" si="39"/>
        <v>4.4459420702543726</v>
      </c>
      <c r="K103" s="43">
        <f t="shared" si="40"/>
        <v>0</v>
      </c>
      <c r="L103" s="29"/>
      <c r="M103" s="30">
        <f t="shared" si="48"/>
        <v>50.452306999982504</v>
      </c>
      <c r="N103" s="30">
        <f t="shared" si="49"/>
        <v>50.452306999982504</v>
      </c>
      <c r="O103" s="43">
        <f t="shared" si="41"/>
        <v>4.4459420702543726</v>
      </c>
      <c r="P103" s="43">
        <f t="shared" si="42"/>
        <v>0</v>
      </c>
      <c r="Q103" s="29"/>
      <c r="R103" s="30">
        <f t="shared" si="50"/>
        <v>54.898249070236879</v>
      </c>
      <c r="S103" s="30">
        <f t="shared" si="51"/>
        <v>54.898249070236879</v>
      </c>
      <c r="T103" s="43">
        <f t="shared" si="43"/>
        <v>1.6902376620849144</v>
      </c>
      <c r="U103" s="43">
        <f t="shared" si="44"/>
        <v>0</v>
      </c>
      <c r="V103" s="29"/>
      <c r="W103" s="30">
        <f t="shared" si="52"/>
        <v>56.58848673232179</v>
      </c>
    </row>
    <row r="104" spans="1:23" x14ac:dyDescent="0.3">
      <c r="A104" s="46">
        <f t="shared" si="45"/>
        <v>9.5000000000000001E-2</v>
      </c>
      <c r="B104" s="41">
        <f t="shared" si="53"/>
        <v>10</v>
      </c>
      <c r="C104" s="42" t="s">
        <v>9</v>
      </c>
      <c r="D104" s="45">
        <f t="shared" si="36"/>
        <v>0</v>
      </c>
      <c r="E104" s="43">
        <f t="shared" si="37"/>
        <v>0</v>
      </c>
      <c r="F104" s="43">
        <f t="shared" si="38"/>
        <v>0</v>
      </c>
      <c r="G104" s="44"/>
      <c r="H104" s="45">
        <f t="shared" si="46"/>
        <v>0</v>
      </c>
      <c r="I104" s="30">
        <f t="shared" si="47"/>
        <v>0</v>
      </c>
      <c r="J104" s="43">
        <f t="shared" si="39"/>
        <v>0</v>
      </c>
      <c r="K104" s="43">
        <f t="shared" si="40"/>
        <v>0</v>
      </c>
      <c r="L104" s="29"/>
      <c r="M104" s="30">
        <f t="shared" si="48"/>
        <v>0</v>
      </c>
      <c r="N104" s="30">
        <f t="shared" si="49"/>
        <v>0</v>
      </c>
      <c r="O104" s="43">
        <f t="shared" si="41"/>
        <v>0</v>
      </c>
      <c r="P104" s="43">
        <f t="shared" si="42"/>
        <v>0</v>
      </c>
      <c r="Q104" s="29"/>
      <c r="R104" s="30">
        <f t="shared" si="50"/>
        <v>0</v>
      </c>
      <c r="S104" s="30">
        <f t="shared" si="51"/>
        <v>0</v>
      </c>
      <c r="T104" s="43">
        <f t="shared" si="43"/>
        <v>0</v>
      </c>
      <c r="U104" s="43">
        <f t="shared" si="44"/>
        <v>0</v>
      </c>
      <c r="V104" s="29"/>
      <c r="W104" s="30">
        <f t="shared" si="52"/>
        <v>0</v>
      </c>
    </row>
    <row r="105" spans="1:23" x14ac:dyDescent="0.3">
      <c r="A105" s="46">
        <f t="shared" si="45"/>
        <v>6.3299999999999995E-2</v>
      </c>
      <c r="B105" s="41">
        <f t="shared" si="53"/>
        <v>11</v>
      </c>
      <c r="C105" s="42" t="s">
        <v>10</v>
      </c>
      <c r="D105" s="45">
        <f t="shared" si="36"/>
        <v>0.2861329231132414</v>
      </c>
      <c r="E105" s="43">
        <f t="shared" si="37"/>
        <v>3.0609178469030805E-2</v>
      </c>
      <c r="F105" s="43">
        <f t="shared" si="38"/>
        <v>0</v>
      </c>
      <c r="G105" s="44"/>
      <c r="H105" s="45">
        <f t="shared" si="46"/>
        <v>0.31674210158227223</v>
      </c>
      <c r="I105" s="30">
        <f t="shared" si="47"/>
        <v>0.31674210158227223</v>
      </c>
      <c r="J105" s="43">
        <f t="shared" si="39"/>
        <v>8.2514719711931934E-3</v>
      </c>
      <c r="K105" s="43">
        <f t="shared" si="40"/>
        <v>0</v>
      </c>
      <c r="L105" s="29"/>
      <c r="M105" s="30">
        <f t="shared" si="48"/>
        <v>0.32499357355346542</v>
      </c>
      <c r="N105" s="30">
        <f t="shared" si="49"/>
        <v>0.32499357355346542</v>
      </c>
      <c r="O105" s="43">
        <f t="shared" si="41"/>
        <v>8.2514719711931934E-3</v>
      </c>
      <c r="P105" s="43">
        <f t="shared" si="42"/>
        <v>0</v>
      </c>
      <c r="Q105" s="29"/>
      <c r="R105" s="30">
        <f t="shared" si="50"/>
        <v>0.33324504552465861</v>
      </c>
      <c r="S105" s="30">
        <f t="shared" si="51"/>
        <v>0.33324504552465861</v>
      </c>
      <c r="T105" s="43">
        <f t="shared" si="43"/>
        <v>8.2514719711931934E-3</v>
      </c>
      <c r="U105" s="43">
        <f t="shared" si="44"/>
        <v>0</v>
      </c>
      <c r="V105" s="29"/>
      <c r="W105" s="30">
        <f t="shared" si="52"/>
        <v>0.3414965174958518</v>
      </c>
    </row>
    <row r="106" spans="1:23" x14ac:dyDescent="0.3">
      <c r="A106" s="46">
        <f t="shared" si="45"/>
        <v>6.3299999999999995E-2</v>
      </c>
      <c r="B106" s="41">
        <f t="shared" si="53"/>
        <v>12</v>
      </c>
      <c r="C106" s="42" t="s">
        <v>11</v>
      </c>
      <c r="D106" s="45">
        <f t="shared" si="36"/>
        <v>0.11922205129718391</v>
      </c>
      <c r="E106" s="43">
        <f t="shared" si="37"/>
        <v>1.2753824362096168E-2</v>
      </c>
      <c r="F106" s="43">
        <f t="shared" si="38"/>
        <v>0</v>
      </c>
      <c r="G106" s="44"/>
      <c r="H106" s="45">
        <f t="shared" si="46"/>
        <v>0.13197587565928007</v>
      </c>
      <c r="I106" s="30">
        <f t="shared" si="47"/>
        <v>0.13197587565928007</v>
      </c>
      <c r="J106" s="43">
        <f t="shared" si="39"/>
        <v>3.4381133213304978E-3</v>
      </c>
      <c r="K106" s="43">
        <f t="shared" si="40"/>
        <v>0</v>
      </c>
      <c r="L106" s="29"/>
      <c r="M106" s="30">
        <f t="shared" si="48"/>
        <v>0.13541398898061058</v>
      </c>
      <c r="N106" s="30">
        <f t="shared" si="49"/>
        <v>0.13541398898061058</v>
      </c>
      <c r="O106" s="43">
        <f t="shared" si="41"/>
        <v>3.438113321330497E-3</v>
      </c>
      <c r="P106" s="43">
        <f t="shared" si="42"/>
        <v>0</v>
      </c>
      <c r="Q106" s="29"/>
      <c r="R106" s="30">
        <f t="shared" si="50"/>
        <v>0.13885210230194109</v>
      </c>
      <c r="S106" s="30">
        <f t="shared" si="51"/>
        <v>0.13885210230194109</v>
      </c>
      <c r="T106" s="43">
        <f t="shared" si="43"/>
        <v>3.4381133213304957E-3</v>
      </c>
      <c r="U106" s="43">
        <f t="shared" si="44"/>
        <v>0</v>
      </c>
      <c r="V106" s="29"/>
      <c r="W106" s="30">
        <f t="shared" si="52"/>
        <v>0.14229021562327157</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3003.2105551789864</v>
      </c>
      <c r="E112" s="36">
        <f t="shared" si="57"/>
        <v>317.12933824713809</v>
      </c>
      <c r="F112" s="36">
        <f t="shared" si="57"/>
        <v>0</v>
      </c>
      <c r="G112" s="36">
        <f t="shared" si="57"/>
        <v>0</v>
      </c>
      <c r="H112" s="36">
        <f t="shared" si="57"/>
        <v>3320.3398934261245</v>
      </c>
      <c r="I112" s="36">
        <f t="shared" si="57"/>
        <v>3320.3398934261245</v>
      </c>
      <c r="J112" s="36">
        <f t="shared" si="57"/>
        <v>317.09766482959952</v>
      </c>
      <c r="K112" s="36">
        <f t="shared" si="57"/>
        <v>0</v>
      </c>
      <c r="L112" s="36">
        <f t="shared" si="57"/>
        <v>0</v>
      </c>
      <c r="M112" s="36">
        <f t="shared" si="57"/>
        <v>3637.4375582557236</v>
      </c>
      <c r="N112" s="36">
        <f t="shared" si="57"/>
        <v>3637.4375582557236</v>
      </c>
      <c r="O112" s="36">
        <f t="shared" si="57"/>
        <v>317.09766482959952</v>
      </c>
      <c r="P112" s="36">
        <f t="shared" si="57"/>
        <v>0</v>
      </c>
      <c r="Q112" s="36">
        <f t="shared" si="57"/>
        <v>0</v>
      </c>
      <c r="R112" s="36">
        <f t="shared" si="57"/>
        <v>3954.5352230853232</v>
      </c>
      <c r="S112" s="36">
        <f t="shared" si="57"/>
        <v>3954.5352230853232</v>
      </c>
      <c r="T112" s="36">
        <f t="shared" si="57"/>
        <v>118.64180186730202</v>
      </c>
      <c r="U112" s="36">
        <f t="shared" si="57"/>
        <v>0</v>
      </c>
      <c r="V112" s="36">
        <f t="shared" si="57"/>
        <v>0</v>
      </c>
      <c r="W112" s="36">
        <f t="shared" si="57"/>
        <v>4073.1770249526248</v>
      </c>
    </row>
    <row r="113" spans="2:23" ht="16" x14ac:dyDescent="0.3">
      <c r="B113" s="38"/>
      <c r="C113" s="51"/>
      <c r="D113" s="54"/>
      <c r="E113" s="53">
        <f>T86-1</f>
        <v>15.356164383561641</v>
      </c>
      <c r="F113" s="54"/>
      <c r="G113" s="54"/>
      <c r="H113" s="54"/>
      <c r="J113" s="53">
        <f>E113-1</f>
        <v>14.356164383561641</v>
      </c>
      <c r="O113" s="53">
        <f>J113-1</f>
        <v>13.356164383561641</v>
      </c>
      <c r="T113" s="53">
        <f>O113-1</f>
        <v>12.356164383561641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0</v>
      </c>
      <c r="E122" s="43">
        <f t="shared" si="58"/>
        <v>0</v>
      </c>
      <c r="F122" s="43">
        <f t="shared" si="58"/>
        <v>0</v>
      </c>
      <c r="G122" s="43">
        <f t="shared" si="58"/>
        <v>0</v>
      </c>
      <c r="H122" s="43">
        <f>D122+E122-F122-G122</f>
        <v>0</v>
      </c>
      <c r="I122" s="43">
        <f t="shared" ref="I122:L137" si="59">I14-I68</f>
        <v>0</v>
      </c>
      <c r="J122" s="43">
        <f t="shared" si="59"/>
        <v>0</v>
      </c>
      <c r="K122" s="43">
        <f t="shared" si="59"/>
        <v>0</v>
      </c>
      <c r="L122" s="43">
        <f t="shared" si="59"/>
        <v>0</v>
      </c>
      <c r="M122" s="45">
        <f>I122+J122-K122-L122</f>
        <v>0</v>
      </c>
      <c r="N122" s="43">
        <f t="shared" ref="N122:Q137" si="60">N14-N68</f>
        <v>0</v>
      </c>
      <c r="O122" s="43">
        <f t="shared" si="60"/>
        <v>0</v>
      </c>
      <c r="P122" s="43">
        <f t="shared" si="60"/>
        <v>0</v>
      </c>
      <c r="Q122" s="43">
        <f t="shared" si="60"/>
        <v>0</v>
      </c>
      <c r="R122" s="43">
        <f>N122+O122-P122-Q122</f>
        <v>0</v>
      </c>
      <c r="S122" s="43">
        <f t="shared" ref="S122:V137" si="61">S14-S68</f>
        <v>0</v>
      </c>
      <c r="T122" s="43">
        <f t="shared" si="61"/>
        <v>0</v>
      </c>
      <c r="U122" s="43">
        <f t="shared" si="61"/>
        <v>0</v>
      </c>
      <c r="V122" s="43">
        <f t="shared" si="61"/>
        <v>0</v>
      </c>
      <c r="W122" s="45">
        <f>S122+T122-U122-V122</f>
        <v>0</v>
      </c>
    </row>
    <row r="123" spans="2:23" x14ac:dyDescent="0.3">
      <c r="B123" s="41">
        <f>B122+1</f>
        <v>2</v>
      </c>
      <c r="C123" s="42" t="s">
        <v>1</v>
      </c>
      <c r="D123" s="43">
        <f t="shared" si="58"/>
        <v>2.7748567920025904</v>
      </c>
      <c r="E123" s="43">
        <f t="shared" si="58"/>
        <v>-0.11454206580877459</v>
      </c>
      <c r="F123" s="43">
        <f t="shared" si="58"/>
        <v>0</v>
      </c>
      <c r="G123" s="43">
        <f t="shared" si="58"/>
        <v>0</v>
      </c>
      <c r="H123" s="43">
        <f t="shared" ref="H123:H138" si="62">D123+E123-F123-G123</f>
        <v>2.6603147261938158</v>
      </c>
      <c r="I123" s="43">
        <f t="shared" si="59"/>
        <v>2.6603147261938158</v>
      </c>
      <c r="J123" s="43">
        <f t="shared" si="59"/>
        <v>-0.11454206580877459</v>
      </c>
      <c r="K123" s="43">
        <f t="shared" si="59"/>
        <v>0</v>
      </c>
      <c r="L123" s="43">
        <f t="shared" si="59"/>
        <v>0</v>
      </c>
      <c r="M123" s="45">
        <f t="shared" ref="M123:M138" si="63">I123+J123-K123-L123</f>
        <v>2.5457726603850412</v>
      </c>
      <c r="N123" s="43">
        <f t="shared" si="60"/>
        <v>2.5457726603850412</v>
      </c>
      <c r="O123" s="43">
        <f t="shared" si="60"/>
        <v>-0.11454206580877459</v>
      </c>
      <c r="P123" s="43">
        <f t="shared" si="60"/>
        <v>0</v>
      </c>
      <c r="Q123" s="43">
        <f t="shared" si="60"/>
        <v>0</v>
      </c>
      <c r="R123" s="43">
        <f t="shared" ref="R123:R138" si="64">N123+O123-P123-Q123</f>
        <v>2.4312305945762667</v>
      </c>
      <c r="S123" s="43">
        <f t="shared" si="61"/>
        <v>2.4312305945762667</v>
      </c>
      <c r="T123" s="43">
        <f t="shared" si="61"/>
        <v>-0.11454206580877459</v>
      </c>
      <c r="U123" s="43">
        <f t="shared" si="61"/>
        <v>0</v>
      </c>
      <c r="V123" s="43">
        <f t="shared" si="61"/>
        <v>0</v>
      </c>
      <c r="W123" s="45">
        <f t="shared" ref="W123:W138" si="65">S123+T123-U123-V123</f>
        <v>2.3166885287674921</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156.59291694494863</v>
      </c>
      <c r="E125" s="43">
        <f t="shared" si="58"/>
        <v>-11.756092451324937</v>
      </c>
      <c r="F125" s="43">
        <f t="shared" si="58"/>
        <v>0</v>
      </c>
      <c r="G125" s="43">
        <f t="shared" si="58"/>
        <v>0</v>
      </c>
      <c r="H125" s="43">
        <f t="shared" si="62"/>
        <v>144.83682449362368</v>
      </c>
      <c r="I125" s="43">
        <f t="shared" si="59"/>
        <v>144.83682449362368</v>
      </c>
      <c r="J125" s="43">
        <f t="shared" si="59"/>
        <v>-11.756092451324937</v>
      </c>
      <c r="K125" s="43">
        <f t="shared" si="59"/>
        <v>0</v>
      </c>
      <c r="L125" s="43">
        <f t="shared" si="59"/>
        <v>0</v>
      </c>
      <c r="M125" s="45">
        <f t="shared" si="63"/>
        <v>133.08073204229873</v>
      </c>
      <c r="N125" s="43">
        <f t="shared" si="60"/>
        <v>133.08073204229876</v>
      </c>
      <c r="O125" s="43">
        <f t="shared" si="60"/>
        <v>-11.756092451324937</v>
      </c>
      <c r="P125" s="43">
        <f t="shared" si="60"/>
        <v>0</v>
      </c>
      <c r="Q125" s="43">
        <f t="shared" si="60"/>
        <v>0</v>
      </c>
      <c r="R125" s="43">
        <f t="shared" si="64"/>
        <v>121.32463959097383</v>
      </c>
      <c r="S125" s="43">
        <f t="shared" si="61"/>
        <v>121.32463959097383</v>
      </c>
      <c r="T125" s="43">
        <f t="shared" si="61"/>
        <v>-11.756092451324937</v>
      </c>
      <c r="U125" s="43">
        <f t="shared" si="61"/>
        <v>0</v>
      </c>
      <c r="V125" s="43">
        <f t="shared" si="61"/>
        <v>0</v>
      </c>
      <c r="W125" s="45">
        <f t="shared" si="65"/>
        <v>109.5685471396489</v>
      </c>
    </row>
    <row r="126" spans="2:23" x14ac:dyDescent="0.3">
      <c r="B126" s="41">
        <f t="shared" si="66"/>
        <v>5</v>
      </c>
      <c r="C126" s="42" t="s">
        <v>4</v>
      </c>
      <c r="D126" s="43">
        <f t="shared" si="58"/>
        <v>45.484159619001815</v>
      </c>
      <c r="E126" s="43">
        <f t="shared" si="58"/>
        <v>-1.8469805773234715</v>
      </c>
      <c r="F126" s="43">
        <f t="shared" si="58"/>
        <v>0</v>
      </c>
      <c r="G126" s="43">
        <f t="shared" si="58"/>
        <v>0</v>
      </c>
      <c r="H126" s="43">
        <f t="shared" si="62"/>
        <v>43.637179041678344</v>
      </c>
      <c r="I126" s="43">
        <f t="shared" si="59"/>
        <v>43.637179041678351</v>
      </c>
      <c r="J126" s="43">
        <f t="shared" si="59"/>
        <v>-1.8469805773234715</v>
      </c>
      <c r="K126" s="43">
        <f t="shared" si="59"/>
        <v>0</v>
      </c>
      <c r="L126" s="43">
        <f t="shared" si="59"/>
        <v>0</v>
      </c>
      <c r="M126" s="45">
        <f t="shared" si="63"/>
        <v>41.79019846435488</v>
      </c>
      <c r="N126" s="43">
        <f t="shared" si="60"/>
        <v>41.790198464354873</v>
      </c>
      <c r="O126" s="43">
        <f t="shared" si="60"/>
        <v>-1.8469805773234715</v>
      </c>
      <c r="P126" s="43">
        <f t="shared" si="60"/>
        <v>0</v>
      </c>
      <c r="Q126" s="43">
        <f t="shared" si="60"/>
        <v>0</v>
      </c>
      <c r="R126" s="43">
        <f t="shared" si="64"/>
        <v>39.943217887031402</v>
      </c>
      <c r="S126" s="43">
        <f t="shared" si="61"/>
        <v>39.943217887031409</v>
      </c>
      <c r="T126" s="43">
        <f t="shared" si="61"/>
        <v>-1.8469805773234715</v>
      </c>
      <c r="U126" s="43">
        <f t="shared" si="61"/>
        <v>0</v>
      </c>
      <c r="V126" s="43">
        <f t="shared" si="61"/>
        <v>0</v>
      </c>
      <c r="W126" s="45">
        <f t="shared" si="65"/>
        <v>38.096237309707938</v>
      </c>
    </row>
    <row r="127" spans="2:23" x14ac:dyDescent="0.3">
      <c r="B127" s="41">
        <f t="shared" si="66"/>
        <v>6</v>
      </c>
      <c r="C127" s="42" t="s">
        <v>5</v>
      </c>
      <c r="D127" s="43">
        <f t="shared" si="58"/>
        <v>4027.2543442926744</v>
      </c>
      <c r="E127" s="43">
        <f t="shared" si="58"/>
        <v>-298.92241807959539</v>
      </c>
      <c r="F127" s="43">
        <f t="shared" si="58"/>
        <v>0</v>
      </c>
      <c r="G127" s="43">
        <f t="shared" si="58"/>
        <v>0</v>
      </c>
      <c r="H127" s="43">
        <f t="shared" si="62"/>
        <v>3728.331926213079</v>
      </c>
      <c r="I127" s="43">
        <f t="shared" si="59"/>
        <v>3728.331926213079</v>
      </c>
      <c r="J127" s="43">
        <f t="shared" si="59"/>
        <v>-298.92241807959539</v>
      </c>
      <c r="K127" s="43">
        <f t="shared" si="59"/>
        <v>0</v>
      </c>
      <c r="L127" s="43">
        <f t="shared" si="59"/>
        <v>0</v>
      </c>
      <c r="M127" s="45">
        <f t="shared" si="63"/>
        <v>3429.4095081334835</v>
      </c>
      <c r="N127" s="43">
        <f t="shared" si="60"/>
        <v>3429.4095081334835</v>
      </c>
      <c r="O127" s="43">
        <f t="shared" si="60"/>
        <v>-298.92241807959539</v>
      </c>
      <c r="P127" s="43">
        <f t="shared" si="60"/>
        <v>0</v>
      </c>
      <c r="Q127" s="43">
        <f t="shared" si="60"/>
        <v>0</v>
      </c>
      <c r="R127" s="43">
        <f t="shared" si="64"/>
        <v>3130.4870900538881</v>
      </c>
      <c r="S127" s="43">
        <f t="shared" si="61"/>
        <v>3130.4870900538881</v>
      </c>
      <c r="T127" s="43">
        <f t="shared" si="61"/>
        <v>-298.92241807959539</v>
      </c>
      <c r="U127" s="43">
        <f t="shared" si="61"/>
        <v>0</v>
      </c>
      <c r="V127" s="43">
        <f t="shared" si="61"/>
        <v>0</v>
      </c>
      <c r="W127" s="45">
        <f t="shared" si="65"/>
        <v>2831.5646719742927</v>
      </c>
    </row>
    <row r="128" spans="2:23" x14ac:dyDescent="0.3">
      <c r="B128" s="41">
        <f t="shared" si="66"/>
        <v>7</v>
      </c>
      <c r="C128" s="42" t="s">
        <v>6</v>
      </c>
      <c r="D128" s="43">
        <f t="shared" si="58"/>
        <v>0</v>
      </c>
      <c r="E128" s="43">
        <f t="shared" si="58"/>
        <v>0</v>
      </c>
      <c r="F128" s="43">
        <f t="shared" si="58"/>
        <v>0</v>
      </c>
      <c r="G128" s="43">
        <f t="shared" si="58"/>
        <v>0</v>
      </c>
      <c r="H128" s="43">
        <f t="shared" si="62"/>
        <v>0</v>
      </c>
      <c r="I128" s="43">
        <f t="shared" si="59"/>
        <v>0</v>
      </c>
      <c r="J128" s="43">
        <f t="shared" si="59"/>
        <v>0</v>
      </c>
      <c r="K128" s="43">
        <f t="shared" si="59"/>
        <v>0</v>
      </c>
      <c r="L128" s="43">
        <f t="shared" si="59"/>
        <v>0</v>
      </c>
      <c r="M128" s="45">
        <f t="shared" si="63"/>
        <v>0</v>
      </c>
      <c r="N128" s="43">
        <f t="shared" si="60"/>
        <v>0</v>
      </c>
      <c r="O128" s="43">
        <f t="shared" si="60"/>
        <v>0</v>
      </c>
      <c r="P128" s="43">
        <f t="shared" si="60"/>
        <v>0</v>
      </c>
      <c r="Q128" s="43">
        <f t="shared" si="60"/>
        <v>0</v>
      </c>
      <c r="R128" s="43">
        <f t="shared" si="64"/>
        <v>0</v>
      </c>
      <c r="S128" s="43">
        <f t="shared" si="61"/>
        <v>0</v>
      </c>
      <c r="T128" s="43">
        <f t="shared" si="61"/>
        <v>0</v>
      </c>
      <c r="U128" s="43">
        <f t="shared" si="61"/>
        <v>0</v>
      </c>
      <c r="V128" s="43">
        <f t="shared" si="61"/>
        <v>0</v>
      </c>
      <c r="W128" s="45">
        <f t="shared" si="65"/>
        <v>0</v>
      </c>
    </row>
    <row r="129" spans="2:33" x14ac:dyDescent="0.3">
      <c r="B129" s="41">
        <f t="shared" si="66"/>
        <v>8</v>
      </c>
      <c r="C129" s="42" t="s">
        <v>7</v>
      </c>
      <c r="D129" s="43">
        <f t="shared" si="58"/>
        <v>0</v>
      </c>
      <c r="E129" s="43">
        <f t="shared" si="58"/>
        <v>0</v>
      </c>
      <c r="F129" s="43">
        <f t="shared" si="58"/>
        <v>0</v>
      </c>
      <c r="G129" s="43">
        <f t="shared" si="58"/>
        <v>0</v>
      </c>
      <c r="H129" s="43">
        <f t="shared" si="62"/>
        <v>0</v>
      </c>
      <c r="I129" s="43">
        <f t="shared" si="59"/>
        <v>0</v>
      </c>
      <c r="J129" s="43">
        <f t="shared" si="59"/>
        <v>0</v>
      </c>
      <c r="K129" s="43">
        <f t="shared" si="59"/>
        <v>0</v>
      </c>
      <c r="L129" s="43">
        <f t="shared" si="59"/>
        <v>0</v>
      </c>
      <c r="M129" s="45">
        <f t="shared" si="63"/>
        <v>0</v>
      </c>
      <c r="N129" s="43">
        <f t="shared" si="60"/>
        <v>0</v>
      </c>
      <c r="O129" s="43">
        <f t="shared" si="60"/>
        <v>0</v>
      </c>
      <c r="P129" s="43">
        <f t="shared" si="60"/>
        <v>0</v>
      </c>
      <c r="Q129" s="43">
        <f t="shared" si="60"/>
        <v>0</v>
      </c>
      <c r="R129" s="43">
        <f t="shared" si="64"/>
        <v>0</v>
      </c>
      <c r="S129" s="43">
        <f t="shared" si="61"/>
        <v>0</v>
      </c>
      <c r="T129" s="43">
        <f t="shared" si="61"/>
        <v>0</v>
      </c>
      <c r="U129" s="43">
        <f t="shared" si="61"/>
        <v>0</v>
      </c>
      <c r="V129" s="43">
        <f t="shared" si="61"/>
        <v>0</v>
      </c>
      <c r="W129" s="45">
        <f t="shared" si="65"/>
        <v>0</v>
      </c>
    </row>
    <row r="130" spans="2:33" x14ac:dyDescent="0.3">
      <c r="B130" s="41">
        <f t="shared" si="66"/>
        <v>9</v>
      </c>
      <c r="C130" s="42" t="s">
        <v>8</v>
      </c>
      <c r="D130" s="43">
        <f t="shared" si="58"/>
        <v>60.426793721815955</v>
      </c>
      <c r="E130" s="43">
        <f t="shared" si="58"/>
        <v>-4.4459420702543726</v>
      </c>
      <c r="F130" s="43">
        <f t="shared" si="58"/>
        <v>0</v>
      </c>
      <c r="G130" s="43">
        <f t="shared" si="58"/>
        <v>0</v>
      </c>
      <c r="H130" s="43">
        <f t="shared" si="62"/>
        <v>55.980851651561579</v>
      </c>
      <c r="I130" s="43">
        <f t="shared" si="59"/>
        <v>55.980851651561579</v>
      </c>
      <c r="J130" s="43">
        <f t="shared" si="59"/>
        <v>-4.4459420702543726</v>
      </c>
      <c r="K130" s="43">
        <f t="shared" si="59"/>
        <v>0</v>
      </c>
      <c r="L130" s="43">
        <f t="shared" si="59"/>
        <v>0</v>
      </c>
      <c r="M130" s="45">
        <f t="shared" si="63"/>
        <v>51.534909581307204</v>
      </c>
      <c r="N130" s="43">
        <f t="shared" si="60"/>
        <v>51.534909581307211</v>
      </c>
      <c r="O130" s="43">
        <f t="shared" si="60"/>
        <v>-4.4459420702543726</v>
      </c>
      <c r="P130" s="43">
        <f t="shared" si="60"/>
        <v>0</v>
      </c>
      <c r="Q130" s="43">
        <f t="shared" si="60"/>
        <v>0</v>
      </c>
      <c r="R130" s="43">
        <f t="shared" si="64"/>
        <v>47.088967511052836</v>
      </c>
      <c r="S130" s="43">
        <f t="shared" si="61"/>
        <v>47.088967511052836</v>
      </c>
      <c r="T130" s="43">
        <f t="shared" si="61"/>
        <v>-4.4459420702543726</v>
      </c>
      <c r="U130" s="43">
        <f t="shared" si="61"/>
        <v>0</v>
      </c>
      <c r="V130" s="43">
        <f t="shared" si="61"/>
        <v>0</v>
      </c>
      <c r="W130" s="45">
        <f t="shared" si="65"/>
        <v>42.643025440798461</v>
      </c>
    </row>
    <row r="131" spans="2:33" x14ac:dyDescent="0.3">
      <c r="B131" s="41">
        <f t="shared" si="66"/>
        <v>10</v>
      </c>
      <c r="C131" s="42" t="s">
        <v>9</v>
      </c>
      <c r="D131" s="43">
        <f t="shared" si="58"/>
        <v>0</v>
      </c>
      <c r="E131" s="43">
        <f t="shared" si="58"/>
        <v>0</v>
      </c>
      <c r="F131" s="43">
        <f t="shared" si="58"/>
        <v>0</v>
      </c>
      <c r="G131" s="43">
        <f t="shared" si="58"/>
        <v>0</v>
      </c>
      <c r="H131" s="43">
        <f t="shared" si="62"/>
        <v>0</v>
      </c>
      <c r="I131" s="43">
        <f t="shared" si="59"/>
        <v>0</v>
      </c>
      <c r="J131" s="43">
        <f t="shared" si="59"/>
        <v>0</v>
      </c>
      <c r="K131" s="43">
        <f t="shared" si="59"/>
        <v>0</v>
      </c>
      <c r="L131" s="43">
        <f t="shared" si="59"/>
        <v>0</v>
      </c>
      <c r="M131" s="45">
        <f t="shared" si="63"/>
        <v>0</v>
      </c>
      <c r="N131" s="43">
        <f t="shared" si="60"/>
        <v>0</v>
      </c>
      <c r="O131" s="43">
        <f t="shared" si="60"/>
        <v>0</v>
      </c>
      <c r="P131" s="43">
        <f t="shared" si="60"/>
        <v>0</v>
      </c>
      <c r="Q131" s="43">
        <f t="shared" si="60"/>
        <v>0</v>
      </c>
      <c r="R131" s="43">
        <f t="shared" si="64"/>
        <v>0</v>
      </c>
      <c r="S131" s="43">
        <f t="shared" si="61"/>
        <v>0</v>
      </c>
      <c r="T131" s="43">
        <f t="shared" si="61"/>
        <v>0</v>
      </c>
      <c r="U131" s="43">
        <f t="shared" si="61"/>
        <v>0</v>
      </c>
      <c r="V131" s="43">
        <f t="shared" si="61"/>
        <v>0</v>
      </c>
      <c r="W131" s="45">
        <f t="shared" si="65"/>
        <v>0</v>
      </c>
    </row>
    <row r="132" spans="2:33" x14ac:dyDescent="0.3">
      <c r="B132" s="41">
        <f t="shared" si="66"/>
        <v>11</v>
      </c>
      <c r="C132" s="42" t="s">
        <v>10</v>
      </c>
      <c r="D132" s="43">
        <f t="shared" si="58"/>
        <v>0.31986111254851857</v>
      </c>
      <c r="E132" s="43">
        <f t="shared" si="58"/>
        <v>-3.0609178469030805E-2</v>
      </c>
      <c r="F132" s="43">
        <f t="shared" si="58"/>
        <v>0</v>
      </c>
      <c r="G132" s="43">
        <f t="shared" si="58"/>
        <v>0</v>
      </c>
      <c r="H132" s="43">
        <f t="shared" si="62"/>
        <v>0.28925193407948774</v>
      </c>
      <c r="I132" s="43">
        <f t="shared" si="59"/>
        <v>0.28925193407948779</v>
      </c>
      <c r="J132" s="43">
        <f t="shared" si="59"/>
        <v>-3.0609178469030805E-2</v>
      </c>
      <c r="K132" s="43">
        <f t="shared" si="59"/>
        <v>0</v>
      </c>
      <c r="L132" s="43">
        <f t="shared" si="59"/>
        <v>0</v>
      </c>
      <c r="M132" s="45">
        <f t="shared" si="63"/>
        <v>0.25864275561045696</v>
      </c>
      <c r="N132" s="43">
        <f t="shared" si="60"/>
        <v>0.25864275561045702</v>
      </c>
      <c r="O132" s="43">
        <f t="shared" si="60"/>
        <v>-3.0609178469030805E-2</v>
      </c>
      <c r="P132" s="43">
        <f t="shared" si="60"/>
        <v>0</v>
      </c>
      <c r="Q132" s="43">
        <f t="shared" si="60"/>
        <v>0</v>
      </c>
      <c r="R132" s="43">
        <f t="shared" si="64"/>
        <v>0.22803357714142622</v>
      </c>
      <c r="S132" s="43">
        <f t="shared" si="61"/>
        <v>0.22803357714142619</v>
      </c>
      <c r="T132" s="43">
        <f t="shared" si="61"/>
        <v>-3.0609178469030805E-2</v>
      </c>
      <c r="U132" s="43">
        <f t="shared" si="61"/>
        <v>0</v>
      </c>
      <c r="V132" s="43">
        <f t="shared" si="61"/>
        <v>0</v>
      </c>
      <c r="W132" s="45">
        <f t="shared" si="65"/>
        <v>0.19742439867239539</v>
      </c>
    </row>
    <row r="133" spans="2:33" x14ac:dyDescent="0.3">
      <c r="B133" s="41">
        <f t="shared" si="66"/>
        <v>12</v>
      </c>
      <c r="C133" s="42" t="s">
        <v>11</v>
      </c>
      <c r="D133" s="43">
        <f t="shared" si="58"/>
        <v>0.13327546356188275</v>
      </c>
      <c r="E133" s="43">
        <f t="shared" si="58"/>
        <v>-1.2753824362096168E-2</v>
      </c>
      <c r="F133" s="43">
        <f t="shared" si="58"/>
        <v>0</v>
      </c>
      <c r="G133" s="43">
        <f t="shared" si="58"/>
        <v>0</v>
      </c>
      <c r="H133" s="43">
        <f t="shared" si="62"/>
        <v>0.12052163919978658</v>
      </c>
      <c r="I133" s="43">
        <f t="shared" si="59"/>
        <v>0.12052163919978658</v>
      </c>
      <c r="J133" s="43">
        <f t="shared" si="59"/>
        <v>-1.2753824362096168E-2</v>
      </c>
      <c r="K133" s="43">
        <f t="shared" si="59"/>
        <v>0</v>
      </c>
      <c r="L133" s="43">
        <f t="shared" si="59"/>
        <v>0</v>
      </c>
      <c r="M133" s="45">
        <f t="shared" si="63"/>
        <v>0.10776781483769041</v>
      </c>
      <c r="N133" s="43">
        <f t="shared" si="60"/>
        <v>0.10776781483769041</v>
      </c>
      <c r="O133" s="43">
        <f t="shared" si="60"/>
        <v>-1.2753824362096168E-2</v>
      </c>
      <c r="P133" s="43">
        <f t="shared" si="60"/>
        <v>0</v>
      </c>
      <c r="Q133" s="43">
        <f t="shared" si="60"/>
        <v>0</v>
      </c>
      <c r="R133" s="43">
        <f t="shared" si="64"/>
        <v>9.5013990475594237E-2</v>
      </c>
      <c r="S133" s="43">
        <f t="shared" si="61"/>
        <v>9.5013990475594237E-2</v>
      </c>
      <c r="T133" s="43">
        <f t="shared" si="61"/>
        <v>-1.2753824362096168E-2</v>
      </c>
      <c r="U133" s="43">
        <f t="shared" si="61"/>
        <v>0</v>
      </c>
      <c r="V133" s="43">
        <f t="shared" si="61"/>
        <v>0</v>
      </c>
      <c r="W133" s="45">
        <f t="shared" si="65"/>
        <v>8.2260166113498068E-2</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v>
      </c>
      <c r="F135" s="43">
        <f t="shared" si="58"/>
        <v>0</v>
      </c>
      <c r="G135" s="43">
        <f t="shared" si="58"/>
        <v>0</v>
      </c>
      <c r="H135" s="43">
        <f t="shared" si="62"/>
        <v>0</v>
      </c>
      <c r="I135" s="43">
        <f t="shared" si="59"/>
        <v>0</v>
      </c>
      <c r="J135" s="43">
        <f t="shared" si="59"/>
        <v>0</v>
      </c>
      <c r="K135" s="43">
        <f t="shared" si="59"/>
        <v>0</v>
      </c>
      <c r="L135" s="43">
        <f t="shared" si="59"/>
        <v>0</v>
      </c>
      <c r="M135" s="45">
        <f t="shared" si="63"/>
        <v>0</v>
      </c>
      <c r="N135" s="43">
        <f t="shared" si="60"/>
        <v>0</v>
      </c>
      <c r="O135" s="43">
        <f t="shared" si="60"/>
        <v>0</v>
      </c>
      <c r="P135" s="43">
        <f t="shared" si="60"/>
        <v>0</v>
      </c>
      <c r="Q135" s="43">
        <f t="shared" si="60"/>
        <v>0</v>
      </c>
      <c r="R135" s="43">
        <f t="shared" si="64"/>
        <v>0</v>
      </c>
      <c r="S135" s="43">
        <f t="shared" si="61"/>
        <v>0</v>
      </c>
      <c r="T135" s="43">
        <f t="shared" si="61"/>
        <v>0</v>
      </c>
      <c r="U135" s="43">
        <f t="shared" si="61"/>
        <v>0</v>
      </c>
      <c r="V135" s="43">
        <f t="shared" si="61"/>
        <v>0</v>
      </c>
      <c r="W135" s="45">
        <f t="shared" si="65"/>
        <v>0</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4292.9862079465538</v>
      </c>
      <c r="E139" s="36">
        <f t="shared" ref="E139:W139" si="71">SUM(E122:E137)</f>
        <v>-317.12933824713809</v>
      </c>
      <c r="F139" s="36">
        <f t="shared" si="71"/>
        <v>0</v>
      </c>
      <c r="G139" s="36">
        <f t="shared" si="71"/>
        <v>0</v>
      </c>
      <c r="H139" s="36">
        <f t="shared" si="71"/>
        <v>3975.8568696994162</v>
      </c>
      <c r="I139" s="36">
        <f t="shared" si="71"/>
        <v>3975.8568696994162</v>
      </c>
      <c r="J139" s="36">
        <f t="shared" si="71"/>
        <v>-317.12933824713809</v>
      </c>
      <c r="K139" s="36">
        <f t="shared" si="71"/>
        <v>0</v>
      </c>
      <c r="L139" s="36">
        <f t="shared" si="71"/>
        <v>0</v>
      </c>
      <c r="M139" s="36">
        <f t="shared" si="71"/>
        <v>3658.7275314522772</v>
      </c>
      <c r="N139" s="36">
        <f t="shared" si="71"/>
        <v>3658.7275314522772</v>
      </c>
      <c r="O139" s="36">
        <f t="shared" si="71"/>
        <v>-317.12933824713809</v>
      </c>
      <c r="P139" s="36">
        <f t="shared" si="71"/>
        <v>0</v>
      </c>
      <c r="Q139" s="36">
        <f t="shared" si="71"/>
        <v>0</v>
      </c>
      <c r="R139" s="36">
        <f t="shared" si="71"/>
        <v>3341.59819320514</v>
      </c>
      <c r="S139" s="36">
        <f t="shared" si="71"/>
        <v>3341.59819320514</v>
      </c>
      <c r="T139" s="36">
        <f t="shared" si="71"/>
        <v>-317.12933824713809</v>
      </c>
      <c r="U139" s="36">
        <f t="shared" si="71"/>
        <v>0</v>
      </c>
      <c r="V139" s="36">
        <f t="shared" si="71"/>
        <v>0</v>
      </c>
      <c r="W139" s="36">
        <f t="shared" si="71"/>
        <v>3024.468854958001</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0</v>
      </c>
      <c r="E148" s="43">
        <f t="shared" si="72"/>
        <v>0</v>
      </c>
      <c r="F148" s="43">
        <f t="shared" si="72"/>
        <v>0</v>
      </c>
      <c r="G148" s="43">
        <f t="shared" si="72"/>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2"/>
        <v>2.3166885287674921</v>
      </c>
      <c r="E149" s="43">
        <f t="shared" si="72"/>
        <v>-0.11454206580877459</v>
      </c>
      <c r="F149" s="43">
        <f t="shared" si="72"/>
        <v>0</v>
      </c>
      <c r="G149" s="43">
        <f t="shared" si="72"/>
        <v>0</v>
      </c>
      <c r="H149" s="45">
        <f t="shared" ref="H149:H164" si="73">D149+E149-F149-G149</f>
        <v>2.2021464629587175</v>
      </c>
      <c r="I149" s="30">
        <f t="shared" ref="I149:I164" si="74">H149</f>
        <v>2.2021464629587175</v>
      </c>
      <c r="J149" s="29"/>
      <c r="K149" s="30"/>
      <c r="L149" s="29"/>
      <c r="M149" s="30">
        <f t="shared" ref="M149:M164" si="75">I149+J149-K149-L149</f>
        <v>2.2021464629587175</v>
      </c>
      <c r="N149" s="30">
        <f t="shared" ref="N149:N164" si="76">M149</f>
        <v>2.2021464629587175</v>
      </c>
      <c r="O149" s="29"/>
      <c r="P149" s="30"/>
      <c r="Q149" s="29"/>
      <c r="R149" s="30">
        <f t="shared" ref="R149:R164" si="77">N149+O149-P149-Q149</f>
        <v>2.2021464629587175</v>
      </c>
      <c r="S149" s="30">
        <f t="shared" ref="S149:S164" si="78">R149</f>
        <v>2.2021464629587175</v>
      </c>
      <c r="T149" s="29"/>
      <c r="U149" s="30"/>
      <c r="V149" s="29"/>
      <c r="W149" s="30">
        <f t="shared" ref="W149:W164" si="79">S149+T149-U149-V149</f>
        <v>2.2021464629587175</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109.5685471396489</v>
      </c>
      <c r="E151" s="43">
        <f t="shared" si="72"/>
        <v>-11.756092451324937</v>
      </c>
      <c r="F151" s="43">
        <f t="shared" si="72"/>
        <v>0</v>
      </c>
      <c r="G151" s="43">
        <f t="shared" si="72"/>
        <v>0</v>
      </c>
      <c r="H151" s="45">
        <f t="shared" si="73"/>
        <v>97.812454688323967</v>
      </c>
      <c r="I151" s="30">
        <f t="shared" si="74"/>
        <v>97.812454688323967</v>
      </c>
      <c r="J151" s="29"/>
      <c r="K151" s="30"/>
      <c r="L151" s="29"/>
      <c r="M151" s="30">
        <f t="shared" si="75"/>
        <v>97.812454688323967</v>
      </c>
      <c r="N151" s="30">
        <f t="shared" si="76"/>
        <v>97.812454688323967</v>
      </c>
      <c r="O151" s="29"/>
      <c r="P151" s="30"/>
      <c r="Q151" s="29"/>
      <c r="R151" s="30">
        <f t="shared" si="77"/>
        <v>97.812454688323967</v>
      </c>
      <c r="S151" s="30">
        <f t="shared" si="78"/>
        <v>97.812454688323967</v>
      </c>
      <c r="T151" s="29"/>
      <c r="U151" s="30"/>
      <c r="V151" s="29"/>
      <c r="W151" s="30">
        <f t="shared" si="79"/>
        <v>97.812454688323967</v>
      </c>
    </row>
    <row r="152" spans="2:23" x14ac:dyDescent="0.3">
      <c r="B152" s="41">
        <f t="shared" si="80"/>
        <v>5</v>
      </c>
      <c r="C152" s="42" t="s">
        <v>4</v>
      </c>
      <c r="D152" s="43">
        <f t="shared" si="72"/>
        <v>38.096237309707931</v>
      </c>
      <c r="E152" s="43">
        <f t="shared" si="72"/>
        <v>-1.8469805773234715</v>
      </c>
      <c r="F152" s="43">
        <f t="shared" si="72"/>
        <v>0</v>
      </c>
      <c r="G152" s="43">
        <f t="shared" si="72"/>
        <v>0</v>
      </c>
      <c r="H152" s="45">
        <f t="shared" si="73"/>
        <v>36.24925673238446</v>
      </c>
      <c r="I152" s="30">
        <f t="shared" si="74"/>
        <v>36.24925673238446</v>
      </c>
      <c r="J152" s="29"/>
      <c r="K152" s="30"/>
      <c r="L152" s="29"/>
      <c r="M152" s="30">
        <f t="shared" si="75"/>
        <v>36.24925673238446</v>
      </c>
      <c r="N152" s="30">
        <f t="shared" si="76"/>
        <v>36.24925673238446</v>
      </c>
      <c r="O152" s="29"/>
      <c r="P152" s="30"/>
      <c r="Q152" s="29"/>
      <c r="R152" s="30">
        <f t="shared" si="77"/>
        <v>36.24925673238446</v>
      </c>
      <c r="S152" s="30">
        <f t="shared" si="78"/>
        <v>36.24925673238446</v>
      </c>
      <c r="T152" s="29"/>
      <c r="U152" s="30"/>
      <c r="V152" s="29"/>
      <c r="W152" s="30">
        <f t="shared" si="79"/>
        <v>36.24925673238446</v>
      </c>
    </row>
    <row r="153" spans="2:23" x14ac:dyDescent="0.3">
      <c r="B153" s="41">
        <f t="shared" si="80"/>
        <v>6</v>
      </c>
      <c r="C153" s="42" t="s">
        <v>5</v>
      </c>
      <c r="D153" s="43">
        <f t="shared" si="72"/>
        <v>2831.5646719742927</v>
      </c>
      <c r="E153" s="43">
        <f t="shared" si="72"/>
        <v>-298.92241807959539</v>
      </c>
      <c r="F153" s="43">
        <f t="shared" si="72"/>
        <v>0</v>
      </c>
      <c r="G153" s="43">
        <f t="shared" si="72"/>
        <v>0</v>
      </c>
      <c r="H153" s="45">
        <f t="shared" si="73"/>
        <v>2532.6422538946972</v>
      </c>
      <c r="I153" s="30">
        <f t="shared" si="74"/>
        <v>2532.6422538946972</v>
      </c>
      <c r="J153" s="29"/>
      <c r="K153" s="30"/>
      <c r="L153" s="29"/>
      <c r="M153" s="30">
        <f t="shared" si="75"/>
        <v>2532.6422538946972</v>
      </c>
      <c r="N153" s="30">
        <f t="shared" si="76"/>
        <v>2532.6422538946972</v>
      </c>
      <c r="O153" s="29"/>
      <c r="P153" s="30"/>
      <c r="Q153" s="29"/>
      <c r="R153" s="30">
        <f t="shared" si="77"/>
        <v>2532.6422538946972</v>
      </c>
      <c r="S153" s="30">
        <f t="shared" si="78"/>
        <v>2532.6422538946972</v>
      </c>
      <c r="T153" s="29"/>
      <c r="U153" s="30"/>
      <c r="V153" s="29"/>
      <c r="W153" s="30">
        <f t="shared" si="79"/>
        <v>2532.6422538946972</v>
      </c>
    </row>
    <row r="154" spans="2:23" x14ac:dyDescent="0.3">
      <c r="B154" s="41">
        <f t="shared" si="80"/>
        <v>7</v>
      </c>
      <c r="C154" s="42" t="s">
        <v>6</v>
      </c>
      <c r="D154" s="43">
        <f t="shared" si="72"/>
        <v>0</v>
      </c>
      <c r="E154" s="43">
        <f t="shared" si="72"/>
        <v>0</v>
      </c>
      <c r="F154" s="43">
        <f t="shared" si="72"/>
        <v>0</v>
      </c>
      <c r="G154" s="43">
        <f t="shared" si="72"/>
        <v>0</v>
      </c>
      <c r="H154" s="45">
        <f t="shared" si="73"/>
        <v>0</v>
      </c>
      <c r="I154" s="30">
        <f t="shared" si="74"/>
        <v>0</v>
      </c>
      <c r="J154" s="29"/>
      <c r="K154" s="30"/>
      <c r="L154" s="29"/>
      <c r="M154" s="30">
        <f t="shared" si="75"/>
        <v>0</v>
      </c>
      <c r="N154" s="30">
        <f t="shared" si="76"/>
        <v>0</v>
      </c>
      <c r="O154" s="29"/>
      <c r="P154" s="30"/>
      <c r="Q154" s="29"/>
      <c r="R154" s="30">
        <f t="shared" si="77"/>
        <v>0</v>
      </c>
      <c r="S154" s="30">
        <f t="shared" si="78"/>
        <v>0</v>
      </c>
      <c r="T154" s="29"/>
      <c r="U154" s="30"/>
      <c r="V154" s="29"/>
      <c r="W154" s="30">
        <f t="shared" si="79"/>
        <v>0</v>
      </c>
    </row>
    <row r="155" spans="2:23" x14ac:dyDescent="0.3">
      <c r="B155" s="41">
        <f t="shared" si="80"/>
        <v>8</v>
      </c>
      <c r="C155" s="42" t="s">
        <v>7</v>
      </c>
      <c r="D155" s="43">
        <f t="shared" si="72"/>
        <v>0</v>
      </c>
      <c r="E155" s="43">
        <f t="shared" si="72"/>
        <v>0</v>
      </c>
      <c r="F155" s="43">
        <f t="shared" si="72"/>
        <v>0</v>
      </c>
      <c r="G155" s="43">
        <f t="shared" si="72"/>
        <v>0</v>
      </c>
      <c r="H155" s="45">
        <f t="shared" si="73"/>
        <v>0</v>
      </c>
      <c r="I155" s="30">
        <f t="shared" si="74"/>
        <v>0</v>
      </c>
      <c r="J155" s="29"/>
      <c r="K155" s="30"/>
      <c r="L155" s="29"/>
      <c r="M155" s="30">
        <f t="shared" si="75"/>
        <v>0</v>
      </c>
      <c r="N155" s="30">
        <f t="shared" si="76"/>
        <v>0</v>
      </c>
      <c r="O155" s="29"/>
      <c r="P155" s="30"/>
      <c r="Q155" s="29"/>
      <c r="R155" s="30">
        <f t="shared" si="77"/>
        <v>0</v>
      </c>
      <c r="S155" s="30">
        <f t="shared" si="78"/>
        <v>0</v>
      </c>
      <c r="T155" s="29"/>
      <c r="U155" s="30"/>
      <c r="V155" s="29"/>
      <c r="W155" s="30">
        <f t="shared" si="79"/>
        <v>0</v>
      </c>
    </row>
    <row r="156" spans="2:23" x14ac:dyDescent="0.3">
      <c r="B156" s="41">
        <f t="shared" si="80"/>
        <v>9</v>
      </c>
      <c r="C156" s="42" t="s">
        <v>8</v>
      </c>
      <c r="D156" s="43">
        <f t="shared" si="72"/>
        <v>42.643025440798461</v>
      </c>
      <c r="E156" s="43">
        <f t="shared" si="72"/>
        <v>-4.4459420702543726</v>
      </c>
      <c r="F156" s="43">
        <f t="shared" si="72"/>
        <v>0</v>
      </c>
      <c r="G156" s="43">
        <f t="shared" si="72"/>
        <v>0</v>
      </c>
      <c r="H156" s="45">
        <f t="shared" si="73"/>
        <v>38.197083370544085</v>
      </c>
      <c r="I156" s="30">
        <f t="shared" si="74"/>
        <v>38.197083370544085</v>
      </c>
      <c r="J156" s="29"/>
      <c r="K156" s="30"/>
      <c r="L156" s="29"/>
      <c r="M156" s="30">
        <f t="shared" si="75"/>
        <v>38.197083370544085</v>
      </c>
      <c r="N156" s="30">
        <f t="shared" si="76"/>
        <v>38.197083370544085</v>
      </c>
      <c r="O156" s="29"/>
      <c r="P156" s="30"/>
      <c r="Q156" s="29"/>
      <c r="R156" s="30">
        <f t="shared" si="77"/>
        <v>38.197083370544085</v>
      </c>
      <c r="S156" s="30">
        <f t="shared" si="78"/>
        <v>38.197083370544085</v>
      </c>
      <c r="T156" s="29"/>
      <c r="U156" s="30"/>
      <c r="V156" s="29"/>
      <c r="W156" s="30">
        <f t="shared" si="79"/>
        <v>38.197083370544085</v>
      </c>
    </row>
    <row r="157" spans="2:23" x14ac:dyDescent="0.3">
      <c r="B157" s="41">
        <f t="shared" si="80"/>
        <v>10</v>
      </c>
      <c r="C157" s="42" t="s">
        <v>9</v>
      </c>
      <c r="D157" s="43">
        <f t="shared" si="72"/>
        <v>0</v>
      </c>
      <c r="E157" s="43">
        <f t="shared" si="72"/>
        <v>0</v>
      </c>
      <c r="F157" s="43">
        <f t="shared" si="72"/>
        <v>0</v>
      </c>
      <c r="G157" s="43">
        <f t="shared" si="72"/>
        <v>0</v>
      </c>
      <c r="H157" s="45">
        <f t="shared" si="73"/>
        <v>0</v>
      </c>
      <c r="I157" s="30">
        <f t="shared" si="74"/>
        <v>0</v>
      </c>
      <c r="J157" s="29"/>
      <c r="K157" s="30"/>
      <c r="L157" s="29"/>
      <c r="M157" s="30">
        <f t="shared" si="75"/>
        <v>0</v>
      </c>
      <c r="N157" s="30">
        <f t="shared" si="76"/>
        <v>0</v>
      </c>
      <c r="O157" s="29"/>
      <c r="P157" s="30"/>
      <c r="Q157" s="29"/>
      <c r="R157" s="30">
        <f t="shared" si="77"/>
        <v>0</v>
      </c>
      <c r="S157" s="30">
        <f t="shared" si="78"/>
        <v>0</v>
      </c>
      <c r="T157" s="29"/>
      <c r="U157" s="30"/>
      <c r="V157" s="29"/>
      <c r="W157" s="30">
        <f t="shared" si="79"/>
        <v>0</v>
      </c>
    </row>
    <row r="158" spans="2:23" x14ac:dyDescent="0.3">
      <c r="B158" s="41">
        <f t="shared" si="80"/>
        <v>11</v>
      </c>
      <c r="C158" s="42" t="s">
        <v>10</v>
      </c>
      <c r="D158" s="43">
        <f t="shared" si="72"/>
        <v>0.19742439867239536</v>
      </c>
      <c r="E158" s="43">
        <f t="shared" si="72"/>
        <v>-3.0609178469030805E-2</v>
      </c>
      <c r="F158" s="43">
        <f t="shared" si="72"/>
        <v>0</v>
      </c>
      <c r="G158" s="43">
        <f t="shared" si="72"/>
        <v>0</v>
      </c>
      <c r="H158" s="45">
        <f t="shared" si="73"/>
        <v>0.16681522020336456</v>
      </c>
      <c r="I158" s="30">
        <f t="shared" si="74"/>
        <v>0.16681522020336456</v>
      </c>
      <c r="J158" s="29"/>
      <c r="K158" s="30"/>
      <c r="L158" s="29"/>
      <c r="M158" s="30">
        <f t="shared" si="75"/>
        <v>0.16681522020336456</v>
      </c>
      <c r="N158" s="30">
        <f t="shared" si="76"/>
        <v>0.16681522020336456</v>
      </c>
      <c r="O158" s="29"/>
      <c r="P158" s="30"/>
      <c r="Q158" s="29"/>
      <c r="R158" s="30">
        <f t="shared" si="77"/>
        <v>0.16681522020336456</v>
      </c>
      <c r="S158" s="30">
        <f t="shared" si="78"/>
        <v>0.16681522020336456</v>
      </c>
      <c r="T158" s="29"/>
      <c r="U158" s="30"/>
      <c r="V158" s="29"/>
      <c r="W158" s="30">
        <f t="shared" si="79"/>
        <v>0.16681522020336456</v>
      </c>
    </row>
    <row r="159" spans="2:23" x14ac:dyDescent="0.3">
      <c r="B159" s="41">
        <f t="shared" si="80"/>
        <v>12</v>
      </c>
      <c r="C159" s="42" t="s">
        <v>11</v>
      </c>
      <c r="D159" s="43">
        <f t="shared" si="72"/>
        <v>8.2260166113498068E-2</v>
      </c>
      <c r="E159" s="43">
        <f t="shared" si="72"/>
        <v>-1.2753824362096168E-2</v>
      </c>
      <c r="F159" s="43">
        <f t="shared" si="72"/>
        <v>0</v>
      </c>
      <c r="G159" s="43">
        <f t="shared" si="72"/>
        <v>0</v>
      </c>
      <c r="H159" s="45">
        <f t="shared" si="73"/>
        <v>6.9506341751401898E-2</v>
      </c>
      <c r="I159" s="30">
        <f t="shared" si="74"/>
        <v>6.9506341751401898E-2</v>
      </c>
      <c r="J159" s="29"/>
      <c r="K159" s="30"/>
      <c r="L159" s="29"/>
      <c r="M159" s="30">
        <f t="shared" si="75"/>
        <v>6.9506341751401898E-2</v>
      </c>
      <c r="N159" s="30">
        <f t="shared" si="76"/>
        <v>6.9506341751401898E-2</v>
      </c>
      <c r="O159" s="29"/>
      <c r="P159" s="30"/>
      <c r="Q159" s="29"/>
      <c r="R159" s="30">
        <f t="shared" si="77"/>
        <v>6.9506341751401898E-2</v>
      </c>
      <c r="S159" s="30">
        <f t="shared" si="78"/>
        <v>6.9506341751401898E-2</v>
      </c>
      <c r="T159" s="29"/>
      <c r="U159" s="30"/>
      <c r="V159" s="29"/>
      <c r="W159" s="30">
        <f t="shared" si="79"/>
        <v>6.9506341751401898E-2</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0</v>
      </c>
      <c r="E161" s="43">
        <f t="shared" si="72"/>
        <v>0</v>
      </c>
      <c r="F161" s="43">
        <f t="shared" si="72"/>
        <v>0</v>
      </c>
      <c r="G161" s="43">
        <f t="shared" si="72"/>
        <v>0</v>
      </c>
      <c r="H161" s="45">
        <f t="shared" si="73"/>
        <v>0</v>
      </c>
      <c r="I161" s="30">
        <f t="shared" si="74"/>
        <v>0</v>
      </c>
      <c r="J161" s="29"/>
      <c r="K161" s="30"/>
      <c r="L161" s="29"/>
      <c r="M161" s="30">
        <f t="shared" si="75"/>
        <v>0</v>
      </c>
      <c r="N161" s="30">
        <f t="shared" si="76"/>
        <v>0</v>
      </c>
      <c r="O161" s="29"/>
      <c r="P161" s="30"/>
      <c r="Q161" s="29"/>
      <c r="R161" s="30">
        <f t="shared" si="77"/>
        <v>0</v>
      </c>
      <c r="S161" s="30">
        <f t="shared" si="78"/>
        <v>0</v>
      </c>
      <c r="T161" s="29"/>
      <c r="U161" s="30"/>
      <c r="V161" s="29"/>
      <c r="W161" s="30">
        <f t="shared" si="79"/>
        <v>0</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3024.468854958001</v>
      </c>
      <c r="E165" s="36">
        <f>SUM(E148:E163)</f>
        <v>-317.12933824713809</v>
      </c>
      <c r="F165" s="36">
        <f>SUM(F148:F163)</f>
        <v>0</v>
      </c>
      <c r="G165" s="36">
        <f>SUM(G148:G163)</f>
        <v>0</v>
      </c>
      <c r="H165" s="36">
        <f>SUM(H148:H163)</f>
        <v>2707.3395167108633</v>
      </c>
      <c r="I165" s="36">
        <f t="shared" ref="I165:W165" si="82">SUM(I148:I164)</f>
        <v>2707.3395167108633</v>
      </c>
      <c r="J165" s="36">
        <f t="shared" si="82"/>
        <v>0</v>
      </c>
      <c r="K165" s="36">
        <f t="shared" si="82"/>
        <v>0</v>
      </c>
      <c r="L165" s="36">
        <f t="shared" si="82"/>
        <v>0</v>
      </c>
      <c r="M165" s="36">
        <f t="shared" si="82"/>
        <v>2707.3395167108633</v>
      </c>
      <c r="N165" s="36">
        <f t="shared" si="82"/>
        <v>2707.3395167108633</v>
      </c>
      <c r="O165" s="36">
        <f t="shared" si="82"/>
        <v>0</v>
      </c>
      <c r="P165" s="36">
        <f t="shared" si="82"/>
        <v>0</v>
      </c>
      <c r="Q165" s="36">
        <f t="shared" si="82"/>
        <v>0</v>
      </c>
      <c r="R165" s="36">
        <f t="shared" si="82"/>
        <v>2707.3395167108633</v>
      </c>
      <c r="S165" s="36">
        <f t="shared" si="82"/>
        <v>2707.3395167108633</v>
      </c>
      <c r="T165" s="36">
        <f t="shared" si="82"/>
        <v>0</v>
      </c>
      <c r="U165" s="36">
        <f t="shared" si="82"/>
        <v>0</v>
      </c>
      <c r="V165" s="36">
        <f t="shared" si="82"/>
        <v>0</v>
      </c>
      <c r="W165" s="36">
        <f t="shared" si="82"/>
        <v>2707.3395167108633</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AG166"/>
  <sheetViews>
    <sheetView showGridLines="0" view="pageBreakPreview" topLeftCell="A62" zoomScale="56" zoomScaleNormal="68" zoomScaleSheetLayoutView="70" workbookViewId="0">
      <selection activeCell="D68" sqref="D68:D84"/>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108</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0.11958602522929658</v>
      </c>
      <c r="E14" s="29">
        <v>0</v>
      </c>
      <c r="F14" s="29">
        <v>0</v>
      </c>
      <c r="G14" s="29"/>
      <c r="H14" s="29">
        <f>D14+E14-F14-G14</f>
        <v>0.11958602522929658</v>
      </c>
      <c r="I14" s="30">
        <f>H14</f>
        <v>0.11958602522929658</v>
      </c>
      <c r="J14" s="29">
        <v>0</v>
      </c>
      <c r="K14" s="29">
        <v>0</v>
      </c>
      <c r="L14" s="29"/>
      <c r="M14" s="30">
        <f>I14+J14-K14-L14</f>
        <v>0.11958602522929658</v>
      </c>
      <c r="N14" s="29">
        <f>M14</f>
        <v>0.11958602522929658</v>
      </c>
      <c r="O14" s="29">
        <v>0</v>
      </c>
      <c r="P14" s="29">
        <v>0</v>
      </c>
      <c r="Q14" s="29"/>
      <c r="R14" s="29">
        <f>N14+O14-P14-Q14</f>
        <v>0.11958602522929658</v>
      </c>
      <c r="S14" s="30">
        <f>R14</f>
        <v>0.11958602522929658</v>
      </c>
      <c r="T14" s="29">
        <v>0</v>
      </c>
      <c r="U14" s="30">
        <v>0</v>
      </c>
      <c r="V14" s="29"/>
      <c r="W14" s="30">
        <f>S14+T14-U14-V14</f>
        <v>0.11958602522929658</v>
      </c>
    </row>
    <row r="15" spans="1:23" s="26" customFormat="1" x14ac:dyDescent="0.3">
      <c r="B15" s="27">
        <f>B14+1</f>
        <v>2</v>
      </c>
      <c r="C15" s="28" t="s">
        <v>1</v>
      </c>
      <c r="D15" s="134">
        <v>0.78314260836734362</v>
      </c>
      <c r="E15" s="29">
        <v>2.3573568E-2</v>
      </c>
      <c r="F15" s="29">
        <v>0</v>
      </c>
      <c r="G15" s="29"/>
      <c r="H15" s="29">
        <f t="shared" ref="H15:H30" si="0">D15+E15-F15-G15</f>
        <v>0.80671617636734361</v>
      </c>
      <c r="I15" s="30">
        <f t="shared" ref="I15:I30" si="1">H15</f>
        <v>0.80671617636734361</v>
      </c>
      <c r="J15" s="29">
        <v>0</v>
      </c>
      <c r="K15" s="29">
        <v>0</v>
      </c>
      <c r="L15" s="29"/>
      <c r="M15" s="30">
        <f t="shared" ref="M15:M30" si="2">I15+J15-K15-L15</f>
        <v>0.80671617636734361</v>
      </c>
      <c r="N15" s="29">
        <f t="shared" ref="N15:N30" si="3">M15</f>
        <v>0.80671617636734361</v>
      </c>
      <c r="O15" s="29">
        <v>0</v>
      </c>
      <c r="P15" s="29">
        <v>0</v>
      </c>
      <c r="Q15" s="29"/>
      <c r="R15" s="29">
        <f t="shared" ref="R15:R30" si="4">N15+O15-P15-Q15</f>
        <v>0.80671617636734361</v>
      </c>
      <c r="S15" s="30">
        <f t="shared" ref="S15:S30" si="5">R15</f>
        <v>0.80671617636734361</v>
      </c>
      <c r="T15" s="29">
        <v>0</v>
      </c>
      <c r="U15" s="30">
        <v>0</v>
      </c>
      <c r="V15" s="29"/>
      <c r="W15" s="30">
        <f t="shared" ref="W15:W30" si="6">S15+T15-U15-V15</f>
        <v>0.80671617636734361</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134">
        <v>86.344679074450966</v>
      </c>
      <c r="E17" s="29">
        <v>11.557875201999998</v>
      </c>
      <c r="F17" s="31">
        <v>0</v>
      </c>
      <c r="G17" s="31"/>
      <c r="H17" s="29">
        <f t="shared" si="0"/>
        <v>97.902554276450957</v>
      </c>
      <c r="I17" s="30">
        <f t="shared" si="1"/>
        <v>97.902554276450957</v>
      </c>
      <c r="J17" s="29">
        <v>16.492764718</v>
      </c>
      <c r="K17" s="31">
        <v>0</v>
      </c>
      <c r="L17" s="31"/>
      <c r="M17" s="30">
        <f t="shared" si="2"/>
        <v>114.39531899445096</v>
      </c>
      <c r="N17" s="29">
        <f t="shared" si="3"/>
        <v>114.39531899445096</v>
      </c>
      <c r="O17" s="29">
        <v>0</v>
      </c>
      <c r="P17" s="31">
        <v>0</v>
      </c>
      <c r="Q17" s="29"/>
      <c r="R17" s="29">
        <f t="shared" si="4"/>
        <v>114.39531899445096</v>
      </c>
      <c r="S17" s="30">
        <f t="shared" si="5"/>
        <v>114.39531899445096</v>
      </c>
      <c r="T17" s="29">
        <v>0</v>
      </c>
      <c r="U17" s="30">
        <v>0</v>
      </c>
      <c r="V17" s="29"/>
      <c r="W17" s="30">
        <f t="shared" si="6"/>
        <v>114.39531899445096</v>
      </c>
    </row>
    <row r="18" spans="2:23" s="26" customFormat="1" x14ac:dyDescent="0.3">
      <c r="B18" s="27">
        <f t="shared" si="7"/>
        <v>5</v>
      </c>
      <c r="C18" s="28" t="s">
        <v>4</v>
      </c>
      <c r="D18" s="134">
        <v>33.526427408163201</v>
      </c>
      <c r="E18" s="29">
        <v>10.745801661</v>
      </c>
      <c r="F18" s="31">
        <v>0</v>
      </c>
      <c r="G18" s="31"/>
      <c r="H18" s="29">
        <f t="shared" si="0"/>
        <v>44.272229069163203</v>
      </c>
      <c r="I18" s="30">
        <f t="shared" si="1"/>
        <v>44.272229069163203</v>
      </c>
      <c r="J18" s="29">
        <v>5.9878898039999999</v>
      </c>
      <c r="K18" s="31">
        <v>0</v>
      </c>
      <c r="L18" s="31"/>
      <c r="M18" s="30">
        <f t="shared" si="2"/>
        <v>50.260118873163201</v>
      </c>
      <c r="N18" s="29">
        <f t="shared" si="3"/>
        <v>50.260118873163201</v>
      </c>
      <c r="O18" s="29">
        <v>65.04080393961641</v>
      </c>
      <c r="P18" s="31">
        <v>0</v>
      </c>
      <c r="Q18" s="29"/>
      <c r="R18" s="29">
        <f t="shared" si="4"/>
        <v>115.30092281277962</v>
      </c>
      <c r="S18" s="30">
        <f t="shared" si="5"/>
        <v>115.30092281277962</v>
      </c>
      <c r="T18" s="29">
        <v>11.166666666666666</v>
      </c>
      <c r="U18" s="30">
        <v>0</v>
      </c>
      <c r="V18" s="29"/>
      <c r="W18" s="30">
        <f t="shared" si="6"/>
        <v>126.46758947944629</v>
      </c>
    </row>
    <row r="19" spans="2:23" s="32" customFormat="1" x14ac:dyDescent="0.3">
      <c r="B19" s="27">
        <f t="shared" si="7"/>
        <v>6</v>
      </c>
      <c r="C19" s="28" t="s">
        <v>5</v>
      </c>
      <c r="D19" s="134">
        <v>172.43796851403619</v>
      </c>
      <c r="E19" s="29">
        <v>70.767407293999995</v>
      </c>
      <c r="F19" s="29">
        <v>0.14032644</v>
      </c>
      <c r="G19" s="29"/>
      <c r="H19" s="29">
        <f t="shared" si="0"/>
        <v>243.0650493680362</v>
      </c>
      <c r="I19" s="30">
        <f t="shared" si="1"/>
        <v>243.0650493680362</v>
      </c>
      <c r="J19" s="29">
        <v>64.131573838999998</v>
      </c>
      <c r="K19" s="29">
        <v>0</v>
      </c>
      <c r="L19" s="29"/>
      <c r="M19" s="30">
        <f t="shared" si="2"/>
        <v>307.19662320703617</v>
      </c>
      <c r="N19" s="29">
        <f t="shared" si="3"/>
        <v>307.19662320703617</v>
      </c>
      <c r="O19" s="29">
        <v>30.774766299999996</v>
      </c>
      <c r="P19" s="29">
        <v>0</v>
      </c>
      <c r="Q19" s="29"/>
      <c r="R19" s="29">
        <f t="shared" si="4"/>
        <v>337.97138950703618</v>
      </c>
      <c r="S19" s="30">
        <f t="shared" si="5"/>
        <v>337.97138950703618</v>
      </c>
      <c r="T19" s="29">
        <v>4.3716666666666661</v>
      </c>
      <c r="U19" s="30">
        <v>0</v>
      </c>
      <c r="V19" s="29"/>
      <c r="W19" s="30">
        <f t="shared" si="6"/>
        <v>342.34305617370285</v>
      </c>
    </row>
    <row r="20" spans="2:23" s="32" customFormat="1" x14ac:dyDescent="0.3">
      <c r="B20" s="27">
        <f t="shared" si="7"/>
        <v>7</v>
      </c>
      <c r="C20" s="28" t="s">
        <v>6</v>
      </c>
      <c r="D20" s="134">
        <v>0</v>
      </c>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134">
        <v>0</v>
      </c>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3.5527353507530064</v>
      </c>
      <c r="E23" s="29">
        <v>0</v>
      </c>
      <c r="F23" s="29">
        <v>0</v>
      </c>
      <c r="G23" s="29"/>
      <c r="H23" s="29">
        <f t="shared" si="0"/>
        <v>3.5527353507530064</v>
      </c>
      <c r="I23" s="30">
        <f t="shared" si="1"/>
        <v>3.5527353507530064</v>
      </c>
      <c r="J23" s="29">
        <v>0</v>
      </c>
      <c r="K23" s="29">
        <v>0</v>
      </c>
      <c r="L23" s="29"/>
      <c r="M23" s="30">
        <f t="shared" si="2"/>
        <v>3.5527353507530064</v>
      </c>
      <c r="N23" s="29">
        <f t="shared" si="3"/>
        <v>3.5527353507530064</v>
      </c>
      <c r="O23" s="29">
        <v>0</v>
      </c>
      <c r="P23" s="29">
        <v>0</v>
      </c>
      <c r="Q23" s="29"/>
      <c r="R23" s="29">
        <f t="shared" si="4"/>
        <v>3.5527353507530064</v>
      </c>
      <c r="S23" s="30">
        <f t="shared" si="5"/>
        <v>3.5527353507530064</v>
      </c>
      <c r="T23" s="29">
        <v>0</v>
      </c>
      <c r="U23" s="30">
        <v>0</v>
      </c>
      <c r="V23" s="29"/>
      <c r="W23" s="30">
        <f t="shared" si="6"/>
        <v>3.5527353507530064</v>
      </c>
    </row>
    <row r="24" spans="2:23" s="32" customFormat="1" x14ac:dyDescent="0.3">
      <c r="B24" s="27">
        <f t="shared" si="7"/>
        <v>11</v>
      </c>
      <c r="C24" s="28" t="s">
        <v>10</v>
      </c>
      <c r="D24" s="134">
        <v>0</v>
      </c>
      <c r="E24" s="29">
        <v>0</v>
      </c>
      <c r="F24" s="29">
        <v>0</v>
      </c>
      <c r="G24" s="29"/>
      <c r="H24" s="29">
        <f t="shared" si="0"/>
        <v>0</v>
      </c>
      <c r="I24" s="30">
        <f t="shared" si="1"/>
        <v>0</v>
      </c>
      <c r="J24" s="29">
        <v>0</v>
      </c>
      <c r="K24" s="29">
        <v>0</v>
      </c>
      <c r="L24" s="29"/>
      <c r="M24" s="30">
        <f t="shared" si="2"/>
        <v>0</v>
      </c>
      <c r="N24" s="29">
        <f t="shared" si="3"/>
        <v>0</v>
      </c>
      <c r="O24" s="29">
        <v>0</v>
      </c>
      <c r="P24" s="29">
        <v>0</v>
      </c>
      <c r="Q24" s="29"/>
      <c r="R24" s="29">
        <f t="shared" si="4"/>
        <v>0</v>
      </c>
      <c r="S24" s="30">
        <f t="shared" si="5"/>
        <v>0</v>
      </c>
      <c r="T24" s="29">
        <v>0</v>
      </c>
      <c r="U24" s="30">
        <v>0</v>
      </c>
      <c r="V24" s="29"/>
      <c r="W24" s="30">
        <f t="shared" si="6"/>
        <v>0</v>
      </c>
    </row>
    <row r="25" spans="2:23" s="32" customFormat="1" x14ac:dyDescent="0.3">
      <c r="B25" s="27">
        <f t="shared" si="7"/>
        <v>12</v>
      </c>
      <c r="C25" s="28" t="s">
        <v>11</v>
      </c>
      <c r="D25" s="134">
        <v>0</v>
      </c>
      <c r="E25" s="29">
        <v>1.87</v>
      </c>
      <c r="F25" s="29">
        <v>0</v>
      </c>
      <c r="G25" s="29"/>
      <c r="H25" s="29">
        <f t="shared" si="0"/>
        <v>1.87</v>
      </c>
      <c r="I25" s="30">
        <f t="shared" si="1"/>
        <v>1.87</v>
      </c>
      <c r="J25" s="29">
        <v>0.83962264600000003</v>
      </c>
      <c r="K25" s="29">
        <v>0.32481739700000001</v>
      </c>
      <c r="L25" s="29"/>
      <c r="M25" s="30">
        <f t="shared" si="2"/>
        <v>2.3848052490000002</v>
      </c>
      <c r="N25" s="29">
        <f t="shared" si="3"/>
        <v>2.3848052490000002</v>
      </c>
      <c r="O25" s="29">
        <v>0</v>
      </c>
      <c r="P25" s="29">
        <v>0</v>
      </c>
      <c r="Q25" s="29"/>
      <c r="R25" s="29">
        <f t="shared" si="4"/>
        <v>2.3848052490000002</v>
      </c>
      <c r="S25" s="30">
        <f t="shared" si="5"/>
        <v>2.3848052490000002</v>
      </c>
      <c r="T25" s="29">
        <v>0</v>
      </c>
      <c r="U25" s="30">
        <v>0</v>
      </c>
      <c r="V25" s="29"/>
      <c r="W25" s="30">
        <f t="shared" si="6"/>
        <v>2.3848052490000002</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v>
      </c>
      <c r="E27" s="29">
        <v>0</v>
      </c>
      <c r="F27" s="29">
        <v>0</v>
      </c>
      <c r="G27" s="29"/>
      <c r="H27" s="29">
        <f t="shared" si="0"/>
        <v>0</v>
      </c>
      <c r="I27" s="30">
        <f t="shared" si="1"/>
        <v>0</v>
      </c>
      <c r="J27" s="29">
        <v>0</v>
      </c>
      <c r="K27" s="29">
        <v>0</v>
      </c>
      <c r="L27" s="29"/>
      <c r="M27" s="30">
        <f t="shared" si="2"/>
        <v>0</v>
      </c>
      <c r="N27" s="29">
        <f t="shared" si="3"/>
        <v>0</v>
      </c>
      <c r="O27" s="29">
        <v>0</v>
      </c>
      <c r="P27" s="29">
        <v>0</v>
      </c>
      <c r="Q27" s="29"/>
      <c r="R27" s="29">
        <f t="shared" si="4"/>
        <v>0</v>
      </c>
      <c r="S27" s="30">
        <f t="shared" si="5"/>
        <v>0</v>
      </c>
      <c r="T27" s="29">
        <v>0</v>
      </c>
      <c r="U27" s="30">
        <v>0</v>
      </c>
      <c r="V27" s="29"/>
      <c r="W27" s="30">
        <f t="shared" si="6"/>
        <v>0</v>
      </c>
    </row>
    <row r="28" spans="2:23" s="32" customFormat="1" x14ac:dyDescent="0.3">
      <c r="B28" s="27">
        <f t="shared" si="7"/>
        <v>15</v>
      </c>
      <c r="C28" s="28" t="s">
        <v>14</v>
      </c>
      <c r="D28" s="134">
        <v>0</v>
      </c>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296.76453898099999</v>
      </c>
      <c r="E31" s="36">
        <f>SUM(E14:E30)</f>
        <v>94.964657724999995</v>
      </c>
      <c r="F31" s="36">
        <f t="shared" ref="F31:W31" si="8">SUM(F14:F30)</f>
        <v>0.14032644</v>
      </c>
      <c r="G31" s="36">
        <f t="shared" si="8"/>
        <v>0</v>
      </c>
      <c r="H31" s="36">
        <f t="shared" si="8"/>
        <v>391.58887026599996</v>
      </c>
      <c r="I31" s="36">
        <f t="shared" si="8"/>
        <v>391.58887026599996</v>
      </c>
      <c r="J31" s="36">
        <f t="shared" si="8"/>
        <v>87.451851007000002</v>
      </c>
      <c r="K31" s="36">
        <f t="shared" si="8"/>
        <v>0.32481739700000001</v>
      </c>
      <c r="L31" s="36">
        <f t="shared" si="8"/>
        <v>0</v>
      </c>
      <c r="M31" s="36">
        <f t="shared" si="8"/>
        <v>478.71590387599997</v>
      </c>
      <c r="N31" s="36">
        <f t="shared" si="8"/>
        <v>478.71590387599997</v>
      </c>
      <c r="O31" s="36">
        <f t="shared" si="8"/>
        <v>95.815570239616406</v>
      </c>
      <c r="P31" s="36">
        <f t="shared" si="8"/>
        <v>0</v>
      </c>
      <c r="Q31" s="36">
        <f t="shared" si="8"/>
        <v>0</v>
      </c>
      <c r="R31" s="36">
        <f t="shared" si="8"/>
        <v>574.53147411561645</v>
      </c>
      <c r="S31" s="36">
        <f t="shared" si="8"/>
        <v>574.53147411561645</v>
      </c>
      <c r="T31" s="36">
        <f t="shared" si="8"/>
        <v>15.538333333333332</v>
      </c>
      <c r="U31" s="36">
        <f t="shared" si="8"/>
        <v>0</v>
      </c>
      <c r="V31" s="36">
        <f t="shared" si="8"/>
        <v>0</v>
      </c>
      <c r="W31" s="36">
        <f t="shared" si="8"/>
        <v>590.06980744894975</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0.11958602522929658</v>
      </c>
      <c r="E40" s="29">
        <v>0</v>
      </c>
      <c r="F40" s="30">
        <v>0</v>
      </c>
      <c r="G40" s="29"/>
      <c r="H40" s="30">
        <f>D40+E40-F40-G40</f>
        <v>0.11958602522929658</v>
      </c>
      <c r="I40" s="30">
        <f>H40</f>
        <v>0.11958602522929658</v>
      </c>
      <c r="J40" s="29">
        <v>0</v>
      </c>
      <c r="K40" s="30">
        <v>0</v>
      </c>
      <c r="L40" s="29"/>
      <c r="M40" s="30">
        <f>I40+J40-K40-L40</f>
        <v>0.11958602522929658</v>
      </c>
      <c r="N40" s="30">
        <f>M40</f>
        <v>0.11958602522929658</v>
      </c>
      <c r="O40" s="29">
        <v>0</v>
      </c>
      <c r="P40" s="30">
        <v>0</v>
      </c>
      <c r="Q40" s="29"/>
      <c r="R40" s="30">
        <f>N40+O40-P40-Q40</f>
        <v>0.11958602522929658</v>
      </c>
      <c r="S40" s="30">
        <f>R40</f>
        <v>0.11958602522929658</v>
      </c>
      <c r="T40" s="29">
        <v>0</v>
      </c>
      <c r="U40" s="30">
        <v>0</v>
      </c>
      <c r="V40" s="29"/>
      <c r="W40" s="30">
        <f>S40+T40-U40-V40</f>
        <v>0.11958602522929658</v>
      </c>
    </row>
    <row r="41" spans="1:33" s="26" customFormat="1" x14ac:dyDescent="0.3">
      <c r="B41" s="27">
        <f>B40+1</f>
        <v>2</v>
      </c>
      <c r="C41" s="28" t="s">
        <v>1</v>
      </c>
      <c r="D41" s="30">
        <f t="shared" si="9"/>
        <v>0.80671617636734361</v>
      </c>
      <c r="E41" s="29">
        <v>6.78</v>
      </c>
      <c r="F41" s="30">
        <v>0</v>
      </c>
      <c r="G41" s="29"/>
      <c r="H41" s="30">
        <f t="shared" ref="H41:H56" si="10">D41+E41-F41-G41</f>
        <v>7.5867161763673439</v>
      </c>
      <c r="I41" s="30">
        <f t="shared" ref="I41:I56" si="11">H41</f>
        <v>7.5867161763673439</v>
      </c>
      <c r="J41" s="29">
        <v>0</v>
      </c>
      <c r="K41" s="30">
        <v>0</v>
      </c>
      <c r="L41" s="29"/>
      <c r="M41" s="30">
        <f t="shared" ref="M41:M56" si="12">I41+J41-K41-L41</f>
        <v>7.5867161763673439</v>
      </c>
      <c r="N41" s="30">
        <f t="shared" ref="N41:N56" si="13">M41</f>
        <v>7.5867161763673439</v>
      </c>
      <c r="O41" s="29">
        <v>0</v>
      </c>
      <c r="P41" s="30">
        <v>0</v>
      </c>
      <c r="Q41" s="29"/>
      <c r="R41" s="30">
        <f t="shared" ref="R41:R56" si="14">N41+O41-P41-Q41</f>
        <v>7.5867161763673439</v>
      </c>
      <c r="S41" s="30">
        <f t="shared" ref="S41:S56" si="15">R41</f>
        <v>7.5867161763673439</v>
      </c>
      <c r="T41" s="29">
        <v>0</v>
      </c>
      <c r="U41" s="30">
        <v>0</v>
      </c>
      <c r="V41" s="29"/>
      <c r="W41" s="30">
        <f t="shared" ref="W41:W56" si="16">S41+T41-U41-V41</f>
        <v>7.5867161763673439</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114.39531899445096</v>
      </c>
      <c r="E43" s="29">
        <v>0</v>
      </c>
      <c r="F43" s="30">
        <v>0</v>
      </c>
      <c r="G43" s="29"/>
      <c r="H43" s="30">
        <f t="shared" si="10"/>
        <v>114.39531899445096</v>
      </c>
      <c r="I43" s="30">
        <f t="shared" si="11"/>
        <v>114.39531899445096</v>
      </c>
      <c r="J43" s="29">
        <v>0</v>
      </c>
      <c r="K43" s="30">
        <v>0</v>
      </c>
      <c r="L43" s="29"/>
      <c r="M43" s="30">
        <f t="shared" si="12"/>
        <v>114.39531899445096</v>
      </c>
      <c r="N43" s="30">
        <f t="shared" si="13"/>
        <v>114.39531899445096</v>
      </c>
      <c r="O43" s="29">
        <v>0</v>
      </c>
      <c r="P43" s="30">
        <v>0</v>
      </c>
      <c r="Q43" s="29"/>
      <c r="R43" s="30">
        <f t="shared" si="14"/>
        <v>114.39531899445096</v>
      </c>
      <c r="S43" s="30">
        <f t="shared" si="15"/>
        <v>114.39531899445096</v>
      </c>
      <c r="T43" s="29">
        <v>0</v>
      </c>
      <c r="U43" s="30">
        <v>0</v>
      </c>
      <c r="V43" s="29"/>
      <c r="W43" s="30">
        <f t="shared" si="16"/>
        <v>114.39531899445096</v>
      </c>
    </row>
    <row r="44" spans="1:33" s="32" customFormat="1" x14ac:dyDescent="0.3">
      <c r="A44" s="26"/>
      <c r="B44" s="27">
        <f t="shared" si="17"/>
        <v>5</v>
      </c>
      <c r="C44" s="28" t="s">
        <v>4</v>
      </c>
      <c r="D44" s="30">
        <f t="shared" si="9"/>
        <v>126.46758947944629</v>
      </c>
      <c r="E44" s="29">
        <v>18.573630136986303</v>
      </c>
      <c r="F44" s="30">
        <v>0</v>
      </c>
      <c r="G44" s="29"/>
      <c r="H44" s="30">
        <f t="shared" si="10"/>
        <v>145.04121961643258</v>
      </c>
      <c r="I44" s="30">
        <f t="shared" si="11"/>
        <v>145.04121961643258</v>
      </c>
      <c r="J44" s="29">
        <v>0</v>
      </c>
      <c r="K44" s="30">
        <v>0</v>
      </c>
      <c r="L44" s="29"/>
      <c r="M44" s="30">
        <f t="shared" si="12"/>
        <v>145.04121961643258</v>
      </c>
      <c r="N44" s="30">
        <f t="shared" si="13"/>
        <v>145.04121961643258</v>
      </c>
      <c r="O44" s="29">
        <v>0</v>
      </c>
      <c r="P44" s="30">
        <v>0</v>
      </c>
      <c r="Q44" s="29"/>
      <c r="R44" s="30">
        <f t="shared" si="14"/>
        <v>145.04121961643258</v>
      </c>
      <c r="S44" s="30">
        <f t="shared" si="15"/>
        <v>145.04121961643258</v>
      </c>
      <c r="T44" s="29">
        <v>0</v>
      </c>
      <c r="U44" s="30">
        <v>0</v>
      </c>
      <c r="V44" s="29"/>
      <c r="W44" s="30">
        <f t="shared" si="16"/>
        <v>145.04121961643258</v>
      </c>
    </row>
    <row r="45" spans="1:33" s="32" customFormat="1" x14ac:dyDescent="0.3">
      <c r="A45" s="26"/>
      <c r="B45" s="27">
        <f t="shared" si="17"/>
        <v>6</v>
      </c>
      <c r="C45" s="28" t="s">
        <v>5</v>
      </c>
      <c r="D45" s="30">
        <f t="shared" si="9"/>
        <v>342.34305617370285</v>
      </c>
      <c r="E45" s="29">
        <v>114.41125000000001</v>
      </c>
      <c r="F45" s="30">
        <v>0</v>
      </c>
      <c r="G45" s="29"/>
      <c r="H45" s="30">
        <f t="shared" si="10"/>
        <v>456.75430617370284</v>
      </c>
      <c r="I45" s="30">
        <f t="shared" si="11"/>
        <v>456.75430617370284</v>
      </c>
      <c r="J45" s="29">
        <v>8.5525000000000002</v>
      </c>
      <c r="K45" s="30">
        <v>0</v>
      </c>
      <c r="L45" s="29"/>
      <c r="M45" s="30">
        <f t="shared" si="12"/>
        <v>465.30680617370285</v>
      </c>
      <c r="N45" s="30">
        <f t="shared" si="13"/>
        <v>465.30680617370285</v>
      </c>
      <c r="O45" s="29">
        <v>0</v>
      </c>
      <c r="P45" s="30">
        <v>0</v>
      </c>
      <c r="Q45" s="29"/>
      <c r="R45" s="30">
        <f t="shared" si="14"/>
        <v>465.30680617370285</v>
      </c>
      <c r="S45" s="30">
        <f t="shared" si="15"/>
        <v>465.30680617370285</v>
      </c>
      <c r="T45" s="29">
        <v>0</v>
      </c>
      <c r="U45" s="30">
        <v>0</v>
      </c>
      <c r="V45" s="29"/>
      <c r="W45" s="30">
        <f t="shared" si="16"/>
        <v>465.30680617370285</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3.5527353507530064</v>
      </c>
      <c r="E49" s="29">
        <v>0</v>
      </c>
      <c r="F49" s="30">
        <v>0</v>
      </c>
      <c r="G49" s="29"/>
      <c r="H49" s="30">
        <f t="shared" si="10"/>
        <v>3.5527353507530064</v>
      </c>
      <c r="I49" s="30">
        <f t="shared" si="11"/>
        <v>3.5527353507530064</v>
      </c>
      <c r="J49" s="29">
        <v>0</v>
      </c>
      <c r="K49" s="30">
        <v>0</v>
      </c>
      <c r="L49" s="29"/>
      <c r="M49" s="30">
        <f t="shared" si="12"/>
        <v>3.5527353507530064</v>
      </c>
      <c r="N49" s="30">
        <f t="shared" si="13"/>
        <v>3.5527353507530064</v>
      </c>
      <c r="O49" s="29">
        <v>0</v>
      </c>
      <c r="P49" s="30">
        <v>0</v>
      </c>
      <c r="Q49" s="29"/>
      <c r="R49" s="30">
        <f t="shared" si="14"/>
        <v>3.5527353507530064</v>
      </c>
      <c r="S49" s="30">
        <f t="shared" si="15"/>
        <v>3.5527353507530064</v>
      </c>
      <c r="T49" s="29">
        <v>0</v>
      </c>
      <c r="U49" s="30">
        <v>0</v>
      </c>
      <c r="V49" s="29"/>
      <c r="W49" s="30">
        <f t="shared" si="16"/>
        <v>3.5527353507530064</v>
      </c>
    </row>
    <row r="50" spans="1:23" s="32" customFormat="1" x14ac:dyDescent="0.3">
      <c r="A50" s="26"/>
      <c r="B50" s="27">
        <f t="shared" si="17"/>
        <v>11</v>
      </c>
      <c r="C50" s="28" t="s">
        <v>10</v>
      </c>
      <c r="D50" s="30">
        <f t="shared" si="9"/>
        <v>0</v>
      </c>
      <c r="E50" s="29">
        <v>0</v>
      </c>
      <c r="F50" s="30">
        <v>0</v>
      </c>
      <c r="G50" s="29"/>
      <c r="H50" s="30">
        <f t="shared" si="10"/>
        <v>0</v>
      </c>
      <c r="I50" s="30">
        <f t="shared" si="11"/>
        <v>0</v>
      </c>
      <c r="J50" s="29">
        <v>0</v>
      </c>
      <c r="K50" s="30">
        <v>0</v>
      </c>
      <c r="L50" s="29"/>
      <c r="M50" s="30">
        <f t="shared" si="12"/>
        <v>0</v>
      </c>
      <c r="N50" s="30">
        <f t="shared" si="13"/>
        <v>0</v>
      </c>
      <c r="O50" s="29">
        <v>0</v>
      </c>
      <c r="P50" s="30">
        <v>0</v>
      </c>
      <c r="Q50" s="29"/>
      <c r="R50" s="30">
        <f t="shared" si="14"/>
        <v>0</v>
      </c>
      <c r="S50" s="30">
        <f t="shared" si="15"/>
        <v>0</v>
      </c>
      <c r="T50" s="29">
        <v>0</v>
      </c>
      <c r="U50" s="30">
        <v>0</v>
      </c>
      <c r="V50" s="29"/>
      <c r="W50" s="30">
        <f t="shared" si="16"/>
        <v>0</v>
      </c>
    </row>
    <row r="51" spans="1:23" s="37" customFormat="1" x14ac:dyDescent="0.3">
      <c r="A51" s="26"/>
      <c r="B51" s="27">
        <f t="shared" si="17"/>
        <v>12</v>
      </c>
      <c r="C51" s="28" t="s">
        <v>11</v>
      </c>
      <c r="D51" s="30">
        <f t="shared" si="9"/>
        <v>2.3848052490000002</v>
      </c>
      <c r="E51" s="29">
        <v>0</v>
      </c>
      <c r="F51" s="30">
        <v>0</v>
      </c>
      <c r="G51" s="29"/>
      <c r="H51" s="30">
        <f t="shared" si="10"/>
        <v>2.3848052490000002</v>
      </c>
      <c r="I51" s="30">
        <f t="shared" si="11"/>
        <v>2.3848052490000002</v>
      </c>
      <c r="J51" s="29">
        <v>0</v>
      </c>
      <c r="K51" s="30">
        <v>0</v>
      </c>
      <c r="L51" s="29"/>
      <c r="M51" s="30">
        <f t="shared" si="12"/>
        <v>2.3848052490000002</v>
      </c>
      <c r="N51" s="30">
        <f t="shared" si="13"/>
        <v>2.3848052490000002</v>
      </c>
      <c r="O51" s="29">
        <v>0</v>
      </c>
      <c r="P51" s="30">
        <v>0</v>
      </c>
      <c r="Q51" s="29"/>
      <c r="R51" s="30">
        <f t="shared" si="14"/>
        <v>2.3848052490000002</v>
      </c>
      <c r="S51" s="30">
        <f t="shared" si="15"/>
        <v>2.3848052490000002</v>
      </c>
      <c r="T51" s="29">
        <v>0</v>
      </c>
      <c r="U51" s="30">
        <v>0</v>
      </c>
      <c r="V51" s="29"/>
      <c r="W51" s="30">
        <f t="shared" si="16"/>
        <v>2.3848052490000002</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590.06980744894975</v>
      </c>
      <c r="E57" s="36">
        <f>SUM(E40:E56)</f>
        <v>139.76488013698631</v>
      </c>
      <c r="F57" s="36">
        <f>SUM(F40:F56)</f>
        <v>0</v>
      </c>
      <c r="G57" s="36">
        <f>SUM(G40:G56)</f>
        <v>0</v>
      </c>
      <c r="H57" s="36">
        <f>SUM(H40:H56)</f>
        <v>729.83468758593608</v>
      </c>
      <c r="I57" s="36">
        <f t="shared" ref="I57:W57" si="18">SUM(I40:I56)</f>
        <v>729.83468758593608</v>
      </c>
      <c r="J57" s="36">
        <f t="shared" si="18"/>
        <v>8.5525000000000002</v>
      </c>
      <c r="K57" s="36">
        <f t="shared" si="18"/>
        <v>0</v>
      </c>
      <c r="L57" s="36">
        <f t="shared" si="18"/>
        <v>0</v>
      </c>
      <c r="M57" s="36">
        <f t="shared" si="18"/>
        <v>738.38718758593609</v>
      </c>
      <c r="N57" s="36">
        <f t="shared" si="18"/>
        <v>738.38718758593609</v>
      </c>
      <c r="O57" s="36">
        <f t="shared" si="18"/>
        <v>0</v>
      </c>
      <c r="P57" s="36">
        <f t="shared" si="18"/>
        <v>0</v>
      </c>
      <c r="Q57" s="36">
        <f t="shared" si="18"/>
        <v>0</v>
      </c>
      <c r="R57" s="36">
        <f t="shared" si="18"/>
        <v>738.38718758593609</v>
      </c>
      <c r="S57" s="36">
        <f t="shared" si="18"/>
        <v>738.38718758593609</v>
      </c>
      <c r="T57" s="36">
        <f t="shared" si="18"/>
        <v>0</v>
      </c>
      <c r="U57" s="36">
        <f t="shared" si="18"/>
        <v>0</v>
      </c>
      <c r="V57" s="36">
        <f t="shared" si="18"/>
        <v>0</v>
      </c>
      <c r="W57" s="36">
        <f t="shared" si="18"/>
        <v>738.38718758593609</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1.3078481559734638E-2</v>
      </c>
      <c r="E69" s="43">
        <f t="shared" si="19"/>
        <v>2.6550641705069277E-2</v>
      </c>
      <c r="F69" s="43">
        <f t="shared" ref="F69:F84" si="25">IFERROR(IF(D69=0,0,D69/D15*F15),0)</f>
        <v>0</v>
      </c>
      <c r="G69" s="44"/>
      <c r="H69" s="48">
        <f>D69+E69-F69-G69</f>
        <v>3.9629123264803917E-2</v>
      </c>
      <c r="I69" s="45">
        <f t="shared" ref="I69:I84" si="26">H69</f>
        <v>3.9629123264803917E-2</v>
      </c>
      <c r="J69" s="43">
        <f t="shared" ref="J69:J84" si="27">IF((IFERROR(I69/((I15+J15)*90%),0))&lt;70%,MIN((MAX((I15+J15)*90%-I69,0)),(I15+J15/2)*$A69),MAX((J15+I15)*90%-I69,0)/J$86)</f>
        <v>2.6944320290669274E-2</v>
      </c>
      <c r="K69" s="43">
        <f t="shared" ref="K69:K84" si="28">IFERROR(IF(I69=0,0,I69/I15*K15),0)</f>
        <v>0</v>
      </c>
      <c r="L69" s="44"/>
      <c r="M69" s="45">
        <f t="shared" si="20"/>
        <v>6.6573443555473191E-2</v>
      </c>
      <c r="N69" s="43">
        <f t="shared" ref="N69:N84" si="29">M69</f>
        <v>6.6573443555473191E-2</v>
      </c>
      <c r="O69" s="43">
        <f t="shared" si="21"/>
        <v>2.6944320290669274E-2</v>
      </c>
      <c r="P69" s="43">
        <f t="shared" si="22"/>
        <v>0</v>
      </c>
      <c r="Q69" s="44"/>
      <c r="R69" s="43">
        <f t="shared" ref="R69:R84" si="30">N69+O69-P69-Q69</f>
        <v>9.3517763846142465E-2</v>
      </c>
      <c r="S69" s="45">
        <f t="shared" ref="S69:S84" si="31">R69</f>
        <v>9.3517763846142465E-2</v>
      </c>
      <c r="T69" s="43">
        <f t="shared" si="23"/>
        <v>2.6944320290669274E-2</v>
      </c>
      <c r="U69" s="43">
        <f t="shared" si="24"/>
        <v>0</v>
      </c>
      <c r="V69" s="44"/>
      <c r="W69" s="45">
        <f t="shared" ref="W69:W84" si="32">S69+T69-U69-V69</f>
        <v>0.12046208413681174</v>
      </c>
      <c r="Y69" s="46">
        <v>3.3399999999999999E-2</v>
      </c>
    </row>
    <row r="70" spans="1:25" x14ac:dyDescent="0.3">
      <c r="A70" s="46">
        <v>5.28E-2</v>
      </c>
      <c r="B70" s="41">
        <f t="shared" ref="B70:B84" si="33">B69+1</f>
        <v>3</v>
      </c>
      <c r="C70" s="42" t="s">
        <v>2</v>
      </c>
      <c r="D70" s="134">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134">
        <v>2.9945360620083417</v>
      </c>
      <c r="E71" s="43">
        <f t="shared" si="19"/>
        <v>4.8641269604638104</v>
      </c>
      <c r="F71" s="43">
        <f t="shared" si="25"/>
        <v>0</v>
      </c>
      <c r="G71" s="44"/>
      <c r="H71" s="43">
        <f t="shared" si="34"/>
        <v>7.8586630224721521</v>
      </c>
      <c r="I71" s="45">
        <f t="shared" si="26"/>
        <v>7.8586630224721521</v>
      </c>
      <c r="J71" s="43">
        <f t="shared" si="27"/>
        <v>5.6046638543518101</v>
      </c>
      <c r="K71" s="43">
        <f t="shared" si="28"/>
        <v>0</v>
      </c>
      <c r="L71" s="44"/>
      <c r="M71" s="45">
        <f t="shared" si="20"/>
        <v>13.463326876823963</v>
      </c>
      <c r="N71" s="43">
        <f t="shared" si="29"/>
        <v>13.463326876823963</v>
      </c>
      <c r="O71" s="43">
        <f t="shared" si="21"/>
        <v>6.0400728429070103</v>
      </c>
      <c r="P71" s="43">
        <f t="shared" si="22"/>
        <v>0</v>
      </c>
      <c r="Q71" s="44"/>
      <c r="R71" s="43">
        <f t="shared" si="30"/>
        <v>19.503399719730972</v>
      </c>
      <c r="S71" s="45">
        <f t="shared" si="31"/>
        <v>19.503399719730972</v>
      </c>
      <c r="T71" s="43">
        <f t="shared" si="23"/>
        <v>6.0400728429070103</v>
      </c>
      <c r="U71" s="43">
        <f t="shared" si="24"/>
        <v>0</v>
      </c>
      <c r="V71" s="44"/>
      <c r="W71" s="45">
        <f t="shared" si="32"/>
        <v>25.54347256263798</v>
      </c>
      <c r="Y71" s="46">
        <v>5.28E-2</v>
      </c>
    </row>
    <row r="72" spans="1:25" x14ac:dyDescent="0.3">
      <c r="A72" s="46">
        <v>3.3399999999999999E-2</v>
      </c>
      <c r="B72" s="41">
        <f t="shared" si="33"/>
        <v>5</v>
      </c>
      <c r="C72" s="42" t="s">
        <v>4</v>
      </c>
      <c r="D72" s="134">
        <v>1.5755647016547907</v>
      </c>
      <c r="E72" s="43">
        <f t="shared" si="19"/>
        <v>1.2992375631713509</v>
      </c>
      <c r="F72" s="43">
        <f t="shared" si="25"/>
        <v>0</v>
      </c>
      <c r="G72" s="44"/>
      <c r="H72" s="43">
        <f t="shared" si="34"/>
        <v>2.8748022648261413</v>
      </c>
      <c r="I72" s="45">
        <f t="shared" si="26"/>
        <v>2.8748022648261413</v>
      </c>
      <c r="J72" s="43">
        <f t="shared" si="27"/>
        <v>1.578690210636851</v>
      </c>
      <c r="K72" s="43">
        <f t="shared" si="28"/>
        <v>0</v>
      </c>
      <c r="L72" s="44"/>
      <c r="M72" s="45">
        <f t="shared" si="20"/>
        <v>4.4534924754629923</v>
      </c>
      <c r="N72" s="43">
        <f t="shared" si="29"/>
        <v>4.4534924754629923</v>
      </c>
      <c r="O72" s="43">
        <f t="shared" si="21"/>
        <v>2.7648693961552451</v>
      </c>
      <c r="P72" s="43">
        <f t="shared" si="22"/>
        <v>0</v>
      </c>
      <c r="Q72" s="44"/>
      <c r="R72" s="43">
        <f t="shared" si="30"/>
        <v>7.2183618716182369</v>
      </c>
      <c r="S72" s="45">
        <f t="shared" si="31"/>
        <v>7.2183618716182369</v>
      </c>
      <c r="T72" s="43">
        <f t="shared" si="23"/>
        <v>4.0375341552801727</v>
      </c>
      <c r="U72" s="43">
        <f t="shared" si="24"/>
        <v>0</v>
      </c>
      <c r="V72" s="44"/>
      <c r="W72" s="45">
        <f t="shared" si="32"/>
        <v>11.255896026898409</v>
      </c>
      <c r="Y72" s="46">
        <v>3.3399999999999999E-2</v>
      </c>
    </row>
    <row r="73" spans="1:25" x14ac:dyDescent="0.3">
      <c r="A73" s="46">
        <v>5.28E-2</v>
      </c>
      <c r="B73" s="41">
        <f t="shared" si="33"/>
        <v>6</v>
      </c>
      <c r="C73" s="42" t="s">
        <v>5</v>
      </c>
      <c r="D73" s="134">
        <v>5.7794376882816785</v>
      </c>
      <c r="E73" s="43">
        <f t="shared" si="19"/>
        <v>10.97298429010271</v>
      </c>
      <c r="F73" s="43">
        <f>IFERROR(IF(D73=0,0,D73/D19*F19),0)</f>
        <v>4.7031864443032034E-3</v>
      </c>
      <c r="G73" s="44"/>
      <c r="H73" s="43">
        <f t="shared" si="34"/>
        <v>16.747718791940088</v>
      </c>
      <c r="I73" s="45">
        <f t="shared" si="26"/>
        <v>16.747718791940088</v>
      </c>
      <c r="J73" s="43">
        <f t="shared" si="27"/>
        <v>14.526908155981912</v>
      </c>
      <c r="K73" s="43">
        <f t="shared" si="28"/>
        <v>0</v>
      </c>
      <c r="L73" s="44"/>
      <c r="M73" s="45">
        <f t="shared" si="20"/>
        <v>31.274626947922002</v>
      </c>
      <c r="N73" s="43">
        <f t="shared" si="29"/>
        <v>31.274626947922002</v>
      </c>
      <c r="O73" s="43">
        <f t="shared" si="21"/>
        <v>17.032435535651508</v>
      </c>
      <c r="P73" s="43">
        <f t="shared" si="22"/>
        <v>0</v>
      </c>
      <c r="Q73" s="44"/>
      <c r="R73" s="43">
        <f t="shared" si="30"/>
        <v>48.30706248357351</v>
      </c>
      <c r="S73" s="45">
        <f t="shared" si="31"/>
        <v>48.30706248357351</v>
      </c>
      <c r="T73" s="43">
        <f t="shared" si="23"/>
        <v>17.96030136597151</v>
      </c>
      <c r="U73" s="43">
        <f t="shared" si="24"/>
        <v>0</v>
      </c>
      <c r="V73" s="44"/>
      <c r="W73" s="45">
        <f t="shared" si="32"/>
        <v>66.267363849545021</v>
      </c>
      <c r="Y73" s="46">
        <v>5.28E-2</v>
      </c>
    </row>
    <row r="74" spans="1:25" x14ac:dyDescent="0.3">
      <c r="A74" s="46">
        <v>0.18</v>
      </c>
      <c r="B74" s="41">
        <f t="shared" si="33"/>
        <v>7</v>
      </c>
      <c r="C74" s="42" t="s">
        <v>6</v>
      </c>
      <c r="D74" s="134">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4">
        <v>0</v>
      </c>
      <c r="E76" s="43">
        <f t="shared" si="19"/>
        <v>0</v>
      </c>
      <c r="F76" s="43">
        <f t="shared" si="25"/>
        <v>0</v>
      </c>
      <c r="G76" s="44"/>
      <c r="H76" s="43">
        <f t="shared" si="34"/>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row>
    <row r="77" spans="1:25" x14ac:dyDescent="0.3">
      <c r="A77" s="46">
        <v>9.5000000000000001E-2</v>
      </c>
      <c r="B77" s="41">
        <f t="shared" si="33"/>
        <v>10</v>
      </c>
      <c r="C77" s="42" t="s">
        <v>9</v>
      </c>
      <c r="D77" s="134">
        <v>0.50626478748230341</v>
      </c>
      <c r="E77" s="43">
        <f t="shared" si="19"/>
        <v>0.33750985832153563</v>
      </c>
      <c r="F77" s="43">
        <f t="shared" si="25"/>
        <v>0</v>
      </c>
      <c r="G77" s="44"/>
      <c r="H77" s="43">
        <f t="shared" si="34"/>
        <v>0.8437746458038391</v>
      </c>
      <c r="I77" s="45">
        <f t="shared" si="26"/>
        <v>0.8437746458038391</v>
      </c>
      <c r="J77" s="43">
        <f t="shared" si="27"/>
        <v>0.33750985832153563</v>
      </c>
      <c r="K77" s="43">
        <f t="shared" si="28"/>
        <v>0</v>
      </c>
      <c r="L77" s="44"/>
      <c r="M77" s="45">
        <f t="shared" si="20"/>
        <v>1.1812845041253748</v>
      </c>
      <c r="N77" s="43">
        <f t="shared" si="29"/>
        <v>1.1812845041253748</v>
      </c>
      <c r="O77" s="43">
        <f t="shared" si="21"/>
        <v>0.33750985832153563</v>
      </c>
      <c r="P77" s="43">
        <f t="shared" si="22"/>
        <v>0</v>
      </c>
      <c r="Q77" s="44"/>
      <c r="R77" s="43">
        <f t="shared" si="30"/>
        <v>1.5187943624469105</v>
      </c>
      <c r="S77" s="45">
        <f t="shared" si="31"/>
        <v>1.5187943624469105</v>
      </c>
      <c r="T77" s="43">
        <f t="shared" si="23"/>
        <v>0.33750985832153563</v>
      </c>
      <c r="U77" s="43">
        <f t="shared" si="24"/>
        <v>0</v>
      </c>
      <c r="V77" s="44"/>
      <c r="W77" s="45">
        <f t="shared" si="32"/>
        <v>1.8563042207684461</v>
      </c>
      <c r="Y77" s="46">
        <v>9.5000000000000001E-2</v>
      </c>
    </row>
    <row r="78" spans="1:25" x14ac:dyDescent="0.3">
      <c r="A78" s="46">
        <v>6.3299999999999995E-2</v>
      </c>
      <c r="B78" s="41">
        <f t="shared" si="33"/>
        <v>11</v>
      </c>
      <c r="C78" s="42" t="s">
        <v>10</v>
      </c>
      <c r="D78" s="134">
        <v>0</v>
      </c>
      <c r="E78" s="43">
        <f t="shared" si="19"/>
        <v>0</v>
      </c>
      <c r="F78" s="43">
        <f t="shared" si="25"/>
        <v>0</v>
      </c>
      <c r="G78" s="44"/>
      <c r="H78" s="43">
        <f t="shared" si="34"/>
        <v>0</v>
      </c>
      <c r="I78" s="45">
        <f t="shared" si="26"/>
        <v>0</v>
      </c>
      <c r="J78" s="43">
        <f t="shared" si="27"/>
        <v>0</v>
      </c>
      <c r="K78" s="43">
        <f t="shared" si="28"/>
        <v>0</v>
      </c>
      <c r="L78" s="44"/>
      <c r="M78" s="45">
        <f t="shared" si="20"/>
        <v>0</v>
      </c>
      <c r="N78" s="43">
        <f t="shared" si="29"/>
        <v>0</v>
      </c>
      <c r="O78" s="43">
        <f t="shared" si="21"/>
        <v>0</v>
      </c>
      <c r="P78" s="43">
        <f t="shared" si="22"/>
        <v>0</v>
      </c>
      <c r="Q78" s="44"/>
      <c r="R78" s="43">
        <f t="shared" si="30"/>
        <v>0</v>
      </c>
      <c r="S78" s="45">
        <f t="shared" si="31"/>
        <v>0</v>
      </c>
      <c r="T78" s="43">
        <f t="shared" si="23"/>
        <v>0</v>
      </c>
      <c r="U78" s="43">
        <f t="shared" si="24"/>
        <v>0</v>
      </c>
      <c r="V78" s="44"/>
      <c r="W78" s="45">
        <f t="shared" si="32"/>
        <v>0</v>
      </c>
      <c r="Y78" s="46">
        <v>6.3299999999999995E-2</v>
      </c>
    </row>
    <row r="79" spans="1:25" x14ac:dyDescent="0.3">
      <c r="A79" s="46">
        <v>6.3299999999999995E-2</v>
      </c>
      <c r="B79" s="41">
        <f t="shared" si="33"/>
        <v>12</v>
      </c>
      <c r="C79" s="42" t="s">
        <v>11</v>
      </c>
      <c r="D79" s="134">
        <v>0</v>
      </c>
      <c r="E79" s="43">
        <f t="shared" si="19"/>
        <v>5.9185500000000002E-2</v>
      </c>
      <c r="F79" s="43">
        <f t="shared" si="25"/>
        <v>0</v>
      </c>
      <c r="G79" s="49"/>
      <c r="H79" s="43">
        <f t="shared" si="34"/>
        <v>5.9185500000000002E-2</v>
      </c>
      <c r="I79" s="45">
        <f t="shared" si="26"/>
        <v>5.9185500000000002E-2</v>
      </c>
      <c r="J79" s="43">
        <f t="shared" si="27"/>
        <v>0.1449450567459</v>
      </c>
      <c r="K79" s="43">
        <f t="shared" si="28"/>
        <v>1.0280470615049999E-2</v>
      </c>
      <c r="L79" s="44"/>
      <c r="M79" s="45">
        <f t="shared" si="20"/>
        <v>0.19385008613085</v>
      </c>
      <c r="N79" s="43">
        <f t="shared" si="29"/>
        <v>0.19385008613085</v>
      </c>
      <c r="O79" s="43">
        <f t="shared" si="21"/>
        <v>0.1509581722617</v>
      </c>
      <c r="P79" s="43">
        <f t="shared" si="22"/>
        <v>0</v>
      </c>
      <c r="Q79" s="44"/>
      <c r="R79" s="43">
        <f t="shared" si="30"/>
        <v>0.34480825839255003</v>
      </c>
      <c r="S79" s="45">
        <f t="shared" si="31"/>
        <v>0.34480825839255003</v>
      </c>
      <c r="T79" s="43">
        <f t="shared" si="23"/>
        <v>0.1509581722617</v>
      </c>
      <c r="U79" s="43">
        <f t="shared" si="24"/>
        <v>0</v>
      </c>
      <c r="V79" s="44"/>
      <c r="W79" s="45">
        <f t="shared" si="32"/>
        <v>0.49576643065425002</v>
      </c>
      <c r="Y79" s="46">
        <v>6.3299999999999995E-2</v>
      </c>
    </row>
    <row r="80" spans="1:25" x14ac:dyDescent="0.3">
      <c r="A80" s="46">
        <v>6.3299999999999995E-2</v>
      </c>
      <c r="B80" s="41">
        <f t="shared" si="33"/>
        <v>13</v>
      </c>
      <c r="C80" s="28" t="s">
        <v>12</v>
      </c>
      <c r="D80" s="134">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4">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4">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10.868881720986849</v>
      </c>
      <c r="E85" s="36">
        <f>SUM(E68:E84)</f>
        <v>17.559594813764477</v>
      </c>
      <c r="F85" s="36">
        <f t="shared" ref="F85:W85" si="35">SUM(F68:F84)</f>
        <v>4.7031864443032034E-3</v>
      </c>
      <c r="G85" s="36">
        <f t="shared" si="35"/>
        <v>0</v>
      </c>
      <c r="H85" s="36">
        <f t="shared" si="35"/>
        <v>28.423773348307027</v>
      </c>
      <c r="I85" s="36">
        <f t="shared" si="35"/>
        <v>28.423773348307027</v>
      </c>
      <c r="J85" s="36">
        <f t="shared" si="35"/>
        <v>22.21966145632868</v>
      </c>
      <c r="K85" s="36">
        <f t="shared" si="35"/>
        <v>1.0280470615049999E-2</v>
      </c>
      <c r="L85" s="36">
        <f t="shared" si="35"/>
        <v>0</v>
      </c>
      <c r="M85" s="36">
        <f t="shared" si="35"/>
        <v>50.633154334020652</v>
      </c>
      <c r="N85" s="36">
        <f t="shared" si="35"/>
        <v>50.633154334020652</v>
      </c>
      <c r="O85" s="36">
        <f t="shared" si="35"/>
        <v>26.352790125587667</v>
      </c>
      <c r="P85" s="36">
        <f t="shared" si="35"/>
        <v>0</v>
      </c>
      <c r="Q85" s="36">
        <f t="shared" si="35"/>
        <v>0</v>
      </c>
      <c r="R85" s="36">
        <f t="shared" si="35"/>
        <v>76.985944459608319</v>
      </c>
      <c r="S85" s="36">
        <f t="shared" si="35"/>
        <v>76.985944459608319</v>
      </c>
      <c r="T85" s="36">
        <f t="shared" si="35"/>
        <v>28.553320715032598</v>
      </c>
      <c r="U85" s="36">
        <f t="shared" si="35"/>
        <v>0</v>
      </c>
      <c r="V85" s="36">
        <f t="shared" si="35"/>
        <v>0</v>
      </c>
      <c r="W85" s="36">
        <f t="shared" si="35"/>
        <v>105.53926517464093</v>
      </c>
    </row>
    <row r="86" spans="1:33" ht="16" x14ac:dyDescent="0.3">
      <c r="A86" s="85"/>
      <c r="B86" s="38"/>
      <c r="C86" s="51" t="s">
        <v>87</v>
      </c>
      <c r="D86" s="52"/>
      <c r="E86" s="53">
        <v>19.356164383561641</v>
      </c>
      <c r="F86" s="52">
        <f>E85-F85</f>
        <v>17.554891627320174</v>
      </c>
      <c r="G86" s="52"/>
      <c r="H86" s="52"/>
      <c r="I86" s="54"/>
      <c r="J86" s="53">
        <f>E86-1</f>
        <v>18.356164383561641</v>
      </c>
      <c r="K86" s="54"/>
      <c r="L86" s="54"/>
      <c r="M86" s="54"/>
      <c r="N86" s="52"/>
      <c r="O86" s="53">
        <f>J86-1</f>
        <v>17.356164383561641</v>
      </c>
      <c r="P86" s="52"/>
      <c r="Q86" s="52"/>
      <c r="R86" s="52"/>
      <c r="S86" s="54"/>
      <c r="T86" s="53">
        <f>O86-1</f>
        <v>16.356164383561641</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0.12046208413681174</v>
      </c>
      <c r="E96" s="43">
        <f t="shared" si="37"/>
        <v>0.14017032029066928</v>
      </c>
      <c r="F96" s="43">
        <f t="shared" si="38"/>
        <v>0</v>
      </c>
      <c r="G96" s="44"/>
      <c r="H96" s="45">
        <f t="shared" ref="H96:H111" si="46">D96+E96-F96-G96</f>
        <v>0.26063240442748103</v>
      </c>
      <c r="I96" s="30">
        <f t="shared" ref="I96:I111" si="47">H96</f>
        <v>0.26063240442748103</v>
      </c>
      <c r="J96" s="43">
        <f t="shared" si="39"/>
        <v>0.25339632029066927</v>
      </c>
      <c r="K96" s="43">
        <f t="shared" si="40"/>
        <v>0</v>
      </c>
      <c r="L96" s="29"/>
      <c r="M96" s="30">
        <f t="shared" ref="M96:M111" si="48">I96+J96-K96-L96</f>
        <v>0.51402872471815031</v>
      </c>
      <c r="N96" s="30">
        <f t="shared" ref="N96:N111" si="49">M96</f>
        <v>0.51402872471815031</v>
      </c>
      <c r="O96" s="43">
        <f t="shared" si="41"/>
        <v>0.25339632029066927</v>
      </c>
      <c r="P96" s="43">
        <f t="shared" si="42"/>
        <v>0</v>
      </c>
      <c r="Q96" s="29"/>
      <c r="R96" s="30">
        <f t="shared" ref="R96:R111" si="50">N96+O96-P96-Q96</f>
        <v>0.76742504500881958</v>
      </c>
      <c r="S96" s="30">
        <f t="shared" ref="S96:S111" si="51">R96</f>
        <v>0.76742504500881958</v>
      </c>
      <c r="T96" s="43">
        <f t="shared" si="43"/>
        <v>0.25339632029066927</v>
      </c>
      <c r="U96" s="43">
        <f t="shared" si="44"/>
        <v>0</v>
      </c>
      <c r="V96" s="29"/>
      <c r="W96" s="30">
        <f t="shared" ref="W96:W111" si="52">S96+T96-U96-V96</f>
        <v>1.0208213652994889</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25.54347256263798</v>
      </c>
      <c r="E98" s="43">
        <f t="shared" si="37"/>
        <v>6.0400728429070103</v>
      </c>
      <c r="F98" s="43">
        <f t="shared" si="38"/>
        <v>0</v>
      </c>
      <c r="G98" s="44"/>
      <c r="H98" s="45">
        <f t="shared" si="46"/>
        <v>31.583545405544989</v>
      </c>
      <c r="I98" s="30">
        <f t="shared" si="47"/>
        <v>31.583545405544989</v>
      </c>
      <c r="J98" s="43">
        <f t="shared" si="39"/>
        <v>6.0400728429070103</v>
      </c>
      <c r="K98" s="43">
        <f t="shared" si="40"/>
        <v>0</v>
      </c>
      <c r="L98" s="29"/>
      <c r="M98" s="30">
        <f t="shared" si="48"/>
        <v>37.623618248451997</v>
      </c>
      <c r="N98" s="30">
        <f t="shared" si="49"/>
        <v>37.623618248451997</v>
      </c>
      <c r="O98" s="43">
        <f t="shared" si="41"/>
        <v>6.0400728429070103</v>
      </c>
      <c r="P98" s="43">
        <f t="shared" si="42"/>
        <v>0</v>
      </c>
      <c r="Q98" s="29"/>
      <c r="R98" s="30">
        <f t="shared" si="50"/>
        <v>43.663691091359006</v>
      </c>
      <c r="S98" s="30">
        <f t="shared" si="51"/>
        <v>43.663691091359006</v>
      </c>
      <c r="T98" s="43">
        <f t="shared" si="43"/>
        <v>6.0400728429070103</v>
      </c>
      <c r="U98" s="43">
        <f t="shared" si="44"/>
        <v>0</v>
      </c>
      <c r="V98" s="29"/>
      <c r="W98" s="30">
        <f t="shared" si="52"/>
        <v>49.703763934266014</v>
      </c>
    </row>
    <row r="99" spans="1:23" x14ac:dyDescent="0.3">
      <c r="A99" s="46">
        <f t="shared" si="45"/>
        <v>3.3399999999999999E-2</v>
      </c>
      <c r="B99" s="41">
        <f t="shared" si="53"/>
        <v>5</v>
      </c>
      <c r="C99" s="42" t="s">
        <v>4</v>
      </c>
      <c r="D99" s="45">
        <f t="shared" si="36"/>
        <v>11.255896026898409</v>
      </c>
      <c r="E99" s="43">
        <f t="shared" si="37"/>
        <v>4.534197111901177</v>
      </c>
      <c r="F99" s="43">
        <f t="shared" si="38"/>
        <v>0</v>
      </c>
      <c r="G99" s="44"/>
      <c r="H99" s="45">
        <f t="shared" si="46"/>
        <v>15.790093138799586</v>
      </c>
      <c r="I99" s="30">
        <f t="shared" si="47"/>
        <v>15.790093138799586</v>
      </c>
      <c r="J99" s="43">
        <f t="shared" si="39"/>
        <v>4.844376735188848</v>
      </c>
      <c r="K99" s="43">
        <f t="shared" si="40"/>
        <v>0</v>
      </c>
      <c r="L99" s="29"/>
      <c r="M99" s="30">
        <f t="shared" si="48"/>
        <v>20.634469873988433</v>
      </c>
      <c r="N99" s="30">
        <f t="shared" si="49"/>
        <v>20.634469873988433</v>
      </c>
      <c r="O99" s="43">
        <f t="shared" si="41"/>
        <v>4.844376735188848</v>
      </c>
      <c r="P99" s="43">
        <f t="shared" si="42"/>
        <v>0</v>
      </c>
      <c r="Q99" s="29"/>
      <c r="R99" s="30">
        <f t="shared" si="50"/>
        <v>25.478846609177282</v>
      </c>
      <c r="S99" s="30">
        <f t="shared" si="51"/>
        <v>25.478846609177282</v>
      </c>
      <c r="T99" s="43">
        <f t="shared" si="43"/>
        <v>4.844376735188848</v>
      </c>
      <c r="U99" s="43">
        <f t="shared" si="44"/>
        <v>0</v>
      </c>
      <c r="V99" s="29"/>
      <c r="W99" s="30">
        <f t="shared" si="52"/>
        <v>30.323223344366131</v>
      </c>
    </row>
    <row r="100" spans="1:23" x14ac:dyDescent="0.3">
      <c r="A100" s="46">
        <f t="shared" si="45"/>
        <v>5.28E-2</v>
      </c>
      <c r="B100" s="41">
        <f t="shared" si="53"/>
        <v>6</v>
      </c>
      <c r="C100" s="42" t="s">
        <v>5</v>
      </c>
      <c r="D100" s="45">
        <f t="shared" si="36"/>
        <v>66.267363849545021</v>
      </c>
      <c r="E100" s="43">
        <f t="shared" si="37"/>
        <v>21.09617036597151</v>
      </c>
      <c r="F100" s="43">
        <f t="shared" si="38"/>
        <v>0</v>
      </c>
      <c r="G100" s="44"/>
      <c r="H100" s="45">
        <f t="shared" si="46"/>
        <v>87.363534215516523</v>
      </c>
      <c r="I100" s="30">
        <f t="shared" si="47"/>
        <v>87.363534215516523</v>
      </c>
      <c r="J100" s="43">
        <f t="shared" si="39"/>
        <v>24.34241336597151</v>
      </c>
      <c r="K100" s="43">
        <f t="shared" si="40"/>
        <v>0</v>
      </c>
      <c r="L100" s="29"/>
      <c r="M100" s="30">
        <f t="shared" si="48"/>
        <v>111.70594758148803</v>
      </c>
      <c r="N100" s="30">
        <f t="shared" si="49"/>
        <v>111.70594758148803</v>
      </c>
      <c r="O100" s="43">
        <f t="shared" si="41"/>
        <v>24.568199365971509</v>
      </c>
      <c r="P100" s="43">
        <f t="shared" si="42"/>
        <v>0</v>
      </c>
      <c r="Q100" s="29"/>
      <c r="R100" s="30">
        <f t="shared" si="50"/>
        <v>136.27414694745954</v>
      </c>
      <c r="S100" s="30">
        <f t="shared" si="51"/>
        <v>136.27414694745954</v>
      </c>
      <c r="T100" s="43">
        <f t="shared" si="43"/>
        <v>24.568199365971509</v>
      </c>
      <c r="U100" s="43">
        <f t="shared" si="44"/>
        <v>0</v>
      </c>
      <c r="V100" s="29"/>
      <c r="W100" s="30">
        <f t="shared" si="52"/>
        <v>160.84234631343105</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0</v>
      </c>
      <c r="E103" s="43">
        <f t="shared" si="37"/>
        <v>0</v>
      </c>
      <c r="F103" s="43">
        <f t="shared" si="38"/>
        <v>0</v>
      </c>
      <c r="G103" s="44"/>
      <c r="H103" s="45">
        <f t="shared" si="46"/>
        <v>0</v>
      </c>
      <c r="I103" s="30">
        <f t="shared" si="47"/>
        <v>0</v>
      </c>
      <c r="J103" s="43">
        <f t="shared" si="39"/>
        <v>0</v>
      </c>
      <c r="K103" s="43">
        <f t="shared" si="40"/>
        <v>0</v>
      </c>
      <c r="L103" s="29"/>
      <c r="M103" s="30">
        <f t="shared" si="48"/>
        <v>0</v>
      </c>
      <c r="N103" s="30">
        <f t="shared" si="49"/>
        <v>0</v>
      </c>
      <c r="O103" s="43">
        <f t="shared" si="41"/>
        <v>0</v>
      </c>
      <c r="P103" s="43">
        <f t="shared" si="42"/>
        <v>0</v>
      </c>
      <c r="Q103" s="29"/>
      <c r="R103" s="30">
        <f t="shared" si="50"/>
        <v>0</v>
      </c>
      <c r="S103" s="30">
        <f t="shared" si="51"/>
        <v>0</v>
      </c>
      <c r="T103" s="43">
        <f t="shared" si="43"/>
        <v>0</v>
      </c>
      <c r="U103" s="43">
        <f t="shared" si="44"/>
        <v>0</v>
      </c>
      <c r="V103" s="29"/>
      <c r="W103" s="30">
        <f t="shared" si="52"/>
        <v>0</v>
      </c>
    </row>
    <row r="104" spans="1:23" x14ac:dyDescent="0.3">
      <c r="A104" s="46">
        <f t="shared" si="45"/>
        <v>9.5000000000000001E-2</v>
      </c>
      <c r="B104" s="41">
        <f t="shared" si="53"/>
        <v>10</v>
      </c>
      <c r="C104" s="42" t="s">
        <v>9</v>
      </c>
      <c r="D104" s="45">
        <f t="shared" si="36"/>
        <v>1.8563042207684461</v>
      </c>
      <c r="E104" s="43">
        <f t="shared" si="37"/>
        <v>0.33750985832153563</v>
      </c>
      <c r="F104" s="43">
        <f t="shared" si="38"/>
        <v>0</v>
      </c>
      <c r="G104" s="44"/>
      <c r="H104" s="45">
        <f t="shared" si="46"/>
        <v>2.1938140790899818</v>
      </c>
      <c r="I104" s="30">
        <f t="shared" si="47"/>
        <v>2.1938140790899818</v>
      </c>
      <c r="J104" s="43">
        <f t="shared" si="39"/>
        <v>0.33750985832153563</v>
      </c>
      <c r="K104" s="43">
        <f t="shared" si="40"/>
        <v>0</v>
      </c>
      <c r="L104" s="29"/>
      <c r="M104" s="30">
        <f t="shared" si="48"/>
        <v>2.5313239374115173</v>
      </c>
      <c r="N104" s="30">
        <f t="shared" si="49"/>
        <v>2.5313239374115173</v>
      </c>
      <c r="O104" s="43">
        <f t="shared" si="41"/>
        <v>4.9874938577878752E-2</v>
      </c>
      <c r="P104" s="43">
        <f t="shared" si="42"/>
        <v>0</v>
      </c>
      <c r="Q104" s="29"/>
      <c r="R104" s="30">
        <f t="shared" si="50"/>
        <v>2.5811988759893962</v>
      </c>
      <c r="S104" s="30">
        <f t="shared" si="51"/>
        <v>2.5811988759893962</v>
      </c>
      <c r="T104" s="43">
        <f t="shared" si="43"/>
        <v>4.9874938577878732E-2</v>
      </c>
      <c r="U104" s="43">
        <f t="shared" si="44"/>
        <v>0</v>
      </c>
      <c r="V104" s="29"/>
      <c r="W104" s="30">
        <f t="shared" si="52"/>
        <v>2.6310738145672752</v>
      </c>
    </row>
    <row r="105" spans="1:23" x14ac:dyDescent="0.3">
      <c r="A105" s="46">
        <f t="shared" si="45"/>
        <v>6.3299999999999995E-2</v>
      </c>
      <c r="B105" s="41">
        <f t="shared" si="53"/>
        <v>11</v>
      </c>
      <c r="C105" s="42" t="s">
        <v>10</v>
      </c>
      <c r="D105" s="45">
        <f t="shared" si="36"/>
        <v>0</v>
      </c>
      <c r="E105" s="43">
        <f t="shared" si="37"/>
        <v>0</v>
      </c>
      <c r="F105" s="43">
        <f t="shared" si="38"/>
        <v>0</v>
      </c>
      <c r="G105" s="44"/>
      <c r="H105" s="45">
        <f t="shared" si="46"/>
        <v>0</v>
      </c>
      <c r="I105" s="30">
        <f t="shared" si="47"/>
        <v>0</v>
      </c>
      <c r="J105" s="43">
        <f t="shared" si="39"/>
        <v>0</v>
      </c>
      <c r="K105" s="43">
        <f t="shared" si="40"/>
        <v>0</v>
      </c>
      <c r="L105" s="29"/>
      <c r="M105" s="30">
        <f t="shared" si="48"/>
        <v>0</v>
      </c>
      <c r="N105" s="30">
        <f t="shared" si="49"/>
        <v>0</v>
      </c>
      <c r="O105" s="43">
        <f t="shared" si="41"/>
        <v>0</v>
      </c>
      <c r="P105" s="43">
        <f t="shared" si="42"/>
        <v>0</v>
      </c>
      <c r="Q105" s="29"/>
      <c r="R105" s="30">
        <f t="shared" si="50"/>
        <v>0</v>
      </c>
      <c r="S105" s="30">
        <f t="shared" si="51"/>
        <v>0</v>
      </c>
      <c r="T105" s="43">
        <f t="shared" si="43"/>
        <v>0</v>
      </c>
      <c r="U105" s="43">
        <f t="shared" si="44"/>
        <v>0</v>
      </c>
      <c r="V105" s="29"/>
      <c r="W105" s="30">
        <f t="shared" si="52"/>
        <v>0</v>
      </c>
    </row>
    <row r="106" spans="1:23" x14ac:dyDescent="0.3">
      <c r="A106" s="46">
        <f t="shared" si="45"/>
        <v>6.3299999999999995E-2</v>
      </c>
      <c r="B106" s="41">
        <f t="shared" si="53"/>
        <v>12</v>
      </c>
      <c r="C106" s="42" t="s">
        <v>11</v>
      </c>
      <c r="D106" s="45">
        <f t="shared" si="36"/>
        <v>0.49576643065425002</v>
      </c>
      <c r="E106" s="43">
        <f t="shared" si="37"/>
        <v>0.1509581722617</v>
      </c>
      <c r="F106" s="43">
        <f t="shared" si="38"/>
        <v>0</v>
      </c>
      <c r="G106" s="44"/>
      <c r="H106" s="45">
        <f t="shared" si="46"/>
        <v>0.64672460291595002</v>
      </c>
      <c r="I106" s="30">
        <f t="shared" si="47"/>
        <v>0.64672460291595002</v>
      </c>
      <c r="J106" s="43">
        <f t="shared" si="39"/>
        <v>0.1509581722617</v>
      </c>
      <c r="K106" s="43">
        <f t="shared" si="40"/>
        <v>0</v>
      </c>
      <c r="L106" s="29"/>
      <c r="M106" s="30">
        <f t="shared" si="48"/>
        <v>0.79768277517765007</v>
      </c>
      <c r="N106" s="30">
        <f t="shared" si="49"/>
        <v>0.79768277517765007</v>
      </c>
      <c r="O106" s="43">
        <f t="shared" si="41"/>
        <v>0.1509581722617</v>
      </c>
      <c r="P106" s="43">
        <f t="shared" si="42"/>
        <v>0</v>
      </c>
      <c r="Q106" s="29"/>
      <c r="R106" s="30">
        <f t="shared" si="50"/>
        <v>0.94864094743935001</v>
      </c>
      <c r="S106" s="30">
        <f t="shared" si="51"/>
        <v>0.94864094743935001</v>
      </c>
      <c r="T106" s="43">
        <f t="shared" si="43"/>
        <v>0.1509581722617</v>
      </c>
      <c r="U106" s="43">
        <f t="shared" si="44"/>
        <v>0</v>
      </c>
      <c r="V106" s="29"/>
      <c r="W106" s="30">
        <f t="shared" si="52"/>
        <v>1.09959911970105</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105.53926517464093</v>
      </c>
      <c r="E112" s="36">
        <f t="shared" si="57"/>
        <v>32.299078671653604</v>
      </c>
      <c r="F112" s="36">
        <f t="shared" si="57"/>
        <v>0</v>
      </c>
      <c r="G112" s="36">
        <f t="shared" si="57"/>
        <v>0</v>
      </c>
      <c r="H112" s="36">
        <f t="shared" si="57"/>
        <v>137.83834384629452</v>
      </c>
      <c r="I112" s="36">
        <f t="shared" si="57"/>
        <v>137.83834384629452</v>
      </c>
      <c r="J112" s="36">
        <f t="shared" si="57"/>
        <v>35.968727294941282</v>
      </c>
      <c r="K112" s="36">
        <f t="shared" si="57"/>
        <v>0</v>
      </c>
      <c r="L112" s="36">
        <f t="shared" si="57"/>
        <v>0</v>
      </c>
      <c r="M112" s="36">
        <f t="shared" si="57"/>
        <v>173.80707114123581</v>
      </c>
      <c r="N112" s="36">
        <f t="shared" si="57"/>
        <v>173.80707114123581</v>
      </c>
      <c r="O112" s="36">
        <f t="shared" si="57"/>
        <v>35.906878375197621</v>
      </c>
      <c r="P112" s="36">
        <f t="shared" si="57"/>
        <v>0</v>
      </c>
      <c r="Q112" s="36">
        <f t="shared" si="57"/>
        <v>0</v>
      </c>
      <c r="R112" s="36">
        <f t="shared" si="57"/>
        <v>209.71394951643339</v>
      </c>
      <c r="S112" s="36">
        <f t="shared" si="57"/>
        <v>209.71394951643339</v>
      </c>
      <c r="T112" s="36">
        <f t="shared" si="57"/>
        <v>35.906878375197621</v>
      </c>
      <c r="U112" s="36">
        <f t="shared" si="57"/>
        <v>0</v>
      </c>
      <c r="V112" s="36">
        <f t="shared" si="57"/>
        <v>0</v>
      </c>
      <c r="W112" s="36">
        <f t="shared" si="57"/>
        <v>245.62082789163102</v>
      </c>
    </row>
    <row r="113" spans="2:23" ht="16" x14ac:dyDescent="0.3">
      <c r="B113" s="38"/>
      <c r="C113" s="51"/>
      <c r="D113" s="54"/>
      <c r="E113" s="53">
        <f>T86-1</f>
        <v>15.356164383561641</v>
      </c>
      <c r="F113" s="54"/>
      <c r="G113" s="54"/>
      <c r="H113" s="54"/>
      <c r="J113" s="53">
        <f>E113-1</f>
        <v>14.356164383561641</v>
      </c>
      <c r="O113" s="53">
        <f>J113-1</f>
        <v>13.356164383561641</v>
      </c>
      <c r="T113" s="53">
        <f>O113-1</f>
        <v>12.356164383561641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0.11958602522929658</v>
      </c>
      <c r="E122" s="43">
        <f t="shared" si="58"/>
        <v>0</v>
      </c>
      <c r="F122" s="43">
        <f t="shared" si="58"/>
        <v>0</v>
      </c>
      <c r="G122" s="43">
        <f t="shared" si="58"/>
        <v>0</v>
      </c>
      <c r="H122" s="43">
        <f>D122+E122-F122-G122</f>
        <v>0.11958602522929658</v>
      </c>
      <c r="I122" s="43">
        <f t="shared" ref="I122:L137" si="59">I14-I68</f>
        <v>0.11958602522929658</v>
      </c>
      <c r="J122" s="43">
        <f t="shared" si="59"/>
        <v>0</v>
      </c>
      <c r="K122" s="43">
        <f t="shared" si="59"/>
        <v>0</v>
      </c>
      <c r="L122" s="43">
        <f t="shared" si="59"/>
        <v>0</v>
      </c>
      <c r="M122" s="45">
        <f>I122+J122-K122-L122</f>
        <v>0.11958602522929658</v>
      </c>
      <c r="N122" s="43">
        <f t="shared" ref="N122:Q137" si="60">N14-N68</f>
        <v>0.11958602522929658</v>
      </c>
      <c r="O122" s="43">
        <f t="shared" si="60"/>
        <v>0</v>
      </c>
      <c r="P122" s="43">
        <f t="shared" si="60"/>
        <v>0</v>
      </c>
      <c r="Q122" s="43">
        <f t="shared" si="60"/>
        <v>0</v>
      </c>
      <c r="R122" s="43">
        <f>N122+O122-P122-Q122</f>
        <v>0.11958602522929658</v>
      </c>
      <c r="S122" s="43">
        <f t="shared" ref="S122:V137" si="61">S14-S68</f>
        <v>0.11958602522929658</v>
      </c>
      <c r="T122" s="43">
        <f t="shared" si="61"/>
        <v>0</v>
      </c>
      <c r="U122" s="43">
        <f t="shared" si="61"/>
        <v>0</v>
      </c>
      <c r="V122" s="43">
        <f t="shared" si="61"/>
        <v>0</v>
      </c>
      <c r="W122" s="45">
        <f>S122+T122-U122-V122</f>
        <v>0.11958602522929658</v>
      </c>
    </row>
    <row r="123" spans="2:23" x14ac:dyDescent="0.3">
      <c r="B123" s="41">
        <f>B122+1</f>
        <v>2</v>
      </c>
      <c r="C123" s="42" t="s">
        <v>1</v>
      </c>
      <c r="D123" s="43">
        <f t="shared" si="58"/>
        <v>0.77006412680760894</v>
      </c>
      <c r="E123" s="43">
        <f t="shared" si="58"/>
        <v>-2.9770737050692775E-3</v>
      </c>
      <c r="F123" s="43">
        <f t="shared" si="58"/>
        <v>0</v>
      </c>
      <c r="G123" s="43">
        <f t="shared" si="58"/>
        <v>0</v>
      </c>
      <c r="H123" s="43">
        <f t="shared" ref="H123:H138" si="62">D123+E123-F123-G123</f>
        <v>0.76708705310253966</v>
      </c>
      <c r="I123" s="43">
        <f t="shared" si="59"/>
        <v>0.76708705310253966</v>
      </c>
      <c r="J123" s="43">
        <f t="shared" si="59"/>
        <v>-2.6944320290669274E-2</v>
      </c>
      <c r="K123" s="43">
        <f t="shared" si="59"/>
        <v>0</v>
      </c>
      <c r="L123" s="43">
        <f t="shared" si="59"/>
        <v>0</v>
      </c>
      <c r="M123" s="45">
        <f t="shared" ref="M123:M138" si="63">I123+J123-K123-L123</f>
        <v>0.74014273281187037</v>
      </c>
      <c r="N123" s="43">
        <f t="shared" si="60"/>
        <v>0.74014273281187037</v>
      </c>
      <c r="O123" s="43">
        <f t="shared" si="60"/>
        <v>-2.6944320290669274E-2</v>
      </c>
      <c r="P123" s="43">
        <f t="shared" si="60"/>
        <v>0</v>
      </c>
      <c r="Q123" s="43">
        <f t="shared" si="60"/>
        <v>0</v>
      </c>
      <c r="R123" s="43">
        <f t="shared" ref="R123:R138" si="64">N123+O123-P123-Q123</f>
        <v>0.71319841252120109</v>
      </c>
      <c r="S123" s="43">
        <f t="shared" si="61"/>
        <v>0.7131984125212012</v>
      </c>
      <c r="T123" s="43">
        <f t="shared" si="61"/>
        <v>-2.6944320290669274E-2</v>
      </c>
      <c r="U123" s="43">
        <f t="shared" si="61"/>
        <v>0</v>
      </c>
      <c r="V123" s="43">
        <f t="shared" si="61"/>
        <v>0</v>
      </c>
      <c r="W123" s="45">
        <f t="shared" ref="W123:W138" si="65">S123+T123-U123-V123</f>
        <v>0.68625409223053191</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83.350143012442629</v>
      </c>
      <c r="E125" s="43">
        <f t="shared" si="58"/>
        <v>6.6937482415361877</v>
      </c>
      <c r="F125" s="43">
        <f t="shared" si="58"/>
        <v>0</v>
      </c>
      <c r="G125" s="43">
        <f t="shared" si="58"/>
        <v>0</v>
      </c>
      <c r="H125" s="43">
        <f t="shared" si="62"/>
        <v>90.043891253978813</v>
      </c>
      <c r="I125" s="43">
        <f t="shared" si="59"/>
        <v>90.043891253978799</v>
      </c>
      <c r="J125" s="43">
        <f t="shared" si="59"/>
        <v>10.888100863648191</v>
      </c>
      <c r="K125" s="43">
        <f t="shared" si="59"/>
        <v>0</v>
      </c>
      <c r="L125" s="43">
        <f t="shared" si="59"/>
        <v>0</v>
      </c>
      <c r="M125" s="45">
        <f t="shared" si="63"/>
        <v>100.93199211762699</v>
      </c>
      <c r="N125" s="43">
        <f t="shared" si="60"/>
        <v>100.931992117627</v>
      </c>
      <c r="O125" s="43">
        <f t="shared" si="60"/>
        <v>-6.0400728429070103</v>
      </c>
      <c r="P125" s="43">
        <f t="shared" si="60"/>
        <v>0</v>
      </c>
      <c r="Q125" s="43">
        <f t="shared" si="60"/>
        <v>0</v>
      </c>
      <c r="R125" s="43">
        <f t="shared" si="64"/>
        <v>94.891919274719996</v>
      </c>
      <c r="S125" s="43">
        <f t="shared" si="61"/>
        <v>94.891919274719982</v>
      </c>
      <c r="T125" s="43">
        <f t="shared" si="61"/>
        <v>-6.0400728429070103</v>
      </c>
      <c r="U125" s="43">
        <f t="shared" si="61"/>
        <v>0</v>
      </c>
      <c r="V125" s="43">
        <f t="shared" si="61"/>
        <v>0</v>
      </c>
      <c r="W125" s="45">
        <f t="shared" si="65"/>
        <v>88.851846431812973</v>
      </c>
    </row>
    <row r="126" spans="2:23" x14ac:dyDescent="0.3">
      <c r="B126" s="41">
        <f t="shared" si="66"/>
        <v>5</v>
      </c>
      <c r="C126" s="42" t="s">
        <v>4</v>
      </c>
      <c r="D126" s="43">
        <f t="shared" si="58"/>
        <v>31.95086270650841</v>
      </c>
      <c r="E126" s="43">
        <f t="shared" si="58"/>
        <v>9.4465640978286487</v>
      </c>
      <c r="F126" s="43">
        <f t="shared" si="58"/>
        <v>0</v>
      </c>
      <c r="G126" s="43">
        <f t="shared" si="58"/>
        <v>0</v>
      </c>
      <c r="H126" s="43">
        <f t="shared" si="62"/>
        <v>41.397426804337059</v>
      </c>
      <c r="I126" s="43">
        <f t="shared" si="59"/>
        <v>41.397426804337059</v>
      </c>
      <c r="J126" s="43">
        <f t="shared" si="59"/>
        <v>4.4091995933631489</v>
      </c>
      <c r="K126" s="43">
        <f t="shared" si="59"/>
        <v>0</v>
      </c>
      <c r="L126" s="43">
        <f t="shared" si="59"/>
        <v>0</v>
      </c>
      <c r="M126" s="45">
        <f t="shared" si="63"/>
        <v>45.806626397700207</v>
      </c>
      <c r="N126" s="43">
        <f t="shared" si="60"/>
        <v>45.806626397700207</v>
      </c>
      <c r="O126" s="43">
        <f t="shared" si="60"/>
        <v>62.275934543461162</v>
      </c>
      <c r="P126" s="43">
        <f t="shared" si="60"/>
        <v>0</v>
      </c>
      <c r="Q126" s="43">
        <f t="shared" si="60"/>
        <v>0</v>
      </c>
      <c r="R126" s="43">
        <f t="shared" si="64"/>
        <v>108.08256094116138</v>
      </c>
      <c r="S126" s="43">
        <f t="shared" si="61"/>
        <v>108.08256094116138</v>
      </c>
      <c r="T126" s="43">
        <f t="shared" si="61"/>
        <v>7.1291325113864934</v>
      </c>
      <c r="U126" s="43">
        <f t="shared" si="61"/>
        <v>0</v>
      </c>
      <c r="V126" s="43">
        <f t="shared" si="61"/>
        <v>0</v>
      </c>
      <c r="W126" s="45">
        <f t="shared" si="65"/>
        <v>115.21169345254786</v>
      </c>
    </row>
    <row r="127" spans="2:23" x14ac:dyDescent="0.3">
      <c r="B127" s="41">
        <f t="shared" si="66"/>
        <v>6</v>
      </c>
      <c r="C127" s="42" t="s">
        <v>5</v>
      </c>
      <c r="D127" s="43">
        <f t="shared" si="58"/>
        <v>166.6585308257545</v>
      </c>
      <c r="E127" s="43">
        <f t="shared" si="58"/>
        <v>59.794423003897286</v>
      </c>
      <c r="F127" s="43">
        <f t="shared" si="58"/>
        <v>0.13562325355569679</v>
      </c>
      <c r="G127" s="43">
        <f t="shared" si="58"/>
        <v>0</v>
      </c>
      <c r="H127" s="43">
        <f t="shared" si="62"/>
        <v>226.31733057609608</v>
      </c>
      <c r="I127" s="43">
        <f t="shared" si="59"/>
        <v>226.31733057609611</v>
      </c>
      <c r="J127" s="43">
        <f t="shared" si="59"/>
        <v>49.604665683018084</v>
      </c>
      <c r="K127" s="43">
        <f t="shared" si="59"/>
        <v>0</v>
      </c>
      <c r="L127" s="43">
        <f t="shared" si="59"/>
        <v>0</v>
      </c>
      <c r="M127" s="45">
        <f t="shared" si="63"/>
        <v>275.92199625911417</v>
      </c>
      <c r="N127" s="43">
        <f t="shared" si="60"/>
        <v>275.92199625911417</v>
      </c>
      <c r="O127" s="43">
        <f t="shared" si="60"/>
        <v>13.742330764348488</v>
      </c>
      <c r="P127" s="43">
        <f t="shared" si="60"/>
        <v>0</v>
      </c>
      <c r="Q127" s="43">
        <f t="shared" si="60"/>
        <v>0</v>
      </c>
      <c r="R127" s="43">
        <f t="shared" si="64"/>
        <v>289.66432702346265</v>
      </c>
      <c r="S127" s="43">
        <f t="shared" si="61"/>
        <v>289.66432702346265</v>
      </c>
      <c r="T127" s="43">
        <f t="shared" si="61"/>
        <v>-13.588634699304844</v>
      </c>
      <c r="U127" s="43">
        <f t="shared" si="61"/>
        <v>0</v>
      </c>
      <c r="V127" s="43">
        <f t="shared" si="61"/>
        <v>0</v>
      </c>
      <c r="W127" s="45">
        <f t="shared" si="65"/>
        <v>276.07569232415779</v>
      </c>
    </row>
    <row r="128" spans="2:23" x14ac:dyDescent="0.3">
      <c r="B128" s="41">
        <f t="shared" si="66"/>
        <v>7</v>
      </c>
      <c r="C128" s="42" t="s">
        <v>6</v>
      </c>
      <c r="D128" s="43">
        <f t="shared" si="58"/>
        <v>0</v>
      </c>
      <c r="E128" s="43">
        <f t="shared" si="58"/>
        <v>0</v>
      </c>
      <c r="F128" s="43">
        <f t="shared" si="58"/>
        <v>0</v>
      </c>
      <c r="G128" s="43">
        <f t="shared" si="58"/>
        <v>0</v>
      </c>
      <c r="H128" s="43">
        <f t="shared" si="62"/>
        <v>0</v>
      </c>
      <c r="I128" s="43">
        <f t="shared" si="59"/>
        <v>0</v>
      </c>
      <c r="J128" s="43">
        <f t="shared" si="59"/>
        <v>0</v>
      </c>
      <c r="K128" s="43">
        <f t="shared" si="59"/>
        <v>0</v>
      </c>
      <c r="L128" s="43">
        <f t="shared" si="59"/>
        <v>0</v>
      </c>
      <c r="M128" s="45">
        <f t="shared" si="63"/>
        <v>0</v>
      </c>
      <c r="N128" s="43">
        <f t="shared" si="60"/>
        <v>0</v>
      </c>
      <c r="O128" s="43">
        <f t="shared" si="60"/>
        <v>0</v>
      </c>
      <c r="P128" s="43">
        <f t="shared" si="60"/>
        <v>0</v>
      </c>
      <c r="Q128" s="43">
        <f t="shared" si="60"/>
        <v>0</v>
      </c>
      <c r="R128" s="43">
        <f t="shared" si="64"/>
        <v>0</v>
      </c>
      <c r="S128" s="43">
        <f t="shared" si="61"/>
        <v>0</v>
      </c>
      <c r="T128" s="43">
        <f t="shared" si="61"/>
        <v>0</v>
      </c>
      <c r="U128" s="43">
        <f t="shared" si="61"/>
        <v>0</v>
      </c>
      <c r="V128" s="43">
        <f t="shared" si="61"/>
        <v>0</v>
      </c>
      <c r="W128" s="45">
        <f t="shared" si="65"/>
        <v>0</v>
      </c>
    </row>
    <row r="129" spans="2:33" x14ac:dyDescent="0.3">
      <c r="B129" s="41">
        <f t="shared" si="66"/>
        <v>8</v>
      </c>
      <c r="C129" s="42" t="s">
        <v>7</v>
      </c>
      <c r="D129" s="43">
        <f t="shared" si="58"/>
        <v>0</v>
      </c>
      <c r="E129" s="43">
        <f t="shared" si="58"/>
        <v>0</v>
      </c>
      <c r="F129" s="43">
        <f t="shared" si="58"/>
        <v>0</v>
      </c>
      <c r="G129" s="43">
        <f t="shared" si="58"/>
        <v>0</v>
      </c>
      <c r="H129" s="43">
        <f t="shared" si="62"/>
        <v>0</v>
      </c>
      <c r="I129" s="43">
        <f t="shared" si="59"/>
        <v>0</v>
      </c>
      <c r="J129" s="43">
        <f t="shared" si="59"/>
        <v>0</v>
      </c>
      <c r="K129" s="43">
        <f t="shared" si="59"/>
        <v>0</v>
      </c>
      <c r="L129" s="43">
        <f t="shared" si="59"/>
        <v>0</v>
      </c>
      <c r="M129" s="45">
        <f t="shared" si="63"/>
        <v>0</v>
      </c>
      <c r="N129" s="43">
        <f t="shared" si="60"/>
        <v>0</v>
      </c>
      <c r="O129" s="43">
        <f t="shared" si="60"/>
        <v>0</v>
      </c>
      <c r="P129" s="43">
        <f t="shared" si="60"/>
        <v>0</v>
      </c>
      <c r="Q129" s="43">
        <f t="shared" si="60"/>
        <v>0</v>
      </c>
      <c r="R129" s="43">
        <f t="shared" si="64"/>
        <v>0</v>
      </c>
      <c r="S129" s="43">
        <f t="shared" si="61"/>
        <v>0</v>
      </c>
      <c r="T129" s="43">
        <f t="shared" si="61"/>
        <v>0</v>
      </c>
      <c r="U129" s="43">
        <f t="shared" si="61"/>
        <v>0</v>
      </c>
      <c r="V129" s="43">
        <f t="shared" si="61"/>
        <v>0</v>
      </c>
      <c r="W129" s="45">
        <f t="shared" si="65"/>
        <v>0</v>
      </c>
    </row>
    <row r="130" spans="2:33" x14ac:dyDescent="0.3">
      <c r="B130" s="41">
        <f t="shared" si="66"/>
        <v>9</v>
      </c>
      <c r="C130" s="42" t="s">
        <v>8</v>
      </c>
      <c r="D130" s="43">
        <f t="shared" si="58"/>
        <v>0</v>
      </c>
      <c r="E130" s="43">
        <f t="shared" si="58"/>
        <v>0</v>
      </c>
      <c r="F130" s="43">
        <f t="shared" si="58"/>
        <v>0</v>
      </c>
      <c r="G130" s="43">
        <f t="shared" si="58"/>
        <v>0</v>
      </c>
      <c r="H130" s="43">
        <f t="shared" si="62"/>
        <v>0</v>
      </c>
      <c r="I130" s="43">
        <f t="shared" si="59"/>
        <v>0</v>
      </c>
      <c r="J130" s="43">
        <f t="shared" si="59"/>
        <v>0</v>
      </c>
      <c r="K130" s="43">
        <f t="shared" si="59"/>
        <v>0</v>
      </c>
      <c r="L130" s="43">
        <f t="shared" si="59"/>
        <v>0</v>
      </c>
      <c r="M130" s="45">
        <f t="shared" si="63"/>
        <v>0</v>
      </c>
      <c r="N130" s="43">
        <f t="shared" si="60"/>
        <v>0</v>
      </c>
      <c r="O130" s="43">
        <f t="shared" si="60"/>
        <v>0</v>
      </c>
      <c r="P130" s="43">
        <f t="shared" si="60"/>
        <v>0</v>
      </c>
      <c r="Q130" s="43">
        <f t="shared" si="60"/>
        <v>0</v>
      </c>
      <c r="R130" s="43">
        <f t="shared" si="64"/>
        <v>0</v>
      </c>
      <c r="S130" s="43">
        <f t="shared" si="61"/>
        <v>0</v>
      </c>
      <c r="T130" s="43">
        <f t="shared" si="61"/>
        <v>0</v>
      </c>
      <c r="U130" s="43">
        <f t="shared" si="61"/>
        <v>0</v>
      </c>
      <c r="V130" s="43">
        <f t="shared" si="61"/>
        <v>0</v>
      </c>
      <c r="W130" s="45">
        <f t="shared" si="65"/>
        <v>0</v>
      </c>
    </row>
    <row r="131" spans="2:33" x14ac:dyDescent="0.3">
      <c r="B131" s="41">
        <f t="shared" si="66"/>
        <v>10</v>
      </c>
      <c r="C131" s="42" t="s">
        <v>9</v>
      </c>
      <c r="D131" s="43">
        <f t="shared" si="58"/>
        <v>3.0464705632707032</v>
      </c>
      <c r="E131" s="43">
        <f t="shared" si="58"/>
        <v>-0.33750985832153563</v>
      </c>
      <c r="F131" s="43">
        <f t="shared" si="58"/>
        <v>0</v>
      </c>
      <c r="G131" s="43">
        <f t="shared" si="58"/>
        <v>0</v>
      </c>
      <c r="H131" s="43">
        <f t="shared" si="62"/>
        <v>2.7089607049491677</v>
      </c>
      <c r="I131" s="43">
        <f t="shared" si="59"/>
        <v>2.7089607049491673</v>
      </c>
      <c r="J131" s="43">
        <f t="shared" si="59"/>
        <v>-0.33750985832153563</v>
      </c>
      <c r="K131" s="43">
        <f t="shared" si="59"/>
        <v>0</v>
      </c>
      <c r="L131" s="43">
        <f t="shared" si="59"/>
        <v>0</v>
      </c>
      <c r="M131" s="45">
        <f t="shared" si="63"/>
        <v>2.3714508466276318</v>
      </c>
      <c r="N131" s="43">
        <f t="shared" si="60"/>
        <v>2.3714508466276314</v>
      </c>
      <c r="O131" s="43">
        <f t="shared" si="60"/>
        <v>-0.33750985832153563</v>
      </c>
      <c r="P131" s="43">
        <f t="shared" si="60"/>
        <v>0</v>
      </c>
      <c r="Q131" s="43">
        <f t="shared" si="60"/>
        <v>0</v>
      </c>
      <c r="R131" s="43">
        <f t="shared" si="64"/>
        <v>2.0339409883060959</v>
      </c>
      <c r="S131" s="43">
        <f t="shared" si="61"/>
        <v>2.0339409883060959</v>
      </c>
      <c r="T131" s="43">
        <f t="shared" si="61"/>
        <v>-0.33750985832153563</v>
      </c>
      <c r="U131" s="43">
        <f t="shared" si="61"/>
        <v>0</v>
      </c>
      <c r="V131" s="43">
        <f t="shared" si="61"/>
        <v>0</v>
      </c>
      <c r="W131" s="45">
        <f t="shared" si="65"/>
        <v>1.6964311299845602</v>
      </c>
    </row>
    <row r="132" spans="2:33" x14ac:dyDescent="0.3">
      <c r="B132" s="41">
        <f t="shared" si="66"/>
        <v>11</v>
      </c>
      <c r="C132" s="42" t="s">
        <v>10</v>
      </c>
      <c r="D132" s="43">
        <f t="shared" si="58"/>
        <v>0</v>
      </c>
      <c r="E132" s="43">
        <f t="shared" si="58"/>
        <v>0</v>
      </c>
      <c r="F132" s="43">
        <f t="shared" si="58"/>
        <v>0</v>
      </c>
      <c r="G132" s="43">
        <f t="shared" si="58"/>
        <v>0</v>
      </c>
      <c r="H132" s="43">
        <f t="shared" si="62"/>
        <v>0</v>
      </c>
      <c r="I132" s="43">
        <f t="shared" si="59"/>
        <v>0</v>
      </c>
      <c r="J132" s="43">
        <f t="shared" si="59"/>
        <v>0</v>
      </c>
      <c r="K132" s="43">
        <f t="shared" si="59"/>
        <v>0</v>
      </c>
      <c r="L132" s="43">
        <f t="shared" si="59"/>
        <v>0</v>
      </c>
      <c r="M132" s="45">
        <f t="shared" si="63"/>
        <v>0</v>
      </c>
      <c r="N132" s="43">
        <f t="shared" si="60"/>
        <v>0</v>
      </c>
      <c r="O132" s="43">
        <f t="shared" si="60"/>
        <v>0</v>
      </c>
      <c r="P132" s="43">
        <f t="shared" si="60"/>
        <v>0</v>
      </c>
      <c r="Q132" s="43">
        <f t="shared" si="60"/>
        <v>0</v>
      </c>
      <c r="R132" s="43">
        <f t="shared" si="64"/>
        <v>0</v>
      </c>
      <c r="S132" s="43">
        <f t="shared" si="61"/>
        <v>0</v>
      </c>
      <c r="T132" s="43">
        <f t="shared" si="61"/>
        <v>0</v>
      </c>
      <c r="U132" s="43">
        <f t="shared" si="61"/>
        <v>0</v>
      </c>
      <c r="V132" s="43">
        <f t="shared" si="61"/>
        <v>0</v>
      </c>
      <c r="W132" s="45">
        <f t="shared" si="65"/>
        <v>0</v>
      </c>
    </row>
    <row r="133" spans="2:33" x14ac:dyDescent="0.3">
      <c r="B133" s="41">
        <f t="shared" si="66"/>
        <v>12</v>
      </c>
      <c r="C133" s="42" t="s">
        <v>11</v>
      </c>
      <c r="D133" s="43">
        <f t="shared" si="58"/>
        <v>0</v>
      </c>
      <c r="E133" s="43">
        <f t="shared" si="58"/>
        <v>1.8108145000000002</v>
      </c>
      <c r="F133" s="43">
        <f t="shared" si="58"/>
        <v>0</v>
      </c>
      <c r="G133" s="43">
        <f t="shared" si="58"/>
        <v>0</v>
      </c>
      <c r="H133" s="43">
        <f t="shared" si="62"/>
        <v>1.8108145000000002</v>
      </c>
      <c r="I133" s="43">
        <f t="shared" si="59"/>
        <v>1.8108145000000002</v>
      </c>
      <c r="J133" s="43">
        <f t="shared" si="59"/>
        <v>0.69467758925410006</v>
      </c>
      <c r="K133" s="43">
        <f t="shared" si="59"/>
        <v>0.31453692638495001</v>
      </c>
      <c r="L133" s="43">
        <f t="shared" si="59"/>
        <v>0</v>
      </c>
      <c r="M133" s="45">
        <f t="shared" si="63"/>
        <v>2.1909551628691504</v>
      </c>
      <c r="N133" s="43">
        <f t="shared" si="60"/>
        <v>2.1909551628691504</v>
      </c>
      <c r="O133" s="43">
        <f t="shared" si="60"/>
        <v>-0.1509581722617</v>
      </c>
      <c r="P133" s="43">
        <f t="shared" si="60"/>
        <v>0</v>
      </c>
      <c r="Q133" s="43">
        <f t="shared" si="60"/>
        <v>0</v>
      </c>
      <c r="R133" s="43">
        <f t="shared" si="64"/>
        <v>2.0399969906074502</v>
      </c>
      <c r="S133" s="43">
        <f t="shared" si="61"/>
        <v>2.0399969906074502</v>
      </c>
      <c r="T133" s="43">
        <f t="shared" si="61"/>
        <v>-0.1509581722617</v>
      </c>
      <c r="U133" s="43">
        <f t="shared" si="61"/>
        <v>0</v>
      </c>
      <c r="V133" s="43">
        <f t="shared" si="61"/>
        <v>0</v>
      </c>
      <c r="W133" s="45">
        <f t="shared" si="65"/>
        <v>1.8890388183457503</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v>
      </c>
      <c r="F135" s="43">
        <f t="shared" si="58"/>
        <v>0</v>
      </c>
      <c r="G135" s="43">
        <f t="shared" si="58"/>
        <v>0</v>
      </c>
      <c r="H135" s="43">
        <f t="shared" si="62"/>
        <v>0</v>
      </c>
      <c r="I135" s="43">
        <f t="shared" si="59"/>
        <v>0</v>
      </c>
      <c r="J135" s="43">
        <f t="shared" si="59"/>
        <v>0</v>
      </c>
      <c r="K135" s="43">
        <f t="shared" si="59"/>
        <v>0</v>
      </c>
      <c r="L135" s="43">
        <f t="shared" si="59"/>
        <v>0</v>
      </c>
      <c r="M135" s="45">
        <f t="shared" si="63"/>
        <v>0</v>
      </c>
      <c r="N135" s="43">
        <f t="shared" si="60"/>
        <v>0</v>
      </c>
      <c r="O135" s="43">
        <f t="shared" si="60"/>
        <v>0</v>
      </c>
      <c r="P135" s="43">
        <f t="shared" si="60"/>
        <v>0</v>
      </c>
      <c r="Q135" s="43">
        <f t="shared" si="60"/>
        <v>0</v>
      </c>
      <c r="R135" s="43">
        <f t="shared" si="64"/>
        <v>0</v>
      </c>
      <c r="S135" s="43">
        <f t="shared" si="61"/>
        <v>0</v>
      </c>
      <c r="T135" s="43">
        <f t="shared" si="61"/>
        <v>0</v>
      </c>
      <c r="U135" s="43">
        <f t="shared" si="61"/>
        <v>0</v>
      </c>
      <c r="V135" s="43">
        <f t="shared" si="61"/>
        <v>0</v>
      </c>
      <c r="W135" s="45">
        <f t="shared" si="65"/>
        <v>0</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285.89565726001314</v>
      </c>
      <c r="E139" s="36">
        <f t="shared" ref="E139:W139" si="71">SUM(E122:E137)</f>
        <v>77.405062911235518</v>
      </c>
      <c r="F139" s="36">
        <f t="shared" si="71"/>
        <v>0.13562325355569679</v>
      </c>
      <c r="G139" s="36">
        <f t="shared" si="71"/>
        <v>0</v>
      </c>
      <c r="H139" s="36">
        <f t="shared" si="71"/>
        <v>363.16509691769295</v>
      </c>
      <c r="I139" s="36">
        <f t="shared" si="71"/>
        <v>363.16509691769295</v>
      </c>
      <c r="J139" s="36">
        <f t="shared" si="71"/>
        <v>65.232189550671308</v>
      </c>
      <c r="K139" s="36">
        <f t="shared" si="71"/>
        <v>0.31453692638495001</v>
      </c>
      <c r="L139" s="36">
        <f t="shared" si="71"/>
        <v>0</v>
      </c>
      <c r="M139" s="36">
        <f t="shared" si="71"/>
        <v>428.08274954197935</v>
      </c>
      <c r="N139" s="36">
        <f t="shared" si="71"/>
        <v>428.08274954197935</v>
      </c>
      <c r="O139" s="36">
        <f t="shared" si="71"/>
        <v>69.462780114028746</v>
      </c>
      <c r="P139" s="36">
        <f t="shared" si="71"/>
        <v>0</v>
      </c>
      <c r="Q139" s="36">
        <f t="shared" si="71"/>
        <v>0</v>
      </c>
      <c r="R139" s="36">
        <f t="shared" si="71"/>
        <v>497.54552965600806</v>
      </c>
      <c r="S139" s="36">
        <f t="shared" si="71"/>
        <v>497.54552965600806</v>
      </c>
      <c r="T139" s="36">
        <f t="shared" si="71"/>
        <v>-13.014987381699264</v>
      </c>
      <c r="U139" s="36">
        <f t="shared" si="71"/>
        <v>0</v>
      </c>
      <c r="V139" s="36">
        <f t="shared" si="71"/>
        <v>0</v>
      </c>
      <c r="W139" s="36">
        <f t="shared" si="71"/>
        <v>484.53054227430874</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0.11958602522929658</v>
      </c>
      <c r="E148" s="43">
        <f t="shared" si="72"/>
        <v>0</v>
      </c>
      <c r="F148" s="43">
        <f t="shared" si="72"/>
        <v>0</v>
      </c>
      <c r="G148" s="43">
        <f t="shared" si="72"/>
        <v>0</v>
      </c>
      <c r="H148" s="45">
        <f>D148+E148-F148-G148</f>
        <v>0.11958602522929658</v>
      </c>
      <c r="I148" s="30">
        <f>H148</f>
        <v>0.11958602522929658</v>
      </c>
      <c r="J148" s="29"/>
      <c r="K148" s="30"/>
      <c r="L148" s="29"/>
      <c r="M148" s="30">
        <f>I148+J148-K148-L148</f>
        <v>0.11958602522929658</v>
      </c>
      <c r="N148" s="30">
        <f>M148</f>
        <v>0.11958602522929658</v>
      </c>
      <c r="O148" s="29"/>
      <c r="P148" s="30"/>
      <c r="Q148" s="29"/>
      <c r="R148" s="30">
        <f>N148+O148-P148-Q148</f>
        <v>0.11958602522929658</v>
      </c>
      <c r="S148" s="30">
        <f>R148</f>
        <v>0.11958602522929658</v>
      </c>
      <c r="T148" s="29"/>
      <c r="U148" s="30"/>
      <c r="V148" s="29"/>
      <c r="W148" s="30">
        <f>S148+T148-U148-V148</f>
        <v>0.11958602522929658</v>
      </c>
    </row>
    <row r="149" spans="2:23" x14ac:dyDescent="0.3">
      <c r="B149" s="41">
        <f>B148+1</f>
        <v>2</v>
      </c>
      <c r="C149" s="42" t="s">
        <v>1</v>
      </c>
      <c r="D149" s="43">
        <f t="shared" si="72"/>
        <v>0.68625409223053191</v>
      </c>
      <c r="E149" s="43">
        <f t="shared" si="72"/>
        <v>6.6398296797093312</v>
      </c>
      <c r="F149" s="43">
        <f t="shared" si="72"/>
        <v>0</v>
      </c>
      <c r="G149" s="43">
        <f t="shared" si="72"/>
        <v>0</v>
      </c>
      <c r="H149" s="45">
        <f t="shared" ref="H149:H164" si="73">D149+E149-F149-G149</f>
        <v>7.3260837719398628</v>
      </c>
      <c r="I149" s="30">
        <f t="shared" ref="I149:I164" si="74">H149</f>
        <v>7.3260837719398628</v>
      </c>
      <c r="J149" s="29"/>
      <c r="K149" s="30"/>
      <c r="L149" s="29"/>
      <c r="M149" s="30">
        <f t="shared" ref="M149:M164" si="75">I149+J149-K149-L149</f>
        <v>7.3260837719398628</v>
      </c>
      <c r="N149" s="30">
        <f t="shared" ref="N149:N164" si="76">M149</f>
        <v>7.3260837719398628</v>
      </c>
      <c r="O149" s="29"/>
      <c r="P149" s="30"/>
      <c r="Q149" s="29"/>
      <c r="R149" s="30">
        <f t="shared" ref="R149:R164" si="77">N149+O149-P149-Q149</f>
        <v>7.3260837719398628</v>
      </c>
      <c r="S149" s="30">
        <f t="shared" ref="S149:S164" si="78">R149</f>
        <v>7.3260837719398628</v>
      </c>
      <c r="T149" s="29"/>
      <c r="U149" s="30"/>
      <c r="V149" s="29"/>
      <c r="W149" s="30">
        <f t="shared" ref="W149:W164" si="79">S149+T149-U149-V149</f>
        <v>7.3260837719398628</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88.851846431812987</v>
      </c>
      <c r="E151" s="43">
        <f t="shared" si="72"/>
        <v>-6.0400728429070103</v>
      </c>
      <c r="F151" s="43">
        <f t="shared" si="72"/>
        <v>0</v>
      </c>
      <c r="G151" s="43">
        <f t="shared" si="72"/>
        <v>0</v>
      </c>
      <c r="H151" s="45">
        <f t="shared" si="73"/>
        <v>82.811773588905979</v>
      </c>
      <c r="I151" s="30">
        <f t="shared" si="74"/>
        <v>82.811773588905979</v>
      </c>
      <c r="J151" s="29"/>
      <c r="K151" s="30"/>
      <c r="L151" s="29"/>
      <c r="M151" s="30">
        <f t="shared" si="75"/>
        <v>82.811773588905979</v>
      </c>
      <c r="N151" s="30">
        <f t="shared" si="76"/>
        <v>82.811773588905979</v>
      </c>
      <c r="O151" s="29"/>
      <c r="P151" s="30"/>
      <c r="Q151" s="29"/>
      <c r="R151" s="30">
        <f t="shared" si="77"/>
        <v>82.811773588905979</v>
      </c>
      <c r="S151" s="30">
        <f t="shared" si="78"/>
        <v>82.811773588905979</v>
      </c>
      <c r="T151" s="29"/>
      <c r="U151" s="30"/>
      <c r="V151" s="29"/>
      <c r="W151" s="30">
        <f t="shared" si="79"/>
        <v>82.811773588905979</v>
      </c>
    </row>
    <row r="152" spans="2:23" x14ac:dyDescent="0.3">
      <c r="B152" s="41">
        <f t="shared" si="80"/>
        <v>5</v>
      </c>
      <c r="C152" s="42" t="s">
        <v>4</v>
      </c>
      <c r="D152" s="43">
        <f t="shared" si="72"/>
        <v>115.21169345254788</v>
      </c>
      <c r="E152" s="43">
        <f t="shared" si="72"/>
        <v>14.039433025085126</v>
      </c>
      <c r="F152" s="43">
        <f t="shared" si="72"/>
        <v>0</v>
      </c>
      <c r="G152" s="43">
        <f t="shared" si="72"/>
        <v>0</v>
      </c>
      <c r="H152" s="45">
        <f t="shared" si="73"/>
        <v>129.25112647763299</v>
      </c>
      <c r="I152" s="30">
        <f t="shared" si="74"/>
        <v>129.25112647763299</v>
      </c>
      <c r="J152" s="29"/>
      <c r="K152" s="30"/>
      <c r="L152" s="29"/>
      <c r="M152" s="30">
        <f t="shared" si="75"/>
        <v>129.25112647763299</v>
      </c>
      <c r="N152" s="30">
        <f t="shared" si="76"/>
        <v>129.25112647763299</v>
      </c>
      <c r="O152" s="29"/>
      <c r="P152" s="30"/>
      <c r="Q152" s="29"/>
      <c r="R152" s="30">
        <f t="shared" si="77"/>
        <v>129.25112647763299</v>
      </c>
      <c r="S152" s="30">
        <f t="shared" si="78"/>
        <v>129.25112647763299</v>
      </c>
      <c r="T152" s="29"/>
      <c r="U152" s="30"/>
      <c r="V152" s="29"/>
      <c r="W152" s="30">
        <f t="shared" si="79"/>
        <v>129.25112647763299</v>
      </c>
    </row>
    <row r="153" spans="2:23" x14ac:dyDescent="0.3">
      <c r="B153" s="41">
        <f t="shared" si="80"/>
        <v>6</v>
      </c>
      <c r="C153" s="42" t="s">
        <v>5</v>
      </c>
      <c r="D153" s="43">
        <f t="shared" si="72"/>
        <v>276.07569232415784</v>
      </c>
      <c r="E153" s="43">
        <f t="shared" si="72"/>
        <v>93.315079634028507</v>
      </c>
      <c r="F153" s="43">
        <f t="shared" si="72"/>
        <v>0</v>
      </c>
      <c r="G153" s="43">
        <f t="shared" si="72"/>
        <v>0</v>
      </c>
      <c r="H153" s="45">
        <f t="shared" si="73"/>
        <v>369.39077195818635</v>
      </c>
      <c r="I153" s="30">
        <f t="shared" si="74"/>
        <v>369.39077195818635</v>
      </c>
      <c r="J153" s="29"/>
      <c r="K153" s="30"/>
      <c r="L153" s="29"/>
      <c r="M153" s="30">
        <f t="shared" si="75"/>
        <v>369.39077195818635</v>
      </c>
      <c r="N153" s="30">
        <f t="shared" si="76"/>
        <v>369.39077195818635</v>
      </c>
      <c r="O153" s="29"/>
      <c r="P153" s="30"/>
      <c r="Q153" s="29"/>
      <c r="R153" s="30">
        <f t="shared" si="77"/>
        <v>369.39077195818635</v>
      </c>
      <c r="S153" s="30">
        <f t="shared" si="78"/>
        <v>369.39077195818635</v>
      </c>
      <c r="T153" s="29"/>
      <c r="U153" s="30"/>
      <c r="V153" s="29"/>
      <c r="W153" s="30">
        <f t="shared" si="79"/>
        <v>369.39077195818635</v>
      </c>
    </row>
    <row r="154" spans="2:23" x14ac:dyDescent="0.3">
      <c r="B154" s="41">
        <f t="shared" si="80"/>
        <v>7</v>
      </c>
      <c r="C154" s="42" t="s">
        <v>6</v>
      </c>
      <c r="D154" s="43">
        <f t="shared" si="72"/>
        <v>0</v>
      </c>
      <c r="E154" s="43">
        <f t="shared" si="72"/>
        <v>0</v>
      </c>
      <c r="F154" s="43">
        <f t="shared" si="72"/>
        <v>0</v>
      </c>
      <c r="G154" s="43">
        <f t="shared" si="72"/>
        <v>0</v>
      </c>
      <c r="H154" s="45">
        <f t="shared" si="73"/>
        <v>0</v>
      </c>
      <c r="I154" s="30">
        <f t="shared" si="74"/>
        <v>0</v>
      </c>
      <c r="J154" s="29"/>
      <c r="K154" s="30"/>
      <c r="L154" s="29"/>
      <c r="M154" s="30">
        <f t="shared" si="75"/>
        <v>0</v>
      </c>
      <c r="N154" s="30">
        <f t="shared" si="76"/>
        <v>0</v>
      </c>
      <c r="O154" s="29"/>
      <c r="P154" s="30"/>
      <c r="Q154" s="29"/>
      <c r="R154" s="30">
        <f t="shared" si="77"/>
        <v>0</v>
      </c>
      <c r="S154" s="30">
        <f t="shared" si="78"/>
        <v>0</v>
      </c>
      <c r="T154" s="29"/>
      <c r="U154" s="30"/>
      <c r="V154" s="29"/>
      <c r="W154" s="30">
        <f t="shared" si="79"/>
        <v>0</v>
      </c>
    </row>
    <row r="155" spans="2:23" x14ac:dyDescent="0.3">
      <c r="B155" s="41">
        <f t="shared" si="80"/>
        <v>8</v>
      </c>
      <c r="C155" s="42" t="s">
        <v>7</v>
      </c>
      <c r="D155" s="43">
        <f t="shared" si="72"/>
        <v>0</v>
      </c>
      <c r="E155" s="43">
        <f t="shared" si="72"/>
        <v>0</v>
      </c>
      <c r="F155" s="43">
        <f t="shared" si="72"/>
        <v>0</v>
      </c>
      <c r="G155" s="43">
        <f t="shared" si="72"/>
        <v>0</v>
      </c>
      <c r="H155" s="45">
        <f t="shared" si="73"/>
        <v>0</v>
      </c>
      <c r="I155" s="30">
        <f t="shared" si="74"/>
        <v>0</v>
      </c>
      <c r="J155" s="29"/>
      <c r="K155" s="30"/>
      <c r="L155" s="29"/>
      <c r="M155" s="30">
        <f t="shared" si="75"/>
        <v>0</v>
      </c>
      <c r="N155" s="30">
        <f t="shared" si="76"/>
        <v>0</v>
      </c>
      <c r="O155" s="29"/>
      <c r="P155" s="30"/>
      <c r="Q155" s="29"/>
      <c r="R155" s="30">
        <f t="shared" si="77"/>
        <v>0</v>
      </c>
      <c r="S155" s="30">
        <f t="shared" si="78"/>
        <v>0</v>
      </c>
      <c r="T155" s="29"/>
      <c r="U155" s="30"/>
      <c r="V155" s="29"/>
      <c r="W155" s="30">
        <f t="shared" si="79"/>
        <v>0</v>
      </c>
    </row>
    <row r="156" spans="2:23" x14ac:dyDescent="0.3">
      <c r="B156" s="41">
        <f t="shared" si="80"/>
        <v>9</v>
      </c>
      <c r="C156" s="42" t="s">
        <v>8</v>
      </c>
      <c r="D156" s="43">
        <f t="shared" si="72"/>
        <v>0</v>
      </c>
      <c r="E156" s="43">
        <f t="shared" si="72"/>
        <v>0</v>
      </c>
      <c r="F156" s="43">
        <f t="shared" si="72"/>
        <v>0</v>
      </c>
      <c r="G156" s="43">
        <f t="shared" si="72"/>
        <v>0</v>
      </c>
      <c r="H156" s="45">
        <f t="shared" si="73"/>
        <v>0</v>
      </c>
      <c r="I156" s="30">
        <f t="shared" si="74"/>
        <v>0</v>
      </c>
      <c r="J156" s="29"/>
      <c r="K156" s="30"/>
      <c r="L156" s="29"/>
      <c r="M156" s="30">
        <f t="shared" si="75"/>
        <v>0</v>
      </c>
      <c r="N156" s="30">
        <f t="shared" si="76"/>
        <v>0</v>
      </c>
      <c r="O156" s="29"/>
      <c r="P156" s="30"/>
      <c r="Q156" s="29"/>
      <c r="R156" s="30">
        <f t="shared" si="77"/>
        <v>0</v>
      </c>
      <c r="S156" s="30">
        <f t="shared" si="78"/>
        <v>0</v>
      </c>
      <c r="T156" s="29"/>
      <c r="U156" s="30"/>
      <c r="V156" s="29"/>
      <c r="W156" s="30">
        <f t="shared" si="79"/>
        <v>0</v>
      </c>
    </row>
    <row r="157" spans="2:23" x14ac:dyDescent="0.3">
      <c r="B157" s="41">
        <f t="shared" si="80"/>
        <v>10</v>
      </c>
      <c r="C157" s="42" t="s">
        <v>9</v>
      </c>
      <c r="D157" s="43">
        <f t="shared" si="72"/>
        <v>1.6964311299845602</v>
      </c>
      <c r="E157" s="43">
        <f t="shared" si="72"/>
        <v>-0.33750985832153563</v>
      </c>
      <c r="F157" s="43">
        <f t="shared" si="72"/>
        <v>0</v>
      </c>
      <c r="G157" s="43">
        <f t="shared" si="72"/>
        <v>0</v>
      </c>
      <c r="H157" s="45">
        <f t="shared" si="73"/>
        <v>1.3589212716630246</v>
      </c>
      <c r="I157" s="30">
        <f t="shared" si="74"/>
        <v>1.3589212716630246</v>
      </c>
      <c r="J157" s="29"/>
      <c r="K157" s="30"/>
      <c r="L157" s="29"/>
      <c r="M157" s="30">
        <f t="shared" si="75"/>
        <v>1.3589212716630246</v>
      </c>
      <c r="N157" s="30">
        <f t="shared" si="76"/>
        <v>1.3589212716630246</v>
      </c>
      <c r="O157" s="29"/>
      <c r="P157" s="30"/>
      <c r="Q157" s="29"/>
      <c r="R157" s="30">
        <f t="shared" si="77"/>
        <v>1.3589212716630246</v>
      </c>
      <c r="S157" s="30">
        <f t="shared" si="78"/>
        <v>1.3589212716630246</v>
      </c>
      <c r="T157" s="29"/>
      <c r="U157" s="30"/>
      <c r="V157" s="29"/>
      <c r="W157" s="30">
        <f t="shared" si="79"/>
        <v>1.3589212716630246</v>
      </c>
    </row>
    <row r="158" spans="2:23" x14ac:dyDescent="0.3">
      <c r="B158" s="41">
        <f t="shared" si="80"/>
        <v>11</v>
      </c>
      <c r="C158" s="42" t="s">
        <v>10</v>
      </c>
      <c r="D158" s="43">
        <f t="shared" si="72"/>
        <v>0</v>
      </c>
      <c r="E158" s="43">
        <f t="shared" si="72"/>
        <v>0</v>
      </c>
      <c r="F158" s="43">
        <f t="shared" si="72"/>
        <v>0</v>
      </c>
      <c r="G158" s="43">
        <f t="shared" si="72"/>
        <v>0</v>
      </c>
      <c r="H158" s="45">
        <f t="shared" si="73"/>
        <v>0</v>
      </c>
      <c r="I158" s="30">
        <f t="shared" si="74"/>
        <v>0</v>
      </c>
      <c r="J158" s="29"/>
      <c r="K158" s="30"/>
      <c r="L158" s="29"/>
      <c r="M158" s="30">
        <f t="shared" si="75"/>
        <v>0</v>
      </c>
      <c r="N158" s="30">
        <f t="shared" si="76"/>
        <v>0</v>
      </c>
      <c r="O158" s="29"/>
      <c r="P158" s="30"/>
      <c r="Q158" s="29"/>
      <c r="R158" s="30">
        <f t="shared" si="77"/>
        <v>0</v>
      </c>
      <c r="S158" s="30">
        <f t="shared" si="78"/>
        <v>0</v>
      </c>
      <c r="T158" s="29"/>
      <c r="U158" s="30"/>
      <c r="V158" s="29"/>
      <c r="W158" s="30">
        <f t="shared" si="79"/>
        <v>0</v>
      </c>
    </row>
    <row r="159" spans="2:23" x14ac:dyDescent="0.3">
      <c r="B159" s="41">
        <f t="shared" si="80"/>
        <v>12</v>
      </c>
      <c r="C159" s="42" t="s">
        <v>11</v>
      </c>
      <c r="D159" s="43">
        <f t="shared" si="72"/>
        <v>1.8890388183457503</v>
      </c>
      <c r="E159" s="43">
        <f t="shared" si="72"/>
        <v>-0.1509581722617</v>
      </c>
      <c r="F159" s="43">
        <f t="shared" si="72"/>
        <v>0</v>
      </c>
      <c r="G159" s="43">
        <f t="shared" si="72"/>
        <v>0</v>
      </c>
      <c r="H159" s="45">
        <f t="shared" si="73"/>
        <v>1.7380806460840503</v>
      </c>
      <c r="I159" s="30">
        <f t="shared" si="74"/>
        <v>1.7380806460840503</v>
      </c>
      <c r="J159" s="29"/>
      <c r="K159" s="30"/>
      <c r="L159" s="29"/>
      <c r="M159" s="30">
        <f t="shared" si="75"/>
        <v>1.7380806460840503</v>
      </c>
      <c r="N159" s="30">
        <f t="shared" si="76"/>
        <v>1.7380806460840503</v>
      </c>
      <c r="O159" s="29"/>
      <c r="P159" s="30"/>
      <c r="Q159" s="29"/>
      <c r="R159" s="30">
        <f t="shared" si="77"/>
        <v>1.7380806460840503</v>
      </c>
      <c r="S159" s="30">
        <f t="shared" si="78"/>
        <v>1.7380806460840503</v>
      </c>
      <c r="T159" s="29"/>
      <c r="U159" s="30"/>
      <c r="V159" s="29"/>
      <c r="W159" s="30">
        <f t="shared" si="79"/>
        <v>1.7380806460840503</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0</v>
      </c>
      <c r="E161" s="43">
        <f t="shared" si="72"/>
        <v>0</v>
      </c>
      <c r="F161" s="43">
        <f t="shared" si="72"/>
        <v>0</v>
      </c>
      <c r="G161" s="43">
        <f t="shared" si="72"/>
        <v>0</v>
      </c>
      <c r="H161" s="45">
        <f t="shared" si="73"/>
        <v>0</v>
      </c>
      <c r="I161" s="30">
        <f t="shared" si="74"/>
        <v>0</v>
      </c>
      <c r="J161" s="29"/>
      <c r="K161" s="30"/>
      <c r="L161" s="29"/>
      <c r="M161" s="30">
        <f t="shared" si="75"/>
        <v>0</v>
      </c>
      <c r="N161" s="30">
        <f t="shared" si="76"/>
        <v>0</v>
      </c>
      <c r="O161" s="29"/>
      <c r="P161" s="30"/>
      <c r="Q161" s="29"/>
      <c r="R161" s="30">
        <f t="shared" si="77"/>
        <v>0</v>
      </c>
      <c r="S161" s="30">
        <f t="shared" si="78"/>
        <v>0</v>
      </c>
      <c r="T161" s="29"/>
      <c r="U161" s="30"/>
      <c r="V161" s="29"/>
      <c r="W161" s="30">
        <f t="shared" si="79"/>
        <v>0</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484.5305422743088</v>
      </c>
      <c r="E165" s="36">
        <f>SUM(E148:E163)</f>
        <v>107.46580146533272</v>
      </c>
      <c r="F165" s="36">
        <f>SUM(F148:F163)</f>
        <v>0</v>
      </c>
      <c r="G165" s="36">
        <f>SUM(G148:G163)</f>
        <v>0</v>
      </c>
      <c r="H165" s="36">
        <f>SUM(H148:H163)</f>
        <v>591.99634373964159</v>
      </c>
      <c r="I165" s="36">
        <f t="shared" ref="I165:W165" si="82">SUM(I148:I164)</f>
        <v>591.99634373964159</v>
      </c>
      <c r="J165" s="36">
        <f t="shared" si="82"/>
        <v>0</v>
      </c>
      <c r="K165" s="36">
        <f t="shared" si="82"/>
        <v>0</v>
      </c>
      <c r="L165" s="36">
        <f t="shared" si="82"/>
        <v>0</v>
      </c>
      <c r="M165" s="36">
        <f t="shared" si="82"/>
        <v>591.99634373964159</v>
      </c>
      <c r="N165" s="36">
        <f t="shared" si="82"/>
        <v>591.99634373964159</v>
      </c>
      <c r="O165" s="36">
        <f t="shared" si="82"/>
        <v>0</v>
      </c>
      <c r="P165" s="36">
        <f t="shared" si="82"/>
        <v>0</v>
      </c>
      <c r="Q165" s="36">
        <f t="shared" si="82"/>
        <v>0</v>
      </c>
      <c r="R165" s="36">
        <f t="shared" si="82"/>
        <v>591.99634373964159</v>
      </c>
      <c r="S165" s="36">
        <f t="shared" si="82"/>
        <v>591.99634373964159</v>
      </c>
      <c r="T165" s="36">
        <f t="shared" si="82"/>
        <v>0</v>
      </c>
      <c r="U165" s="36">
        <f t="shared" si="82"/>
        <v>0</v>
      </c>
      <c r="V165" s="36">
        <f t="shared" si="82"/>
        <v>0</v>
      </c>
      <c r="W165" s="36">
        <f t="shared" si="82"/>
        <v>591.99634373964159</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F88"/>
  <sheetViews>
    <sheetView showGridLines="0" view="pageBreakPreview" zoomScale="70" zoomScaleNormal="68" zoomScaleSheetLayoutView="70" workbookViewId="0">
      <selection activeCell="AC44" sqref="AC44:AC60"/>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108</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 t="shared" ref="B17:B32" si="0">B16+1</f>
        <v>2</v>
      </c>
      <c r="C17" s="28" t="s">
        <v>1</v>
      </c>
      <c r="D17" s="66">
        <v>0</v>
      </c>
      <c r="E17" s="66">
        <v>0</v>
      </c>
      <c r="F17" s="66">
        <v>0</v>
      </c>
      <c r="G17" s="67"/>
      <c r="H17" s="29">
        <f t="shared" ref="H17:H32" si="1">D17+E17-F17-G17</f>
        <v>0</v>
      </c>
      <c r="I17" s="30">
        <f t="shared" ref="I17:I32" si="2">H17</f>
        <v>0</v>
      </c>
      <c r="J17" s="66">
        <v>0</v>
      </c>
      <c r="K17" s="66">
        <v>0</v>
      </c>
      <c r="L17" s="67"/>
      <c r="M17" s="30">
        <f t="shared" ref="M17:M32" si="3">I17+J17-K17-L17</f>
        <v>0</v>
      </c>
      <c r="N17" s="68">
        <f t="shared" ref="N17:N32" si="4">M17</f>
        <v>0</v>
      </c>
      <c r="O17" s="66">
        <v>0</v>
      </c>
      <c r="P17" s="66">
        <v>0</v>
      </c>
      <c r="Q17" s="67"/>
      <c r="R17" s="69">
        <f t="shared" ref="R17:R32" si="5">N17+O17-P17-Q17</f>
        <v>0</v>
      </c>
      <c r="S17" s="69">
        <f t="shared" ref="S17:S32" si="6">R17</f>
        <v>0</v>
      </c>
      <c r="T17" s="66">
        <v>0</v>
      </c>
      <c r="U17" s="66">
        <v>0</v>
      </c>
      <c r="V17" s="67"/>
      <c r="W17" s="69">
        <f t="shared" ref="W17:W32" si="7">S17+T17-U17-V17</f>
        <v>0</v>
      </c>
      <c r="X17" s="69">
        <f t="shared" ref="X17:X32" si="8">W17</f>
        <v>0</v>
      </c>
      <c r="Y17" s="70">
        <v>0</v>
      </c>
      <c r="Z17" s="70">
        <v>0</v>
      </c>
      <c r="AA17" s="67"/>
      <c r="AB17" s="69">
        <f t="shared" ref="AB17:AB32" si="9">X17+Y17-Z17-AA17</f>
        <v>0</v>
      </c>
    </row>
    <row r="18" spans="2:28" x14ac:dyDescent="0.3">
      <c r="B18" s="27">
        <f t="shared" si="0"/>
        <v>3</v>
      </c>
      <c r="C18" s="28" t="s">
        <v>2</v>
      </c>
      <c r="D18" s="71">
        <v>0</v>
      </c>
      <c r="E18" s="71">
        <v>0</v>
      </c>
      <c r="F18" s="71">
        <v>0</v>
      </c>
      <c r="G18" s="72"/>
      <c r="H18" s="29">
        <f t="shared" si="1"/>
        <v>0</v>
      </c>
      <c r="I18" s="30">
        <f t="shared" si="2"/>
        <v>0</v>
      </c>
      <c r="J18" s="71">
        <v>0</v>
      </c>
      <c r="K18" s="71">
        <v>0</v>
      </c>
      <c r="L18" s="72"/>
      <c r="M18" s="30">
        <f t="shared" si="3"/>
        <v>0</v>
      </c>
      <c r="N18" s="68">
        <f t="shared" si="4"/>
        <v>0</v>
      </c>
      <c r="O18" s="71">
        <v>0</v>
      </c>
      <c r="P18" s="71">
        <v>0</v>
      </c>
      <c r="Q18" s="72"/>
      <c r="R18" s="69">
        <f t="shared" si="5"/>
        <v>0</v>
      </c>
      <c r="S18" s="69">
        <f t="shared" si="6"/>
        <v>0</v>
      </c>
      <c r="T18" s="71">
        <v>0</v>
      </c>
      <c r="U18" s="71">
        <v>0</v>
      </c>
      <c r="V18" s="72"/>
      <c r="W18" s="69">
        <f t="shared" si="7"/>
        <v>0</v>
      </c>
      <c r="X18" s="69">
        <f t="shared" si="8"/>
        <v>0</v>
      </c>
      <c r="Y18" s="73">
        <v>0</v>
      </c>
      <c r="Z18" s="73">
        <v>0</v>
      </c>
      <c r="AA18" s="72"/>
      <c r="AB18" s="69">
        <f t="shared" si="9"/>
        <v>0</v>
      </c>
    </row>
    <row r="19" spans="2:28" x14ac:dyDescent="0.3">
      <c r="B19" s="27">
        <f t="shared" si="0"/>
        <v>4</v>
      </c>
      <c r="C19" s="28" t="s">
        <v>3</v>
      </c>
      <c r="D19" s="66">
        <v>0</v>
      </c>
      <c r="E19" s="66">
        <v>0</v>
      </c>
      <c r="F19" s="66">
        <v>0</v>
      </c>
      <c r="G19" s="67"/>
      <c r="H19" s="29">
        <f t="shared" si="1"/>
        <v>0</v>
      </c>
      <c r="I19" s="30">
        <f t="shared" si="2"/>
        <v>0</v>
      </c>
      <c r="J19" s="66">
        <v>0</v>
      </c>
      <c r="K19" s="66">
        <v>0</v>
      </c>
      <c r="L19" s="67"/>
      <c r="M19" s="30">
        <f t="shared" si="3"/>
        <v>0</v>
      </c>
      <c r="N19" s="68">
        <f t="shared" si="4"/>
        <v>0</v>
      </c>
      <c r="O19" s="66">
        <v>0</v>
      </c>
      <c r="P19" s="66">
        <v>0</v>
      </c>
      <c r="Q19" s="67"/>
      <c r="R19" s="69">
        <f t="shared" si="5"/>
        <v>0</v>
      </c>
      <c r="S19" s="69">
        <f t="shared" si="6"/>
        <v>0</v>
      </c>
      <c r="T19" s="66">
        <v>0</v>
      </c>
      <c r="U19" s="66">
        <v>0</v>
      </c>
      <c r="V19" s="67"/>
      <c r="W19" s="69">
        <f t="shared" si="7"/>
        <v>0</v>
      </c>
      <c r="X19" s="69">
        <f t="shared" si="8"/>
        <v>0</v>
      </c>
      <c r="Y19" s="70">
        <v>0</v>
      </c>
      <c r="Z19" s="70">
        <v>0</v>
      </c>
      <c r="AA19" s="67"/>
      <c r="AB19" s="69">
        <f t="shared" si="9"/>
        <v>0</v>
      </c>
    </row>
    <row r="20" spans="2:28" x14ac:dyDescent="0.3">
      <c r="B20" s="27">
        <f t="shared" si="0"/>
        <v>5</v>
      </c>
      <c r="C20" s="28" t="s">
        <v>4</v>
      </c>
      <c r="D20" s="66">
        <v>0</v>
      </c>
      <c r="E20" s="66">
        <v>3.333333333333333</v>
      </c>
      <c r="F20" s="66">
        <v>0</v>
      </c>
      <c r="G20" s="67"/>
      <c r="H20" s="29">
        <f t="shared" si="1"/>
        <v>3.333333333333333</v>
      </c>
      <c r="I20" s="30">
        <f t="shared" si="2"/>
        <v>3.333333333333333</v>
      </c>
      <c r="J20" s="66">
        <v>6.35</v>
      </c>
      <c r="K20" s="66">
        <v>0</v>
      </c>
      <c r="L20" s="67"/>
      <c r="M20" s="30">
        <f t="shared" si="3"/>
        <v>9.6833333333333336</v>
      </c>
      <c r="N20" s="68">
        <f t="shared" si="4"/>
        <v>9.6833333333333336</v>
      </c>
      <c r="O20" s="66">
        <v>55.5</v>
      </c>
      <c r="P20" s="66">
        <v>0</v>
      </c>
      <c r="Q20" s="67"/>
      <c r="R20" s="69">
        <f t="shared" si="5"/>
        <v>65.183333333333337</v>
      </c>
      <c r="S20" s="69">
        <f t="shared" si="6"/>
        <v>65.183333333333337</v>
      </c>
      <c r="T20" s="66">
        <v>0</v>
      </c>
      <c r="U20" s="66">
        <v>0</v>
      </c>
      <c r="V20" s="67"/>
      <c r="W20" s="69">
        <f t="shared" si="7"/>
        <v>65.183333333333337</v>
      </c>
      <c r="X20" s="69">
        <f t="shared" si="8"/>
        <v>65.183333333333337</v>
      </c>
      <c r="Y20" s="70">
        <v>0</v>
      </c>
      <c r="Z20" s="70">
        <v>0</v>
      </c>
      <c r="AA20" s="67"/>
      <c r="AB20" s="69">
        <f t="shared" si="9"/>
        <v>65.183333333333337</v>
      </c>
    </row>
    <row r="21" spans="2:28" x14ac:dyDescent="0.3">
      <c r="B21" s="27">
        <f t="shared" si="0"/>
        <v>6</v>
      </c>
      <c r="C21" s="28" t="s">
        <v>5</v>
      </c>
      <c r="D21" s="66">
        <v>0</v>
      </c>
      <c r="E21" s="66">
        <v>138.5</v>
      </c>
      <c r="F21" s="66">
        <v>0</v>
      </c>
      <c r="G21" s="67"/>
      <c r="H21" s="29">
        <f t="shared" si="1"/>
        <v>138.5</v>
      </c>
      <c r="I21" s="30">
        <f t="shared" si="2"/>
        <v>138.5</v>
      </c>
      <c r="J21" s="66">
        <v>154.91249999999999</v>
      </c>
      <c r="K21" s="66">
        <v>0</v>
      </c>
      <c r="L21" s="67"/>
      <c r="M21" s="30">
        <f t="shared" si="3"/>
        <v>293.41250000000002</v>
      </c>
      <c r="N21" s="68">
        <f t="shared" si="4"/>
        <v>293.41250000000002</v>
      </c>
      <c r="O21" s="66">
        <v>116.22499999999999</v>
      </c>
      <c r="P21" s="66">
        <v>0</v>
      </c>
      <c r="Q21" s="67"/>
      <c r="R21" s="69">
        <f t="shared" si="5"/>
        <v>409.63750000000005</v>
      </c>
      <c r="S21" s="69">
        <f t="shared" si="6"/>
        <v>409.63750000000005</v>
      </c>
      <c r="T21" s="66">
        <v>71.333333333333329</v>
      </c>
      <c r="U21" s="66">
        <v>0</v>
      </c>
      <c r="V21" s="67"/>
      <c r="W21" s="69">
        <f t="shared" si="7"/>
        <v>480.97083333333336</v>
      </c>
      <c r="X21" s="69">
        <f t="shared" si="8"/>
        <v>480.97083333333336</v>
      </c>
      <c r="Y21" s="70">
        <v>212.5</v>
      </c>
      <c r="Z21" s="70">
        <v>0</v>
      </c>
      <c r="AA21" s="67"/>
      <c r="AB21" s="69">
        <f t="shared" si="9"/>
        <v>693.4708333333333</v>
      </c>
    </row>
    <row r="22" spans="2:28" x14ac:dyDescent="0.3">
      <c r="B22" s="27">
        <f t="shared" si="0"/>
        <v>7</v>
      </c>
      <c r="C22" s="28" t="s">
        <v>6</v>
      </c>
      <c r="D22" s="66">
        <v>0</v>
      </c>
      <c r="E22" s="66">
        <v>0</v>
      </c>
      <c r="F22" s="66">
        <v>0</v>
      </c>
      <c r="G22" s="74"/>
      <c r="H22" s="29">
        <f t="shared" si="1"/>
        <v>0</v>
      </c>
      <c r="I22" s="30">
        <f t="shared" si="2"/>
        <v>0</v>
      </c>
      <c r="J22" s="66">
        <v>0</v>
      </c>
      <c r="K22" s="66">
        <v>0</v>
      </c>
      <c r="L22" s="74"/>
      <c r="M22" s="30">
        <f t="shared" si="3"/>
        <v>0</v>
      </c>
      <c r="N22" s="68">
        <f t="shared" si="4"/>
        <v>0</v>
      </c>
      <c r="O22" s="66">
        <v>0</v>
      </c>
      <c r="P22" s="66">
        <v>0</v>
      </c>
      <c r="Q22" s="74"/>
      <c r="R22" s="69">
        <f t="shared" si="5"/>
        <v>0</v>
      </c>
      <c r="S22" s="69">
        <f t="shared" si="6"/>
        <v>0</v>
      </c>
      <c r="T22" s="66">
        <v>0</v>
      </c>
      <c r="U22" s="66">
        <v>0</v>
      </c>
      <c r="V22" s="74"/>
      <c r="W22" s="69">
        <f t="shared" si="7"/>
        <v>0</v>
      </c>
      <c r="X22" s="69">
        <f t="shared" si="8"/>
        <v>0</v>
      </c>
      <c r="Y22" s="70">
        <v>0</v>
      </c>
      <c r="Z22" s="70">
        <v>0</v>
      </c>
      <c r="AA22" s="74"/>
      <c r="AB22" s="69">
        <f t="shared" si="9"/>
        <v>0</v>
      </c>
    </row>
    <row r="23" spans="2:28" x14ac:dyDescent="0.3">
      <c r="B23" s="27">
        <f t="shared" si="0"/>
        <v>8</v>
      </c>
      <c r="C23" s="28" t="s">
        <v>7</v>
      </c>
      <c r="D23" s="66">
        <v>0</v>
      </c>
      <c r="E23" s="66">
        <v>0</v>
      </c>
      <c r="F23" s="66">
        <v>0</v>
      </c>
      <c r="G23" s="74"/>
      <c r="H23" s="29">
        <f t="shared" si="1"/>
        <v>0</v>
      </c>
      <c r="I23" s="30">
        <f t="shared" si="2"/>
        <v>0</v>
      </c>
      <c r="J23" s="66">
        <v>0</v>
      </c>
      <c r="K23" s="66">
        <v>0</v>
      </c>
      <c r="L23" s="74"/>
      <c r="M23" s="30">
        <f t="shared" si="3"/>
        <v>0</v>
      </c>
      <c r="N23" s="68">
        <f t="shared" si="4"/>
        <v>0</v>
      </c>
      <c r="O23" s="66">
        <v>0</v>
      </c>
      <c r="P23" s="66">
        <v>0</v>
      </c>
      <c r="Q23" s="74"/>
      <c r="R23" s="69">
        <f t="shared" si="5"/>
        <v>0</v>
      </c>
      <c r="S23" s="69">
        <f t="shared" si="6"/>
        <v>0</v>
      </c>
      <c r="T23" s="66">
        <v>0</v>
      </c>
      <c r="U23" s="66">
        <v>0</v>
      </c>
      <c r="V23" s="74"/>
      <c r="W23" s="69">
        <f t="shared" si="7"/>
        <v>0</v>
      </c>
      <c r="X23" s="69">
        <f t="shared" si="8"/>
        <v>0</v>
      </c>
      <c r="Y23" s="70">
        <v>0</v>
      </c>
      <c r="Z23" s="70">
        <v>0</v>
      </c>
      <c r="AA23" s="74"/>
      <c r="AB23" s="69">
        <f t="shared" si="9"/>
        <v>0</v>
      </c>
    </row>
    <row r="24" spans="2:28" x14ac:dyDescent="0.3">
      <c r="B24" s="27">
        <f t="shared" si="0"/>
        <v>9</v>
      </c>
      <c r="C24" s="28" t="s">
        <v>8</v>
      </c>
      <c r="D24" s="66">
        <v>0</v>
      </c>
      <c r="E24" s="66">
        <v>0</v>
      </c>
      <c r="F24" s="66">
        <v>0</v>
      </c>
      <c r="G24" s="74"/>
      <c r="H24" s="29">
        <f t="shared" si="1"/>
        <v>0</v>
      </c>
      <c r="I24" s="30">
        <f t="shared" si="2"/>
        <v>0</v>
      </c>
      <c r="J24" s="66">
        <v>0</v>
      </c>
      <c r="K24" s="66">
        <v>0</v>
      </c>
      <c r="L24" s="74"/>
      <c r="M24" s="30">
        <f t="shared" si="3"/>
        <v>0</v>
      </c>
      <c r="N24" s="68">
        <f t="shared" si="4"/>
        <v>0</v>
      </c>
      <c r="O24" s="66">
        <v>0</v>
      </c>
      <c r="P24" s="66">
        <v>0</v>
      </c>
      <c r="Q24" s="74"/>
      <c r="R24" s="69">
        <f t="shared" si="5"/>
        <v>0</v>
      </c>
      <c r="S24" s="69">
        <f t="shared" si="6"/>
        <v>0</v>
      </c>
      <c r="T24" s="66">
        <v>0</v>
      </c>
      <c r="U24" s="66">
        <v>0</v>
      </c>
      <c r="V24" s="74"/>
      <c r="W24" s="69">
        <f t="shared" si="7"/>
        <v>0</v>
      </c>
      <c r="X24" s="69">
        <f t="shared" si="8"/>
        <v>0</v>
      </c>
      <c r="Y24" s="70">
        <v>0</v>
      </c>
      <c r="Z24" s="70">
        <v>0</v>
      </c>
      <c r="AA24" s="74"/>
      <c r="AB24" s="69">
        <f t="shared" si="9"/>
        <v>0</v>
      </c>
    </row>
    <row r="25" spans="2:28" x14ac:dyDescent="0.3">
      <c r="B25" s="27">
        <f t="shared" si="0"/>
        <v>10</v>
      </c>
      <c r="C25" s="28" t="s">
        <v>9</v>
      </c>
      <c r="D25" s="66">
        <v>0</v>
      </c>
      <c r="E25" s="66">
        <v>0</v>
      </c>
      <c r="F25" s="66">
        <v>0</v>
      </c>
      <c r="G25" s="74"/>
      <c r="H25" s="29">
        <f t="shared" si="1"/>
        <v>0</v>
      </c>
      <c r="I25" s="30">
        <f t="shared" si="2"/>
        <v>0</v>
      </c>
      <c r="J25" s="66">
        <v>0</v>
      </c>
      <c r="K25" s="66">
        <v>0</v>
      </c>
      <c r="L25" s="74"/>
      <c r="M25" s="30">
        <f t="shared" si="3"/>
        <v>0</v>
      </c>
      <c r="N25" s="68">
        <f t="shared" si="4"/>
        <v>0</v>
      </c>
      <c r="O25" s="66">
        <v>0</v>
      </c>
      <c r="P25" s="66">
        <v>0</v>
      </c>
      <c r="Q25" s="74"/>
      <c r="R25" s="69">
        <f t="shared" si="5"/>
        <v>0</v>
      </c>
      <c r="S25" s="69">
        <f t="shared" si="6"/>
        <v>0</v>
      </c>
      <c r="T25" s="66">
        <v>0</v>
      </c>
      <c r="U25" s="66">
        <v>0</v>
      </c>
      <c r="V25" s="74"/>
      <c r="W25" s="69">
        <f t="shared" si="7"/>
        <v>0</v>
      </c>
      <c r="X25" s="69">
        <f t="shared" si="8"/>
        <v>0</v>
      </c>
      <c r="Y25" s="70">
        <v>0</v>
      </c>
      <c r="Z25" s="70">
        <v>0</v>
      </c>
      <c r="AA25" s="74"/>
      <c r="AB25" s="69">
        <f t="shared" si="9"/>
        <v>0</v>
      </c>
    </row>
    <row r="26" spans="2:28" x14ac:dyDescent="0.3">
      <c r="B26" s="27">
        <f t="shared" si="0"/>
        <v>11</v>
      </c>
      <c r="C26" s="28" t="s">
        <v>10</v>
      </c>
      <c r="D26" s="66">
        <v>0</v>
      </c>
      <c r="E26" s="66">
        <v>0</v>
      </c>
      <c r="F26" s="66">
        <v>0</v>
      </c>
      <c r="G26" s="74"/>
      <c r="H26" s="29">
        <f t="shared" si="1"/>
        <v>0</v>
      </c>
      <c r="I26" s="30">
        <f t="shared" si="2"/>
        <v>0</v>
      </c>
      <c r="J26" s="66">
        <v>0</v>
      </c>
      <c r="K26" s="66">
        <v>0</v>
      </c>
      <c r="L26" s="74"/>
      <c r="M26" s="30">
        <f t="shared" si="3"/>
        <v>0</v>
      </c>
      <c r="N26" s="68">
        <f t="shared" si="4"/>
        <v>0</v>
      </c>
      <c r="O26" s="66">
        <v>0</v>
      </c>
      <c r="P26" s="66">
        <v>0</v>
      </c>
      <c r="Q26" s="74"/>
      <c r="R26" s="69">
        <f t="shared" si="5"/>
        <v>0</v>
      </c>
      <c r="S26" s="69">
        <f t="shared" si="6"/>
        <v>0</v>
      </c>
      <c r="T26" s="66">
        <v>0</v>
      </c>
      <c r="U26" s="66">
        <v>0</v>
      </c>
      <c r="V26" s="74"/>
      <c r="W26" s="69">
        <f t="shared" si="7"/>
        <v>0</v>
      </c>
      <c r="X26" s="69">
        <f t="shared" si="8"/>
        <v>0</v>
      </c>
      <c r="Y26" s="70">
        <v>0</v>
      </c>
      <c r="Z26" s="70">
        <v>0</v>
      </c>
      <c r="AA26" s="74"/>
      <c r="AB26" s="69">
        <f t="shared" si="9"/>
        <v>0</v>
      </c>
    </row>
    <row r="27" spans="2:28" x14ac:dyDescent="0.3">
      <c r="B27" s="27">
        <f t="shared" si="0"/>
        <v>12</v>
      </c>
      <c r="C27" s="28" t="s">
        <v>11</v>
      </c>
      <c r="D27" s="66">
        <v>0</v>
      </c>
      <c r="E27" s="66">
        <v>0</v>
      </c>
      <c r="F27" s="66">
        <v>0</v>
      </c>
      <c r="G27" s="74"/>
      <c r="H27" s="29">
        <f t="shared" si="1"/>
        <v>0</v>
      </c>
      <c r="I27" s="30">
        <f t="shared" si="2"/>
        <v>0</v>
      </c>
      <c r="J27" s="66">
        <v>0</v>
      </c>
      <c r="K27" s="66">
        <v>0</v>
      </c>
      <c r="L27" s="74"/>
      <c r="M27" s="30">
        <f t="shared" si="3"/>
        <v>0</v>
      </c>
      <c r="N27" s="68">
        <f t="shared" si="4"/>
        <v>0</v>
      </c>
      <c r="O27" s="66">
        <v>0</v>
      </c>
      <c r="P27" s="66">
        <v>0</v>
      </c>
      <c r="Q27" s="74"/>
      <c r="R27" s="69">
        <f t="shared" si="5"/>
        <v>0</v>
      </c>
      <c r="S27" s="69">
        <f t="shared" si="6"/>
        <v>0</v>
      </c>
      <c r="T27" s="66">
        <v>0</v>
      </c>
      <c r="U27" s="66">
        <v>0</v>
      </c>
      <c r="V27" s="74"/>
      <c r="W27" s="69">
        <f t="shared" si="7"/>
        <v>0</v>
      </c>
      <c r="X27" s="69">
        <f t="shared" si="8"/>
        <v>0</v>
      </c>
      <c r="Y27" s="70">
        <v>0</v>
      </c>
      <c r="Z27" s="70">
        <v>0</v>
      </c>
      <c r="AA27" s="74"/>
      <c r="AB27" s="69">
        <f t="shared" si="9"/>
        <v>0</v>
      </c>
    </row>
    <row r="28" spans="2:28" x14ac:dyDescent="0.3">
      <c r="B28" s="27">
        <f t="shared" si="0"/>
        <v>13</v>
      </c>
      <c r="C28" s="28" t="s">
        <v>12</v>
      </c>
      <c r="D28" s="66">
        <v>0</v>
      </c>
      <c r="E28" s="66">
        <v>0</v>
      </c>
      <c r="F28" s="66">
        <v>0</v>
      </c>
      <c r="G28" s="74"/>
      <c r="H28" s="29">
        <f t="shared" si="1"/>
        <v>0</v>
      </c>
      <c r="I28" s="30">
        <f t="shared" si="2"/>
        <v>0</v>
      </c>
      <c r="J28" s="66">
        <v>0</v>
      </c>
      <c r="K28" s="66">
        <v>0</v>
      </c>
      <c r="L28" s="74"/>
      <c r="M28" s="30">
        <f t="shared" si="3"/>
        <v>0</v>
      </c>
      <c r="N28" s="68">
        <f t="shared" si="4"/>
        <v>0</v>
      </c>
      <c r="O28" s="66">
        <v>0</v>
      </c>
      <c r="P28" s="66">
        <v>0</v>
      </c>
      <c r="Q28" s="74"/>
      <c r="R28" s="69">
        <f t="shared" si="5"/>
        <v>0</v>
      </c>
      <c r="S28" s="69">
        <f t="shared" si="6"/>
        <v>0</v>
      </c>
      <c r="T28" s="66">
        <v>0</v>
      </c>
      <c r="U28" s="66">
        <v>0</v>
      </c>
      <c r="V28" s="74"/>
      <c r="W28" s="69">
        <f t="shared" si="7"/>
        <v>0</v>
      </c>
      <c r="X28" s="69">
        <f t="shared" si="8"/>
        <v>0</v>
      </c>
      <c r="Y28" s="70">
        <v>0</v>
      </c>
      <c r="Z28" s="70">
        <v>0</v>
      </c>
      <c r="AA28" s="74"/>
      <c r="AB28" s="69">
        <f t="shared" si="9"/>
        <v>0</v>
      </c>
    </row>
    <row r="29" spans="2:28" x14ac:dyDescent="0.3">
      <c r="B29" s="27">
        <f t="shared" si="0"/>
        <v>14</v>
      </c>
      <c r="C29" s="28" t="s">
        <v>13</v>
      </c>
      <c r="D29" s="66">
        <v>0</v>
      </c>
      <c r="E29" s="66">
        <v>0</v>
      </c>
      <c r="F29" s="66">
        <v>0</v>
      </c>
      <c r="G29" s="74"/>
      <c r="H29" s="29">
        <f t="shared" si="1"/>
        <v>0</v>
      </c>
      <c r="I29" s="30">
        <f t="shared" si="2"/>
        <v>0</v>
      </c>
      <c r="J29" s="66">
        <v>0</v>
      </c>
      <c r="K29" s="66">
        <v>0</v>
      </c>
      <c r="L29" s="74"/>
      <c r="M29" s="30">
        <f t="shared" si="3"/>
        <v>0</v>
      </c>
      <c r="N29" s="68">
        <f t="shared" si="4"/>
        <v>0</v>
      </c>
      <c r="O29" s="66">
        <v>0</v>
      </c>
      <c r="P29" s="66">
        <v>0</v>
      </c>
      <c r="Q29" s="74"/>
      <c r="R29" s="69">
        <f t="shared" si="5"/>
        <v>0</v>
      </c>
      <c r="S29" s="69">
        <f t="shared" si="6"/>
        <v>0</v>
      </c>
      <c r="T29" s="66">
        <v>0</v>
      </c>
      <c r="U29" s="66">
        <v>0</v>
      </c>
      <c r="V29" s="74"/>
      <c r="W29" s="69">
        <f t="shared" si="7"/>
        <v>0</v>
      </c>
      <c r="X29" s="69">
        <f t="shared" si="8"/>
        <v>0</v>
      </c>
      <c r="Y29" s="70">
        <v>0</v>
      </c>
      <c r="Z29" s="70">
        <v>0</v>
      </c>
      <c r="AA29" s="74"/>
      <c r="AB29" s="69">
        <f t="shared" si="9"/>
        <v>0</v>
      </c>
    </row>
    <row r="30" spans="2:28" x14ac:dyDescent="0.3">
      <c r="B30" s="27">
        <f t="shared" si="0"/>
        <v>15</v>
      </c>
      <c r="C30" s="28" t="s">
        <v>14</v>
      </c>
      <c r="D30" s="66">
        <v>0</v>
      </c>
      <c r="E30" s="66">
        <v>18.333333333333332</v>
      </c>
      <c r="F30" s="66">
        <v>0</v>
      </c>
      <c r="G30" s="74"/>
      <c r="H30" s="29">
        <f t="shared" si="1"/>
        <v>18.333333333333332</v>
      </c>
      <c r="I30" s="30">
        <f t="shared" si="2"/>
        <v>18.333333333333332</v>
      </c>
      <c r="J30" s="66">
        <v>0</v>
      </c>
      <c r="K30" s="66">
        <v>0</v>
      </c>
      <c r="L30" s="74"/>
      <c r="M30" s="30">
        <f t="shared" si="3"/>
        <v>18.333333333333332</v>
      </c>
      <c r="N30" s="68">
        <f t="shared" si="4"/>
        <v>18.333333333333332</v>
      </c>
      <c r="O30" s="66">
        <v>0</v>
      </c>
      <c r="P30" s="66">
        <v>0</v>
      </c>
      <c r="Q30" s="74"/>
      <c r="R30" s="69">
        <f t="shared" si="5"/>
        <v>18.333333333333332</v>
      </c>
      <c r="S30" s="69">
        <f t="shared" si="6"/>
        <v>18.333333333333332</v>
      </c>
      <c r="T30" s="66">
        <v>0</v>
      </c>
      <c r="U30" s="66">
        <v>0</v>
      </c>
      <c r="V30" s="74"/>
      <c r="W30" s="69">
        <f t="shared" si="7"/>
        <v>18.333333333333332</v>
      </c>
      <c r="X30" s="69">
        <f t="shared" si="8"/>
        <v>18.333333333333332</v>
      </c>
      <c r="Y30" s="70">
        <v>0</v>
      </c>
      <c r="Z30" s="70">
        <v>0</v>
      </c>
      <c r="AA30" s="74"/>
      <c r="AB30" s="69">
        <f t="shared" si="9"/>
        <v>18.333333333333332</v>
      </c>
    </row>
    <row r="31" spans="2:28" x14ac:dyDescent="0.3">
      <c r="B31" s="27">
        <f t="shared" si="0"/>
        <v>16</v>
      </c>
      <c r="C31" s="28" t="s">
        <v>15</v>
      </c>
      <c r="D31" s="66">
        <v>0</v>
      </c>
      <c r="E31" s="66">
        <v>0</v>
      </c>
      <c r="F31" s="66">
        <v>0</v>
      </c>
      <c r="G31" s="74"/>
      <c r="H31" s="29">
        <f t="shared" si="1"/>
        <v>0</v>
      </c>
      <c r="I31" s="30">
        <f t="shared" si="2"/>
        <v>0</v>
      </c>
      <c r="J31" s="66">
        <v>0</v>
      </c>
      <c r="K31" s="66">
        <v>0</v>
      </c>
      <c r="L31" s="74"/>
      <c r="M31" s="30">
        <f t="shared" si="3"/>
        <v>0</v>
      </c>
      <c r="N31" s="68">
        <f t="shared" si="4"/>
        <v>0</v>
      </c>
      <c r="O31" s="66">
        <v>0</v>
      </c>
      <c r="P31" s="66">
        <v>0</v>
      </c>
      <c r="Q31" s="74"/>
      <c r="R31" s="69">
        <f t="shared" si="5"/>
        <v>0</v>
      </c>
      <c r="S31" s="69">
        <f t="shared" si="6"/>
        <v>0</v>
      </c>
      <c r="T31" s="66">
        <v>0</v>
      </c>
      <c r="U31" s="66">
        <v>0</v>
      </c>
      <c r="V31" s="74"/>
      <c r="W31" s="69">
        <f t="shared" si="7"/>
        <v>0</v>
      </c>
      <c r="X31" s="69">
        <f t="shared" si="8"/>
        <v>0</v>
      </c>
      <c r="Y31" s="70">
        <v>0</v>
      </c>
      <c r="Z31" s="70">
        <v>0</v>
      </c>
      <c r="AA31" s="74"/>
      <c r="AB31" s="69">
        <f t="shared" si="9"/>
        <v>0</v>
      </c>
    </row>
    <row r="32" spans="2:28" x14ac:dyDescent="0.3">
      <c r="B32" s="27">
        <f t="shared" si="0"/>
        <v>17</v>
      </c>
      <c r="C32" s="28" t="s">
        <v>16</v>
      </c>
      <c r="D32" s="66">
        <v>0</v>
      </c>
      <c r="E32" s="66">
        <v>0</v>
      </c>
      <c r="F32" s="66">
        <v>0</v>
      </c>
      <c r="G32" s="74"/>
      <c r="H32" s="29">
        <f t="shared" si="1"/>
        <v>0</v>
      </c>
      <c r="I32" s="30">
        <f t="shared" si="2"/>
        <v>0</v>
      </c>
      <c r="J32" s="66">
        <v>0</v>
      </c>
      <c r="K32" s="66">
        <v>0</v>
      </c>
      <c r="L32" s="74"/>
      <c r="M32" s="30">
        <f t="shared" si="3"/>
        <v>0</v>
      </c>
      <c r="N32" s="68">
        <f t="shared" si="4"/>
        <v>0</v>
      </c>
      <c r="O32" s="66">
        <v>0</v>
      </c>
      <c r="P32" s="66">
        <v>0</v>
      </c>
      <c r="Q32" s="74"/>
      <c r="R32" s="69">
        <f t="shared" si="5"/>
        <v>0</v>
      </c>
      <c r="S32" s="69">
        <f t="shared" si="6"/>
        <v>0</v>
      </c>
      <c r="T32" s="66">
        <v>0</v>
      </c>
      <c r="U32" s="66">
        <v>0</v>
      </c>
      <c r="V32" s="74"/>
      <c r="W32" s="69">
        <f t="shared" si="7"/>
        <v>0</v>
      </c>
      <c r="X32" s="69">
        <f t="shared" si="8"/>
        <v>0</v>
      </c>
      <c r="Y32" s="70">
        <v>0</v>
      </c>
      <c r="Z32" s="70">
        <v>0</v>
      </c>
      <c r="AA32" s="74"/>
      <c r="AB32" s="69">
        <f t="shared" si="9"/>
        <v>0</v>
      </c>
    </row>
    <row r="33" spans="2:32" ht="16" x14ac:dyDescent="0.3">
      <c r="B33" s="34"/>
      <c r="C33" s="35" t="s">
        <v>17</v>
      </c>
      <c r="D33" s="35"/>
      <c r="E33" s="35"/>
      <c r="F33" s="35"/>
      <c r="G33" s="98"/>
      <c r="H33" s="75">
        <f t="shared" ref="H33:AB33" si="10">SUM(H16:H32)</f>
        <v>160.16666666666669</v>
      </c>
      <c r="I33" s="75">
        <f t="shared" si="10"/>
        <v>160.16666666666669</v>
      </c>
      <c r="J33" s="75">
        <f t="shared" si="10"/>
        <v>161.26249999999999</v>
      </c>
      <c r="K33" s="75">
        <f t="shared" si="10"/>
        <v>0</v>
      </c>
      <c r="L33" s="75">
        <f t="shared" si="10"/>
        <v>0</v>
      </c>
      <c r="M33" s="75">
        <f t="shared" si="10"/>
        <v>321.42916666666667</v>
      </c>
      <c r="N33" s="75">
        <f t="shared" si="10"/>
        <v>321.42916666666667</v>
      </c>
      <c r="O33" s="75">
        <f t="shared" si="10"/>
        <v>171.72499999999999</v>
      </c>
      <c r="P33" s="75">
        <f t="shared" si="10"/>
        <v>0</v>
      </c>
      <c r="Q33" s="75">
        <f t="shared" si="10"/>
        <v>0</v>
      </c>
      <c r="R33" s="75">
        <f t="shared" si="10"/>
        <v>493.1541666666667</v>
      </c>
      <c r="S33" s="75">
        <f t="shared" si="10"/>
        <v>493.1541666666667</v>
      </c>
      <c r="T33" s="75">
        <f t="shared" si="10"/>
        <v>71.333333333333329</v>
      </c>
      <c r="U33" s="75">
        <f t="shared" si="10"/>
        <v>0</v>
      </c>
      <c r="V33" s="75">
        <f t="shared" si="10"/>
        <v>0</v>
      </c>
      <c r="W33" s="75">
        <f t="shared" si="10"/>
        <v>564.48750000000007</v>
      </c>
      <c r="X33" s="75">
        <f t="shared" si="10"/>
        <v>564.48750000000007</v>
      </c>
      <c r="Y33" s="75">
        <f t="shared" si="10"/>
        <v>212.5</v>
      </c>
      <c r="Z33" s="75">
        <f t="shared" si="10"/>
        <v>0</v>
      </c>
      <c r="AA33" s="75">
        <f t="shared" si="10"/>
        <v>0</v>
      </c>
      <c r="AB33" s="75">
        <f t="shared" si="10"/>
        <v>776.98750000000007</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 t="shared" ref="E44:E60" si="11">IF((IFERROR(D44/((D16+E16)*90%),0))&lt;70%,MIN((MAX((D16+E16)*90%-D44,0)),(D16+E16/2)*$AC44),MAX((D16+E16)*90%-D44,0)/E$62)</f>
        <v>0</v>
      </c>
      <c r="F44" s="43">
        <f t="shared" ref="F44:F60" si="12">IFERROR(IF(D44=0,0,D44/D16*F16),0)</f>
        <v>0</v>
      </c>
      <c r="G44" s="44"/>
      <c r="H44" s="43">
        <f t="shared" ref="H44:H60" si="13">D44+E44-F44-G44</f>
        <v>0</v>
      </c>
      <c r="I44" s="45">
        <f t="shared" ref="I44:I60" si="14">H44</f>
        <v>0</v>
      </c>
      <c r="J44" s="43">
        <f t="shared" ref="J44:J60" si="15">IF((IFERROR(I44/((I16+J16)*90%),0))&lt;70%,MIN((MAX((I16+J16)*90%-I44,0)),(I16+J16/2)*$AC44),MAX((I16+J16)*90%-I44,0)/J$62)</f>
        <v>0</v>
      </c>
      <c r="K44" s="43">
        <f t="shared" ref="K44:K60" si="16">IFERROR(IF(I44=0,0,I44/I16*K16),0)</f>
        <v>0</v>
      </c>
      <c r="L44" s="44"/>
      <c r="M44" s="45">
        <f t="shared" ref="M44:M60" si="17">I44+J44-K44-L44</f>
        <v>0</v>
      </c>
      <c r="N44" s="68">
        <f t="shared" ref="N44:N60" si="18">M44</f>
        <v>0</v>
      </c>
      <c r="O44" s="43">
        <f t="shared" ref="O44:O60" si="19">IF((IFERROR(N44/((N16+O16)*90%),0))&lt;70%,MIN((MAX((N16+O16)*90%-N44,0)),(N16+O16/2)*$AC44),MAX((N16+O16)*90%-N44,0)/O$62)</f>
        <v>0</v>
      </c>
      <c r="P44" s="43">
        <f t="shared" ref="P44:P60" si="20">IFERROR(IF(N44=0,0,N44/N16*P16),0)</f>
        <v>0</v>
      </c>
      <c r="Q44" s="44"/>
      <c r="R44" s="43">
        <f t="shared" ref="R44:R60" si="21">N44+O44-P44-Q44</f>
        <v>0</v>
      </c>
      <c r="S44" s="45">
        <f t="shared" ref="S44:S60" si="22">R44</f>
        <v>0</v>
      </c>
      <c r="T44" s="43">
        <f t="shared" ref="T44:T60" si="23">IF((IFERROR(S44/((S16+T16)*90%),0))&lt;70%,MIN((MAX((S16+T16)*90%-S44,0)),(S16+T16/2)*$AC44),MAX((S16+T16)*90%-S44,0)/T$62)</f>
        <v>0</v>
      </c>
      <c r="U44" s="43">
        <f t="shared" ref="U44:U60" si="24">IFERROR(IF(S44=0,0,S44/S16*U16),0)</f>
        <v>0</v>
      </c>
      <c r="V44" s="44"/>
      <c r="W44" s="45">
        <f t="shared" ref="W44:W60" si="25">S44+T44-U44-V44</f>
        <v>0</v>
      </c>
      <c r="X44" s="68">
        <f t="shared" ref="X44:X60" si="26">W44</f>
        <v>0</v>
      </c>
      <c r="Y44" s="43">
        <f t="shared" ref="Y44:Y60" si="27">IF((IFERROR(X44/((X16+Y16)*90%),0))&lt;70%,MIN((MAX((X16+Y16)*90%-X44,0)),(X16+Y16/2)*$AC44),MAX((X16+Y16)*90%-X44,0)/Y$62)</f>
        <v>0</v>
      </c>
      <c r="Z44" s="43">
        <f t="shared" ref="Z44:Z60" si="28">IFERROR(IF(X44=0,0,X44/X16*Z16),0)</f>
        <v>0</v>
      </c>
      <c r="AA44" s="67"/>
      <c r="AB44" s="1"/>
      <c r="AC44" s="99">
        <v>0</v>
      </c>
    </row>
    <row r="45" spans="2:32" x14ac:dyDescent="0.3">
      <c r="B45" s="27">
        <f t="shared" ref="B45:B60" si="29">B44+1</f>
        <v>2</v>
      </c>
      <c r="C45" s="28" t="s">
        <v>1</v>
      </c>
      <c r="D45" s="66">
        <v>0</v>
      </c>
      <c r="E45" s="43">
        <f t="shared" si="11"/>
        <v>0</v>
      </c>
      <c r="F45" s="43">
        <f t="shared" si="12"/>
        <v>0</v>
      </c>
      <c r="G45" s="44"/>
      <c r="H45" s="43">
        <f t="shared" si="13"/>
        <v>0</v>
      </c>
      <c r="I45" s="45">
        <f t="shared" si="14"/>
        <v>0</v>
      </c>
      <c r="J45" s="43">
        <f t="shared" si="15"/>
        <v>0</v>
      </c>
      <c r="K45" s="43">
        <f t="shared" si="16"/>
        <v>0</v>
      </c>
      <c r="L45" s="44"/>
      <c r="M45" s="45">
        <f t="shared" si="17"/>
        <v>0</v>
      </c>
      <c r="N45" s="68">
        <f t="shared" si="18"/>
        <v>0</v>
      </c>
      <c r="O45" s="43">
        <f t="shared" si="19"/>
        <v>0</v>
      </c>
      <c r="P45" s="43">
        <f t="shared" si="20"/>
        <v>0</v>
      </c>
      <c r="Q45" s="44"/>
      <c r="R45" s="43">
        <f t="shared" si="21"/>
        <v>0</v>
      </c>
      <c r="S45" s="45">
        <f t="shared" si="22"/>
        <v>0</v>
      </c>
      <c r="T45" s="43">
        <f t="shared" si="23"/>
        <v>0</v>
      </c>
      <c r="U45" s="43">
        <f t="shared" si="24"/>
        <v>0</v>
      </c>
      <c r="V45" s="44"/>
      <c r="W45" s="45">
        <f t="shared" si="25"/>
        <v>0</v>
      </c>
      <c r="X45" s="68">
        <f t="shared" si="26"/>
        <v>0</v>
      </c>
      <c r="Y45" s="43">
        <f t="shared" si="27"/>
        <v>0</v>
      </c>
      <c r="Z45" s="43">
        <f t="shared" si="28"/>
        <v>0</v>
      </c>
      <c r="AA45" s="67"/>
      <c r="AB45" s="1"/>
      <c r="AC45" s="99">
        <v>3.3399999999999999E-2</v>
      </c>
    </row>
    <row r="46" spans="2:32" x14ac:dyDescent="0.3">
      <c r="B46" s="27">
        <f t="shared" si="29"/>
        <v>3</v>
      </c>
      <c r="C46" s="28" t="s">
        <v>2</v>
      </c>
      <c r="D46" s="66">
        <v>0</v>
      </c>
      <c r="E46" s="43">
        <f t="shared" si="11"/>
        <v>0</v>
      </c>
      <c r="F46" s="43">
        <f t="shared" si="12"/>
        <v>0</v>
      </c>
      <c r="G46" s="44"/>
      <c r="H46" s="43">
        <f t="shared" si="13"/>
        <v>0</v>
      </c>
      <c r="I46" s="45">
        <f t="shared" si="14"/>
        <v>0</v>
      </c>
      <c r="J46" s="43">
        <f t="shared" si="15"/>
        <v>0</v>
      </c>
      <c r="K46" s="43">
        <f t="shared" si="16"/>
        <v>0</v>
      </c>
      <c r="L46" s="44"/>
      <c r="M46" s="45">
        <f t="shared" si="17"/>
        <v>0</v>
      </c>
      <c r="N46" s="68">
        <f t="shared" si="18"/>
        <v>0</v>
      </c>
      <c r="O46" s="43">
        <f t="shared" si="19"/>
        <v>0</v>
      </c>
      <c r="P46" s="43">
        <f t="shared" si="20"/>
        <v>0</v>
      </c>
      <c r="Q46" s="44"/>
      <c r="R46" s="43">
        <f t="shared" si="21"/>
        <v>0</v>
      </c>
      <c r="S46" s="45">
        <f t="shared" si="22"/>
        <v>0</v>
      </c>
      <c r="T46" s="43">
        <f t="shared" si="23"/>
        <v>0</v>
      </c>
      <c r="U46" s="43">
        <f t="shared" si="24"/>
        <v>0</v>
      </c>
      <c r="V46" s="44"/>
      <c r="W46" s="45">
        <f t="shared" si="25"/>
        <v>0</v>
      </c>
      <c r="X46" s="68">
        <f t="shared" si="26"/>
        <v>0</v>
      </c>
      <c r="Y46" s="43">
        <f t="shared" si="27"/>
        <v>0</v>
      </c>
      <c r="Z46" s="43">
        <f t="shared" si="28"/>
        <v>0</v>
      </c>
      <c r="AA46" s="72"/>
      <c r="AB46" s="1"/>
      <c r="AC46" s="99">
        <v>4.2200000000000001E-2</v>
      </c>
    </row>
    <row r="47" spans="2:32" x14ac:dyDescent="0.3">
      <c r="B47" s="27">
        <f t="shared" si="29"/>
        <v>4</v>
      </c>
      <c r="C47" s="28" t="s">
        <v>3</v>
      </c>
      <c r="D47" s="66">
        <v>0</v>
      </c>
      <c r="E47" s="43">
        <f t="shared" si="11"/>
        <v>0</v>
      </c>
      <c r="F47" s="43">
        <f t="shared" si="12"/>
        <v>0</v>
      </c>
      <c r="G47" s="44"/>
      <c r="H47" s="43">
        <f t="shared" si="13"/>
        <v>0</v>
      </c>
      <c r="I47" s="45">
        <f t="shared" si="14"/>
        <v>0</v>
      </c>
      <c r="J47" s="43">
        <f t="shared" si="15"/>
        <v>0</v>
      </c>
      <c r="K47" s="43">
        <f t="shared" si="16"/>
        <v>0</v>
      </c>
      <c r="L47" s="44"/>
      <c r="M47" s="45">
        <f t="shared" si="17"/>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99">
        <v>4.2200000000000001E-2</v>
      </c>
    </row>
    <row r="48" spans="2:32" x14ac:dyDescent="0.3">
      <c r="B48" s="27">
        <f t="shared" si="29"/>
        <v>5</v>
      </c>
      <c r="C48" s="28" t="s">
        <v>4</v>
      </c>
      <c r="D48" s="66">
        <v>0</v>
      </c>
      <c r="E48" s="43">
        <f t="shared" si="11"/>
        <v>5.5666666666666663E-2</v>
      </c>
      <c r="F48" s="43">
        <f t="shared" si="12"/>
        <v>0</v>
      </c>
      <c r="G48" s="44"/>
      <c r="H48" s="43">
        <f t="shared" si="13"/>
        <v>5.5666666666666663E-2</v>
      </c>
      <c r="I48" s="45">
        <f t="shared" si="14"/>
        <v>5.5666666666666663E-2</v>
      </c>
      <c r="J48" s="43">
        <f t="shared" si="15"/>
        <v>0.21737833333333331</v>
      </c>
      <c r="K48" s="43">
        <f t="shared" si="16"/>
        <v>0</v>
      </c>
      <c r="L48" s="44"/>
      <c r="M48" s="45">
        <f t="shared" si="17"/>
        <v>0.27304499999999998</v>
      </c>
      <c r="N48" s="68">
        <f t="shared" si="18"/>
        <v>0.27304499999999998</v>
      </c>
      <c r="O48" s="43">
        <f t="shared" si="19"/>
        <v>1.2502733333333333</v>
      </c>
      <c r="P48" s="43">
        <f t="shared" si="20"/>
        <v>0</v>
      </c>
      <c r="Q48" s="44"/>
      <c r="R48" s="43">
        <f t="shared" si="21"/>
        <v>1.5233183333333333</v>
      </c>
      <c r="S48" s="45">
        <f t="shared" si="22"/>
        <v>1.5233183333333333</v>
      </c>
      <c r="T48" s="43">
        <f t="shared" si="23"/>
        <v>2.1771233333333333</v>
      </c>
      <c r="U48" s="43">
        <f t="shared" si="24"/>
        <v>0</v>
      </c>
      <c r="V48" s="44"/>
      <c r="W48" s="45">
        <f t="shared" si="25"/>
        <v>3.7004416666666664</v>
      </c>
      <c r="X48" s="68">
        <f t="shared" si="26"/>
        <v>3.7004416666666664</v>
      </c>
      <c r="Y48" s="43">
        <f t="shared" si="27"/>
        <v>2.1771233333333333</v>
      </c>
      <c r="Z48" s="43">
        <f t="shared" si="28"/>
        <v>0</v>
      </c>
      <c r="AA48" s="67"/>
      <c r="AB48" s="1"/>
      <c r="AC48" s="99">
        <v>3.3399999999999999E-2</v>
      </c>
    </row>
    <row r="49" spans="2:29" x14ac:dyDescent="0.3">
      <c r="B49" s="27">
        <f t="shared" si="29"/>
        <v>6</v>
      </c>
      <c r="C49" s="28" t="s">
        <v>5</v>
      </c>
      <c r="D49" s="66">
        <v>0</v>
      </c>
      <c r="E49" s="43">
        <f t="shared" si="11"/>
        <v>2.9223500000000002</v>
      </c>
      <c r="F49" s="43">
        <f t="shared" si="12"/>
        <v>0</v>
      </c>
      <c r="G49" s="44"/>
      <c r="H49" s="43">
        <f t="shared" si="13"/>
        <v>2.9223500000000002</v>
      </c>
      <c r="I49" s="45">
        <f t="shared" si="14"/>
        <v>2.9223500000000002</v>
      </c>
      <c r="J49" s="43">
        <f t="shared" si="15"/>
        <v>9.1133537499999999</v>
      </c>
      <c r="K49" s="43">
        <f t="shared" si="16"/>
        <v>0</v>
      </c>
      <c r="L49" s="44"/>
      <c r="M49" s="45">
        <f t="shared" si="17"/>
        <v>12.03570375</v>
      </c>
      <c r="N49" s="68">
        <f t="shared" si="18"/>
        <v>12.03570375</v>
      </c>
      <c r="O49" s="43">
        <f t="shared" si="19"/>
        <v>14.834355000000002</v>
      </c>
      <c r="P49" s="43">
        <f t="shared" si="20"/>
        <v>0</v>
      </c>
      <c r="Q49" s="44"/>
      <c r="R49" s="43">
        <f t="shared" si="21"/>
        <v>26.870058750000002</v>
      </c>
      <c r="S49" s="45">
        <f t="shared" si="22"/>
        <v>26.870058750000002</v>
      </c>
      <c r="T49" s="43">
        <f t="shared" si="23"/>
        <v>18.791835833333337</v>
      </c>
      <c r="U49" s="43">
        <f t="shared" si="24"/>
        <v>0</v>
      </c>
      <c r="V49" s="44"/>
      <c r="W49" s="45">
        <f t="shared" si="25"/>
        <v>45.661894583333336</v>
      </c>
      <c r="X49" s="68">
        <f t="shared" si="26"/>
        <v>45.661894583333336</v>
      </c>
      <c r="Y49" s="43">
        <f t="shared" si="27"/>
        <v>24.780719166666668</v>
      </c>
      <c r="Z49" s="43">
        <f t="shared" si="28"/>
        <v>0</v>
      </c>
      <c r="AA49" s="67"/>
      <c r="AB49" s="1"/>
      <c r="AC49" s="99">
        <v>4.2200000000000001E-2</v>
      </c>
    </row>
    <row r="50" spans="2:29" x14ac:dyDescent="0.3">
      <c r="B50" s="27">
        <f t="shared" si="29"/>
        <v>7</v>
      </c>
      <c r="C50" s="28" t="s">
        <v>6</v>
      </c>
      <c r="D50" s="66">
        <v>0</v>
      </c>
      <c r="E50" s="43">
        <f t="shared" si="11"/>
        <v>0</v>
      </c>
      <c r="F50" s="43">
        <f t="shared" si="12"/>
        <v>0</v>
      </c>
      <c r="G50" s="44"/>
      <c r="H50" s="43">
        <f t="shared" si="13"/>
        <v>0</v>
      </c>
      <c r="I50" s="45">
        <f t="shared" si="14"/>
        <v>0</v>
      </c>
      <c r="J50" s="43">
        <f t="shared" si="15"/>
        <v>0</v>
      </c>
      <c r="K50" s="43">
        <f t="shared" si="16"/>
        <v>0</v>
      </c>
      <c r="L50" s="44"/>
      <c r="M50" s="45">
        <f t="shared" si="17"/>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99">
        <v>9.5000000000000001E-2</v>
      </c>
    </row>
    <row r="51" spans="2:29" x14ac:dyDescent="0.3">
      <c r="B51" s="27">
        <f t="shared" si="29"/>
        <v>8</v>
      </c>
      <c r="C51" s="28" t="s">
        <v>7</v>
      </c>
      <c r="D51" s="66">
        <v>0</v>
      </c>
      <c r="E51" s="43">
        <f t="shared" si="11"/>
        <v>0</v>
      </c>
      <c r="F51" s="43">
        <f t="shared" si="12"/>
        <v>0</v>
      </c>
      <c r="G51" s="44"/>
      <c r="H51" s="43">
        <f t="shared" si="13"/>
        <v>0</v>
      </c>
      <c r="I51" s="45">
        <f t="shared" si="14"/>
        <v>0</v>
      </c>
      <c r="J51" s="43">
        <f t="shared" si="15"/>
        <v>0</v>
      </c>
      <c r="K51" s="43">
        <f t="shared" si="16"/>
        <v>0</v>
      </c>
      <c r="L51" s="44"/>
      <c r="M51" s="45">
        <f t="shared" si="17"/>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99">
        <v>9.5000000000000001E-2</v>
      </c>
    </row>
    <row r="52" spans="2:29" x14ac:dyDescent="0.3">
      <c r="B52" s="27">
        <f t="shared" si="29"/>
        <v>9</v>
      </c>
      <c r="C52" s="28" t="s">
        <v>8</v>
      </c>
      <c r="D52" s="66">
        <v>0</v>
      </c>
      <c r="E52" s="43">
        <f t="shared" si="11"/>
        <v>0</v>
      </c>
      <c r="F52" s="43">
        <f t="shared" si="12"/>
        <v>0</v>
      </c>
      <c r="G52" s="44"/>
      <c r="H52" s="43">
        <f t="shared" si="13"/>
        <v>0</v>
      </c>
      <c r="I52" s="45">
        <f t="shared" si="14"/>
        <v>0</v>
      </c>
      <c r="J52" s="43">
        <f t="shared" si="15"/>
        <v>0</v>
      </c>
      <c r="K52" s="43">
        <f t="shared" si="16"/>
        <v>0</v>
      </c>
      <c r="L52" s="44"/>
      <c r="M52" s="45">
        <f t="shared" si="17"/>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99">
        <v>4.2200000000000001E-2</v>
      </c>
    </row>
    <row r="53" spans="2:29" x14ac:dyDescent="0.3">
      <c r="B53" s="27">
        <f t="shared" si="29"/>
        <v>10</v>
      </c>
      <c r="C53" s="28" t="s">
        <v>9</v>
      </c>
      <c r="D53" s="66">
        <v>0</v>
      </c>
      <c r="E53" s="43">
        <f t="shared" si="11"/>
        <v>0</v>
      </c>
      <c r="F53" s="43">
        <f t="shared" si="12"/>
        <v>0</v>
      </c>
      <c r="G53" s="44"/>
      <c r="H53" s="43">
        <f t="shared" si="13"/>
        <v>0</v>
      </c>
      <c r="I53" s="45">
        <f t="shared" si="14"/>
        <v>0</v>
      </c>
      <c r="J53" s="43">
        <f t="shared" si="15"/>
        <v>0</v>
      </c>
      <c r="K53" s="43">
        <f t="shared" si="16"/>
        <v>0</v>
      </c>
      <c r="L53" s="44"/>
      <c r="M53" s="45">
        <f t="shared" si="17"/>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99">
        <v>9.5000000000000001E-2</v>
      </c>
    </row>
    <row r="54" spans="2:29" x14ac:dyDescent="0.3">
      <c r="B54" s="27">
        <f t="shared" si="29"/>
        <v>11</v>
      </c>
      <c r="C54" s="28" t="s">
        <v>10</v>
      </c>
      <c r="D54" s="66">
        <v>0</v>
      </c>
      <c r="E54" s="43">
        <f t="shared" si="11"/>
        <v>0</v>
      </c>
      <c r="F54" s="43">
        <f t="shared" si="12"/>
        <v>0</v>
      </c>
      <c r="G54" s="44"/>
      <c r="H54" s="43">
        <f t="shared" si="13"/>
        <v>0</v>
      </c>
      <c r="I54" s="45">
        <f t="shared" si="14"/>
        <v>0</v>
      </c>
      <c r="J54" s="43">
        <f t="shared" si="15"/>
        <v>0</v>
      </c>
      <c r="K54" s="43">
        <f t="shared" si="16"/>
        <v>0</v>
      </c>
      <c r="L54" s="44"/>
      <c r="M54" s="45">
        <f t="shared" si="17"/>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99">
        <v>6.3299999999999995E-2</v>
      </c>
    </row>
    <row r="55" spans="2:29" x14ac:dyDescent="0.3">
      <c r="B55" s="27">
        <f t="shared" si="29"/>
        <v>12</v>
      </c>
      <c r="C55" s="28" t="s">
        <v>11</v>
      </c>
      <c r="D55" s="66">
        <v>0</v>
      </c>
      <c r="E55" s="43">
        <f t="shared" si="11"/>
        <v>0</v>
      </c>
      <c r="F55" s="43">
        <f t="shared" si="12"/>
        <v>0</v>
      </c>
      <c r="G55" s="49"/>
      <c r="H55" s="43">
        <f t="shared" si="13"/>
        <v>0</v>
      </c>
      <c r="I55" s="45">
        <f t="shared" si="14"/>
        <v>0</v>
      </c>
      <c r="J55" s="43">
        <f t="shared" si="15"/>
        <v>0</v>
      </c>
      <c r="K55" s="43">
        <f t="shared" si="16"/>
        <v>0</v>
      </c>
      <c r="L55" s="44"/>
      <c r="M55" s="45">
        <f t="shared" si="17"/>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99">
        <v>6.3299999999999995E-2</v>
      </c>
    </row>
    <row r="56" spans="2:29" x14ac:dyDescent="0.3">
      <c r="B56" s="27">
        <f t="shared" si="29"/>
        <v>13</v>
      </c>
      <c r="C56" s="28" t="s">
        <v>12</v>
      </c>
      <c r="D56" s="66">
        <v>0</v>
      </c>
      <c r="E56" s="43">
        <f t="shared" si="11"/>
        <v>0</v>
      </c>
      <c r="F56" s="43">
        <f t="shared" si="12"/>
        <v>0</v>
      </c>
      <c r="G56" s="49"/>
      <c r="H56" s="43">
        <f t="shared" si="13"/>
        <v>0</v>
      </c>
      <c r="I56" s="45">
        <f t="shared" si="14"/>
        <v>0</v>
      </c>
      <c r="J56" s="43">
        <f t="shared" si="15"/>
        <v>0</v>
      </c>
      <c r="K56" s="43">
        <f t="shared" si="16"/>
        <v>0</v>
      </c>
      <c r="L56" s="44"/>
      <c r="M56" s="45">
        <f t="shared" si="17"/>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99">
        <v>6.3299999999999995E-2</v>
      </c>
    </row>
    <row r="57" spans="2:29" x14ac:dyDescent="0.3">
      <c r="B57" s="27">
        <f t="shared" si="29"/>
        <v>14</v>
      </c>
      <c r="C57" s="28" t="s">
        <v>13</v>
      </c>
      <c r="D57" s="66">
        <v>0</v>
      </c>
      <c r="E57" s="43">
        <f>IF((IFERROR(D57/((D29+E29)*100%),0))&lt;70%,MIN((MAX((D29+E29)*100%-D57,0)),(D29+E29/2)*$AC57),MAX((D29+E29)*100%-D57,0)/E$62)</f>
        <v>0</v>
      </c>
      <c r="F57" s="43">
        <f t="shared" si="12"/>
        <v>0</v>
      </c>
      <c r="G57" s="49"/>
      <c r="H57" s="43">
        <f t="shared" si="13"/>
        <v>0</v>
      </c>
      <c r="I57" s="45">
        <f t="shared" si="14"/>
        <v>0</v>
      </c>
      <c r="J57" s="43">
        <f>IF((IFERROR(I57/((I29+J29)*100%),0))&lt;70%,MIN((MAX((I29+J29)*100%-I57,0)),(I29+J29/2)*$AC57),MAX((I29+J29)*100%-I57,0)/J$62)</f>
        <v>0</v>
      </c>
      <c r="K57" s="43">
        <f t="shared" si="16"/>
        <v>0</v>
      </c>
      <c r="L57" s="44"/>
      <c r="M57" s="45">
        <f t="shared" si="17"/>
        <v>0</v>
      </c>
      <c r="N57" s="68">
        <f t="shared" si="18"/>
        <v>0</v>
      </c>
      <c r="O57" s="43">
        <f>IF((IFERROR(N57/((N29+O29)*100%),0))&lt;70%,MIN((MAX((N29+O29)*100%-N57,0)),(N29+O29/2)*$AC57),MAX((N29+O29)*100%-N57,0)/O$62)</f>
        <v>0</v>
      </c>
      <c r="P57" s="43">
        <f t="shared" si="20"/>
        <v>0</v>
      </c>
      <c r="Q57" s="44"/>
      <c r="R57" s="43">
        <f t="shared" si="21"/>
        <v>0</v>
      </c>
      <c r="S57" s="45">
        <f t="shared" si="22"/>
        <v>0</v>
      </c>
      <c r="T57" s="43">
        <f>IF((IFERROR(S57/((S29+T29)*100%),0))&lt;70%,MIN((MAX((S29+T29)*100%-S57,0)),(S29+T29/2)*$AC57),MAX((S29+T29)*100%-S57,0)/T$62)</f>
        <v>0</v>
      </c>
      <c r="U57" s="43">
        <f t="shared" si="24"/>
        <v>0</v>
      </c>
      <c r="V57" s="44"/>
      <c r="W57" s="45">
        <f t="shared" si="25"/>
        <v>0</v>
      </c>
      <c r="X57" s="68">
        <f t="shared" si="26"/>
        <v>0</v>
      </c>
      <c r="Y57" s="43">
        <f>IF((IFERROR(X57/((X29+Y29)*100%),0))&lt;70%,MIN((MAX((X29+Y29)*100%-X57,0)),(X29+Y29/2)*$AC57),MAX((X29+Y29)*100%-X57,0)/Y$62)</f>
        <v>0</v>
      </c>
      <c r="Z57" s="43">
        <f t="shared" si="28"/>
        <v>0</v>
      </c>
      <c r="AA57" s="67"/>
      <c r="AB57" s="1"/>
      <c r="AC57" s="99">
        <v>0.15</v>
      </c>
    </row>
    <row r="58" spans="2:29" x14ac:dyDescent="0.3">
      <c r="B58" s="27">
        <f t="shared" si="29"/>
        <v>15</v>
      </c>
      <c r="C58" s="28" t="s">
        <v>14</v>
      </c>
      <c r="D58" s="66">
        <v>0</v>
      </c>
      <c r="E58" s="43">
        <f>IF((IFERROR(D58/((D30+E30)*100%),0))&lt;70%,MIN((MAX((D30+E30)*100%-D58,0)),(D30+E30/2)*$AC58),MAX((D30+E30)*100%-D58,0)/E$62)</f>
        <v>1.3749999999999998</v>
      </c>
      <c r="F58" s="43">
        <f t="shared" si="12"/>
        <v>0</v>
      </c>
      <c r="G58" s="49"/>
      <c r="H58" s="43">
        <f t="shared" si="13"/>
        <v>1.3749999999999998</v>
      </c>
      <c r="I58" s="45">
        <f t="shared" si="14"/>
        <v>1.3749999999999998</v>
      </c>
      <c r="J58" s="43">
        <f>IF((IFERROR(I58/((I30+J30)*100%),0))&lt;70%,MIN((MAX((I30+J30)*100%-I58,0)),(I30+J30/2)*$AC58),MAX((I30+J30)*100%-I58,0)/J$62)</f>
        <v>2.7499999999999996</v>
      </c>
      <c r="K58" s="43">
        <f t="shared" si="16"/>
        <v>0</v>
      </c>
      <c r="L58" s="44"/>
      <c r="M58" s="45">
        <f t="shared" si="17"/>
        <v>4.1249999999999991</v>
      </c>
      <c r="N58" s="68">
        <f t="shared" si="18"/>
        <v>4.1249999999999991</v>
      </c>
      <c r="O58" s="43">
        <f>IF((IFERROR(N58/((N30+O30)*100%),0))&lt;70%,MIN((MAX((N30+O30)*100%-N58,0)),(N30+O30/2)*$AC58),MAX((N30+O30)*100%-N58,0)/O$62)</f>
        <v>2.7499999999999996</v>
      </c>
      <c r="P58" s="43">
        <f t="shared" si="20"/>
        <v>0</v>
      </c>
      <c r="Q58" s="44"/>
      <c r="R58" s="43">
        <f t="shared" si="21"/>
        <v>6.8749999999999982</v>
      </c>
      <c r="S58" s="45">
        <f t="shared" si="22"/>
        <v>6.8749999999999982</v>
      </c>
      <c r="T58" s="43">
        <f>IF((IFERROR(S58/((S30+T30)*100%),0))&lt;70%,MIN((MAX((S30+T30)*100%-S58,0)),(S30+T30/2)*$AC58),MAX((S30+T30)*100%-S58,0)/T$62)</f>
        <v>2.7499999999999996</v>
      </c>
      <c r="U58" s="43">
        <f t="shared" si="24"/>
        <v>0</v>
      </c>
      <c r="V58" s="44"/>
      <c r="W58" s="45">
        <f t="shared" si="25"/>
        <v>9.6249999999999982</v>
      </c>
      <c r="X58" s="68">
        <f t="shared" si="26"/>
        <v>9.6249999999999982</v>
      </c>
      <c r="Y58" s="43">
        <f>IF((IFERROR(X58/((X30+Y30)*100%),0))&lt;70%,MIN((MAX((X30+Y30)*100%-X58,0)),(X30+Y30/2)*$AC58),MAX((X30+Y30)*100%-X58,0)/Y$62)</f>
        <v>2.7499999999999996</v>
      </c>
      <c r="Z58" s="43">
        <f t="shared" si="28"/>
        <v>0</v>
      </c>
      <c r="AA58" s="67"/>
      <c r="AB58" s="1"/>
      <c r="AC58" s="99">
        <v>0.15</v>
      </c>
    </row>
    <row r="59" spans="2:29" x14ac:dyDescent="0.3">
      <c r="B59" s="27">
        <f t="shared" si="29"/>
        <v>16</v>
      </c>
      <c r="C59" s="28" t="s">
        <v>15</v>
      </c>
      <c r="D59" s="66">
        <v>0</v>
      </c>
      <c r="E59" s="43">
        <f>IF((IFERROR(D59/((D31+E31)*100%),0))&lt;70%,MIN((MAX((D31+E31)*100%-D59,0)),(D31+E31/2)*$AC59),MAX((D31+E31)*100%-D59,0)/E$62)</f>
        <v>0</v>
      </c>
      <c r="F59" s="43">
        <f t="shared" si="12"/>
        <v>0</v>
      </c>
      <c r="G59" s="44"/>
      <c r="H59" s="43">
        <f t="shared" si="13"/>
        <v>0</v>
      </c>
      <c r="I59" s="45">
        <f t="shared" si="14"/>
        <v>0</v>
      </c>
      <c r="J59" s="43">
        <f>IF((IFERROR(I59/((I31+J31)*100%),0))&lt;70%,MIN((MAX((I31+J31)*100%-I59,0)),(I31+J31/2)*$AC59),MAX((I31+J31)*100%-I59,0)/J$62)</f>
        <v>0</v>
      </c>
      <c r="K59" s="43">
        <f t="shared" si="16"/>
        <v>0</v>
      </c>
      <c r="L59" s="44"/>
      <c r="M59" s="45">
        <f t="shared" si="17"/>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99">
        <v>0.15</v>
      </c>
    </row>
    <row r="60" spans="2:29" x14ac:dyDescent="0.3">
      <c r="B60" s="27">
        <f t="shared" si="29"/>
        <v>17</v>
      </c>
      <c r="C60" s="28" t="s">
        <v>16</v>
      </c>
      <c r="D60" s="95">
        <v>0</v>
      </c>
      <c r="E60" s="43">
        <f t="shared" si="11"/>
        <v>0</v>
      </c>
      <c r="F60" s="43">
        <f t="shared" si="12"/>
        <v>0</v>
      </c>
      <c r="G60" s="44"/>
      <c r="H60" s="43">
        <f t="shared" si="13"/>
        <v>0</v>
      </c>
      <c r="I60" s="45">
        <f t="shared" si="14"/>
        <v>0</v>
      </c>
      <c r="J60" s="43">
        <f t="shared" si="15"/>
        <v>0</v>
      </c>
      <c r="K60" s="43">
        <f t="shared" si="16"/>
        <v>0</v>
      </c>
      <c r="L60" s="44"/>
      <c r="M60" s="45">
        <f t="shared" si="17"/>
        <v>0</v>
      </c>
      <c r="N60" s="68">
        <f t="shared" si="18"/>
        <v>0</v>
      </c>
      <c r="O60" s="43">
        <f t="shared" si="19"/>
        <v>0</v>
      </c>
      <c r="P60" s="43">
        <f t="shared" si="20"/>
        <v>0</v>
      </c>
      <c r="Q60" s="44"/>
      <c r="R60" s="43">
        <f t="shared" si="21"/>
        <v>0</v>
      </c>
      <c r="S60" s="45">
        <f t="shared" si="22"/>
        <v>0</v>
      </c>
      <c r="T60" s="43">
        <f t="shared" si="23"/>
        <v>0</v>
      </c>
      <c r="U60" s="43">
        <f t="shared" si="24"/>
        <v>0</v>
      </c>
      <c r="V60" s="44"/>
      <c r="W60" s="45">
        <f t="shared" si="25"/>
        <v>0</v>
      </c>
      <c r="X60" s="68">
        <f t="shared" si="26"/>
        <v>0</v>
      </c>
      <c r="Y60" s="43">
        <f t="shared" si="27"/>
        <v>0</v>
      </c>
      <c r="Z60" s="43">
        <f t="shared" si="28"/>
        <v>0</v>
      </c>
      <c r="AA60" s="67"/>
      <c r="AB60" s="1"/>
      <c r="AC60" s="99">
        <v>3.3399999999999999E-2</v>
      </c>
    </row>
    <row r="61" spans="2:29" ht="16" x14ac:dyDescent="0.3">
      <c r="B61" s="34"/>
      <c r="C61" s="35" t="s">
        <v>17</v>
      </c>
      <c r="D61" s="35"/>
      <c r="E61" s="36">
        <f t="shared" ref="E61:X61" si="30">SUM(E44:E60)</f>
        <v>4.353016666666667</v>
      </c>
      <c r="F61" s="36">
        <f t="shared" si="30"/>
        <v>0</v>
      </c>
      <c r="G61" s="36">
        <f t="shared" si="30"/>
        <v>0</v>
      </c>
      <c r="H61" s="36">
        <f t="shared" si="30"/>
        <v>4.353016666666667</v>
      </c>
      <c r="I61" s="36">
        <f t="shared" si="30"/>
        <v>4.353016666666667</v>
      </c>
      <c r="J61" s="36">
        <f t="shared" si="30"/>
        <v>12.080732083333332</v>
      </c>
      <c r="K61" s="36">
        <f t="shared" si="30"/>
        <v>0</v>
      </c>
      <c r="L61" s="36">
        <f t="shared" si="30"/>
        <v>0</v>
      </c>
      <c r="M61" s="36">
        <f t="shared" si="30"/>
        <v>16.433748749999999</v>
      </c>
      <c r="N61" s="36">
        <f t="shared" si="30"/>
        <v>16.433748749999999</v>
      </c>
      <c r="O61" s="36">
        <f t="shared" si="30"/>
        <v>18.834628333333335</v>
      </c>
      <c r="P61" s="36">
        <f t="shared" si="30"/>
        <v>0</v>
      </c>
      <c r="Q61" s="36">
        <f t="shared" si="30"/>
        <v>0</v>
      </c>
      <c r="R61" s="36">
        <f t="shared" si="30"/>
        <v>35.268377083333334</v>
      </c>
      <c r="S61" s="36">
        <f t="shared" si="30"/>
        <v>35.268377083333334</v>
      </c>
      <c r="T61" s="36">
        <f t="shared" si="30"/>
        <v>23.718959166666671</v>
      </c>
      <c r="U61" s="36">
        <f t="shared" si="30"/>
        <v>0</v>
      </c>
      <c r="V61" s="36">
        <f t="shared" si="30"/>
        <v>0</v>
      </c>
      <c r="W61" s="36">
        <f t="shared" si="30"/>
        <v>58.987336249999998</v>
      </c>
      <c r="X61" s="36">
        <f t="shared" si="30"/>
        <v>58.987336249999998</v>
      </c>
      <c r="Y61" s="34"/>
      <c r="Z61" s="34"/>
      <c r="AA61" s="74"/>
      <c r="AB61" s="34"/>
    </row>
    <row r="62" spans="2:29" ht="16" x14ac:dyDescent="0.3">
      <c r="B62" s="38"/>
      <c r="C62" s="51"/>
      <c r="D62" s="51"/>
      <c r="E62" s="100">
        <f>'CPR8-9(E) UptoFY20'!T86</f>
        <v>16.356164383561641</v>
      </c>
      <c r="F62" s="51"/>
      <c r="G62" s="51"/>
      <c r="H62" s="51"/>
      <c r="J62" s="100">
        <f>E62-1</f>
        <v>15.356164383561641</v>
      </c>
      <c r="K62" s="38"/>
      <c r="L62" s="38"/>
      <c r="M62" s="38"/>
      <c r="O62" s="100">
        <f>J62-1</f>
        <v>14.356164383561641</v>
      </c>
      <c r="P62" s="38"/>
      <c r="Q62" s="38"/>
      <c r="R62" s="38"/>
      <c r="T62" s="100">
        <f>O62-1</f>
        <v>13.356164383561641</v>
      </c>
      <c r="U62" s="81"/>
      <c r="V62" s="81"/>
      <c r="X62" s="38"/>
      <c r="Y62" s="100">
        <f>T62-1</f>
        <v>12.356164383561641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 t="shared" ref="D70:F85" si="31">D16-D44</f>
        <v>0</v>
      </c>
      <c r="E70" s="82">
        <f t="shared" si="31"/>
        <v>0</v>
      </c>
      <c r="F70" s="82">
        <f t="shared" si="31"/>
        <v>0</v>
      </c>
      <c r="G70" s="82"/>
      <c r="H70" s="43">
        <f t="shared" ref="H70:H86" si="32">D70+E70-F70-G70</f>
        <v>0</v>
      </c>
      <c r="I70" s="82">
        <f t="shared" ref="I70:K85" si="33">I16-I44</f>
        <v>0</v>
      </c>
      <c r="J70" s="82">
        <f t="shared" si="33"/>
        <v>0</v>
      </c>
      <c r="K70" s="82">
        <f t="shared" si="33"/>
        <v>0</v>
      </c>
      <c r="L70" s="82"/>
      <c r="M70" s="43">
        <f t="shared" ref="M70:M86" si="34">I70+J70-K70-L70</f>
        <v>0</v>
      </c>
      <c r="N70" s="82">
        <f t="shared" ref="N70:P85" si="35">N16-N44</f>
        <v>0</v>
      </c>
      <c r="O70" s="82">
        <f t="shared" si="35"/>
        <v>0</v>
      </c>
      <c r="P70" s="82">
        <f t="shared" si="35"/>
        <v>0</v>
      </c>
      <c r="Q70" s="82"/>
      <c r="R70" s="43">
        <f t="shared" ref="R70:R86" si="36">N70+O70-P70-Q70</f>
        <v>0</v>
      </c>
      <c r="S70" s="82">
        <f t="shared" ref="S70:U85" si="37">S16-S44</f>
        <v>0</v>
      </c>
      <c r="T70" s="82">
        <f t="shared" si="37"/>
        <v>0</v>
      </c>
      <c r="U70" s="82">
        <f t="shared" si="37"/>
        <v>0</v>
      </c>
      <c r="V70" s="82"/>
      <c r="W70" s="43">
        <f t="shared" ref="W70:W86" si="38">S70+T70-U70-V70</f>
        <v>0</v>
      </c>
      <c r="X70" s="82">
        <f t="shared" ref="X70:Z85" si="39">X16-X44</f>
        <v>0</v>
      </c>
      <c r="Y70" s="82">
        <f t="shared" si="39"/>
        <v>0</v>
      </c>
      <c r="Z70" s="82">
        <f t="shared" si="39"/>
        <v>0</v>
      </c>
      <c r="AA70" s="82"/>
      <c r="AB70" s="43">
        <f t="shared" ref="AB70:AB86" si="40">X70+Y70-Z70-AA70</f>
        <v>0</v>
      </c>
    </row>
    <row r="71" spans="2:28" x14ac:dyDescent="0.3">
      <c r="B71" s="27">
        <f t="shared" ref="B71:B86" si="41">B70+1</f>
        <v>2</v>
      </c>
      <c r="C71" s="28" t="s">
        <v>1</v>
      </c>
      <c r="D71" s="82">
        <f t="shared" si="31"/>
        <v>0</v>
      </c>
      <c r="E71" s="82">
        <f t="shared" si="31"/>
        <v>0</v>
      </c>
      <c r="F71" s="82">
        <f t="shared" si="31"/>
        <v>0</v>
      </c>
      <c r="G71" s="82"/>
      <c r="H71" s="43">
        <f t="shared" si="32"/>
        <v>0</v>
      </c>
      <c r="I71" s="82">
        <f t="shared" si="33"/>
        <v>0</v>
      </c>
      <c r="J71" s="82">
        <f t="shared" si="33"/>
        <v>0</v>
      </c>
      <c r="K71" s="82">
        <f t="shared" si="33"/>
        <v>0</v>
      </c>
      <c r="L71" s="82"/>
      <c r="M71" s="43">
        <f t="shared" si="34"/>
        <v>0</v>
      </c>
      <c r="N71" s="82">
        <f t="shared" si="35"/>
        <v>0</v>
      </c>
      <c r="O71" s="82">
        <f t="shared" si="35"/>
        <v>0</v>
      </c>
      <c r="P71" s="82">
        <f t="shared" si="35"/>
        <v>0</v>
      </c>
      <c r="Q71" s="82"/>
      <c r="R71" s="43">
        <f t="shared" si="36"/>
        <v>0</v>
      </c>
      <c r="S71" s="82">
        <f t="shared" si="37"/>
        <v>0</v>
      </c>
      <c r="T71" s="82">
        <f t="shared" si="37"/>
        <v>0</v>
      </c>
      <c r="U71" s="82">
        <f t="shared" si="37"/>
        <v>0</v>
      </c>
      <c r="V71" s="82"/>
      <c r="W71" s="43">
        <f t="shared" si="38"/>
        <v>0</v>
      </c>
      <c r="X71" s="82">
        <f t="shared" si="39"/>
        <v>0</v>
      </c>
      <c r="Y71" s="82">
        <f t="shared" si="39"/>
        <v>0</v>
      </c>
      <c r="Z71" s="82">
        <f t="shared" si="39"/>
        <v>0</v>
      </c>
      <c r="AA71" s="82"/>
      <c r="AB71" s="43">
        <f t="shared" si="40"/>
        <v>0</v>
      </c>
    </row>
    <row r="72" spans="2:28" x14ac:dyDescent="0.3">
      <c r="B72" s="27">
        <f t="shared" si="41"/>
        <v>3</v>
      </c>
      <c r="C72" s="28" t="s">
        <v>2</v>
      </c>
      <c r="D72" s="82">
        <f t="shared" si="31"/>
        <v>0</v>
      </c>
      <c r="E72" s="82">
        <f t="shared" si="31"/>
        <v>0</v>
      </c>
      <c r="F72" s="82">
        <f t="shared" si="31"/>
        <v>0</v>
      </c>
      <c r="G72" s="82"/>
      <c r="H72" s="43">
        <f t="shared" si="32"/>
        <v>0</v>
      </c>
      <c r="I72" s="82">
        <f t="shared" si="33"/>
        <v>0</v>
      </c>
      <c r="J72" s="82">
        <f t="shared" si="33"/>
        <v>0</v>
      </c>
      <c r="K72" s="82">
        <f t="shared" si="33"/>
        <v>0</v>
      </c>
      <c r="L72" s="82"/>
      <c r="M72" s="43">
        <f t="shared" si="34"/>
        <v>0</v>
      </c>
      <c r="N72" s="82">
        <f t="shared" si="35"/>
        <v>0</v>
      </c>
      <c r="O72" s="82">
        <f t="shared" si="35"/>
        <v>0</v>
      </c>
      <c r="P72" s="82">
        <f t="shared" si="35"/>
        <v>0</v>
      </c>
      <c r="Q72" s="82"/>
      <c r="R72" s="43">
        <f t="shared" si="36"/>
        <v>0</v>
      </c>
      <c r="S72" s="82">
        <f t="shared" si="37"/>
        <v>0</v>
      </c>
      <c r="T72" s="82">
        <f t="shared" si="37"/>
        <v>0</v>
      </c>
      <c r="U72" s="82">
        <f t="shared" si="37"/>
        <v>0</v>
      </c>
      <c r="V72" s="82"/>
      <c r="W72" s="43">
        <f t="shared" si="38"/>
        <v>0</v>
      </c>
      <c r="X72" s="82">
        <f t="shared" si="39"/>
        <v>0</v>
      </c>
      <c r="Y72" s="82">
        <f t="shared" si="39"/>
        <v>0</v>
      </c>
      <c r="Z72" s="82">
        <f t="shared" si="39"/>
        <v>0</v>
      </c>
      <c r="AA72" s="82"/>
      <c r="AB72" s="43">
        <f t="shared" si="40"/>
        <v>0</v>
      </c>
    </row>
    <row r="73" spans="2:28" x14ac:dyDescent="0.3">
      <c r="B73" s="27">
        <f t="shared" si="41"/>
        <v>4</v>
      </c>
      <c r="C73" s="28" t="s">
        <v>3</v>
      </c>
      <c r="D73" s="82">
        <f t="shared" si="31"/>
        <v>0</v>
      </c>
      <c r="E73" s="82">
        <f t="shared" si="31"/>
        <v>0</v>
      </c>
      <c r="F73" s="82">
        <f t="shared" si="31"/>
        <v>0</v>
      </c>
      <c r="G73" s="82"/>
      <c r="H73" s="43">
        <f t="shared" si="32"/>
        <v>0</v>
      </c>
      <c r="I73" s="82">
        <f t="shared" si="33"/>
        <v>0</v>
      </c>
      <c r="J73" s="82">
        <f t="shared" si="33"/>
        <v>0</v>
      </c>
      <c r="K73" s="82">
        <f t="shared" si="33"/>
        <v>0</v>
      </c>
      <c r="L73" s="82"/>
      <c r="M73" s="43">
        <f t="shared" si="34"/>
        <v>0</v>
      </c>
      <c r="N73" s="82">
        <f t="shared" si="35"/>
        <v>0</v>
      </c>
      <c r="O73" s="82">
        <f t="shared" si="35"/>
        <v>0</v>
      </c>
      <c r="P73" s="82">
        <f t="shared" si="35"/>
        <v>0</v>
      </c>
      <c r="Q73" s="82"/>
      <c r="R73" s="43">
        <f t="shared" si="36"/>
        <v>0</v>
      </c>
      <c r="S73" s="82">
        <f t="shared" si="37"/>
        <v>0</v>
      </c>
      <c r="T73" s="82">
        <f t="shared" si="37"/>
        <v>0</v>
      </c>
      <c r="U73" s="82">
        <f t="shared" si="37"/>
        <v>0</v>
      </c>
      <c r="V73" s="82"/>
      <c r="W73" s="43">
        <f t="shared" si="38"/>
        <v>0</v>
      </c>
      <c r="X73" s="82">
        <f t="shared" si="39"/>
        <v>0</v>
      </c>
      <c r="Y73" s="82">
        <f t="shared" si="39"/>
        <v>0</v>
      </c>
      <c r="Z73" s="82">
        <f t="shared" si="39"/>
        <v>0</v>
      </c>
      <c r="AA73" s="82"/>
      <c r="AB73" s="43">
        <f t="shared" si="40"/>
        <v>0</v>
      </c>
    </row>
    <row r="74" spans="2:28" x14ac:dyDescent="0.3">
      <c r="B74" s="27">
        <f t="shared" si="41"/>
        <v>5</v>
      </c>
      <c r="C74" s="28" t="s">
        <v>4</v>
      </c>
      <c r="D74" s="82">
        <f t="shared" si="31"/>
        <v>0</v>
      </c>
      <c r="E74" s="82">
        <f t="shared" si="31"/>
        <v>3.2776666666666663</v>
      </c>
      <c r="F74" s="82">
        <f t="shared" si="31"/>
        <v>0</v>
      </c>
      <c r="G74" s="82"/>
      <c r="H74" s="43">
        <f t="shared" si="32"/>
        <v>3.2776666666666663</v>
      </c>
      <c r="I74" s="82">
        <f t="shared" si="33"/>
        <v>3.2776666666666663</v>
      </c>
      <c r="J74" s="82">
        <f t="shared" si="33"/>
        <v>6.1326216666666662</v>
      </c>
      <c r="K74" s="82">
        <f t="shared" si="33"/>
        <v>0</v>
      </c>
      <c r="L74" s="82"/>
      <c r="M74" s="43">
        <f t="shared" si="34"/>
        <v>9.410288333333332</v>
      </c>
      <c r="N74" s="82">
        <f t="shared" si="35"/>
        <v>9.4102883333333338</v>
      </c>
      <c r="O74" s="82">
        <f t="shared" si="35"/>
        <v>54.249726666666668</v>
      </c>
      <c r="P74" s="82">
        <f t="shared" si="35"/>
        <v>0</v>
      </c>
      <c r="Q74" s="82"/>
      <c r="R74" s="43">
        <f t="shared" si="36"/>
        <v>63.660015000000001</v>
      </c>
      <c r="S74" s="82">
        <f t="shared" si="37"/>
        <v>63.660015000000001</v>
      </c>
      <c r="T74" s="82">
        <f t="shared" si="37"/>
        <v>-2.1771233333333333</v>
      </c>
      <c r="U74" s="82">
        <f t="shared" si="37"/>
        <v>0</v>
      </c>
      <c r="V74" s="82"/>
      <c r="W74" s="43">
        <f t="shared" si="38"/>
        <v>61.482891666666667</v>
      </c>
      <c r="X74" s="82">
        <f t="shared" si="39"/>
        <v>61.482891666666674</v>
      </c>
      <c r="Y74" s="82">
        <f t="shared" si="39"/>
        <v>-2.1771233333333333</v>
      </c>
      <c r="Z74" s="82">
        <f t="shared" si="39"/>
        <v>0</v>
      </c>
      <c r="AA74" s="82"/>
      <c r="AB74" s="43">
        <f t="shared" si="40"/>
        <v>59.30576833333334</v>
      </c>
    </row>
    <row r="75" spans="2:28" x14ac:dyDescent="0.3">
      <c r="B75" s="27">
        <f t="shared" si="41"/>
        <v>6</v>
      </c>
      <c r="C75" s="28" t="s">
        <v>5</v>
      </c>
      <c r="D75" s="82">
        <f t="shared" si="31"/>
        <v>0</v>
      </c>
      <c r="E75" s="82">
        <f t="shared" si="31"/>
        <v>135.57765000000001</v>
      </c>
      <c r="F75" s="82">
        <f t="shared" si="31"/>
        <v>0</v>
      </c>
      <c r="G75" s="82"/>
      <c r="H75" s="43">
        <f t="shared" si="32"/>
        <v>135.57765000000001</v>
      </c>
      <c r="I75" s="82">
        <f t="shared" si="33"/>
        <v>135.57765000000001</v>
      </c>
      <c r="J75" s="82">
        <f t="shared" si="33"/>
        <v>145.79914625000001</v>
      </c>
      <c r="K75" s="82">
        <f t="shared" si="33"/>
        <v>0</v>
      </c>
      <c r="L75" s="82"/>
      <c r="M75" s="43">
        <f t="shared" si="34"/>
        <v>281.37679624999998</v>
      </c>
      <c r="N75" s="82">
        <f t="shared" si="35"/>
        <v>281.37679625000004</v>
      </c>
      <c r="O75" s="82">
        <f t="shared" si="35"/>
        <v>101.39064499999999</v>
      </c>
      <c r="P75" s="82">
        <f t="shared" si="35"/>
        <v>0</v>
      </c>
      <c r="Q75" s="82"/>
      <c r="R75" s="43">
        <f t="shared" si="36"/>
        <v>382.76744125000005</v>
      </c>
      <c r="S75" s="82">
        <f t="shared" si="37"/>
        <v>382.76744125000005</v>
      </c>
      <c r="T75" s="82">
        <f t="shared" si="37"/>
        <v>52.541497499999991</v>
      </c>
      <c r="U75" s="82">
        <f t="shared" si="37"/>
        <v>0</v>
      </c>
      <c r="V75" s="82"/>
      <c r="W75" s="43">
        <f t="shared" si="38"/>
        <v>435.30893875000004</v>
      </c>
      <c r="X75" s="82">
        <f t="shared" si="39"/>
        <v>435.30893875000004</v>
      </c>
      <c r="Y75" s="82">
        <f t="shared" si="39"/>
        <v>187.71928083333333</v>
      </c>
      <c r="Z75" s="82">
        <f t="shared" si="39"/>
        <v>0</v>
      </c>
      <c r="AA75" s="82"/>
      <c r="AB75" s="43">
        <f t="shared" si="40"/>
        <v>623.02821958333334</v>
      </c>
    </row>
    <row r="76" spans="2:28" x14ac:dyDescent="0.3">
      <c r="B76" s="27">
        <f t="shared" si="41"/>
        <v>7</v>
      </c>
      <c r="C76" s="28" t="s">
        <v>6</v>
      </c>
      <c r="D76" s="82">
        <f t="shared" si="31"/>
        <v>0</v>
      </c>
      <c r="E76" s="82">
        <f t="shared" si="31"/>
        <v>0</v>
      </c>
      <c r="F76" s="82">
        <f t="shared" si="31"/>
        <v>0</v>
      </c>
      <c r="G76" s="82"/>
      <c r="H76" s="43">
        <f t="shared" si="32"/>
        <v>0</v>
      </c>
      <c r="I76" s="82">
        <f t="shared" si="33"/>
        <v>0</v>
      </c>
      <c r="J76" s="82">
        <f t="shared" si="33"/>
        <v>0</v>
      </c>
      <c r="K76" s="82">
        <f t="shared" si="33"/>
        <v>0</v>
      </c>
      <c r="L76" s="82"/>
      <c r="M76" s="43">
        <f t="shared" si="34"/>
        <v>0</v>
      </c>
      <c r="N76" s="82">
        <f t="shared" si="35"/>
        <v>0</v>
      </c>
      <c r="O76" s="82">
        <f t="shared" si="35"/>
        <v>0</v>
      </c>
      <c r="P76" s="82">
        <f t="shared" si="35"/>
        <v>0</v>
      </c>
      <c r="Q76" s="82"/>
      <c r="R76" s="43">
        <f t="shared" si="36"/>
        <v>0</v>
      </c>
      <c r="S76" s="82">
        <f t="shared" si="37"/>
        <v>0</v>
      </c>
      <c r="T76" s="82">
        <f t="shared" si="37"/>
        <v>0</v>
      </c>
      <c r="U76" s="82">
        <f t="shared" si="37"/>
        <v>0</v>
      </c>
      <c r="V76" s="82"/>
      <c r="W76" s="43">
        <f t="shared" si="38"/>
        <v>0</v>
      </c>
      <c r="X76" s="82">
        <f t="shared" si="39"/>
        <v>0</v>
      </c>
      <c r="Y76" s="82">
        <f t="shared" si="39"/>
        <v>0</v>
      </c>
      <c r="Z76" s="82">
        <f t="shared" si="39"/>
        <v>0</v>
      </c>
      <c r="AA76" s="82"/>
      <c r="AB76" s="43">
        <f t="shared" si="40"/>
        <v>0</v>
      </c>
    </row>
    <row r="77" spans="2:28" x14ac:dyDescent="0.3">
      <c r="B77" s="27">
        <f t="shared" si="41"/>
        <v>8</v>
      </c>
      <c r="C77" s="28" t="s">
        <v>7</v>
      </c>
      <c r="D77" s="82">
        <f t="shared" si="31"/>
        <v>0</v>
      </c>
      <c r="E77" s="82">
        <f t="shared" si="31"/>
        <v>0</v>
      </c>
      <c r="F77" s="82">
        <f t="shared" si="31"/>
        <v>0</v>
      </c>
      <c r="G77" s="82"/>
      <c r="H77" s="43">
        <f t="shared" si="32"/>
        <v>0</v>
      </c>
      <c r="I77" s="82">
        <f t="shared" si="33"/>
        <v>0</v>
      </c>
      <c r="J77" s="82">
        <f t="shared" si="33"/>
        <v>0</v>
      </c>
      <c r="K77" s="82">
        <f t="shared" si="33"/>
        <v>0</v>
      </c>
      <c r="L77" s="82"/>
      <c r="M77" s="43">
        <f t="shared" si="34"/>
        <v>0</v>
      </c>
      <c r="N77" s="82">
        <f t="shared" si="35"/>
        <v>0</v>
      </c>
      <c r="O77" s="82">
        <f t="shared" si="35"/>
        <v>0</v>
      </c>
      <c r="P77" s="82">
        <f t="shared" si="35"/>
        <v>0</v>
      </c>
      <c r="Q77" s="82"/>
      <c r="R77" s="43">
        <f t="shared" si="36"/>
        <v>0</v>
      </c>
      <c r="S77" s="82">
        <f t="shared" si="37"/>
        <v>0</v>
      </c>
      <c r="T77" s="82">
        <f t="shared" si="37"/>
        <v>0</v>
      </c>
      <c r="U77" s="82">
        <f t="shared" si="37"/>
        <v>0</v>
      </c>
      <c r="V77" s="82"/>
      <c r="W77" s="43">
        <f t="shared" si="38"/>
        <v>0</v>
      </c>
      <c r="X77" s="82">
        <f t="shared" si="39"/>
        <v>0</v>
      </c>
      <c r="Y77" s="82">
        <f t="shared" si="39"/>
        <v>0</v>
      </c>
      <c r="Z77" s="82">
        <f t="shared" si="39"/>
        <v>0</v>
      </c>
      <c r="AA77" s="82"/>
      <c r="AB77" s="43">
        <f t="shared" si="40"/>
        <v>0</v>
      </c>
    </row>
    <row r="78" spans="2:28" x14ac:dyDescent="0.3">
      <c r="B78" s="27">
        <f t="shared" si="41"/>
        <v>9</v>
      </c>
      <c r="C78" s="28" t="s">
        <v>8</v>
      </c>
      <c r="D78" s="82">
        <f t="shared" si="31"/>
        <v>0</v>
      </c>
      <c r="E78" s="82">
        <f t="shared" si="31"/>
        <v>0</v>
      </c>
      <c r="F78" s="82">
        <f t="shared" si="31"/>
        <v>0</v>
      </c>
      <c r="G78" s="82"/>
      <c r="H78" s="43">
        <f t="shared" si="32"/>
        <v>0</v>
      </c>
      <c r="I78" s="82">
        <f t="shared" si="33"/>
        <v>0</v>
      </c>
      <c r="J78" s="82">
        <f t="shared" si="33"/>
        <v>0</v>
      </c>
      <c r="K78" s="82">
        <f t="shared" si="33"/>
        <v>0</v>
      </c>
      <c r="L78" s="82"/>
      <c r="M78" s="43">
        <f t="shared" si="34"/>
        <v>0</v>
      </c>
      <c r="N78" s="82">
        <f t="shared" si="35"/>
        <v>0</v>
      </c>
      <c r="O78" s="82">
        <f t="shared" si="35"/>
        <v>0</v>
      </c>
      <c r="P78" s="82">
        <f t="shared" si="35"/>
        <v>0</v>
      </c>
      <c r="Q78" s="82"/>
      <c r="R78" s="43">
        <f t="shared" si="36"/>
        <v>0</v>
      </c>
      <c r="S78" s="82">
        <f t="shared" si="37"/>
        <v>0</v>
      </c>
      <c r="T78" s="82">
        <f t="shared" si="37"/>
        <v>0</v>
      </c>
      <c r="U78" s="82">
        <f t="shared" si="37"/>
        <v>0</v>
      </c>
      <c r="V78" s="82"/>
      <c r="W78" s="43">
        <f t="shared" si="38"/>
        <v>0</v>
      </c>
      <c r="X78" s="82">
        <f t="shared" si="39"/>
        <v>0</v>
      </c>
      <c r="Y78" s="82">
        <f t="shared" si="39"/>
        <v>0</v>
      </c>
      <c r="Z78" s="82">
        <f t="shared" si="39"/>
        <v>0</v>
      </c>
      <c r="AA78" s="82"/>
      <c r="AB78" s="43">
        <f t="shared" si="40"/>
        <v>0</v>
      </c>
    </row>
    <row r="79" spans="2:28" x14ac:dyDescent="0.3">
      <c r="B79" s="27">
        <f t="shared" si="41"/>
        <v>10</v>
      </c>
      <c r="C79" s="28" t="s">
        <v>9</v>
      </c>
      <c r="D79" s="82">
        <f t="shared" si="31"/>
        <v>0</v>
      </c>
      <c r="E79" s="82">
        <f t="shared" si="31"/>
        <v>0</v>
      </c>
      <c r="F79" s="82">
        <f t="shared" si="31"/>
        <v>0</v>
      </c>
      <c r="G79" s="82"/>
      <c r="H79" s="43">
        <f t="shared" si="32"/>
        <v>0</v>
      </c>
      <c r="I79" s="82">
        <f t="shared" si="33"/>
        <v>0</v>
      </c>
      <c r="J79" s="82">
        <f t="shared" si="33"/>
        <v>0</v>
      </c>
      <c r="K79" s="82">
        <f t="shared" si="33"/>
        <v>0</v>
      </c>
      <c r="L79" s="82"/>
      <c r="M79" s="43">
        <f t="shared" si="34"/>
        <v>0</v>
      </c>
      <c r="N79" s="82">
        <f t="shared" si="35"/>
        <v>0</v>
      </c>
      <c r="O79" s="82">
        <f t="shared" si="35"/>
        <v>0</v>
      </c>
      <c r="P79" s="82">
        <f t="shared" si="35"/>
        <v>0</v>
      </c>
      <c r="Q79" s="82"/>
      <c r="R79" s="43">
        <f t="shared" si="36"/>
        <v>0</v>
      </c>
      <c r="S79" s="82">
        <f t="shared" si="37"/>
        <v>0</v>
      </c>
      <c r="T79" s="82">
        <f t="shared" si="37"/>
        <v>0</v>
      </c>
      <c r="U79" s="82">
        <f t="shared" si="37"/>
        <v>0</v>
      </c>
      <c r="V79" s="82"/>
      <c r="W79" s="43">
        <f t="shared" si="38"/>
        <v>0</v>
      </c>
      <c r="X79" s="82">
        <f t="shared" si="39"/>
        <v>0</v>
      </c>
      <c r="Y79" s="82">
        <f t="shared" si="39"/>
        <v>0</v>
      </c>
      <c r="Z79" s="82">
        <f t="shared" si="39"/>
        <v>0</v>
      </c>
      <c r="AA79" s="82"/>
      <c r="AB79" s="43">
        <f t="shared" si="40"/>
        <v>0</v>
      </c>
    </row>
    <row r="80" spans="2:28" x14ac:dyDescent="0.3">
      <c r="B80" s="27">
        <f t="shared" si="41"/>
        <v>11</v>
      </c>
      <c r="C80" s="28" t="s">
        <v>10</v>
      </c>
      <c r="D80" s="82">
        <f t="shared" si="31"/>
        <v>0</v>
      </c>
      <c r="E80" s="82">
        <f t="shared" si="31"/>
        <v>0</v>
      </c>
      <c r="F80" s="82">
        <f t="shared" si="31"/>
        <v>0</v>
      </c>
      <c r="G80" s="82"/>
      <c r="H80" s="43">
        <f t="shared" si="32"/>
        <v>0</v>
      </c>
      <c r="I80" s="82">
        <f t="shared" si="33"/>
        <v>0</v>
      </c>
      <c r="J80" s="82">
        <f t="shared" si="33"/>
        <v>0</v>
      </c>
      <c r="K80" s="82">
        <f t="shared" si="33"/>
        <v>0</v>
      </c>
      <c r="L80" s="82"/>
      <c r="M80" s="43">
        <f t="shared" si="34"/>
        <v>0</v>
      </c>
      <c r="N80" s="82">
        <f t="shared" si="35"/>
        <v>0</v>
      </c>
      <c r="O80" s="82">
        <f t="shared" si="35"/>
        <v>0</v>
      </c>
      <c r="P80" s="82">
        <f t="shared" si="35"/>
        <v>0</v>
      </c>
      <c r="Q80" s="82"/>
      <c r="R80" s="43">
        <f t="shared" si="36"/>
        <v>0</v>
      </c>
      <c r="S80" s="82">
        <f t="shared" si="37"/>
        <v>0</v>
      </c>
      <c r="T80" s="82">
        <f t="shared" si="37"/>
        <v>0</v>
      </c>
      <c r="U80" s="82">
        <f t="shared" si="37"/>
        <v>0</v>
      </c>
      <c r="V80" s="82"/>
      <c r="W80" s="43">
        <f t="shared" si="38"/>
        <v>0</v>
      </c>
      <c r="X80" s="82">
        <f t="shared" si="39"/>
        <v>0</v>
      </c>
      <c r="Y80" s="82">
        <f t="shared" si="39"/>
        <v>0</v>
      </c>
      <c r="Z80" s="82">
        <f t="shared" si="39"/>
        <v>0</v>
      </c>
      <c r="AA80" s="82"/>
      <c r="AB80" s="43">
        <f t="shared" si="40"/>
        <v>0</v>
      </c>
    </row>
    <row r="81" spans="2:28" x14ac:dyDescent="0.3">
      <c r="B81" s="27">
        <f t="shared" si="41"/>
        <v>12</v>
      </c>
      <c r="C81" s="28" t="s">
        <v>11</v>
      </c>
      <c r="D81" s="82">
        <f t="shared" si="31"/>
        <v>0</v>
      </c>
      <c r="E81" s="82">
        <f t="shared" si="31"/>
        <v>0</v>
      </c>
      <c r="F81" s="82">
        <f t="shared" si="31"/>
        <v>0</v>
      </c>
      <c r="G81" s="82"/>
      <c r="H81" s="43">
        <f t="shared" si="32"/>
        <v>0</v>
      </c>
      <c r="I81" s="82">
        <f t="shared" si="33"/>
        <v>0</v>
      </c>
      <c r="J81" s="82">
        <f t="shared" si="33"/>
        <v>0</v>
      </c>
      <c r="K81" s="82">
        <f t="shared" si="33"/>
        <v>0</v>
      </c>
      <c r="L81" s="82"/>
      <c r="M81" s="43">
        <f t="shared" si="34"/>
        <v>0</v>
      </c>
      <c r="N81" s="82">
        <f t="shared" si="35"/>
        <v>0</v>
      </c>
      <c r="O81" s="82">
        <f t="shared" si="35"/>
        <v>0</v>
      </c>
      <c r="P81" s="82">
        <f t="shared" si="35"/>
        <v>0</v>
      </c>
      <c r="Q81" s="82"/>
      <c r="R81" s="43">
        <f t="shared" si="36"/>
        <v>0</v>
      </c>
      <c r="S81" s="82">
        <f t="shared" si="37"/>
        <v>0</v>
      </c>
      <c r="T81" s="82">
        <f t="shared" si="37"/>
        <v>0</v>
      </c>
      <c r="U81" s="82">
        <f t="shared" si="37"/>
        <v>0</v>
      </c>
      <c r="V81" s="82"/>
      <c r="W81" s="43">
        <f t="shared" si="38"/>
        <v>0</v>
      </c>
      <c r="X81" s="82">
        <f t="shared" si="39"/>
        <v>0</v>
      </c>
      <c r="Y81" s="82">
        <f t="shared" si="39"/>
        <v>0</v>
      </c>
      <c r="Z81" s="82">
        <f t="shared" si="39"/>
        <v>0</v>
      </c>
      <c r="AA81" s="82"/>
      <c r="AB81" s="43">
        <f t="shared" si="40"/>
        <v>0</v>
      </c>
    </row>
    <row r="82" spans="2:28" x14ac:dyDescent="0.3">
      <c r="B82" s="27">
        <f t="shared" si="41"/>
        <v>13</v>
      </c>
      <c r="C82" s="28" t="s">
        <v>12</v>
      </c>
      <c r="D82" s="82">
        <f t="shared" si="31"/>
        <v>0</v>
      </c>
      <c r="E82" s="82">
        <f t="shared" si="31"/>
        <v>0</v>
      </c>
      <c r="F82" s="82">
        <f t="shared" si="31"/>
        <v>0</v>
      </c>
      <c r="G82" s="82"/>
      <c r="H82" s="43">
        <f t="shared" si="32"/>
        <v>0</v>
      </c>
      <c r="I82" s="82">
        <f t="shared" si="33"/>
        <v>0</v>
      </c>
      <c r="J82" s="82">
        <f t="shared" si="33"/>
        <v>0</v>
      </c>
      <c r="K82" s="82">
        <f t="shared" si="33"/>
        <v>0</v>
      </c>
      <c r="L82" s="82"/>
      <c r="M82" s="43">
        <f t="shared" si="34"/>
        <v>0</v>
      </c>
      <c r="N82" s="82">
        <f t="shared" si="35"/>
        <v>0</v>
      </c>
      <c r="O82" s="82">
        <f t="shared" si="35"/>
        <v>0</v>
      </c>
      <c r="P82" s="82">
        <f t="shared" si="35"/>
        <v>0</v>
      </c>
      <c r="Q82" s="82"/>
      <c r="R82" s="43">
        <f t="shared" si="36"/>
        <v>0</v>
      </c>
      <c r="S82" s="82">
        <f t="shared" si="37"/>
        <v>0</v>
      </c>
      <c r="T82" s="82">
        <f t="shared" si="37"/>
        <v>0</v>
      </c>
      <c r="U82" s="82">
        <f t="shared" si="37"/>
        <v>0</v>
      </c>
      <c r="V82" s="82"/>
      <c r="W82" s="43">
        <f t="shared" si="38"/>
        <v>0</v>
      </c>
      <c r="X82" s="82">
        <f t="shared" si="39"/>
        <v>0</v>
      </c>
      <c r="Y82" s="82">
        <f t="shared" si="39"/>
        <v>0</v>
      </c>
      <c r="Z82" s="82">
        <f t="shared" si="39"/>
        <v>0</v>
      </c>
      <c r="AA82" s="82"/>
      <c r="AB82" s="43">
        <f t="shared" si="40"/>
        <v>0</v>
      </c>
    </row>
    <row r="83" spans="2:28" x14ac:dyDescent="0.3">
      <c r="B83" s="27">
        <f t="shared" si="41"/>
        <v>14</v>
      </c>
      <c r="C83" s="28" t="s">
        <v>13</v>
      </c>
      <c r="D83" s="82">
        <f t="shared" si="31"/>
        <v>0</v>
      </c>
      <c r="E83" s="82">
        <f t="shared" si="31"/>
        <v>0</v>
      </c>
      <c r="F83" s="82">
        <f t="shared" si="31"/>
        <v>0</v>
      </c>
      <c r="G83" s="82"/>
      <c r="H83" s="43">
        <f t="shared" si="32"/>
        <v>0</v>
      </c>
      <c r="I83" s="82">
        <f t="shared" si="33"/>
        <v>0</v>
      </c>
      <c r="J83" s="82">
        <f t="shared" si="33"/>
        <v>0</v>
      </c>
      <c r="K83" s="82">
        <f t="shared" si="33"/>
        <v>0</v>
      </c>
      <c r="L83" s="82"/>
      <c r="M83" s="43">
        <f t="shared" si="34"/>
        <v>0</v>
      </c>
      <c r="N83" s="82">
        <f t="shared" si="35"/>
        <v>0</v>
      </c>
      <c r="O83" s="82">
        <f t="shared" si="35"/>
        <v>0</v>
      </c>
      <c r="P83" s="82">
        <f t="shared" si="35"/>
        <v>0</v>
      </c>
      <c r="Q83" s="82"/>
      <c r="R83" s="43">
        <f t="shared" si="36"/>
        <v>0</v>
      </c>
      <c r="S83" s="82">
        <f t="shared" si="37"/>
        <v>0</v>
      </c>
      <c r="T83" s="82">
        <f t="shared" si="37"/>
        <v>0</v>
      </c>
      <c r="U83" s="82">
        <f t="shared" si="37"/>
        <v>0</v>
      </c>
      <c r="V83" s="82"/>
      <c r="W83" s="43">
        <f t="shared" si="38"/>
        <v>0</v>
      </c>
      <c r="X83" s="82">
        <f t="shared" si="39"/>
        <v>0</v>
      </c>
      <c r="Y83" s="82">
        <f t="shared" si="39"/>
        <v>0</v>
      </c>
      <c r="Z83" s="82">
        <f t="shared" si="39"/>
        <v>0</v>
      </c>
      <c r="AA83" s="82"/>
      <c r="AB83" s="43">
        <f t="shared" si="40"/>
        <v>0</v>
      </c>
    </row>
    <row r="84" spans="2:28" x14ac:dyDescent="0.3">
      <c r="B84" s="27">
        <f t="shared" si="41"/>
        <v>15</v>
      </c>
      <c r="C84" s="28" t="s">
        <v>14</v>
      </c>
      <c r="D84" s="82">
        <f t="shared" si="31"/>
        <v>0</v>
      </c>
      <c r="E84" s="82">
        <f t="shared" si="31"/>
        <v>16.958333333333332</v>
      </c>
      <c r="F84" s="82">
        <f t="shared" si="31"/>
        <v>0</v>
      </c>
      <c r="G84" s="82"/>
      <c r="H84" s="43">
        <f t="shared" si="32"/>
        <v>16.958333333333332</v>
      </c>
      <c r="I84" s="82">
        <f t="shared" si="33"/>
        <v>16.958333333333332</v>
      </c>
      <c r="J84" s="82">
        <f t="shared" si="33"/>
        <v>-2.7499999999999996</v>
      </c>
      <c r="K84" s="82">
        <f t="shared" si="33"/>
        <v>0</v>
      </c>
      <c r="L84" s="82"/>
      <c r="M84" s="43">
        <f t="shared" si="34"/>
        <v>14.208333333333332</v>
      </c>
      <c r="N84" s="82">
        <f t="shared" si="35"/>
        <v>14.208333333333332</v>
      </c>
      <c r="O84" s="82">
        <f t="shared" si="35"/>
        <v>-2.7499999999999996</v>
      </c>
      <c r="P84" s="82">
        <f t="shared" si="35"/>
        <v>0</v>
      </c>
      <c r="Q84" s="82"/>
      <c r="R84" s="43">
        <f t="shared" si="36"/>
        <v>11.458333333333332</v>
      </c>
      <c r="S84" s="82">
        <f t="shared" si="37"/>
        <v>11.458333333333334</v>
      </c>
      <c r="T84" s="82">
        <f t="shared" si="37"/>
        <v>-2.7499999999999996</v>
      </c>
      <c r="U84" s="82">
        <f t="shared" si="37"/>
        <v>0</v>
      </c>
      <c r="V84" s="82"/>
      <c r="W84" s="43">
        <f t="shared" si="38"/>
        <v>8.7083333333333339</v>
      </c>
      <c r="X84" s="82">
        <f t="shared" si="39"/>
        <v>8.7083333333333339</v>
      </c>
      <c r="Y84" s="82">
        <f t="shared" si="39"/>
        <v>-2.7499999999999996</v>
      </c>
      <c r="Z84" s="82">
        <f t="shared" si="39"/>
        <v>0</v>
      </c>
      <c r="AA84" s="82"/>
      <c r="AB84" s="43">
        <f t="shared" si="40"/>
        <v>5.9583333333333339</v>
      </c>
    </row>
    <row r="85" spans="2:28" x14ac:dyDescent="0.3">
      <c r="B85" s="27">
        <f t="shared" si="41"/>
        <v>16</v>
      </c>
      <c r="C85" s="28" t="s">
        <v>15</v>
      </c>
      <c r="D85" s="82">
        <f t="shared" si="31"/>
        <v>0</v>
      </c>
      <c r="E85" s="82">
        <f t="shared" si="31"/>
        <v>0</v>
      </c>
      <c r="F85" s="82">
        <f t="shared" si="31"/>
        <v>0</v>
      </c>
      <c r="G85" s="82"/>
      <c r="H85" s="43">
        <f t="shared" si="32"/>
        <v>0</v>
      </c>
      <c r="I85" s="82">
        <f t="shared" si="33"/>
        <v>0</v>
      </c>
      <c r="J85" s="82">
        <f t="shared" si="33"/>
        <v>0</v>
      </c>
      <c r="K85" s="82">
        <f t="shared" si="33"/>
        <v>0</v>
      </c>
      <c r="L85" s="82"/>
      <c r="M85" s="43">
        <f t="shared" si="34"/>
        <v>0</v>
      </c>
      <c r="N85" s="82">
        <f t="shared" si="35"/>
        <v>0</v>
      </c>
      <c r="O85" s="82">
        <f t="shared" si="35"/>
        <v>0</v>
      </c>
      <c r="P85" s="82">
        <f t="shared" si="35"/>
        <v>0</v>
      </c>
      <c r="Q85" s="82"/>
      <c r="R85" s="43">
        <f t="shared" si="36"/>
        <v>0</v>
      </c>
      <c r="S85" s="82">
        <f t="shared" si="37"/>
        <v>0</v>
      </c>
      <c r="T85" s="82">
        <f t="shared" si="37"/>
        <v>0</v>
      </c>
      <c r="U85" s="82">
        <f t="shared" si="37"/>
        <v>0</v>
      </c>
      <c r="V85" s="82"/>
      <c r="W85" s="43">
        <f t="shared" si="38"/>
        <v>0</v>
      </c>
      <c r="X85" s="82">
        <f t="shared" si="39"/>
        <v>0</v>
      </c>
      <c r="Y85" s="82">
        <f t="shared" si="39"/>
        <v>0</v>
      </c>
      <c r="Z85" s="82">
        <f t="shared" si="39"/>
        <v>0</v>
      </c>
      <c r="AA85" s="82"/>
      <c r="AB85" s="43">
        <f t="shared" si="40"/>
        <v>0</v>
      </c>
    </row>
    <row r="86" spans="2:28" x14ac:dyDescent="0.3">
      <c r="B86" s="27">
        <f t="shared" si="41"/>
        <v>17</v>
      </c>
      <c r="C86" s="28" t="s">
        <v>16</v>
      </c>
      <c r="D86" s="82">
        <f t="shared" ref="D86:F86" si="42">D32-D60</f>
        <v>0</v>
      </c>
      <c r="E86" s="82">
        <f t="shared" si="42"/>
        <v>0</v>
      </c>
      <c r="F86" s="82">
        <f t="shared" si="42"/>
        <v>0</v>
      </c>
      <c r="G86" s="82"/>
      <c r="H86" s="43">
        <f t="shared" si="32"/>
        <v>0</v>
      </c>
      <c r="I86" s="82">
        <f t="shared" ref="I86:K86" si="43">I32-I60</f>
        <v>0</v>
      </c>
      <c r="J86" s="82">
        <f t="shared" si="43"/>
        <v>0</v>
      </c>
      <c r="K86" s="82">
        <f t="shared" si="43"/>
        <v>0</v>
      </c>
      <c r="L86" s="82"/>
      <c r="M86" s="43">
        <f t="shared" si="34"/>
        <v>0</v>
      </c>
      <c r="N86" s="82">
        <f t="shared" ref="N86:P86" si="44">N32-N60</f>
        <v>0</v>
      </c>
      <c r="O86" s="82">
        <f t="shared" si="44"/>
        <v>0</v>
      </c>
      <c r="P86" s="82">
        <f t="shared" si="44"/>
        <v>0</v>
      </c>
      <c r="Q86" s="82"/>
      <c r="R86" s="43">
        <f t="shared" si="36"/>
        <v>0</v>
      </c>
      <c r="S86" s="82">
        <f t="shared" ref="S86:U86" si="45">S32-S60</f>
        <v>0</v>
      </c>
      <c r="T86" s="82">
        <f t="shared" si="45"/>
        <v>0</v>
      </c>
      <c r="U86" s="82">
        <f t="shared" si="45"/>
        <v>0</v>
      </c>
      <c r="V86" s="82"/>
      <c r="W86" s="43">
        <f t="shared" si="38"/>
        <v>0</v>
      </c>
      <c r="X86" s="82">
        <f t="shared" ref="X86:Z86" si="46">X32-X60</f>
        <v>0</v>
      </c>
      <c r="Y86" s="82">
        <f t="shared" si="46"/>
        <v>0</v>
      </c>
      <c r="Z86" s="82">
        <f t="shared" si="46"/>
        <v>0</v>
      </c>
      <c r="AA86" s="82"/>
      <c r="AB86" s="43">
        <f t="shared" si="40"/>
        <v>0</v>
      </c>
    </row>
    <row r="87" spans="2:28" ht="16" x14ac:dyDescent="0.3">
      <c r="B87" s="34"/>
      <c r="C87" s="35" t="s">
        <v>17</v>
      </c>
      <c r="D87" s="35">
        <f t="shared" ref="D87:AB87" si="47">SUM(D70:D86)</f>
        <v>0</v>
      </c>
      <c r="E87" s="35">
        <f t="shared" si="47"/>
        <v>155.81365000000002</v>
      </c>
      <c r="F87" s="35">
        <f t="shared" si="47"/>
        <v>0</v>
      </c>
      <c r="G87" s="35">
        <f t="shared" si="47"/>
        <v>0</v>
      </c>
      <c r="H87" s="35">
        <f t="shared" si="47"/>
        <v>155.81365000000002</v>
      </c>
      <c r="I87" s="35">
        <f t="shared" si="47"/>
        <v>155.81365000000002</v>
      </c>
      <c r="J87" s="35">
        <f t="shared" si="47"/>
        <v>149.18176791666667</v>
      </c>
      <c r="K87" s="35">
        <f t="shared" si="47"/>
        <v>0</v>
      </c>
      <c r="L87" s="35">
        <f t="shared" si="47"/>
        <v>0</v>
      </c>
      <c r="M87" s="35">
        <f t="shared" si="47"/>
        <v>304.99541791666661</v>
      </c>
      <c r="N87" s="35">
        <f t="shared" si="47"/>
        <v>304.99541791666667</v>
      </c>
      <c r="O87" s="35">
        <f t="shared" si="47"/>
        <v>152.89037166666665</v>
      </c>
      <c r="P87" s="35">
        <f t="shared" si="47"/>
        <v>0</v>
      </c>
      <c r="Q87" s="35">
        <f t="shared" si="47"/>
        <v>0</v>
      </c>
      <c r="R87" s="35">
        <f t="shared" si="47"/>
        <v>457.88578958333335</v>
      </c>
      <c r="S87" s="35">
        <f t="shared" si="47"/>
        <v>457.88578958333335</v>
      </c>
      <c r="T87" s="35">
        <f t="shared" si="47"/>
        <v>47.614374166666657</v>
      </c>
      <c r="U87" s="35">
        <f t="shared" si="47"/>
        <v>0</v>
      </c>
      <c r="V87" s="35">
        <f t="shared" si="47"/>
        <v>0</v>
      </c>
      <c r="W87" s="35">
        <f t="shared" si="47"/>
        <v>505.50016375000001</v>
      </c>
      <c r="X87" s="35">
        <f t="shared" si="47"/>
        <v>505.50016375000001</v>
      </c>
      <c r="Y87" s="35">
        <f t="shared" si="47"/>
        <v>182.7921575</v>
      </c>
      <c r="Z87" s="35">
        <f t="shared" si="47"/>
        <v>0</v>
      </c>
      <c r="AA87" s="35">
        <f t="shared" si="47"/>
        <v>0</v>
      </c>
      <c r="AB87" s="35">
        <f t="shared" si="47"/>
        <v>688.2923212500001</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sheetPr>
  <dimension ref="A1:AG166"/>
  <sheetViews>
    <sheetView showGridLines="0" view="pageBreakPreview" zoomScale="56" zoomScaleNormal="68" zoomScaleSheetLayoutView="70" workbookViewId="0"/>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109</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29">
        <v>20.51997533484003</v>
      </c>
      <c r="E14" s="29"/>
      <c r="F14" s="29"/>
      <c r="G14" s="29"/>
      <c r="H14" s="29">
        <f>D14+E14-F14-G14</f>
        <v>20.51997533484003</v>
      </c>
      <c r="I14" s="30">
        <f>H14</f>
        <v>20.51997533484003</v>
      </c>
      <c r="J14" s="29"/>
      <c r="K14" s="29"/>
      <c r="L14" s="29"/>
      <c r="M14" s="30">
        <f>I14+J14-K14-L14</f>
        <v>20.51997533484003</v>
      </c>
      <c r="N14" s="29">
        <f>M14</f>
        <v>20.51997533484003</v>
      </c>
      <c r="O14" s="29"/>
      <c r="P14" s="29"/>
      <c r="Q14" s="29"/>
      <c r="R14" s="29">
        <f>N14+O14-P14-Q14</f>
        <v>20.51997533484003</v>
      </c>
      <c r="S14" s="30">
        <f>R14</f>
        <v>20.51997533484003</v>
      </c>
      <c r="T14" s="29"/>
      <c r="U14" s="30"/>
      <c r="V14" s="29"/>
      <c r="W14" s="30">
        <f>S14+T14-U14-V14</f>
        <v>20.51997533484003</v>
      </c>
    </row>
    <row r="15" spans="1:23" s="26" customFormat="1" x14ac:dyDescent="0.3">
      <c r="B15" s="27">
        <f>B14+1</f>
        <v>2</v>
      </c>
      <c r="C15" s="28" t="s">
        <v>1</v>
      </c>
      <c r="D15" s="29">
        <v>136.89074260736595</v>
      </c>
      <c r="E15" s="29"/>
      <c r="F15" s="29"/>
      <c r="G15" s="29"/>
      <c r="H15" s="29">
        <f t="shared" ref="H15:H30" si="0">D15+E15-F15-G15</f>
        <v>136.89074260736595</v>
      </c>
      <c r="I15" s="30">
        <f t="shared" ref="I15:I30" si="1">H15</f>
        <v>136.89074260736595</v>
      </c>
      <c r="J15" s="29"/>
      <c r="K15" s="29"/>
      <c r="L15" s="29"/>
      <c r="M15" s="30">
        <f t="shared" ref="M15:M30" si="2">I15+J15-K15-L15</f>
        <v>136.89074260736595</v>
      </c>
      <c r="N15" s="29">
        <f t="shared" ref="N15:N30" si="3">M15</f>
        <v>136.89074260736595</v>
      </c>
      <c r="O15" s="29"/>
      <c r="P15" s="29"/>
      <c r="Q15" s="29"/>
      <c r="R15" s="29">
        <f t="shared" ref="R15:R30" si="4">N15+O15-P15-Q15</f>
        <v>136.89074260736595</v>
      </c>
      <c r="S15" s="30">
        <f t="shared" ref="S15:S30" si="5">R15</f>
        <v>136.89074260736595</v>
      </c>
      <c r="T15" s="29"/>
      <c r="U15" s="30"/>
      <c r="V15" s="29"/>
      <c r="W15" s="30">
        <f t="shared" ref="W15:W30" si="6">S15+T15-U15-V15</f>
        <v>136.89074260736595</v>
      </c>
    </row>
    <row r="16" spans="1:23" s="26" customFormat="1" x14ac:dyDescent="0.3">
      <c r="B16" s="27">
        <f t="shared" ref="B16:B30" si="7">B15+1</f>
        <v>3</v>
      </c>
      <c r="C16" s="28" t="s">
        <v>2</v>
      </c>
      <c r="D16" s="29">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29">
        <v>104.36282450430936</v>
      </c>
      <c r="E17" s="29"/>
      <c r="F17" s="31"/>
      <c r="G17" s="31"/>
      <c r="H17" s="29">
        <f t="shared" si="0"/>
        <v>104.36282450430936</v>
      </c>
      <c r="I17" s="30">
        <f t="shared" si="1"/>
        <v>104.36282450430936</v>
      </c>
      <c r="J17" s="29"/>
      <c r="K17" s="31"/>
      <c r="L17" s="31"/>
      <c r="M17" s="30">
        <f t="shared" si="2"/>
        <v>104.36282450430936</v>
      </c>
      <c r="N17" s="29">
        <f t="shared" si="3"/>
        <v>104.36282450430936</v>
      </c>
      <c r="O17" s="29"/>
      <c r="P17" s="31"/>
      <c r="Q17" s="29"/>
      <c r="R17" s="29">
        <f t="shared" si="4"/>
        <v>104.36282450430936</v>
      </c>
      <c r="S17" s="30">
        <f t="shared" si="5"/>
        <v>104.36282450430936</v>
      </c>
      <c r="T17" s="29"/>
      <c r="U17" s="30"/>
      <c r="V17" s="29"/>
      <c r="W17" s="30">
        <f t="shared" si="6"/>
        <v>104.36282450430936</v>
      </c>
    </row>
    <row r="18" spans="2:23" s="26" customFormat="1" x14ac:dyDescent="0.3">
      <c r="B18" s="27">
        <f t="shared" si="7"/>
        <v>5</v>
      </c>
      <c r="C18" s="28" t="s">
        <v>4</v>
      </c>
      <c r="D18" s="29">
        <v>31.32210421217405</v>
      </c>
      <c r="E18" s="29"/>
      <c r="F18" s="31"/>
      <c r="G18" s="31"/>
      <c r="H18" s="29">
        <f t="shared" si="0"/>
        <v>31.32210421217405</v>
      </c>
      <c r="I18" s="30">
        <f t="shared" si="1"/>
        <v>31.32210421217405</v>
      </c>
      <c r="J18" s="29"/>
      <c r="K18" s="31"/>
      <c r="L18" s="31"/>
      <c r="M18" s="30">
        <f t="shared" si="2"/>
        <v>31.32210421217405</v>
      </c>
      <c r="N18" s="29">
        <f t="shared" si="3"/>
        <v>31.32210421217405</v>
      </c>
      <c r="O18" s="29"/>
      <c r="P18" s="31"/>
      <c r="Q18" s="29"/>
      <c r="R18" s="29">
        <f t="shared" si="4"/>
        <v>31.32210421217405</v>
      </c>
      <c r="S18" s="30">
        <f t="shared" si="5"/>
        <v>31.32210421217405</v>
      </c>
      <c r="T18" s="29"/>
      <c r="U18" s="30"/>
      <c r="V18" s="29"/>
      <c r="W18" s="30">
        <f t="shared" si="6"/>
        <v>31.32210421217405</v>
      </c>
    </row>
    <row r="19" spans="2:23" s="32" customFormat="1" x14ac:dyDescent="0.3">
      <c r="B19" s="27">
        <f t="shared" si="7"/>
        <v>6</v>
      </c>
      <c r="C19" s="28" t="s">
        <v>5</v>
      </c>
      <c r="D19" s="29">
        <v>1538.6799327967624</v>
      </c>
      <c r="E19" s="29"/>
      <c r="F19" s="29"/>
      <c r="G19" s="29"/>
      <c r="H19" s="29">
        <f t="shared" si="0"/>
        <v>1538.6799327967624</v>
      </c>
      <c r="I19" s="30">
        <f t="shared" si="1"/>
        <v>1538.6799327967624</v>
      </c>
      <c r="J19" s="29"/>
      <c r="K19" s="29"/>
      <c r="L19" s="29"/>
      <c r="M19" s="30">
        <f t="shared" si="2"/>
        <v>1538.6799327967624</v>
      </c>
      <c r="N19" s="29">
        <f t="shared" si="3"/>
        <v>1538.6799327967624</v>
      </c>
      <c r="O19" s="29"/>
      <c r="P19" s="29"/>
      <c r="Q19" s="29"/>
      <c r="R19" s="29">
        <f t="shared" si="4"/>
        <v>1538.6799327967624</v>
      </c>
      <c r="S19" s="30">
        <f t="shared" si="5"/>
        <v>1538.6799327967624</v>
      </c>
      <c r="T19" s="29"/>
      <c r="U19" s="30"/>
      <c r="V19" s="29"/>
      <c r="W19" s="30">
        <f t="shared" si="6"/>
        <v>1538.6799327967624</v>
      </c>
    </row>
    <row r="20" spans="2:23" s="32" customFormat="1" x14ac:dyDescent="0.3">
      <c r="B20" s="27">
        <f t="shared" si="7"/>
        <v>7</v>
      </c>
      <c r="C20" s="28" t="s">
        <v>6</v>
      </c>
      <c r="D20" s="29">
        <v>0</v>
      </c>
      <c r="E20" s="29"/>
      <c r="F20" s="33"/>
      <c r="G20" s="29"/>
      <c r="H20" s="29">
        <f t="shared" si="0"/>
        <v>0</v>
      </c>
      <c r="I20" s="30">
        <f t="shared" si="1"/>
        <v>0</v>
      </c>
      <c r="J20" s="29"/>
      <c r="K20" s="33"/>
      <c r="L20" s="29"/>
      <c r="M20" s="30">
        <f t="shared" si="2"/>
        <v>0</v>
      </c>
      <c r="N20" s="29">
        <f t="shared" si="3"/>
        <v>0</v>
      </c>
      <c r="O20" s="29"/>
      <c r="P20" s="33"/>
      <c r="Q20" s="29"/>
      <c r="R20" s="29">
        <f t="shared" si="4"/>
        <v>0</v>
      </c>
      <c r="S20" s="30">
        <f t="shared" si="5"/>
        <v>0</v>
      </c>
      <c r="T20" s="29"/>
      <c r="U20" s="30"/>
      <c r="V20" s="29"/>
      <c r="W20" s="30">
        <f t="shared" si="6"/>
        <v>0</v>
      </c>
    </row>
    <row r="21" spans="2:23" s="32" customFormat="1" x14ac:dyDescent="0.3">
      <c r="B21" s="27">
        <f t="shared" si="7"/>
        <v>8</v>
      </c>
      <c r="C21" s="28" t="s">
        <v>7</v>
      </c>
      <c r="D21" s="29">
        <v>0</v>
      </c>
      <c r="E21" s="29"/>
      <c r="F21" s="29"/>
      <c r="G21" s="29"/>
      <c r="H21" s="29">
        <f t="shared" si="0"/>
        <v>0</v>
      </c>
      <c r="I21" s="30">
        <f t="shared" si="1"/>
        <v>0</v>
      </c>
      <c r="J21" s="29"/>
      <c r="K21" s="29"/>
      <c r="L21" s="29"/>
      <c r="M21" s="30">
        <f t="shared" si="2"/>
        <v>0</v>
      </c>
      <c r="N21" s="29">
        <f t="shared" si="3"/>
        <v>0</v>
      </c>
      <c r="O21" s="29"/>
      <c r="P21" s="29"/>
      <c r="Q21" s="29"/>
      <c r="R21" s="29">
        <f t="shared" si="4"/>
        <v>0</v>
      </c>
      <c r="S21" s="30">
        <f t="shared" si="5"/>
        <v>0</v>
      </c>
      <c r="T21" s="29"/>
      <c r="U21" s="30"/>
      <c r="V21" s="29"/>
      <c r="W21" s="30">
        <f t="shared" si="6"/>
        <v>0</v>
      </c>
    </row>
    <row r="22" spans="2:23" s="32" customFormat="1" x14ac:dyDescent="0.3">
      <c r="B22" s="27">
        <f t="shared" si="7"/>
        <v>9</v>
      </c>
      <c r="C22" s="28" t="s">
        <v>8</v>
      </c>
      <c r="D22" s="29">
        <v>38.728728173932197</v>
      </c>
      <c r="E22" s="29"/>
      <c r="F22" s="29"/>
      <c r="G22" s="29"/>
      <c r="H22" s="29">
        <f t="shared" si="0"/>
        <v>38.728728173932197</v>
      </c>
      <c r="I22" s="30">
        <f t="shared" si="1"/>
        <v>38.728728173932197</v>
      </c>
      <c r="J22" s="29"/>
      <c r="K22" s="29"/>
      <c r="L22" s="29"/>
      <c r="M22" s="30">
        <f t="shared" si="2"/>
        <v>38.728728173932197</v>
      </c>
      <c r="N22" s="29">
        <f t="shared" si="3"/>
        <v>38.728728173932197</v>
      </c>
      <c r="O22" s="29"/>
      <c r="P22" s="29"/>
      <c r="Q22" s="29"/>
      <c r="R22" s="29">
        <f t="shared" si="4"/>
        <v>38.728728173932197</v>
      </c>
      <c r="S22" s="30">
        <f t="shared" si="5"/>
        <v>38.728728173932197</v>
      </c>
      <c r="T22" s="29"/>
      <c r="U22" s="30"/>
      <c r="V22" s="29"/>
      <c r="W22" s="30">
        <f t="shared" si="6"/>
        <v>38.728728173932197</v>
      </c>
    </row>
    <row r="23" spans="2:23" s="32" customFormat="1" x14ac:dyDescent="0.3">
      <c r="B23" s="27">
        <f t="shared" si="7"/>
        <v>10</v>
      </c>
      <c r="C23" s="28" t="s">
        <v>9</v>
      </c>
      <c r="D23" s="29">
        <v>0</v>
      </c>
      <c r="E23" s="29"/>
      <c r="F23" s="29"/>
      <c r="G23" s="29"/>
      <c r="H23" s="29">
        <f t="shared" si="0"/>
        <v>0</v>
      </c>
      <c r="I23" s="30">
        <f t="shared" si="1"/>
        <v>0</v>
      </c>
      <c r="J23" s="29"/>
      <c r="K23" s="29"/>
      <c r="L23" s="29"/>
      <c r="M23" s="30">
        <f t="shared" si="2"/>
        <v>0</v>
      </c>
      <c r="N23" s="29">
        <f t="shared" si="3"/>
        <v>0</v>
      </c>
      <c r="O23" s="29"/>
      <c r="P23" s="29"/>
      <c r="Q23" s="29"/>
      <c r="R23" s="29">
        <f t="shared" si="4"/>
        <v>0</v>
      </c>
      <c r="S23" s="30">
        <f t="shared" si="5"/>
        <v>0</v>
      </c>
      <c r="T23" s="29"/>
      <c r="U23" s="30"/>
      <c r="V23" s="29"/>
      <c r="W23" s="30">
        <f t="shared" si="6"/>
        <v>0</v>
      </c>
    </row>
    <row r="24" spans="2:23" s="32" customFormat="1" x14ac:dyDescent="0.3">
      <c r="B24" s="27">
        <f t="shared" si="7"/>
        <v>11</v>
      </c>
      <c r="C24" s="28" t="s">
        <v>10</v>
      </c>
      <c r="D24" s="29">
        <v>0.59461078264395029</v>
      </c>
      <c r="E24" s="29"/>
      <c r="F24" s="29"/>
      <c r="G24" s="29"/>
      <c r="H24" s="29">
        <f t="shared" si="0"/>
        <v>0.59461078264395029</v>
      </c>
      <c r="I24" s="30">
        <f t="shared" si="1"/>
        <v>0.59461078264395029</v>
      </c>
      <c r="J24" s="29"/>
      <c r="K24" s="29"/>
      <c r="L24" s="29"/>
      <c r="M24" s="30">
        <f t="shared" si="2"/>
        <v>0.59461078264395029</v>
      </c>
      <c r="N24" s="29">
        <f t="shared" si="3"/>
        <v>0.59461078264395029</v>
      </c>
      <c r="O24" s="29"/>
      <c r="P24" s="29"/>
      <c r="Q24" s="29"/>
      <c r="R24" s="29">
        <f t="shared" si="4"/>
        <v>0.59461078264395029</v>
      </c>
      <c r="S24" s="30">
        <f t="shared" si="5"/>
        <v>0.59461078264395029</v>
      </c>
      <c r="T24" s="29"/>
      <c r="U24" s="30"/>
      <c r="V24" s="29"/>
      <c r="W24" s="30">
        <f t="shared" si="6"/>
        <v>0.59461078264395029</v>
      </c>
    </row>
    <row r="25" spans="2:23" s="32" customFormat="1" x14ac:dyDescent="0.3">
      <c r="B25" s="27">
        <f t="shared" si="7"/>
        <v>12</v>
      </c>
      <c r="C25" s="28" t="s">
        <v>11</v>
      </c>
      <c r="D25" s="29">
        <v>0</v>
      </c>
      <c r="E25" s="29"/>
      <c r="F25" s="29"/>
      <c r="G25" s="29"/>
      <c r="H25" s="29">
        <f t="shared" si="0"/>
        <v>0</v>
      </c>
      <c r="I25" s="30">
        <f t="shared" si="1"/>
        <v>0</v>
      </c>
      <c r="J25" s="29"/>
      <c r="K25" s="29"/>
      <c r="L25" s="29"/>
      <c r="M25" s="30">
        <f t="shared" si="2"/>
        <v>0</v>
      </c>
      <c r="N25" s="29">
        <f t="shared" si="3"/>
        <v>0</v>
      </c>
      <c r="O25" s="29"/>
      <c r="P25" s="29"/>
      <c r="Q25" s="29"/>
      <c r="R25" s="29">
        <f t="shared" si="4"/>
        <v>0</v>
      </c>
      <c r="S25" s="30">
        <f t="shared" si="5"/>
        <v>0</v>
      </c>
      <c r="T25" s="29"/>
      <c r="U25" s="30"/>
      <c r="V25" s="29"/>
      <c r="W25" s="30">
        <f t="shared" si="6"/>
        <v>0</v>
      </c>
    </row>
    <row r="26" spans="2:23" s="32" customFormat="1" x14ac:dyDescent="0.3">
      <c r="B26" s="27">
        <f t="shared" si="7"/>
        <v>13</v>
      </c>
      <c r="C26" s="28" t="s">
        <v>12</v>
      </c>
      <c r="D26" s="29">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29">
        <v>0</v>
      </c>
      <c r="E27" s="29"/>
      <c r="F27" s="29"/>
      <c r="G27" s="29"/>
      <c r="H27" s="29">
        <f t="shared" si="0"/>
        <v>0</v>
      </c>
      <c r="I27" s="30">
        <f t="shared" si="1"/>
        <v>0</v>
      </c>
      <c r="J27" s="29"/>
      <c r="K27" s="29"/>
      <c r="L27" s="29"/>
      <c r="M27" s="30">
        <f t="shared" si="2"/>
        <v>0</v>
      </c>
      <c r="N27" s="29">
        <f t="shared" si="3"/>
        <v>0</v>
      </c>
      <c r="O27" s="29"/>
      <c r="P27" s="29"/>
      <c r="Q27" s="29"/>
      <c r="R27" s="29">
        <f t="shared" si="4"/>
        <v>0</v>
      </c>
      <c r="S27" s="30">
        <f t="shared" si="5"/>
        <v>0</v>
      </c>
      <c r="T27" s="29"/>
      <c r="U27" s="30"/>
      <c r="V27" s="29"/>
      <c r="W27" s="30">
        <f t="shared" si="6"/>
        <v>0</v>
      </c>
    </row>
    <row r="28" spans="2:23" s="32" customFormat="1" x14ac:dyDescent="0.3">
      <c r="B28" s="27">
        <f t="shared" si="7"/>
        <v>15</v>
      </c>
      <c r="C28" s="28" t="s">
        <v>14</v>
      </c>
      <c r="D28" s="29">
        <v>0</v>
      </c>
      <c r="E28" s="29"/>
      <c r="F28" s="29"/>
      <c r="G28" s="29"/>
      <c r="H28" s="29">
        <f t="shared" si="0"/>
        <v>0</v>
      </c>
      <c r="I28" s="30">
        <f t="shared" si="1"/>
        <v>0</v>
      </c>
      <c r="J28" s="29"/>
      <c r="K28" s="29"/>
      <c r="L28" s="29"/>
      <c r="M28" s="30">
        <f t="shared" si="2"/>
        <v>0</v>
      </c>
      <c r="N28" s="29">
        <f t="shared" si="3"/>
        <v>0</v>
      </c>
      <c r="O28" s="29"/>
      <c r="P28" s="29"/>
      <c r="Q28" s="29"/>
      <c r="R28" s="29">
        <f t="shared" si="4"/>
        <v>0</v>
      </c>
      <c r="S28" s="30">
        <f t="shared" si="5"/>
        <v>0</v>
      </c>
      <c r="T28" s="29"/>
      <c r="U28" s="30"/>
      <c r="V28" s="29"/>
      <c r="W28" s="30">
        <f t="shared" si="6"/>
        <v>0</v>
      </c>
    </row>
    <row r="29" spans="2:23" s="32" customFormat="1" x14ac:dyDescent="0.3">
      <c r="B29" s="27">
        <f t="shared" si="7"/>
        <v>16</v>
      </c>
      <c r="C29" s="28" t="s">
        <v>15</v>
      </c>
      <c r="D29" s="29">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29">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1871.0989184120281</v>
      </c>
      <c r="E31" s="36">
        <f>SUM(E14:E30)</f>
        <v>0</v>
      </c>
      <c r="F31" s="36">
        <f t="shared" ref="F31:W31" si="8">SUM(F14:F30)</f>
        <v>0</v>
      </c>
      <c r="G31" s="36">
        <f t="shared" si="8"/>
        <v>0</v>
      </c>
      <c r="H31" s="36">
        <f t="shared" si="8"/>
        <v>1871.0989184120281</v>
      </c>
      <c r="I31" s="36">
        <f t="shared" si="8"/>
        <v>1871.0989184120281</v>
      </c>
      <c r="J31" s="36">
        <f t="shared" si="8"/>
        <v>0</v>
      </c>
      <c r="K31" s="36">
        <f t="shared" si="8"/>
        <v>0</v>
      </c>
      <c r="L31" s="36">
        <f t="shared" si="8"/>
        <v>0</v>
      </c>
      <c r="M31" s="36">
        <f t="shared" si="8"/>
        <v>1871.0989184120281</v>
      </c>
      <c r="N31" s="36">
        <f t="shared" si="8"/>
        <v>1871.0989184120281</v>
      </c>
      <c r="O31" s="36">
        <f t="shared" si="8"/>
        <v>0</v>
      </c>
      <c r="P31" s="36">
        <f t="shared" si="8"/>
        <v>0</v>
      </c>
      <c r="Q31" s="36">
        <f t="shared" si="8"/>
        <v>0</v>
      </c>
      <c r="R31" s="36">
        <f t="shared" si="8"/>
        <v>1871.0989184120281</v>
      </c>
      <c r="S31" s="36">
        <f t="shared" si="8"/>
        <v>1871.0989184120281</v>
      </c>
      <c r="T31" s="36">
        <f t="shared" si="8"/>
        <v>0</v>
      </c>
      <c r="U31" s="36">
        <f t="shared" si="8"/>
        <v>0</v>
      </c>
      <c r="V31" s="36">
        <f t="shared" si="8"/>
        <v>0</v>
      </c>
      <c r="W31" s="36">
        <f t="shared" si="8"/>
        <v>1871.0989184120281</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20.51997533484003</v>
      </c>
      <c r="E40" s="29"/>
      <c r="F40" s="30"/>
      <c r="G40" s="29"/>
      <c r="H40" s="30">
        <f>D40+E40-F40-G40</f>
        <v>20.51997533484003</v>
      </c>
      <c r="I40" s="30">
        <f>H40</f>
        <v>20.51997533484003</v>
      </c>
      <c r="J40" s="29"/>
      <c r="K40" s="30"/>
      <c r="L40" s="29"/>
      <c r="M40" s="30">
        <f>I40+J40-K40-L40</f>
        <v>20.51997533484003</v>
      </c>
      <c r="N40" s="30">
        <f>M40</f>
        <v>20.51997533484003</v>
      </c>
      <c r="O40" s="29"/>
      <c r="P40" s="30"/>
      <c r="Q40" s="29"/>
      <c r="R40" s="30">
        <f>N40+O40-P40-Q40</f>
        <v>20.51997533484003</v>
      </c>
      <c r="S40" s="30">
        <f>R40</f>
        <v>20.51997533484003</v>
      </c>
      <c r="T40" s="29"/>
      <c r="U40" s="30"/>
      <c r="V40" s="29"/>
      <c r="W40" s="30">
        <f>S40+T40-U40-V40</f>
        <v>20.51997533484003</v>
      </c>
    </row>
    <row r="41" spans="1:33" s="26" customFormat="1" x14ac:dyDescent="0.3">
      <c r="B41" s="27">
        <f>B40+1</f>
        <v>2</v>
      </c>
      <c r="C41" s="28" t="s">
        <v>1</v>
      </c>
      <c r="D41" s="30">
        <f t="shared" si="9"/>
        <v>136.89074260736595</v>
      </c>
      <c r="E41" s="29"/>
      <c r="F41" s="30"/>
      <c r="G41" s="29"/>
      <c r="H41" s="30">
        <f t="shared" ref="H41:H56" si="10">D41+E41-F41-G41</f>
        <v>136.89074260736595</v>
      </c>
      <c r="I41" s="30">
        <f t="shared" ref="I41:I56" si="11">H41</f>
        <v>136.89074260736595</v>
      </c>
      <c r="J41" s="29"/>
      <c r="K41" s="30"/>
      <c r="L41" s="29"/>
      <c r="M41" s="30">
        <f t="shared" ref="M41:M56" si="12">I41+J41-K41-L41</f>
        <v>136.89074260736595</v>
      </c>
      <c r="N41" s="30">
        <f t="shared" ref="N41:N56" si="13">M41</f>
        <v>136.89074260736595</v>
      </c>
      <c r="O41" s="29"/>
      <c r="P41" s="30"/>
      <c r="Q41" s="29"/>
      <c r="R41" s="30">
        <f t="shared" ref="R41:R56" si="14">N41+O41-P41-Q41</f>
        <v>136.89074260736595</v>
      </c>
      <c r="S41" s="30">
        <f t="shared" ref="S41:S56" si="15">R41</f>
        <v>136.89074260736595</v>
      </c>
      <c r="T41" s="29"/>
      <c r="U41" s="30"/>
      <c r="V41" s="29"/>
      <c r="W41" s="30">
        <f t="shared" ref="W41:W56" si="16">S41+T41-U41-V41</f>
        <v>136.89074260736595</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104.36282450430936</v>
      </c>
      <c r="E43" s="29"/>
      <c r="F43" s="30"/>
      <c r="G43" s="29"/>
      <c r="H43" s="30">
        <f t="shared" si="10"/>
        <v>104.36282450430936</v>
      </c>
      <c r="I43" s="30">
        <f t="shared" si="11"/>
        <v>104.36282450430936</v>
      </c>
      <c r="J43" s="29"/>
      <c r="K43" s="30"/>
      <c r="L43" s="29"/>
      <c r="M43" s="30">
        <f t="shared" si="12"/>
        <v>104.36282450430936</v>
      </c>
      <c r="N43" s="30">
        <f t="shared" si="13"/>
        <v>104.36282450430936</v>
      </c>
      <c r="O43" s="29"/>
      <c r="P43" s="30"/>
      <c r="Q43" s="29"/>
      <c r="R43" s="30">
        <f t="shared" si="14"/>
        <v>104.36282450430936</v>
      </c>
      <c r="S43" s="30">
        <f t="shared" si="15"/>
        <v>104.36282450430936</v>
      </c>
      <c r="T43" s="29"/>
      <c r="U43" s="30"/>
      <c r="V43" s="29"/>
      <c r="W43" s="30">
        <f t="shared" si="16"/>
        <v>104.36282450430936</v>
      </c>
    </row>
    <row r="44" spans="1:33" s="32" customFormat="1" x14ac:dyDescent="0.3">
      <c r="A44" s="26"/>
      <c r="B44" s="27">
        <f t="shared" si="17"/>
        <v>5</v>
      </c>
      <c r="C44" s="28" t="s">
        <v>4</v>
      </c>
      <c r="D44" s="30">
        <f t="shared" si="9"/>
        <v>31.32210421217405</v>
      </c>
      <c r="E44" s="29"/>
      <c r="F44" s="30"/>
      <c r="G44" s="29"/>
      <c r="H44" s="30">
        <f t="shared" si="10"/>
        <v>31.32210421217405</v>
      </c>
      <c r="I44" s="30">
        <f t="shared" si="11"/>
        <v>31.32210421217405</v>
      </c>
      <c r="J44" s="29"/>
      <c r="K44" s="30"/>
      <c r="L44" s="29"/>
      <c r="M44" s="30">
        <f t="shared" si="12"/>
        <v>31.32210421217405</v>
      </c>
      <c r="N44" s="30">
        <f t="shared" si="13"/>
        <v>31.32210421217405</v>
      </c>
      <c r="O44" s="29"/>
      <c r="P44" s="30"/>
      <c r="Q44" s="29"/>
      <c r="R44" s="30">
        <f t="shared" si="14"/>
        <v>31.32210421217405</v>
      </c>
      <c r="S44" s="30">
        <f t="shared" si="15"/>
        <v>31.32210421217405</v>
      </c>
      <c r="T44" s="29"/>
      <c r="U44" s="30"/>
      <c r="V44" s="29"/>
      <c r="W44" s="30">
        <f t="shared" si="16"/>
        <v>31.32210421217405</v>
      </c>
    </row>
    <row r="45" spans="1:33" s="32" customFormat="1" x14ac:dyDescent="0.3">
      <c r="A45" s="26"/>
      <c r="B45" s="27">
        <f t="shared" si="17"/>
        <v>6</v>
      </c>
      <c r="C45" s="28" t="s">
        <v>5</v>
      </c>
      <c r="D45" s="30">
        <f t="shared" si="9"/>
        <v>1538.6799327967624</v>
      </c>
      <c r="E45" s="29"/>
      <c r="F45" s="30"/>
      <c r="G45" s="29"/>
      <c r="H45" s="30">
        <f t="shared" si="10"/>
        <v>1538.6799327967624</v>
      </c>
      <c r="I45" s="30">
        <f t="shared" si="11"/>
        <v>1538.6799327967624</v>
      </c>
      <c r="J45" s="29"/>
      <c r="K45" s="30"/>
      <c r="L45" s="29"/>
      <c r="M45" s="30">
        <f t="shared" si="12"/>
        <v>1538.6799327967624</v>
      </c>
      <c r="N45" s="30">
        <f t="shared" si="13"/>
        <v>1538.6799327967624</v>
      </c>
      <c r="O45" s="29"/>
      <c r="P45" s="30"/>
      <c r="Q45" s="29"/>
      <c r="R45" s="30">
        <f t="shared" si="14"/>
        <v>1538.6799327967624</v>
      </c>
      <c r="S45" s="30">
        <f t="shared" si="15"/>
        <v>1538.6799327967624</v>
      </c>
      <c r="T45" s="29"/>
      <c r="U45" s="30"/>
      <c r="V45" s="29"/>
      <c r="W45" s="30">
        <f t="shared" si="16"/>
        <v>1538.6799327967624</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38.728728173932197</v>
      </c>
      <c r="E48" s="29"/>
      <c r="F48" s="30"/>
      <c r="G48" s="29"/>
      <c r="H48" s="30">
        <f t="shared" si="10"/>
        <v>38.728728173932197</v>
      </c>
      <c r="I48" s="30">
        <f t="shared" si="11"/>
        <v>38.728728173932197</v>
      </c>
      <c r="J48" s="29"/>
      <c r="K48" s="30"/>
      <c r="L48" s="29"/>
      <c r="M48" s="30">
        <f t="shared" si="12"/>
        <v>38.728728173932197</v>
      </c>
      <c r="N48" s="30">
        <f t="shared" si="13"/>
        <v>38.728728173932197</v>
      </c>
      <c r="O48" s="29"/>
      <c r="P48" s="30"/>
      <c r="Q48" s="29"/>
      <c r="R48" s="30">
        <f t="shared" si="14"/>
        <v>38.728728173932197</v>
      </c>
      <c r="S48" s="30">
        <f t="shared" si="15"/>
        <v>38.728728173932197</v>
      </c>
      <c r="T48" s="29"/>
      <c r="U48" s="30"/>
      <c r="V48" s="29"/>
      <c r="W48" s="30">
        <f t="shared" si="16"/>
        <v>38.728728173932197</v>
      </c>
    </row>
    <row r="49" spans="1:23" s="32" customFormat="1" x14ac:dyDescent="0.3">
      <c r="A49" s="26"/>
      <c r="B49" s="27">
        <f t="shared" si="17"/>
        <v>10</v>
      </c>
      <c r="C49" s="28" t="s">
        <v>9</v>
      </c>
      <c r="D49" s="30">
        <f t="shared" si="9"/>
        <v>0</v>
      </c>
      <c r="E49" s="29"/>
      <c r="F49" s="30"/>
      <c r="G49" s="29"/>
      <c r="H49" s="30">
        <f t="shared" si="10"/>
        <v>0</v>
      </c>
      <c r="I49" s="30">
        <f t="shared" si="11"/>
        <v>0</v>
      </c>
      <c r="J49" s="29"/>
      <c r="K49" s="30"/>
      <c r="L49" s="29"/>
      <c r="M49" s="30">
        <f t="shared" si="12"/>
        <v>0</v>
      </c>
      <c r="N49" s="30">
        <f t="shared" si="13"/>
        <v>0</v>
      </c>
      <c r="O49" s="29"/>
      <c r="P49" s="30"/>
      <c r="Q49" s="29"/>
      <c r="R49" s="30">
        <f t="shared" si="14"/>
        <v>0</v>
      </c>
      <c r="S49" s="30">
        <f t="shared" si="15"/>
        <v>0</v>
      </c>
      <c r="T49" s="29"/>
      <c r="U49" s="30"/>
      <c r="V49" s="29"/>
      <c r="W49" s="30">
        <f t="shared" si="16"/>
        <v>0</v>
      </c>
    </row>
    <row r="50" spans="1:23" s="32" customFormat="1" x14ac:dyDescent="0.3">
      <c r="A50" s="26"/>
      <c r="B50" s="27">
        <f t="shared" si="17"/>
        <v>11</v>
      </c>
      <c r="C50" s="28" t="s">
        <v>10</v>
      </c>
      <c r="D50" s="30">
        <f t="shared" si="9"/>
        <v>0.59461078264395029</v>
      </c>
      <c r="E50" s="29"/>
      <c r="F50" s="30"/>
      <c r="G50" s="29"/>
      <c r="H50" s="30">
        <f t="shared" si="10"/>
        <v>0.59461078264395029</v>
      </c>
      <c r="I50" s="30">
        <f t="shared" si="11"/>
        <v>0.59461078264395029</v>
      </c>
      <c r="J50" s="29"/>
      <c r="K50" s="30"/>
      <c r="L50" s="29"/>
      <c r="M50" s="30">
        <f t="shared" si="12"/>
        <v>0.59461078264395029</v>
      </c>
      <c r="N50" s="30">
        <f t="shared" si="13"/>
        <v>0.59461078264395029</v>
      </c>
      <c r="O50" s="29"/>
      <c r="P50" s="30"/>
      <c r="Q50" s="29"/>
      <c r="R50" s="30">
        <f t="shared" si="14"/>
        <v>0.59461078264395029</v>
      </c>
      <c r="S50" s="30">
        <f t="shared" si="15"/>
        <v>0.59461078264395029</v>
      </c>
      <c r="T50" s="29"/>
      <c r="U50" s="30"/>
      <c r="V50" s="29"/>
      <c r="W50" s="30">
        <f t="shared" si="16"/>
        <v>0.59461078264395029</v>
      </c>
    </row>
    <row r="51" spans="1:23" s="37" customFormat="1" x14ac:dyDescent="0.3">
      <c r="A51" s="26"/>
      <c r="B51" s="27">
        <f t="shared" si="17"/>
        <v>12</v>
      </c>
      <c r="C51" s="28" t="s">
        <v>11</v>
      </c>
      <c r="D51" s="30">
        <f t="shared" si="9"/>
        <v>0</v>
      </c>
      <c r="E51" s="29"/>
      <c r="F51" s="30"/>
      <c r="G51" s="29"/>
      <c r="H51" s="30">
        <f t="shared" si="10"/>
        <v>0</v>
      </c>
      <c r="I51" s="30">
        <f t="shared" si="11"/>
        <v>0</v>
      </c>
      <c r="J51" s="29"/>
      <c r="K51" s="30"/>
      <c r="L51" s="29"/>
      <c r="M51" s="30">
        <f t="shared" si="12"/>
        <v>0</v>
      </c>
      <c r="N51" s="30">
        <f t="shared" si="13"/>
        <v>0</v>
      </c>
      <c r="O51" s="29"/>
      <c r="P51" s="30"/>
      <c r="Q51" s="29"/>
      <c r="R51" s="30">
        <f t="shared" si="14"/>
        <v>0</v>
      </c>
      <c r="S51" s="30">
        <f t="shared" si="15"/>
        <v>0</v>
      </c>
      <c r="T51" s="29"/>
      <c r="U51" s="30"/>
      <c r="V51" s="29"/>
      <c r="W51" s="30">
        <f t="shared" si="16"/>
        <v>0</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1871.0989184120281</v>
      </c>
      <c r="E57" s="36">
        <f>SUM(E40:E56)</f>
        <v>0</v>
      </c>
      <c r="F57" s="36">
        <f>SUM(F40:F56)</f>
        <v>0</v>
      </c>
      <c r="G57" s="36">
        <f>SUM(G40:G56)</f>
        <v>0</v>
      </c>
      <c r="H57" s="36">
        <f>SUM(H40:H56)</f>
        <v>1871.0989184120281</v>
      </c>
      <c r="I57" s="36">
        <f t="shared" ref="I57:W57" si="18">SUM(I40:I56)</f>
        <v>1871.0989184120281</v>
      </c>
      <c r="J57" s="36">
        <f t="shared" si="18"/>
        <v>0</v>
      </c>
      <c r="K57" s="36">
        <f t="shared" si="18"/>
        <v>0</v>
      </c>
      <c r="L57" s="36">
        <f t="shared" si="18"/>
        <v>0</v>
      </c>
      <c r="M57" s="36">
        <f t="shared" si="18"/>
        <v>1871.0989184120281</v>
      </c>
      <c r="N57" s="36">
        <f t="shared" si="18"/>
        <v>1871.0989184120281</v>
      </c>
      <c r="O57" s="36">
        <f t="shared" si="18"/>
        <v>0</v>
      </c>
      <c r="P57" s="36">
        <f t="shared" si="18"/>
        <v>0</v>
      </c>
      <c r="Q57" s="36">
        <f t="shared" si="18"/>
        <v>0</v>
      </c>
      <c r="R57" s="36">
        <f t="shared" si="18"/>
        <v>1871.0989184120281</v>
      </c>
      <c r="S57" s="36">
        <f t="shared" si="18"/>
        <v>1871.0989184120281</v>
      </c>
      <c r="T57" s="36">
        <f t="shared" si="18"/>
        <v>0</v>
      </c>
      <c r="U57" s="36">
        <f t="shared" si="18"/>
        <v>0</v>
      </c>
      <c r="V57" s="36">
        <f t="shared" si="18"/>
        <v>0</v>
      </c>
      <c r="W57" s="36">
        <f t="shared" si="18"/>
        <v>1871.0989184120281</v>
      </c>
    </row>
    <row r="58" spans="1:23" s="15" customFormat="1" ht="16" x14ac:dyDescent="0.3">
      <c r="B58" s="38"/>
      <c r="C58" s="38"/>
      <c r="D58" s="38"/>
      <c r="E58" s="38"/>
      <c r="F58" s="38"/>
      <c r="G58" s="38"/>
      <c r="H58" s="117">
        <f>H57+'PRL8(N)'!N33</f>
        <v>1990.7480850786947</v>
      </c>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23.108787330895083</v>
      </c>
      <c r="E69" s="43">
        <f t="shared" si="19"/>
        <v>4.5721508030860223</v>
      </c>
      <c r="F69" s="43">
        <f t="shared" ref="F69:F84" si="25">IFERROR(IF(D69=0,0,D69/D15*F15),0)</f>
        <v>0</v>
      </c>
      <c r="G69" s="44"/>
      <c r="H69" s="48">
        <f>D69+E69-F69-G69</f>
        <v>27.680938133981105</v>
      </c>
      <c r="I69" s="45">
        <f t="shared" ref="I69:I84" si="26">H69</f>
        <v>27.680938133981105</v>
      </c>
      <c r="J69" s="43">
        <f t="shared" ref="J69:J84" si="27">IF((IFERROR(I69/((I15+J15)*90%),0))&lt;70%,MIN((MAX((I15+J15)*90%-I69,0)),(I15+J15/2)*$A69),MAX((J15+I15)*90%-I69,0)/J$86)</f>
        <v>4.5721508030860223</v>
      </c>
      <c r="K69" s="43">
        <f t="shared" ref="K69:K84" si="28">IFERROR(IF(I69=0,0,I69/I15*K15),0)</f>
        <v>0</v>
      </c>
      <c r="L69" s="44"/>
      <c r="M69" s="45">
        <f t="shared" si="20"/>
        <v>32.253088937067126</v>
      </c>
      <c r="N69" s="43">
        <f t="shared" ref="N69:N84" si="29">M69</f>
        <v>32.253088937067126</v>
      </c>
      <c r="O69" s="43">
        <f t="shared" si="21"/>
        <v>4.5721508030860223</v>
      </c>
      <c r="P69" s="43">
        <f t="shared" si="22"/>
        <v>0</v>
      </c>
      <c r="Q69" s="44"/>
      <c r="R69" s="43">
        <f t="shared" ref="R69:R84" si="30">N69+O69-P69-Q69</f>
        <v>36.825239740153151</v>
      </c>
      <c r="S69" s="45">
        <f t="shared" ref="S69:S84" si="31">R69</f>
        <v>36.825239740153151</v>
      </c>
      <c r="T69" s="43">
        <f t="shared" si="23"/>
        <v>4.5721508030860223</v>
      </c>
      <c r="U69" s="43">
        <f t="shared" si="24"/>
        <v>0</v>
      </c>
      <c r="V69" s="44"/>
      <c r="W69" s="45">
        <f t="shared" ref="W69:W84" si="32">S69+T69-U69-V69</f>
        <v>41.397390543239176</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28.809328370671452</v>
      </c>
      <c r="E71" s="43">
        <f t="shared" si="19"/>
        <v>5.5103571338275339</v>
      </c>
      <c r="F71" s="43">
        <f t="shared" si="25"/>
        <v>0</v>
      </c>
      <c r="G71" s="44"/>
      <c r="H71" s="43">
        <f t="shared" si="34"/>
        <v>34.319685504498985</v>
      </c>
      <c r="I71" s="45">
        <f t="shared" si="26"/>
        <v>34.319685504498985</v>
      </c>
      <c r="J71" s="43">
        <f t="shared" si="27"/>
        <v>5.5103571338275339</v>
      </c>
      <c r="K71" s="43">
        <f t="shared" si="28"/>
        <v>0</v>
      </c>
      <c r="L71" s="44"/>
      <c r="M71" s="45">
        <f t="shared" si="20"/>
        <v>39.830042638326518</v>
      </c>
      <c r="N71" s="43">
        <f t="shared" si="29"/>
        <v>39.830042638326518</v>
      </c>
      <c r="O71" s="43">
        <f t="shared" si="21"/>
        <v>5.5103571338275339</v>
      </c>
      <c r="P71" s="43">
        <f t="shared" si="22"/>
        <v>0</v>
      </c>
      <c r="Q71" s="44"/>
      <c r="R71" s="43">
        <f t="shared" si="30"/>
        <v>45.340399772154051</v>
      </c>
      <c r="S71" s="45">
        <f t="shared" si="31"/>
        <v>45.340399772154051</v>
      </c>
      <c r="T71" s="43">
        <f t="shared" si="23"/>
        <v>5.5103571338275339</v>
      </c>
      <c r="U71" s="43">
        <f t="shared" si="24"/>
        <v>0</v>
      </c>
      <c r="V71" s="44"/>
      <c r="W71" s="45">
        <f t="shared" si="32"/>
        <v>50.850756905981584</v>
      </c>
      <c r="Y71" s="46">
        <v>5.28E-2</v>
      </c>
    </row>
    <row r="72" spans="1:25" x14ac:dyDescent="0.3">
      <c r="A72" s="46">
        <v>3.3399999999999999E-2</v>
      </c>
      <c r="B72" s="41">
        <f t="shared" si="33"/>
        <v>5</v>
      </c>
      <c r="C72" s="42" t="s">
        <v>4</v>
      </c>
      <c r="D72" s="43">
        <v>5.4199334560536805</v>
      </c>
      <c r="E72" s="43">
        <f t="shared" si="19"/>
        <v>1.0461582806866132</v>
      </c>
      <c r="F72" s="43">
        <f t="shared" si="25"/>
        <v>0</v>
      </c>
      <c r="G72" s="44"/>
      <c r="H72" s="43">
        <f t="shared" si="34"/>
        <v>6.4660917367402941</v>
      </c>
      <c r="I72" s="45">
        <f t="shared" si="26"/>
        <v>6.4660917367402941</v>
      </c>
      <c r="J72" s="43">
        <f t="shared" si="27"/>
        <v>1.0461582806866132</v>
      </c>
      <c r="K72" s="43">
        <f t="shared" si="28"/>
        <v>0</v>
      </c>
      <c r="L72" s="44"/>
      <c r="M72" s="45">
        <f t="shared" si="20"/>
        <v>7.5122500174269078</v>
      </c>
      <c r="N72" s="43">
        <f t="shared" si="29"/>
        <v>7.5122500174269078</v>
      </c>
      <c r="O72" s="43">
        <f t="shared" si="21"/>
        <v>1.0461582806866132</v>
      </c>
      <c r="P72" s="43">
        <f t="shared" si="22"/>
        <v>0</v>
      </c>
      <c r="Q72" s="44"/>
      <c r="R72" s="43">
        <f t="shared" si="30"/>
        <v>8.5584082981135214</v>
      </c>
      <c r="S72" s="45">
        <f t="shared" si="31"/>
        <v>8.5584082981135214</v>
      </c>
      <c r="T72" s="43">
        <f t="shared" si="23"/>
        <v>1.0461582806866132</v>
      </c>
      <c r="U72" s="43">
        <f t="shared" si="24"/>
        <v>0</v>
      </c>
      <c r="V72" s="44"/>
      <c r="W72" s="45">
        <f t="shared" si="32"/>
        <v>9.6045665788001351</v>
      </c>
      <c r="Y72" s="46">
        <v>3.3399999999999999E-2</v>
      </c>
    </row>
    <row r="73" spans="1:25" x14ac:dyDescent="0.3">
      <c r="A73" s="46">
        <v>5.28E-2</v>
      </c>
      <c r="B73" s="41">
        <f t="shared" si="33"/>
        <v>6</v>
      </c>
      <c r="C73" s="42" t="s">
        <v>5</v>
      </c>
      <c r="D73" s="43">
        <v>420.29665966327389</v>
      </c>
      <c r="E73" s="43">
        <f t="shared" si="19"/>
        <v>81.242300451669053</v>
      </c>
      <c r="F73" s="43">
        <f>IFERROR(IF(D73=0,0,D73/D19*F19),0)</f>
        <v>0</v>
      </c>
      <c r="G73" s="44"/>
      <c r="H73" s="43">
        <f t="shared" si="34"/>
        <v>501.53896011494294</v>
      </c>
      <c r="I73" s="45">
        <f t="shared" si="26"/>
        <v>501.53896011494294</v>
      </c>
      <c r="J73" s="43">
        <f t="shared" si="27"/>
        <v>81.242300451669053</v>
      </c>
      <c r="K73" s="43">
        <f t="shared" si="28"/>
        <v>0</v>
      </c>
      <c r="L73" s="44"/>
      <c r="M73" s="45">
        <f t="shared" si="20"/>
        <v>582.78126056661199</v>
      </c>
      <c r="N73" s="43">
        <f t="shared" si="29"/>
        <v>582.78126056661199</v>
      </c>
      <c r="O73" s="43">
        <f t="shared" si="21"/>
        <v>81.242300451669053</v>
      </c>
      <c r="P73" s="43">
        <f t="shared" si="22"/>
        <v>0</v>
      </c>
      <c r="Q73" s="44"/>
      <c r="R73" s="43">
        <f t="shared" si="30"/>
        <v>664.02356101828104</v>
      </c>
      <c r="S73" s="45">
        <f t="shared" si="31"/>
        <v>664.02356101828104</v>
      </c>
      <c r="T73" s="43">
        <f t="shared" si="23"/>
        <v>81.242300451669053</v>
      </c>
      <c r="U73" s="43">
        <f t="shared" si="24"/>
        <v>0</v>
      </c>
      <c r="V73" s="44"/>
      <c r="W73" s="45">
        <f t="shared" si="32"/>
        <v>745.2658614699501</v>
      </c>
      <c r="Y73" s="46">
        <v>5.28E-2</v>
      </c>
    </row>
    <row r="74" spans="1:25" x14ac:dyDescent="0.3">
      <c r="A74" s="46">
        <v>0.18</v>
      </c>
      <c r="B74" s="41">
        <f t="shared" si="33"/>
        <v>7</v>
      </c>
      <c r="C74" s="42" t="s">
        <v>6</v>
      </c>
      <c r="D74" s="4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4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43">
        <v>10.965103820676342</v>
      </c>
      <c r="E76" s="43">
        <f t="shared" si="19"/>
        <v>2.0448768475836201</v>
      </c>
      <c r="F76" s="43">
        <f t="shared" si="25"/>
        <v>0</v>
      </c>
      <c r="G76" s="44"/>
      <c r="H76" s="43">
        <f t="shared" si="34"/>
        <v>13.009980668259962</v>
      </c>
      <c r="I76" s="45">
        <f t="shared" si="26"/>
        <v>13.009980668259962</v>
      </c>
      <c r="J76" s="43">
        <f t="shared" si="27"/>
        <v>2.0448768475836201</v>
      </c>
      <c r="K76" s="43">
        <f t="shared" si="28"/>
        <v>0</v>
      </c>
      <c r="L76" s="44"/>
      <c r="M76" s="45">
        <f t="shared" si="20"/>
        <v>15.054857515843581</v>
      </c>
      <c r="N76" s="43">
        <f t="shared" si="29"/>
        <v>15.054857515843581</v>
      </c>
      <c r="O76" s="43">
        <f t="shared" si="21"/>
        <v>2.0448768475836201</v>
      </c>
      <c r="P76" s="43">
        <f t="shared" si="22"/>
        <v>0</v>
      </c>
      <c r="Q76" s="44"/>
      <c r="R76" s="43">
        <f t="shared" si="30"/>
        <v>17.099734363427203</v>
      </c>
      <c r="S76" s="45">
        <f t="shared" si="31"/>
        <v>17.099734363427203</v>
      </c>
      <c r="T76" s="43">
        <f t="shared" si="23"/>
        <v>2.0448768475836201</v>
      </c>
      <c r="U76" s="43">
        <f t="shared" si="24"/>
        <v>0</v>
      </c>
      <c r="V76" s="44"/>
      <c r="W76" s="45">
        <f t="shared" si="32"/>
        <v>19.144611211010822</v>
      </c>
      <c r="Y76" s="46">
        <v>5.28E-2</v>
      </c>
    </row>
    <row r="77" spans="1:25" x14ac:dyDescent="0.3">
      <c r="A77" s="46">
        <v>9.5000000000000001E-2</v>
      </c>
      <c r="B77" s="41">
        <f t="shared" si="33"/>
        <v>10</v>
      </c>
      <c r="C77" s="42" t="s">
        <v>9</v>
      </c>
      <c r="D77" s="43">
        <v>0</v>
      </c>
      <c r="E77" s="43">
        <f t="shared" si="19"/>
        <v>0</v>
      </c>
      <c r="F77" s="43">
        <f t="shared" si="25"/>
        <v>0</v>
      </c>
      <c r="G77" s="44"/>
      <c r="H77" s="43">
        <f t="shared" si="34"/>
        <v>0</v>
      </c>
      <c r="I77" s="45">
        <f t="shared" si="26"/>
        <v>0</v>
      </c>
      <c r="J77" s="43">
        <f t="shared" si="27"/>
        <v>0</v>
      </c>
      <c r="K77" s="43">
        <f t="shared" si="28"/>
        <v>0</v>
      </c>
      <c r="L77" s="44"/>
      <c r="M77" s="45">
        <f t="shared" si="20"/>
        <v>0</v>
      </c>
      <c r="N77" s="43">
        <f t="shared" si="29"/>
        <v>0</v>
      </c>
      <c r="O77" s="43">
        <f t="shared" si="21"/>
        <v>0</v>
      </c>
      <c r="P77" s="43">
        <f t="shared" si="22"/>
        <v>0</v>
      </c>
      <c r="Q77" s="44"/>
      <c r="R77" s="43">
        <f t="shared" si="30"/>
        <v>0</v>
      </c>
      <c r="S77" s="45">
        <f t="shared" si="31"/>
        <v>0</v>
      </c>
      <c r="T77" s="43">
        <f t="shared" si="23"/>
        <v>0</v>
      </c>
      <c r="U77" s="43">
        <f t="shared" si="24"/>
        <v>0</v>
      </c>
      <c r="V77" s="44"/>
      <c r="W77" s="45">
        <f t="shared" si="32"/>
        <v>0</v>
      </c>
      <c r="Y77" s="46">
        <v>9.5000000000000001E-2</v>
      </c>
    </row>
    <row r="78" spans="1:25" x14ac:dyDescent="0.3">
      <c r="A78" s="46">
        <v>6.3299999999999995E-2</v>
      </c>
      <c r="B78" s="41">
        <f t="shared" si="33"/>
        <v>11</v>
      </c>
      <c r="C78" s="42" t="s">
        <v>10</v>
      </c>
      <c r="D78" s="43">
        <v>0.14495389796824823</v>
      </c>
      <c r="E78" s="43">
        <f t="shared" si="19"/>
        <v>3.7638862541362048E-2</v>
      </c>
      <c r="F78" s="43">
        <f t="shared" si="25"/>
        <v>0</v>
      </c>
      <c r="G78" s="44"/>
      <c r="H78" s="43">
        <f t="shared" si="34"/>
        <v>0.18259276050961026</v>
      </c>
      <c r="I78" s="45">
        <f t="shared" si="26"/>
        <v>0.18259276050961026</v>
      </c>
      <c r="J78" s="43">
        <f t="shared" si="27"/>
        <v>3.7638862541362048E-2</v>
      </c>
      <c r="K78" s="43">
        <f t="shared" si="28"/>
        <v>0</v>
      </c>
      <c r="L78" s="44"/>
      <c r="M78" s="45">
        <f t="shared" si="20"/>
        <v>0.22023162305097232</v>
      </c>
      <c r="N78" s="43">
        <f t="shared" si="29"/>
        <v>0.22023162305097232</v>
      </c>
      <c r="O78" s="43">
        <f t="shared" si="21"/>
        <v>3.7638862541362048E-2</v>
      </c>
      <c r="P78" s="43">
        <f t="shared" si="22"/>
        <v>0</v>
      </c>
      <c r="Q78" s="44"/>
      <c r="R78" s="43">
        <f t="shared" si="30"/>
        <v>0.25787048559233439</v>
      </c>
      <c r="S78" s="45">
        <f t="shared" si="31"/>
        <v>0.25787048559233439</v>
      </c>
      <c r="T78" s="43">
        <f t="shared" si="23"/>
        <v>3.7638862541362048E-2</v>
      </c>
      <c r="U78" s="43">
        <f t="shared" si="24"/>
        <v>0</v>
      </c>
      <c r="V78" s="44"/>
      <c r="W78" s="45">
        <f t="shared" si="32"/>
        <v>0.29550934813369645</v>
      </c>
      <c r="Y78" s="46">
        <v>6.3299999999999995E-2</v>
      </c>
    </row>
    <row r="79" spans="1:25" x14ac:dyDescent="0.3">
      <c r="A79" s="46">
        <v>6.3299999999999995E-2</v>
      </c>
      <c r="B79" s="41">
        <f t="shared" si="33"/>
        <v>12</v>
      </c>
      <c r="C79" s="42" t="s">
        <v>11</v>
      </c>
      <c r="D79" s="43">
        <v>0</v>
      </c>
      <c r="E79" s="43">
        <f t="shared" si="19"/>
        <v>0</v>
      </c>
      <c r="F79" s="43">
        <f t="shared" si="25"/>
        <v>0</v>
      </c>
      <c r="G79" s="49"/>
      <c r="H79" s="43">
        <f t="shared" si="34"/>
        <v>0</v>
      </c>
      <c r="I79" s="45">
        <f t="shared" si="26"/>
        <v>0</v>
      </c>
      <c r="J79" s="43">
        <f t="shared" si="27"/>
        <v>0</v>
      </c>
      <c r="K79" s="43">
        <f t="shared" si="28"/>
        <v>0</v>
      </c>
      <c r="L79" s="44"/>
      <c r="M79" s="45">
        <f t="shared" si="20"/>
        <v>0</v>
      </c>
      <c r="N79" s="43">
        <f t="shared" si="29"/>
        <v>0</v>
      </c>
      <c r="O79" s="43">
        <f t="shared" si="21"/>
        <v>0</v>
      </c>
      <c r="P79" s="43">
        <f t="shared" si="22"/>
        <v>0</v>
      </c>
      <c r="Q79" s="44"/>
      <c r="R79" s="43">
        <f t="shared" si="30"/>
        <v>0</v>
      </c>
      <c r="S79" s="45">
        <f t="shared" si="31"/>
        <v>0</v>
      </c>
      <c r="T79" s="43">
        <f t="shared" si="23"/>
        <v>0</v>
      </c>
      <c r="U79" s="43">
        <f t="shared" si="24"/>
        <v>0</v>
      </c>
      <c r="V79" s="44"/>
      <c r="W79" s="45">
        <f t="shared" si="32"/>
        <v>0</v>
      </c>
      <c r="Y79" s="46">
        <v>6.3299999999999995E-2</v>
      </c>
    </row>
    <row r="80" spans="1:25" x14ac:dyDescent="0.3">
      <c r="A80" s="46">
        <v>6.3299999999999995E-2</v>
      </c>
      <c r="B80" s="41">
        <f t="shared" si="33"/>
        <v>13</v>
      </c>
      <c r="C80" s="28" t="s">
        <v>12</v>
      </c>
      <c r="D80" s="4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43">
        <v>0</v>
      </c>
      <c r="E81" s="43">
        <f>IF((IFERROR(D81/((D27+E27)*100%),0))&lt;70%,MIN((MAX((D27+E27)*100%-D81,0)),(D27+E27/2)*$Y81),MAX((E27+D27)*100%-D81,0)/E$86)</f>
        <v>0</v>
      </c>
      <c r="F81" s="43">
        <f t="shared" si="25"/>
        <v>0</v>
      </c>
      <c r="G81" s="49"/>
      <c r="H81" s="43">
        <f t="shared" si="34"/>
        <v>0</v>
      </c>
      <c r="I81" s="45">
        <f t="shared" si="26"/>
        <v>0</v>
      </c>
      <c r="J81" s="43">
        <f>IF((IFERROR(I81/((I27+J27)*100%),0))&lt;70%,MIN((MAX((I27+J27)*100%-I81,0)),(I27+J27/2)*$A81),MAX((J27+I27)*100%-I81,0)/J$86)</f>
        <v>0</v>
      </c>
      <c r="K81" s="43">
        <f t="shared" si="28"/>
        <v>0</v>
      </c>
      <c r="L81" s="44"/>
      <c r="M81" s="45">
        <f t="shared" si="20"/>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4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488.74476653953872</v>
      </c>
      <c r="E85" s="36">
        <f>SUM(E68:E84)</f>
        <v>94.453482379394202</v>
      </c>
      <c r="F85" s="36">
        <f t="shared" ref="F85:W85" si="35">SUM(F68:F84)</f>
        <v>0</v>
      </c>
      <c r="G85" s="36">
        <f t="shared" si="35"/>
        <v>0</v>
      </c>
      <c r="H85" s="36">
        <f t="shared" si="35"/>
        <v>583.19824891893279</v>
      </c>
      <c r="I85" s="36">
        <f t="shared" si="35"/>
        <v>583.19824891893279</v>
      </c>
      <c r="J85" s="36">
        <f t="shared" si="35"/>
        <v>94.453482379394202</v>
      </c>
      <c r="K85" s="36">
        <f t="shared" si="35"/>
        <v>0</v>
      </c>
      <c r="L85" s="36">
        <f t="shared" si="35"/>
        <v>0</v>
      </c>
      <c r="M85" s="36">
        <f t="shared" si="35"/>
        <v>677.65173129832704</v>
      </c>
      <c r="N85" s="36">
        <f t="shared" si="35"/>
        <v>677.65173129832704</v>
      </c>
      <c r="O85" s="36">
        <f t="shared" si="35"/>
        <v>94.453482379394202</v>
      </c>
      <c r="P85" s="36">
        <f t="shared" si="35"/>
        <v>0</v>
      </c>
      <c r="Q85" s="36">
        <f t="shared" si="35"/>
        <v>0</v>
      </c>
      <c r="R85" s="36">
        <f t="shared" si="35"/>
        <v>772.10521367772128</v>
      </c>
      <c r="S85" s="36">
        <f t="shared" si="35"/>
        <v>772.10521367772128</v>
      </c>
      <c r="T85" s="36">
        <f t="shared" si="35"/>
        <v>94.453482379394202</v>
      </c>
      <c r="U85" s="36">
        <f t="shared" si="35"/>
        <v>0</v>
      </c>
      <c r="V85" s="36">
        <f t="shared" si="35"/>
        <v>0</v>
      </c>
      <c r="W85" s="36">
        <f t="shared" si="35"/>
        <v>866.55869605711553</v>
      </c>
    </row>
    <row r="86" spans="1:33" ht="16" x14ac:dyDescent="0.3">
      <c r="A86" s="85"/>
      <c r="B86" s="38"/>
      <c r="C86" s="51" t="s">
        <v>87</v>
      </c>
      <c r="D86" s="52"/>
      <c r="E86" s="53">
        <v>19.646575342465752</v>
      </c>
      <c r="F86" s="52">
        <f>E85-F85</f>
        <v>94.453482379394202</v>
      </c>
      <c r="G86" s="52"/>
      <c r="H86" s="52"/>
      <c r="I86" s="54"/>
      <c r="J86" s="53">
        <f>E86-1</f>
        <v>18.646575342465752</v>
      </c>
      <c r="K86" s="54"/>
      <c r="L86" s="54"/>
      <c r="M86" s="54"/>
      <c r="N86" s="52"/>
      <c r="O86" s="53">
        <f>J86-1</f>
        <v>17.646575342465752</v>
      </c>
      <c r="P86" s="52"/>
      <c r="Q86" s="52"/>
      <c r="R86" s="52"/>
      <c r="S86" s="54"/>
      <c r="T86" s="53">
        <f>O86-1</f>
        <v>16.646575342465752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41.397390543239176</v>
      </c>
      <c r="E96" s="43">
        <f t="shared" si="37"/>
        <v>4.5721508030860223</v>
      </c>
      <c r="F96" s="43">
        <f t="shared" si="38"/>
        <v>0</v>
      </c>
      <c r="G96" s="44"/>
      <c r="H96" s="45">
        <f t="shared" ref="H96:H111" si="46">D96+E96-F96-G96</f>
        <v>45.969541346325201</v>
      </c>
      <c r="I96" s="30">
        <f t="shared" ref="I96:I111" si="47">H96</f>
        <v>45.969541346325201</v>
      </c>
      <c r="J96" s="43">
        <f t="shared" si="39"/>
        <v>4.5721508030860223</v>
      </c>
      <c r="K96" s="43">
        <f t="shared" si="40"/>
        <v>0</v>
      </c>
      <c r="L96" s="29"/>
      <c r="M96" s="30">
        <f t="shared" ref="M96:M111" si="48">I96+J96-K96-L96</f>
        <v>50.541692149411226</v>
      </c>
      <c r="N96" s="30">
        <f t="shared" ref="N96:N111" si="49">M96</f>
        <v>50.541692149411226</v>
      </c>
      <c r="O96" s="43">
        <f t="shared" si="41"/>
        <v>4.5721508030860223</v>
      </c>
      <c r="P96" s="43">
        <f t="shared" si="42"/>
        <v>0</v>
      </c>
      <c r="Q96" s="29"/>
      <c r="R96" s="30">
        <f t="shared" ref="R96:R111" si="50">N96+O96-P96-Q96</f>
        <v>55.113842952497251</v>
      </c>
      <c r="S96" s="30">
        <f t="shared" ref="S96:S111" si="51">R96</f>
        <v>55.113842952497251</v>
      </c>
      <c r="T96" s="43">
        <f t="shared" si="43"/>
        <v>4.5721508030860223</v>
      </c>
      <c r="U96" s="43">
        <f t="shared" si="44"/>
        <v>0</v>
      </c>
      <c r="V96" s="29"/>
      <c r="W96" s="30">
        <f t="shared" ref="W96:W111" si="52">S96+T96-U96-V96</f>
        <v>59.685993755583276</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50.850756905981584</v>
      </c>
      <c r="E98" s="43">
        <f t="shared" si="37"/>
        <v>5.5103571338275339</v>
      </c>
      <c r="F98" s="43">
        <f t="shared" si="38"/>
        <v>0</v>
      </c>
      <c r="G98" s="44"/>
      <c r="H98" s="45">
        <f t="shared" si="46"/>
        <v>56.361114039809117</v>
      </c>
      <c r="I98" s="30">
        <f t="shared" si="47"/>
        <v>56.361114039809117</v>
      </c>
      <c r="J98" s="43">
        <f t="shared" si="39"/>
        <v>5.5103571338275339</v>
      </c>
      <c r="K98" s="43">
        <f t="shared" si="40"/>
        <v>0</v>
      </c>
      <c r="L98" s="29"/>
      <c r="M98" s="30">
        <f t="shared" si="48"/>
        <v>61.87147117363665</v>
      </c>
      <c r="N98" s="30">
        <f t="shared" si="49"/>
        <v>61.87147117363665</v>
      </c>
      <c r="O98" s="43">
        <f t="shared" si="41"/>
        <v>5.5103571338275339</v>
      </c>
      <c r="P98" s="43">
        <f t="shared" si="42"/>
        <v>0</v>
      </c>
      <c r="Q98" s="29"/>
      <c r="R98" s="30">
        <f t="shared" si="50"/>
        <v>67.38182830746419</v>
      </c>
      <c r="S98" s="30">
        <f t="shared" si="51"/>
        <v>67.38182830746419</v>
      </c>
      <c r="T98" s="43">
        <f t="shared" si="43"/>
        <v>2.0989645835011257</v>
      </c>
      <c r="U98" s="43">
        <f t="shared" si="44"/>
        <v>0</v>
      </c>
      <c r="V98" s="29"/>
      <c r="W98" s="30">
        <f t="shared" si="52"/>
        <v>69.480792890965319</v>
      </c>
    </row>
    <row r="99" spans="1:23" x14ac:dyDescent="0.3">
      <c r="A99" s="46">
        <f t="shared" si="45"/>
        <v>3.3399999999999999E-2</v>
      </c>
      <c r="B99" s="41">
        <f t="shared" si="53"/>
        <v>5</v>
      </c>
      <c r="C99" s="42" t="s">
        <v>4</v>
      </c>
      <c r="D99" s="45">
        <f t="shared" si="36"/>
        <v>9.6045665788001351</v>
      </c>
      <c r="E99" s="43">
        <f t="shared" si="37"/>
        <v>1.0461582806866132</v>
      </c>
      <c r="F99" s="43">
        <f t="shared" si="38"/>
        <v>0</v>
      </c>
      <c r="G99" s="44"/>
      <c r="H99" s="45">
        <f t="shared" si="46"/>
        <v>10.650724859486749</v>
      </c>
      <c r="I99" s="30">
        <f t="shared" si="47"/>
        <v>10.650724859486749</v>
      </c>
      <c r="J99" s="43">
        <f t="shared" si="39"/>
        <v>1.0461582806866132</v>
      </c>
      <c r="K99" s="43">
        <f t="shared" si="40"/>
        <v>0</v>
      </c>
      <c r="L99" s="29"/>
      <c r="M99" s="30">
        <f t="shared" si="48"/>
        <v>11.696883140173362</v>
      </c>
      <c r="N99" s="30">
        <f t="shared" si="49"/>
        <v>11.696883140173362</v>
      </c>
      <c r="O99" s="43">
        <f t="shared" si="41"/>
        <v>1.0461582806866132</v>
      </c>
      <c r="P99" s="43">
        <f t="shared" si="42"/>
        <v>0</v>
      </c>
      <c r="Q99" s="29"/>
      <c r="R99" s="30">
        <f t="shared" si="50"/>
        <v>12.743041420859976</v>
      </c>
      <c r="S99" s="30">
        <f t="shared" si="51"/>
        <v>12.743041420859976</v>
      </c>
      <c r="T99" s="43">
        <f t="shared" si="43"/>
        <v>1.0461582806866132</v>
      </c>
      <c r="U99" s="43">
        <f t="shared" si="44"/>
        <v>0</v>
      </c>
      <c r="V99" s="29"/>
      <c r="W99" s="30">
        <f t="shared" si="52"/>
        <v>13.78919970154659</v>
      </c>
    </row>
    <row r="100" spans="1:23" x14ac:dyDescent="0.3">
      <c r="A100" s="46">
        <f t="shared" si="45"/>
        <v>5.28E-2</v>
      </c>
      <c r="B100" s="41">
        <f t="shared" si="53"/>
        <v>6</v>
      </c>
      <c r="C100" s="42" t="s">
        <v>5</v>
      </c>
      <c r="D100" s="45">
        <f t="shared" si="36"/>
        <v>745.2658614699501</v>
      </c>
      <c r="E100" s="43">
        <f t="shared" si="37"/>
        <v>81.242300451669053</v>
      </c>
      <c r="F100" s="43">
        <f t="shared" si="38"/>
        <v>0</v>
      </c>
      <c r="G100" s="44"/>
      <c r="H100" s="45">
        <f t="shared" si="46"/>
        <v>826.50816192161915</v>
      </c>
      <c r="I100" s="30">
        <f t="shared" si="47"/>
        <v>826.50816192161915</v>
      </c>
      <c r="J100" s="43">
        <f t="shared" si="39"/>
        <v>81.242300451669053</v>
      </c>
      <c r="K100" s="43">
        <f t="shared" si="40"/>
        <v>0</v>
      </c>
      <c r="L100" s="29"/>
      <c r="M100" s="30">
        <f t="shared" si="48"/>
        <v>907.7504623732882</v>
      </c>
      <c r="N100" s="30">
        <f t="shared" si="49"/>
        <v>907.7504623732882</v>
      </c>
      <c r="O100" s="43">
        <f t="shared" si="41"/>
        <v>81.242300451669053</v>
      </c>
      <c r="P100" s="43">
        <f t="shared" si="42"/>
        <v>0</v>
      </c>
      <c r="Q100" s="29"/>
      <c r="R100" s="30">
        <f t="shared" si="50"/>
        <v>988.99276282495725</v>
      </c>
      <c r="S100" s="30">
        <f t="shared" si="51"/>
        <v>988.99276282495725</v>
      </c>
      <c r="T100" s="43">
        <f t="shared" si="43"/>
        <v>31.298526753168769</v>
      </c>
      <c r="U100" s="43">
        <f t="shared" si="44"/>
        <v>0</v>
      </c>
      <c r="V100" s="29"/>
      <c r="W100" s="30">
        <f t="shared" si="52"/>
        <v>1020.291289578126</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19.144611211010822</v>
      </c>
      <c r="E103" s="43">
        <f t="shared" si="37"/>
        <v>2.0448768475836201</v>
      </c>
      <c r="F103" s="43">
        <f t="shared" si="38"/>
        <v>0</v>
      </c>
      <c r="G103" s="44"/>
      <c r="H103" s="45">
        <f t="shared" si="46"/>
        <v>21.189488058594442</v>
      </c>
      <c r="I103" s="30">
        <f t="shared" si="47"/>
        <v>21.189488058594442</v>
      </c>
      <c r="J103" s="43">
        <f t="shared" si="39"/>
        <v>2.0448768475836201</v>
      </c>
      <c r="K103" s="43">
        <f t="shared" si="40"/>
        <v>0</v>
      </c>
      <c r="L103" s="29"/>
      <c r="M103" s="30">
        <f t="shared" si="48"/>
        <v>23.234364906178062</v>
      </c>
      <c r="N103" s="30">
        <f t="shared" si="49"/>
        <v>23.234364906178062</v>
      </c>
      <c r="O103" s="43">
        <f t="shared" si="41"/>
        <v>2.0448768475836201</v>
      </c>
      <c r="P103" s="43">
        <f t="shared" si="42"/>
        <v>0</v>
      </c>
      <c r="Q103" s="29"/>
      <c r="R103" s="30">
        <f t="shared" si="50"/>
        <v>25.279241753761681</v>
      </c>
      <c r="S103" s="30">
        <f t="shared" si="51"/>
        <v>25.279241753761681</v>
      </c>
      <c r="T103" s="43">
        <f t="shared" si="43"/>
        <v>0.75724955914508552</v>
      </c>
      <c r="U103" s="43">
        <f t="shared" si="44"/>
        <v>0</v>
      </c>
      <c r="V103" s="29"/>
      <c r="W103" s="30">
        <f t="shared" si="52"/>
        <v>26.036491312906765</v>
      </c>
    </row>
    <row r="104" spans="1:23" x14ac:dyDescent="0.3">
      <c r="A104" s="46">
        <f t="shared" si="45"/>
        <v>9.5000000000000001E-2</v>
      </c>
      <c r="B104" s="41">
        <f t="shared" si="53"/>
        <v>10</v>
      </c>
      <c r="C104" s="42" t="s">
        <v>9</v>
      </c>
      <c r="D104" s="45">
        <f t="shared" si="36"/>
        <v>0</v>
      </c>
      <c r="E104" s="43">
        <f t="shared" si="37"/>
        <v>0</v>
      </c>
      <c r="F104" s="43">
        <f t="shared" si="38"/>
        <v>0</v>
      </c>
      <c r="G104" s="44"/>
      <c r="H104" s="45">
        <f t="shared" si="46"/>
        <v>0</v>
      </c>
      <c r="I104" s="30">
        <f t="shared" si="47"/>
        <v>0</v>
      </c>
      <c r="J104" s="43">
        <f t="shared" si="39"/>
        <v>0</v>
      </c>
      <c r="K104" s="43">
        <f t="shared" si="40"/>
        <v>0</v>
      </c>
      <c r="L104" s="29"/>
      <c r="M104" s="30">
        <f t="shared" si="48"/>
        <v>0</v>
      </c>
      <c r="N104" s="30">
        <f t="shared" si="49"/>
        <v>0</v>
      </c>
      <c r="O104" s="43">
        <f t="shared" si="41"/>
        <v>0</v>
      </c>
      <c r="P104" s="43">
        <f t="shared" si="42"/>
        <v>0</v>
      </c>
      <c r="Q104" s="29"/>
      <c r="R104" s="30">
        <f t="shared" si="50"/>
        <v>0</v>
      </c>
      <c r="S104" s="30">
        <f t="shared" si="51"/>
        <v>0</v>
      </c>
      <c r="T104" s="43">
        <f t="shared" si="43"/>
        <v>0</v>
      </c>
      <c r="U104" s="43">
        <f t="shared" si="44"/>
        <v>0</v>
      </c>
      <c r="V104" s="29"/>
      <c r="W104" s="30">
        <f t="shared" si="52"/>
        <v>0</v>
      </c>
    </row>
    <row r="105" spans="1:23" x14ac:dyDescent="0.3">
      <c r="A105" s="46">
        <f t="shared" si="45"/>
        <v>6.3299999999999995E-2</v>
      </c>
      <c r="B105" s="41">
        <f t="shared" si="53"/>
        <v>11</v>
      </c>
      <c r="C105" s="42" t="s">
        <v>10</v>
      </c>
      <c r="D105" s="45">
        <f t="shared" si="36"/>
        <v>0.29550934813369645</v>
      </c>
      <c r="E105" s="43">
        <f t="shared" si="37"/>
        <v>3.7638862541362048E-2</v>
      </c>
      <c r="F105" s="43">
        <f t="shared" si="38"/>
        <v>0</v>
      </c>
      <c r="G105" s="44"/>
      <c r="H105" s="45">
        <f t="shared" si="46"/>
        <v>0.33314821067505851</v>
      </c>
      <c r="I105" s="30">
        <f t="shared" si="47"/>
        <v>0.33314821067505851</v>
      </c>
      <c r="J105" s="43">
        <f t="shared" si="39"/>
        <v>3.7638862541362048E-2</v>
      </c>
      <c r="K105" s="43">
        <f t="shared" si="40"/>
        <v>0</v>
      </c>
      <c r="L105" s="29"/>
      <c r="M105" s="30">
        <f t="shared" si="48"/>
        <v>0.37078707321642057</v>
      </c>
      <c r="N105" s="30">
        <f t="shared" si="49"/>
        <v>0.37078707321642057</v>
      </c>
      <c r="O105" s="43">
        <f t="shared" si="41"/>
        <v>3.7638862541362048E-2</v>
      </c>
      <c r="P105" s="43">
        <f t="shared" si="42"/>
        <v>0</v>
      </c>
      <c r="Q105" s="29"/>
      <c r="R105" s="30">
        <f t="shared" si="50"/>
        <v>0.40842593575778263</v>
      </c>
      <c r="S105" s="30">
        <f t="shared" si="51"/>
        <v>0.40842593575778263</v>
      </c>
      <c r="T105" s="43">
        <f t="shared" si="43"/>
        <v>1.0020401981574306E-2</v>
      </c>
      <c r="U105" s="43">
        <f t="shared" si="44"/>
        <v>0</v>
      </c>
      <c r="V105" s="29"/>
      <c r="W105" s="30">
        <f t="shared" si="52"/>
        <v>0.41844633773935691</v>
      </c>
    </row>
    <row r="106" spans="1:23" x14ac:dyDescent="0.3">
      <c r="A106" s="46">
        <f t="shared" si="45"/>
        <v>6.3299999999999995E-2</v>
      </c>
      <c r="B106" s="41">
        <f t="shared" si="53"/>
        <v>12</v>
      </c>
      <c r="C106" s="42" t="s">
        <v>11</v>
      </c>
      <c r="D106" s="45">
        <f t="shared" si="36"/>
        <v>0</v>
      </c>
      <c r="E106" s="43">
        <f t="shared" si="37"/>
        <v>0</v>
      </c>
      <c r="F106" s="43">
        <f t="shared" si="38"/>
        <v>0</v>
      </c>
      <c r="G106" s="44"/>
      <c r="H106" s="45">
        <f t="shared" si="46"/>
        <v>0</v>
      </c>
      <c r="I106" s="30">
        <f t="shared" si="47"/>
        <v>0</v>
      </c>
      <c r="J106" s="43">
        <f t="shared" si="39"/>
        <v>0</v>
      </c>
      <c r="K106" s="43">
        <f t="shared" si="40"/>
        <v>0</v>
      </c>
      <c r="L106" s="29"/>
      <c r="M106" s="30">
        <f t="shared" si="48"/>
        <v>0</v>
      </c>
      <c r="N106" s="30">
        <f t="shared" si="49"/>
        <v>0</v>
      </c>
      <c r="O106" s="43">
        <f t="shared" si="41"/>
        <v>0</v>
      </c>
      <c r="P106" s="43">
        <f t="shared" si="42"/>
        <v>0</v>
      </c>
      <c r="Q106" s="29"/>
      <c r="R106" s="30">
        <f t="shared" si="50"/>
        <v>0</v>
      </c>
      <c r="S106" s="30">
        <f t="shared" si="51"/>
        <v>0</v>
      </c>
      <c r="T106" s="43">
        <f t="shared" si="43"/>
        <v>0</v>
      </c>
      <c r="U106" s="43">
        <f t="shared" si="44"/>
        <v>0</v>
      </c>
      <c r="V106" s="29"/>
      <c r="W106" s="30">
        <f t="shared" si="52"/>
        <v>0</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v>
      </c>
      <c r="E108" s="43">
        <f>IF((IFERROR(D108/((D53+E53)*100%),0))&lt;70%,MIN((MAX((D53+E53)*100%-D108,0)),(D53+E53/2)*$A108),MAX((E53+D53)*100%-D108,0)/E$113)</f>
        <v>0</v>
      </c>
      <c r="F108" s="43">
        <f t="shared" si="38"/>
        <v>0</v>
      </c>
      <c r="G108" s="44"/>
      <c r="H108" s="45">
        <f t="shared" si="46"/>
        <v>0</v>
      </c>
      <c r="I108" s="30">
        <f t="shared" si="47"/>
        <v>0</v>
      </c>
      <c r="J108" s="43">
        <f>IF((IFERROR(I108/((I53+J53)*100%),0))&lt;70%,MIN((MAX((I53+J53)*100%-I108,0)),(I53+J53/2)*$A108),MAX((J53+I53)*100%-I108,0)/J$113)</f>
        <v>0</v>
      </c>
      <c r="K108" s="43">
        <f t="shared" si="40"/>
        <v>0</v>
      </c>
      <c r="L108" s="29"/>
      <c r="M108" s="30">
        <f t="shared" si="48"/>
        <v>0</v>
      </c>
      <c r="N108" s="30">
        <f t="shared" si="49"/>
        <v>0</v>
      </c>
      <c r="O108" s="43">
        <f>IF((IFERROR(N108/((N53+O53)*100%),0))&lt;70%,MIN((MAX((N53+O53)*100%-N108,0)),(N53+O53/2)*$A108),MAX((O53+N53)*100%-N108,0)/O$113)</f>
        <v>0</v>
      </c>
      <c r="P108" s="43">
        <f t="shared" si="42"/>
        <v>0</v>
      </c>
      <c r="Q108" s="29"/>
      <c r="R108" s="30">
        <f t="shared" si="50"/>
        <v>0</v>
      </c>
      <c r="S108" s="30">
        <f t="shared" si="51"/>
        <v>0</v>
      </c>
      <c r="T108" s="43">
        <f>IF((IFERROR(S108/((S53+T53)*100%),0))&lt;70%,MIN((MAX((S53+T53)*100%-S108,0)),(S53+T53/2)*$A108),MAX((T53+S53)*100%-S108,0)/T$113)</f>
        <v>0</v>
      </c>
      <c r="U108" s="43">
        <f t="shared" si="44"/>
        <v>0</v>
      </c>
      <c r="V108" s="29"/>
      <c r="W108" s="30">
        <f t="shared" si="52"/>
        <v>0</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866.55869605711553</v>
      </c>
      <c r="E112" s="36">
        <f t="shared" si="57"/>
        <v>94.453482379394202</v>
      </c>
      <c r="F112" s="36">
        <f t="shared" si="57"/>
        <v>0</v>
      </c>
      <c r="G112" s="36">
        <f t="shared" si="57"/>
        <v>0</v>
      </c>
      <c r="H112" s="36">
        <f t="shared" si="57"/>
        <v>961.01217843650966</v>
      </c>
      <c r="I112" s="36">
        <f t="shared" si="57"/>
        <v>961.01217843650966</v>
      </c>
      <c r="J112" s="36">
        <f t="shared" si="57"/>
        <v>94.453482379394202</v>
      </c>
      <c r="K112" s="36">
        <f t="shared" si="57"/>
        <v>0</v>
      </c>
      <c r="L112" s="36">
        <f t="shared" si="57"/>
        <v>0</v>
      </c>
      <c r="M112" s="36">
        <f t="shared" si="57"/>
        <v>1055.4656608159039</v>
      </c>
      <c r="N112" s="36">
        <f t="shared" si="57"/>
        <v>1055.4656608159039</v>
      </c>
      <c r="O112" s="36">
        <f t="shared" si="57"/>
        <v>94.453482379394202</v>
      </c>
      <c r="P112" s="36">
        <f t="shared" si="57"/>
        <v>0</v>
      </c>
      <c r="Q112" s="36">
        <f t="shared" si="57"/>
        <v>0</v>
      </c>
      <c r="R112" s="36">
        <f t="shared" si="57"/>
        <v>1149.9191431952981</v>
      </c>
      <c r="S112" s="36">
        <f t="shared" si="57"/>
        <v>1149.9191431952981</v>
      </c>
      <c r="T112" s="36">
        <f t="shared" si="57"/>
        <v>39.783070381569196</v>
      </c>
      <c r="U112" s="36">
        <f t="shared" si="57"/>
        <v>0</v>
      </c>
      <c r="V112" s="36">
        <f t="shared" si="57"/>
        <v>0</v>
      </c>
      <c r="W112" s="36">
        <f t="shared" si="57"/>
        <v>1189.7022135768673</v>
      </c>
    </row>
    <row r="113" spans="2:23" ht="16" x14ac:dyDescent="0.3">
      <c r="B113" s="38"/>
      <c r="C113" s="51"/>
      <c r="D113" s="54"/>
      <c r="E113" s="53">
        <f>T86-1</f>
        <v>15.646575342465752</v>
      </c>
      <c r="F113" s="54"/>
      <c r="G113" s="54"/>
      <c r="H113" s="54"/>
      <c r="J113" s="53">
        <f>E113-1</f>
        <v>14.646575342465752</v>
      </c>
      <c r="O113" s="53">
        <f>J113-1</f>
        <v>13.646575342465752</v>
      </c>
      <c r="T113" s="53">
        <f>O113-1</f>
        <v>12.646575342465752</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20.51997533484003</v>
      </c>
      <c r="E122" s="43">
        <f t="shared" si="58"/>
        <v>0</v>
      </c>
      <c r="F122" s="43">
        <f t="shared" si="58"/>
        <v>0</v>
      </c>
      <c r="G122" s="43">
        <f t="shared" si="58"/>
        <v>0</v>
      </c>
      <c r="H122" s="43">
        <f>D122+E122-F122-G122</f>
        <v>20.51997533484003</v>
      </c>
      <c r="I122" s="43">
        <f t="shared" ref="I122:L137" si="59">I14-I68</f>
        <v>20.51997533484003</v>
      </c>
      <c r="J122" s="43">
        <f t="shared" si="59"/>
        <v>0</v>
      </c>
      <c r="K122" s="43">
        <f t="shared" si="59"/>
        <v>0</v>
      </c>
      <c r="L122" s="43">
        <f t="shared" si="59"/>
        <v>0</v>
      </c>
      <c r="M122" s="45">
        <f>I122+J122-K122-L122</f>
        <v>20.51997533484003</v>
      </c>
      <c r="N122" s="43">
        <f t="shared" ref="N122:Q137" si="60">N14-N68</f>
        <v>20.51997533484003</v>
      </c>
      <c r="O122" s="43">
        <f t="shared" si="60"/>
        <v>0</v>
      </c>
      <c r="P122" s="43">
        <f t="shared" si="60"/>
        <v>0</v>
      </c>
      <c r="Q122" s="43">
        <f t="shared" si="60"/>
        <v>0</v>
      </c>
      <c r="R122" s="43">
        <f>N122+O122-P122-Q122</f>
        <v>20.51997533484003</v>
      </c>
      <c r="S122" s="43">
        <f t="shared" ref="S122:V137" si="61">S14-S68</f>
        <v>20.51997533484003</v>
      </c>
      <c r="T122" s="43">
        <f t="shared" si="61"/>
        <v>0</v>
      </c>
      <c r="U122" s="43">
        <f t="shared" si="61"/>
        <v>0</v>
      </c>
      <c r="V122" s="43">
        <f t="shared" si="61"/>
        <v>0</v>
      </c>
      <c r="W122" s="45">
        <f>S122+T122-U122-V122</f>
        <v>20.51997533484003</v>
      </c>
    </row>
    <row r="123" spans="2:23" x14ac:dyDescent="0.3">
      <c r="B123" s="41">
        <f>B122+1</f>
        <v>2</v>
      </c>
      <c r="C123" s="42" t="s">
        <v>1</v>
      </c>
      <c r="D123" s="43">
        <f t="shared" si="58"/>
        <v>113.78195527647087</v>
      </c>
      <c r="E123" s="43">
        <f t="shared" si="58"/>
        <v>-4.5721508030860223</v>
      </c>
      <c r="F123" s="43">
        <f t="shared" si="58"/>
        <v>0</v>
      </c>
      <c r="G123" s="43">
        <f t="shared" si="58"/>
        <v>0</v>
      </c>
      <c r="H123" s="43">
        <f t="shared" ref="H123:H138" si="62">D123+E123-F123-G123</f>
        <v>109.20980447338485</v>
      </c>
      <c r="I123" s="43">
        <f t="shared" si="59"/>
        <v>109.20980447338485</v>
      </c>
      <c r="J123" s="43">
        <f t="shared" si="59"/>
        <v>-4.5721508030860223</v>
      </c>
      <c r="K123" s="43">
        <f t="shared" si="59"/>
        <v>0</v>
      </c>
      <c r="L123" s="43">
        <f t="shared" si="59"/>
        <v>0</v>
      </c>
      <c r="M123" s="45">
        <f t="shared" ref="M123:M138" si="63">I123+J123-K123-L123</f>
        <v>104.63765367029883</v>
      </c>
      <c r="N123" s="43">
        <f t="shared" si="60"/>
        <v>104.63765367029882</v>
      </c>
      <c r="O123" s="43">
        <f t="shared" si="60"/>
        <v>-4.5721508030860223</v>
      </c>
      <c r="P123" s="43">
        <f t="shared" si="60"/>
        <v>0</v>
      </c>
      <c r="Q123" s="43">
        <f t="shared" si="60"/>
        <v>0</v>
      </c>
      <c r="R123" s="43">
        <f t="shared" ref="R123:R138" si="64">N123+O123-P123-Q123</f>
        <v>100.0655028672128</v>
      </c>
      <c r="S123" s="43">
        <f t="shared" si="61"/>
        <v>100.0655028672128</v>
      </c>
      <c r="T123" s="43">
        <f t="shared" si="61"/>
        <v>-4.5721508030860223</v>
      </c>
      <c r="U123" s="43">
        <f t="shared" si="61"/>
        <v>0</v>
      </c>
      <c r="V123" s="43">
        <f t="shared" si="61"/>
        <v>0</v>
      </c>
      <c r="W123" s="45">
        <f t="shared" ref="W123:W138" si="65">S123+T123-U123-V123</f>
        <v>95.493352064126782</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75.553496133637907</v>
      </c>
      <c r="E125" s="43">
        <f t="shared" si="58"/>
        <v>-5.5103571338275339</v>
      </c>
      <c r="F125" s="43">
        <f t="shared" si="58"/>
        <v>0</v>
      </c>
      <c r="G125" s="43">
        <f t="shared" si="58"/>
        <v>0</v>
      </c>
      <c r="H125" s="43">
        <f t="shared" si="62"/>
        <v>70.043138999810367</v>
      </c>
      <c r="I125" s="43">
        <f t="shared" si="59"/>
        <v>70.043138999810367</v>
      </c>
      <c r="J125" s="43">
        <f t="shared" si="59"/>
        <v>-5.5103571338275339</v>
      </c>
      <c r="K125" s="43">
        <f t="shared" si="59"/>
        <v>0</v>
      </c>
      <c r="L125" s="43">
        <f t="shared" si="59"/>
        <v>0</v>
      </c>
      <c r="M125" s="45">
        <f t="shared" si="63"/>
        <v>64.532781865982827</v>
      </c>
      <c r="N125" s="43">
        <f t="shared" si="60"/>
        <v>64.532781865982841</v>
      </c>
      <c r="O125" s="43">
        <f t="shared" si="60"/>
        <v>-5.5103571338275339</v>
      </c>
      <c r="P125" s="43">
        <f t="shared" si="60"/>
        <v>0</v>
      </c>
      <c r="Q125" s="43">
        <f t="shared" si="60"/>
        <v>0</v>
      </c>
      <c r="R125" s="43">
        <f t="shared" si="64"/>
        <v>59.022424732155308</v>
      </c>
      <c r="S125" s="43">
        <f t="shared" si="61"/>
        <v>59.022424732155308</v>
      </c>
      <c r="T125" s="43">
        <f t="shared" si="61"/>
        <v>-5.5103571338275339</v>
      </c>
      <c r="U125" s="43">
        <f t="shared" si="61"/>
        <v>0</v>
      </c>
      <c r="V125" s="43">
        <f t="shared" si="61"/>
        <v>0</v>
      </c>
      <c r="W125" s="45">
        <f t="shared" si="65"/>
        <v>53.512067598327775</v>
      </c>
    </row>
    <row r="126" spans="2:23" x14ac:dyDescent="0.3">
      <c r="B126" s="41">
        <f t="shared" si="66"/>
        <v>5</v>
      </c>
      <c r="C126" s="42" t="s">
        <v>4</v>
      </c>
      <c r="D126" s="43">
        <f t="shared" si="58"/>
        <v>25.90217075612037</v>
      </c>
      <c r="E126" s="43">
        <f t="shared" si="58"/>
        <v>-1.0461582806866132</v>
      </c>
      <c r="F126" s="43">
        <f t="shared" si="58"/>
        <v>0</v>
      </c>
      <c r="G126" s="43">
        <f t="shared" si="58"/>
        <v>0</v>
      </c>
      <c r="H126" s="43">
        <f t="shared" si="62"/>
        <v>24.856012475433758</v>
      </c>
      <c r="I126" s="43">
        <f t="shared" si="59"/>
        <v>24.856012475433758</v>
      </c>
      <c r="J126" s="43">
        <f t="shared" si="59"/>
        <v>-1.0461582806866132</v>
      </c>
      <c r="K126" s="43">
        <f t="shared" si="59"/>
        <v>0</v>
      </c>
      <c r="L126" s="43">
        <f t="shared" si="59"/>
        <v>0</v>
      </c>
      <c r="M126" s="45">
        <f t="shared" si="63"/>
        <v>23.809854194747146</v>
      </c>
      <c r="N126" s="43">
        <f t="shared" si="60"/>
        <v>23.809854194747142</v>
      </c>
      <c r="O126" s="43">
        <f t="shared" si="60"/>
        <v>-1.0461582806866132</v>
      </c>
      <c r="P126" s="43">
        <f t="shared" si="60"/>
        <v>0</v>
      </c>
      <c r="Q126" s="43">
        <f t="shared" si="60"/>
        <v>0</v>
      </c>
      <c r="R126" s="43">
        <f t="shared" si="64"/>
        <v>22.763695914060531</v>
      </c>
      <c r="S126" s="43">
        <f t="shared" si="61"/>
        <v>22.763695914060527</v>
      </c>
      <c r="T126" s="43">
        <f t="shared" si="61"/>
        <v>-1.0461582806866132</v>
      </c>
      <c r="U126" s="43">
        <f t="shared" si="61"/>
        <v>0</v>
      </c>
      <c r="V126" s="43">
        <f t="shared" si="61"/>
        <v>0</v>
      </c>
      <c r="W126" s="45">
        <f t="shared" si="65"/>
        <v>21.717537633373915</v>
      </c>
    </row>
    <row r="127" spans="2:23" x14ac:dyDescent="0.3">
      <c r="B127" s="41">
        <f t="shared" si="66"/>
        <v>6</v>
      </c>
      <c r="C127" s="42" t="s">
        <v>5</v>
      </c>
      <c r="D127" s="43">
        <f t="shared" si="58"/>
        <v>1118.3832731334885</v>
      </c>
      <c r="E127" s="43">
        <f t="shared" si="58"/>
        <v>-81.242300451669053</v>
      </c>
      <c r="F127" s="43">
        <f t="shared" si="58"/>
        <v>0</v>
      </c>
      <c r="G127" s="43">
        <f t="shared" si="58"/>
        <v>0</v>
      </c>
      <c r="H127" s="43">
        <f t="shared" si="62"/>
        <v>1037.1409726818194</v>
      </c>
      <c r="I127" s="43">
        <f t="shared" si="59"/>
        <v>1037.1409726818194</v>
      </c>
      <c r="J127" s="43">
        <f t="shared" si="59"/>
        <v>-81.242300451669053</v>
      </c>
      <c r="K127" s="43">
        <f t="shared" si="59"/>
        <v>0</v>
      </c>
      <c r="L127" s="43">
        <f t="shared" si="59"/>
        <v>0</v>
      </c>
      <c r="M127" s="45">
        <f t="shared" si="63"/>
        <v>955.8986722301504</v>
      </c>
      <c r="N127" s="43">
        <f t="shared" si="60"/>
        <v>955.8986722301504</v>
      </c>
      <c r="O127" s="43">
        <f t="shared" si="60"/>
        <v>-81.242300451669053</v>
      </c>
      <c r="P127" s="43">
        <f t="shared" si="60"/>
        <v>0</v>
      </c>
      <c r="Q127" s="43">
        <f t="shared" si="60"/>
        <v>0</v>
      </c>
      <c r="R127" s="43">
        <f t="shared" si="64"/>
        <v>874.65637177848134</v>
      </c>
      <c r="S127" s="43">
        <f t="shared" si="61"/>
        <v>874.65637177848134</v>
      </c>
      <c r="T127" s="43">
        <f t="shared" si="61"/>
        <v>-81.242300451669053</v>
      </c>
      <c r="U127" s="43">
        <f t="shared" si="61"/>
        <v>0</v>
      </c>
      <c r="V127" s="43">
        <f t="shared" si="61"/>
        <v>0</v>
      </c>
      <c r="W127" s="45">
        <f t="shared" si="65"/>
        <v>793.41407132681229</v>
      </c>
    </row>
    <row r="128" spans="2:23" x14ac:dyDescent="0.3">
      <c r="B128" s="41">
        <f t="shared" si="66"/>
        <v>7</v>
      </c>
      <c r="C128" s="42" t="s">
        <v>6</v>
      </c>
      <c r="D128" s="43">
        <f t="shared" si="58"/>
        <v>0</v>
      </c>
      <c r="E128" s="43">
        <f t="shared" si="58"/>
        <v>0</v>
      </c>
      <c r="F128" s="43">
        <f t="shared" si="58"/>
        <v>0</v>
      </c>
      <c r="G128" s="43">
        <f t="shared" si="58"/>
        <v>0</v>
      </c>
      <c r="H128" s="43">
        <f t="shared" si="62"/>
        <v>0</v>
      </c>
      <c r="I128" s="43">
        <f t="shared" si="59"/>
        <v>0</v>
      </c>
      <c r="J128" s="43">
        <f t="shared" si="59"/>
        <v>0</v>
      </c>
      <c r="K128" s="43">
        <f t="shared" si="59"/>
        <v>0</v>
      </c>
      <c r="L128" s="43">
        <f t="shared" si="59"/>
        <v>0</v>
      </c>
      <c r="M128" s="45">
        <f t="shared" si="63"/>
        <v>0</v>
      </c>
      <c r="N128" s="43">
        <f t="shared" si="60"/>
        <v>0</v>
      </c>
      <c r="O128" s="43">
        <f t="shared" si="60"/>
        <v>0</v>
      </c>
      <c r="P128" s="43">
        <f t="shared" si="60"/>
        <v>0</v>
      </c>
      <c r="Q128" s="43">
        <f t="shared" si="60"/>
        <v>0</v>
      </c>
      <c r="R128" s="43">
        <f t="shared" si="64"/>
        <v>0</v>
      </c>
      <c r="S128" s="43">
        <f t="shared" si="61"/>
        <v>0</v>
      </c>
      <c r="T128" s="43">
        <f t="shared" si="61"/>
        <v>0</v>
      </c>
      <c r="U128" s="43">
        <f t="shared" si="61"/>
        <v>0</v>
      </c>
      <c r="V128" s="43">
        <f t="shared" si="61"/>
        <v>0</v>
      </c>
      <c r="W128" s="45">
        <f t="shared" si="65"/>
        <v>0</v>
      </c>
    </row>
    <row r="129" spans="2:33" x14ac:dyDescent="0.3">
      <c r="B129" s="41">
        <f t="shared" si="66"/>
        <v>8</v>
      </c>
      <c r="C129" s="42" t="s">
        <v>7</v>
      </c>
      <c r="D129" s="43">
        <f t="shared" si="58"/>
        <v>0</v>
      </c>
      <c r="E129" s="43">
        <f t="shared" si="58"/>
        <v>0</v>
      </c>
      <c r="F129" s="43">
        <f t="shared" si="58"/>
        <v>0</v>
      </c>
      <c r="G129" s="43">
        <f t="shared" si="58"/>
        <v>0</v>
      </c>
      <c r="H129" s="43">
        <f t="shared" si="62"/>
        <v>0</v>
      </c>
      <c r="I129" s="43">
        <f t="shared" si="59"/>
        <v>0</v>
      </c>
      <c r="J129" s="43">
        <f t="shared" si="59"/>
        <v>0</v>
      </c>
      <c r="K129" s="43">
        <f t="shared" si="59"/>
        <v>0</v>
      </c>
      <c r="L129" s="43">
        <f t="shared" si="59"/>
        <v>0</v>
      </c>
      <c r="M129" s="45">
        <f t="shared" si="63"/>
        <v>0</v>
      </c>
      <c r="N129" s="43">
        <f t="shared" si="60"/>
        <v>0</v>
      </c>
      <c r="O129" s="43">
        <f t="shared" si="60"/>
        <v>0</v>
      </c>
      <c r="P129" s="43">
        <f t="shared" si="60"/>
        <v>0</v>
      </c>
      <c r="Q129" s="43">
        <f t="shared" si="60"/>
        <v>0</v>
      </c>
      <c r="R129" s="43">
        <f t="shared" si="64"/>
        <v>0</v>
      </c>
      <c r="S129" s="43">
        <f t="shared" si="61"/>
        <v>0</v>
      </c>
      <c r="T129" s="43">
        <f t="shared" si="61"/>
        <v>0</v>
      </c>
      <c r="U129" s="43">
        <f t="shared" si="61"/>
        <v>0</v>
      </c>
      <c r="V129" s="43">
        <f t="shared" si="61"/>
        <v>0</v>
      </c>
      <c r="W129" s="45">
        <f t="shared" si="65"/>
        <v>0</v>
      </c>
    </row>
    <row r="130" spans="2:33" x14ac:dyDescent="0.3">
      <c r="B130" s="41">
        <f t="shared" si="66"/>
        <v>9</v>
      </c>
      <c r="C130" s="42" t="s">
        <v>8</v>
      </c>
      <c r="D130" s="43">
        <f t="shared" si="58"/>
        <v>27.763624353255857</v>
      </c>
      <c r="E130" s="43">
        <f t="shared" si="58"/>
        <v>-2.0448768475836201</v>
      </c>
      <c r="F130" s="43">
        <f t="shared" si="58"/>
        <v>0</v>
      </c>
      <c r="G130" s="43">
        <f t="shared" si="58"/>
        <v>0</v>
      </c>
      <c r="H130" s="43">
        <f t="shared" si="62"/>
        <v>25.718747505672237</v>
      </c>
      <c r="I130" s="43">
        <f t="shared" si="59"/>
        <v>25.718747505672233</v>
      </c>
      <c r="J130" s="43">
        <f t="shared" si="59"/>
        <v>-2.0448768475836201</v>
      </c>
      <c r="K130" s="43">
        <f t="shared" si="59"/>
        <v>0</v>
      </c>
      <c r="L130" s="43">
        <f t="shared" si="59"/>
        <v>0</v>
      </c>
      <c r="M130" s="45">
        <f t="shared" si="63"/>
        <v>23.673870658088614</v>
      </c>
      <c r="N130" s="43">
        <f t="shared" si="60"/>
        <v>23.673870658088617</v>
      </c>
      <c r="O130" s="43">
        <f t="shared" si="60"/>
        <v>-2.0448768475836201</v>
      </c>
      <c r="P130" s="43">
        <f t="shared" si="60"/>
        <v>0</v>
      </c>
      <c r="Q130" s="43">
        <f t="shared" si="60"/>
        <v>0</v>
      </c>
      <c r="R130" s="43">
        <f t="shared" si="64"/>
        <v>21.628993810504998</v>
      </c>
      <c r="S130" s="43">
        <f t="shared" si="61"/>
        <v>21.628993810504994</v>
      </c>
      <c r="T130" s="43">
        <f t="shared" si="61"/>
        <v>-2.0448768475836201</v>
      </c>
      <c r="U130" s="43">
        <f t="shared" si="61"/>
        <v>0</v>
      </c>
      <c r="V130" s="43">
        <f t="shared" si="61"/>
        <v>0</v>
      </c>
      <c r="W130" s="45">
        <f t="shared" si="65"/>
        <v>19.584116962921374</v>
      </c>
    </row>
    <row r="131" spans="2:33" x14ac:dyDescent="0.3">
      <c r="B131" s="41">
        <f t="shared" si="66"/>
        <v>10</v>
      </c>
      <c r="C131" s="42" t="s">
        <v>9</v>
      </c>
      <c r="D131" s="43">
        <f t="shared" si="58"/>
        <v>0</v>
      </c>
      <c r="E131" s="43">
        <f t="shared" si="58"/>
        <v>0</v>
      </c>
      <c r="F131" s="43">
        <f t="shared" si="58"/>
        <v>0</v>
      </c>
      <c r="G131" s="43">
        <f t="shared" si="58"/>
        <v>0</v>
      </c>
      <c r="H131" s="43">
        <f t="shared" si="62"/>
        <v>0</v>
      </c>
      <c r="I131" s="43">
        <f t="shared" si="59"/>
        <v>0</v>
      </c>
      <c r="J131" s="43">
        <f t="shared" si="59"/>
        <v>0</v>
      </c>
      <c r="K131" s="43">
        <f t="shared" si="59"/>
        <v>0</v>
      </c>
      <c r="L131" s="43">
        <f t="shared" si="59"/>
        <v>0</v>
      </c>
      <c r="M131" s="45">
        <f t="shared" si="63"/>
        <v>0</v>
      </c>
      <c r="N131" s="43">
        <f t="shared" si="60"/>
        <v>0</v>
      </c>
      <c r="O131" s="43">
        <f t="shared" si="60"/>
        <v>0</v>
      </c>
      <c r="P131" s="43">
        <f t="shared" si="60"/>
        <v>0</v>
      </c>
      <c r="Q131" s="43">
        <f t="shared" si="60"/>
        <v>0</v>
      </c>
      <c r="R131" s="43">
        <f t="shared" si="64"/>
        <v>0</v>
      </c>
      <c r="S131" s="43">
        <f t="shared" si="61"/>
        <v>0</v>
      </c>
      <c r="T131" s="43">
        <f t="shared" si="61"/>
        <v>0</v>
      </c>
      <c r="U131" s="43">
        <f t="shared" si="61"/>
        <v>0</v>
      </c>
      <c r="V131" s="43">
        <f t="shared" si="61"/>
        <v>0</v>
      </c>
      <c r="W131" s="45">
        <f t="shared" si="65"/>
        <v>0</v>
      </c>
    </row>
    <row r="132" spans="2:33" x14ac:dyDescent="0.3">
      <c r="B132" s="41">
        <f t="shared" si="66"/>
        <v>11</v>
      </c>
      <c r="C132" s="42" t="s">
        <v>10</v>
      </c>
      <c r="D132" s="43">
        <f t="shared" si="58"/>
        <v>0.44965688467570208</v>
      </c>
      <c r="E132" s="43">
        <f t="shared" si="58"/>
        <v>-3.7638862541362048E-2</v>
      </c>
      <c r="F132" s="43">
        <f t="shared" si="58"/>
        <v>0</v>
      </c>
      <c r="G132" s="43">
        <f t="shared" si="58"/>
        <v>0</v>
      </c>
      <c r="H132" s="43">
        <f t="shared" si="62"/>
        <v>0.41201802213434002</v>
      </c>
      <c r="I132" s="43">
        <f t="shared" si="59"/>
        <v>0.41201802213434002</v>
      </c>
      <c r="J132" s="43">
        <f t="shared" si="59"/>
        <v>-3.7638862541362048E-2</v>
      </c>
      <c r="K132" s="43">
        <f t="shared" si="59"/>
        <v>0</v>
      </c>
      <c r="L132" s="43">
        <f t="shared" si="59"/>
        <v>0</v>
      </c>
      <c r="M132" s="45">
        <f t="shared" si="63"/>
        <v>0.37437915959297796</v>
      </c>
      <c r="N132" s="43">
        <f t="shared" si="60"/>
        <v>0.37437915959297796</v>
      </c>
      <c r="O132" s="43">
        <f t="shared" si="60"/>
        <v>-3.7638862541362048E-2</v>
      </c>
      <c r="P132" s="43">
        <f t="shared" si="60"/>
        <v>0</v>
      </c>
      <c r="Q132" s="43">
        <f t="shared" si="60"/>
        <v>0</v>
      </c>
      <c r="R132" s="43">
        <f t="shared" si="64"/>
        <v>0.3367402970516159</v>
      </c>
      <c r="S132" s="43">
        <f t="shared" si="61"/>
        <v>0.3367402970516159</v>
      </c>
      <c r="T132" s="43">
        <f t="shared" si="61"/>
        <v>-3.7638862541362048E-2</v>
      </c>
      <c r="U132" s="43">
        <f t="shared" si="61"/>
        <v>0</v>
      </c>
      <c r="V132" s="43">
        <f t="shared" si="61"/>
        <v>0</v>
      </c>
      <c r="W132" s="45">
        <f t="shared" si="65"/>
        <v>0.29910143451025384</v>
      </c>
    </row>
    <row r="133" spans="2:33" x14ac:dyDescent="0.3">
      <c r="B133" s="41">
        <f t="shared" si="66"/>
        <v>12</v>
      </c>
      <c r="C133" s="42" t="s">
        <v>11</v>
      </c>
      <c r="D133" s="43">
        <f t="shared" si="58"/>
        <v>0</v>
      </c>
      <c r="E133" s="43">
        <f t="shared" si="58"/>
        <v>0</v>
      </c>
      <c r="F133" s="43">
        <f t="shared" si="58"/>
        <v>0</v>
      </c>
      <c r="G133" s="43">
        <f t="shared" si="58"/>
        <v>0</v>
      </c>
      <c r="H133" s="43">
        <f t="shared" si="62"/>
        <v>0</v>
      </c>
      <c r="I133" s="43">
        <f t="shared" si="59"/>
        <v>0</v>
      </c>
      <c r="J133" s="43">
        <f t="shared" si="59"/>
        <v>0</v>
      </c>
      <c r="K133" s="43">
        <f t="shared" si="59"/>
        <v>0</v>
      </c>
      <c r="L133" s="43">
        <f t="shared" si="59"/>
        <v>0</v>
      </c>
      <c r="M133" s="45">
        <f t="shared" si="63"/>
        <v>0</v>
      </c>
      <c r="N133" s="43">
        <f t="shared" si="60"/>
        <v>0</v>
      </c>
      <c r="O133" s="43">
        <f t="shared" si="60"/>
        <v>0</v>
      </c>
      <c r="P133" s="43">
        <f t="shared" si="60"/>
        <v>0</v>
      </c>
      <c r="Q133" s="43">
        <f t="shared" si="60"/>
        <v>0</v>
      </c>
      <c r="R133" s="43">
        <f t="shared" si="64"/>
        <v>0</v>
      </c>
      <c r="S133" s="43">
        <f t="shared" si="61"/>
        <v>0</v>
      </c>
      <c r="T133" s="43">
        <f t="shared" si="61"/>
        <v>0</v>
      </c>
      <c r="U133" s="43">
        <f t="shared" si="61"/>
        <v>0</v>
      </c>
      <c r="V133" s="43">
        <f t="shared" si="61"/>
        <v>0</v>
      </c>
      <c r="W133" s="45">
        <f t="shared" si="65"/>
        <v>0</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v>
      </c>
      <c r="F135" s="43">
        <f t="shared" si="58"/>
        <v>0</v>
      </c>
      <c r="G135" s="43">
        <f t="shared" si="58"/>
        <v>0</v>
      </c>
      <c r="H135" s="43">
        <f t="shared" si="62"/>
        <v>0</v>
      </c>
      <c r="I135" s="43">
        <f t="shared" si="59"/>
        <v>0</v>
      </c>
      <c r="J135" s="43">
        <f t="shared" si="59"/>
        <v>0</v>
      </c>
      <c r="K135" s="43">
        <f t="shared" si="59"/>
        <v>0</v>
      </c>
      <c r="L135" s="43">
        <f t="shared" si="59"/>
        <v>0</v>
      </c>
      <c r="M135" s="45">
        <f t="shared" si="63"/>
        <v>0</v>
      </c>
      <c r="N135" s="43">
        <f t="shared" si="60"/>
        <v>0</v>
      </c>
      <c r="O135" s="43">
        <f t="shared" si="60"/>
        <v>0</v>
      </c>
      <c r="P135" s="43">
        <f t="shared" si="60"/>
        <v>0</v>
      </c>
      <c r="Q135" s="43">
        <f t="shared" si="60"/>
        <v>0</v>
      </c>
      <c r="R135" s="43">
        <f t="shared" si="64"/>
        <v>0</v>
      </c>
      <c r="S135" s="43">
        <f t="shared" si="61"/>
        <v>0</v>
      </c>
      <c r="T135" s="43">
        <f t="shared" si="61"/>
        <v>0</v>
      </c>
      <c r="U135" s="43">
        <f t="shared" si="61"/>
        <v>0</v>
      </c>
      <c r="V135" s="43">
        <f t="shared" si="61"/>
        <v>0</v>
      </c>
      <c r="W135" s="45">
        <f t="shared" si="65"/>
        <v>0</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1382.3541518724892</v>
      </c>
      <c r="E139" s="36">
        <f t="shared" ref="E139:W139" si="71">SUM(E122:E137)</f>
        <v>-94.453482379394202</v>
      </c>
      <c r="F139" s="36">
        <f t="shared" si="71"/>
        <v>0</v>
      </c>
      <c r="G139" s="36">
        <f t="shared" si="71"/>
        <v>0</v>
      </c>
      <c r="H139" s="36">
        <f t="shared" si="71"/>
        <v>1287.9006694930949</v>
      </c>
      <c r="I139" s="36">
        <f t="shared" si="71"/>
        <v>1287.9006694930949</v>
      </c>
      <c r="J139" s="36">
        <f t="shared" si="71"/>
        <v>-94.453482379394202</v>
      </c>
      <c r="K139" s="36">
        <f t="shared" si="71"/>
        <v>0</v>
      </c>
      <c r="L139" s="36">
        <f t="shared" si="71"/>
        <v>0</v>
      </c>
      <c r="M139" s="36">
        <f t="shared" si="71"/>
        <v>1193.4471871137009</v>
      </c>
      <c r="N139" s="36">
        <f t="shared" si="71"/>
        <v>1193.4471871137009</v>
      </c>
      <c r="O139" s="36">
        <f t="shared" si="71"/>
        <v>-94.453482379394202</v>
      </c>
      <c r="P139" s="36">
        <f t="shared" si="71"/>
        <v>0</v>
      </c>
      <c r="Q139" s="36">
        <f t="shared" si="71"/>
        <v>0</v>
      </c>
      <c r="R139" s="36">
        <f t="shared" si="71"/>
        <v>1098.9937047343067</v>
      </c>
      <c r="S139" s="36">
        <f t="shared" si="71"/>
        <v>1098.9937047343064</v>
      </c>
      <c r="T139" s="36">
        <f t="shared" si="71"/>
        <v>-94.453482379394202</v>
      </c>
      <c r="U139" s="36">
        <f t="shared" si="71"/>
        <v>0</v>
      </c>
      <c r="V139" s="36">
        <f t="shared" si="71"/>
        <v>0</v>
      </c>
      <c r="W139" s="36">
        <f t="shared" si="71"/>
        <v>1004.5402223549124</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20.51997533484003</v>
      </c>
      <c r="E148" s="43">
        <f t="shared" si="72"/>
        <v>0</v>
      </c>
      <c r="F148" s="43">
        <f t="shared" si="72"/>
        <v>0</v>
      </c>
      <c r="G148" s="43">
        <f t="shared" si="72"/>
        <v>0</v>
      </c>
      <c r="H148" s="45">
        <f>D148+E148-F148-G148</f>
        <v>20.51997533484003</v>
      </c>
      <c r="I148" s="30">
        <f>H148</f>
        <v>20.51997533484003</v>
      </c>
      <c r="J148" s="29"/>
      <c r="K148" s="30"/>
      <c r="L148" s="29"/>
      <c r="M148" s="30">
        <f>I148+J148-K148-L148</f>
        <v>20.51997533484003</v>
      </c>
      <c r="N148" s="30">
        <f>M148</f>
        <v>20.51997533484003</v>
      </c>
      <c r="O148" s="29"/>
      <c r="P148" s="30"/>
      <c r="Q148" s="29"/>
      <c r="R148" s="30">
        <f>N148+O148-P148-Q148</f>
        <v>20.51997533484003</v>
      </c>
      <c r="S148" s="30">
        <f>R148</f>
        <v>20.51997533484003</v>
      </c>
      <c r="T148" s="29"/>
      <c r="U148" s="30"/>
      <c r="V148" s="29"/>
      <c r="W148" s="30">
        <f>S148+T148-U148-V148</f>
        <v>20.51997533484003</v>
      </c>
    </row>
    <row r="149" spans="2:23" x14ac:dyDescent="0.3">
      <c r="B149" s="41">
        <f>B148+1</f>
        <v>2</v>
      </c>
      <c r="C149" s="42" t="s">
        <v>1</v>
      </c>
      <c r="D149" s="43">
        <f t="shared" si="72"/>
        <v>95.493352064126782</v>
      </c>
      <c r="E149" s="43">
        <f t="shared" si="72"/>
        <v>-4.5721508030860223</v>
      </c>
      <c r="F149" s="43">
        <f t="shared" si="72"/>
        <v>0</v>
      </c>
      <c r="G149" s="43">
        <f t="shared" si="72"/>
        <v>0</v>
      </c>
      <c r="H149" s="45">
        <f t="shared" ref="H149:H164" si="73">D149+E149-F149-G149</f>
        <v>90.921201261040764</v>
      </c>
      <c r="I149" s="30">
        <f t="shared" ref="I149:I164" si="74">H149</f>
        <v>90.921201261040764</v>
      </c>
      <c r="J149" s="29"/>
      <c r="K149" s="30"/>
      <c r="L149" s="29"/>
      <c r="M149" s="30">
        <f t="shared" ref="M149:M164" si="75">I149+J149-K149-L149</f>
        <v>90.921201261040764</v>
      </c>
      <c r="N149" s="30">
        <f t="shared" ref="N149:N164" si="76">M149</f>
        <v>90.921201261040764</v>
      </c>
      <c r="O149" s="29"/>
      <c r="P149" s="30"/>
      <c r="Q149" s="29"/>
      <c r="R149" s="30">
        <f t="shared" ref="R149:R164" si="77">N149+O149-P149-Q149</f>
        <v>90.921201261040764</v>
      </c>
      <c r="S149" s="30">
        <f t="shared" ref="S149:S164" si="78">R149</f>
        <v>90.921201261040764</v>
      </c>
      <c r="T149" s="29"/>
      <c r="U149" s="30"/>
      <c r="V149" s="29"/>
      <c r="W149" s="30">
        <f t="shared" ref="W149:W164" si="79">S149+T149-U149-V149</f>
        <v>90.921201261040764</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53.512067598327775</v>
      </c>
      <c r="E151" s="43">
        <f t="shared" si="72"/>
        <v>-5.5103571338275339</v>
      </c>
      <c r="F151" s="43">
        <f t="shared" si="72"/>
        <v>0</v>
      </c>
      <c r="G151" s="43">
        <f t="shared" si="72"/>
        <v>0</v>
      </c>
      <c r="H151" s="45">
        <f t="shared" si="73"/>
        <v>48.001710464500242</v>
      </c>
      <c r="I151" s="30">
        <f t="shared" si="74"/>
        <v>48.001710464500242</v>
      </c>
      <c r="J151" s="29"/>
      <c r="K151" s="30"/>
      <c r="L151" s="29"/>
      <c r="M151" s="30">
        <f t="shared" si="75"/>
        <v>48.001710464500242</v>
      </c>
      <c r="N151" s="30">
        <f t="shared" si="76"/>
        <v>48.001710464500242</v>
      </c>
      <c r="O151" s="29"/>
      <c r="P151" s="30"/>
      <c r="Q151" s="29"/>
      <c r="R151" s="30">
        <f t="shared" si="77"/>
        <v>48.001710464500242</v>
      </c>
      <c r="S151" s="30">
        <f t="shared" si="78"/>
        <v>48.001710464500242</v>
      </c>
      <c r="T151" s="29"/>
      <c r="U151" s="30"/>
      <c r="V151" s="29"/>
      <c r="W151" s="30">
        <f t="shared" si="79"/>
        <v>48.001710464500242</v>
      </c>
    </row>
    <row r="152" spans="2:23" x14ac:dyDescent="0.3">
      <c r="B152" s="41">
        <f t="shared" si="80"/>
        <v>5</v>
      </c>
      <c r="C152" s="42" t="s">
        <v>4</v>
      </c>
      <c r="D152" s="43">
        <f t="shared" si="72"/>
        <v>21.717537633373915</v>
      </c>
      <c r="E152" s="43">
        <f t="shared" si="72"/>
        <v>-1.0461582806866132</v>
      </c>
      <c r="F152" s="43">
        <f t="shared" si="72"/>
        <v>0</v>
      </c>
      <c r="G152" s="43">
        <f t="shared" si="72"/>
        <v>0</v>
      </c>
      <c r="H152" s="45">
        <f t="shared" si="73"/>
        <v>20.671379352687303</v>
      </c>
      <c r="I152" s="30">
        <f t="shared" si="74"/>
        <v>20.671379352687303</v>
      </c>
      <c r="J152" s="29"/>
      <c r="K152" s="30"/>
      <c r="L152" s="29"/>
      <c r="M152" s="30">
        <f t="shared" si="75"/>
        <v>20.671379352687303</v>
      </c>
      <c r="N152" s="30">
        <f t="shared" si="76"/>
        <v>20.671379352687303</v>
      </c>
      <c r="O152" s="29"/>
      <c r="P152" s="30"/>
      <c r="Q152" s="29"/>
      <c r="R152" s="30">
        <f t="shared" si="77"/>
        <v>20.671379352687303</v>
      </c>
      <c r="S152" s="30">
        <f t="shared" si="78"/>
        <v>20.671379352687303</v>
      </c>
      <c r="T152" s="29"/>
      <c r="U152" s="30"/>
      <c r="V152" s="29"/>
      <c r="W152" s="30">
        <f t="shared" si="79"/>
        <v>20.671379352687303</v>
      </c>
    </row>
    <row r="153" spans="2:23" x14ac:dyDescent="0.3">
      <c r="B153" s="41">
        <f t="shared" si="80"/>
        <v>6</v>
      </c>
      <c r="C153" s="42" t="s">
        <v>5</v>
      </c>
      <c r="D153" s="43">
        <f t="shared" si="72"/>
        <v>793.41407132681229</v>
      </c>
      <c r="E153" s="43">
        <f t="shared" si="72"/>
        <v>-81.242300451669053</v>
      </c>
      <c r="F153" s="43">
        <f t="shared" si="72"/>
        <v>0</v>
      </c>
      <c r="G153" s="43">
        <f t="shared" si="72"/>
        <v>0</v>
      </c>
      <c r="H153" s="45">
        <f t="shared" si="73"/>
        <v>712.17177087514324</v>
      </c>
      <c r="I153" s="30">
        <f t="shared" si="74"/>
        <v>712.17177087514324</v>
      </c>
      <c r="J153" s="29"/>
      <c r="K153" s="30"/>
      <c r="L153" s="29"/>
      <c r="M153" s="30">
        <f t="shared" si="75"/>
        <v>712.17177087514324</v>
      </c>
      <c r="N153" s="30">
        <f t="shared" si="76"/>
        <v>712.17177087514324</v>
      </c>
      <c r="O153" s="29"/>
      <c r="P153" s="30"/>
      <c r="Q153" s="29"/>
      <c r="R153" s="30">
        <f t="shared" si="77"/>
        <v>712.17177087514324</v>
      </c>
      <c r="S153" s="30">
        <f t="shared" si="78"/>
        <v>712.17177087514324</v>
      </c>
      <c r="T153" s="29"/>
      <c r="U153" s="30"/>
      <c r="V153" s="29"/>
      <c r="W153" s="30">
        <f t="shared" si="79"/>
        <v>712.17177087514324</v>
      </c>
    </row>
    <row r="154" spans="2:23" x14ac:dyDescent="0.3">
      <c r="B154" s="41">
        <f t="shared" si="80"/>
        <v>7</v>
      </c>
      <c r="C154" s="42" t="s">
        <v>6</v>
      </c>
      <c r="D154" s="43">
        <f t="shared" si="72"/>
        <v>0</v>
      </c>
      <c r="E154" s="43">
        <f t="shared" si="72"/>
        <v>0</v>
      </c>
      <c r="F154" s="43">
        <f t="shared" si="72"/>
        <v>0</v>
      </c>
      <c r="G154" s="43">
        <f t="shared" si="72"/>
        <v>0</v>
      </c>
      <c r="H154" s="45">
        <f t="shared" si="73"/>
        <v>0</v>
      </c>
      <c r="I154" s="30">
        <f t="shared" si="74"/>
        <v>0</v>
      </c>
      <c r="J154" s="29"/>
      <c r="K154" s="30"/>
      <c r="L154" s="29"/>
      <c r="M154" s="30">
        <f t="shared" si="75"/>
        <v>0</v>
      </c>
      <c r="N154" s="30">
        <f t="shared" si="76"/>
        <v>0</v>
      </c>
      <c r="O154" s="29"/>
      <c r="P154" s="30"/>
      <c r="Q154" s="29"/>
      <c r="R154" s="30">
        <f t="shared" si="77"/>
        <v>0</v>
      </c>
      <c r="S154" s="30">
        <f t="shared" si="78"/>
        <v>0</v>
      </c>
      <c r="T154" s="29"/>
      <c r="U154" s="30"/>
      <c r="V154" s="29"/>
      <c r="W154" s="30">
        <f t="shared" si="79"/>
        <v>0</v>
      </c>
    </row>
    <row r="155" spans="2:23" x14ac:dyDescent="0.3">
      <c r="B155" s="41">
        <f t="shared" si="80"/>
        <v>8</v>
      </c>
      <c r="C155" s="42" t="s">
        <v>7</v>
      </c>
      <c r="D155" s="43">
        <f t="shared" si="72"/>
        <v>0</v>
      </c>
      <c r="E155" s="43">
        <f t="shared" si="72"/>
        <v>0</v>
      </c>
      <c r="F155" s="43">
        <f t="shared" si="72"/>
        <v>0</v>
      </c>
      <c r="G155" s="43">
        <f t="shared" si="72"/>
        <v>0</v>
      </c>
      <c r="H155" s="45">
        <f t="shared" si="73"/>
        <v>0</v>
      </c>
      <c r="I155" s="30">
        <f t="shared" si="74"/>
        <v>0</v>
      </c>
      <c r="J155" s="29"/>
      <c r="K155" s="30"/>
      <c r="L155" s="29"/>
      <c r="M155" s="30">
        <f t="shared" si="75"/>
        <v>0</v>
      </c>
      <c r="N155" s="30">
        <f t="shared" si="76"/>
        <v>0</v>
      </c>
      <c r="O155" s="29"/>
      <c r="P155" s="30"/>
      <c r="Q155" s="29"/>
      <c r="R155" s="30">
        <f t="shared" si="77"/>
        <v>0</v>
      </c>
      <c r="S155" s="30">
        <f t="shared" si="78"/>
        <v>0</v>
      </c>
      <c r="T155" s="29"/>
      <c r="U155" s="30"/>
      <c r="V155" s="29"/>
      <c r="W155" s="30">
        <f t="shared" si="79"/>
        <v>0</v>
      </c>
    </row>
    <row r="156" spans="2:23" x14ac:dyDescent="0.3">
      <c r="B156" s="41">
        <f t="shared" si="80"/>
        <v>9</v>
      </c>
      <c r="C156" s="42" t="s">
        <v>8</v>
      </c>
      <c r="D156" s="43">
        <f t="shared" si="72"/>
        <v>19.584116962921374</v>
      </c>
      <c r="E156" s="43">
        <f t="shared" si="72"/>
        <v>-2.0448768475836201</v>
      </c>
      <c r="F156" s="43">
        <f t="shared" si="72"/>
        <v>0</v>
      </c>
      <c r="G156" s="43">
        <f t="shared" si="72"/>
        <v>0</v>
      </c>
      <c r="H156" s="45">
        <f t="shared" si="73"/>
        <v>17.539240115337755</v>
      </c>
      <c r="I156" s="30">
        <f t="shared" si="74"/>
        <v>17.539240115337755</v>
      </c>
      <c r="J156" s="29"/>
      <c r="K156" s="30"/>
      <c r="L156" s="29"/>
      <c r="M156" s="30">
        <f t="shared" si="75"/>
        <v>17.539240115337755</v>
      </c>
      <c r="N156" s="30">
        <f t="shared" si="76"/>
        <v>17.539240115337755</v>
      </c>
      <c r="O156" s="29"/>
      <c r="P156" s="30"/>
      <c r="Q156" s="29"/>
      <c r="R156" s="30">
        <f t="shared" si="77"/>
        <v>17.539240115337755</v>
      </c>
      <c r="S156" s="30">
        <f t="shared" si="78"/>
        <v>17.539240115337755</v>
      </c>
      <c r="T156" s="29"/>
      <c r="U156" s="30"/>
      <c r="V156" s="29"/>
      <c r="W156" s="30">
        <f t="shared" si="79"/>
        <v>17.539240115337755</v>
      </c>
    </row>
    <row r="157" spans="2:23" x14ac:dyDescent="0.3">
      <c r="B157" s="41">
        <f t="shared" si="80"/>
        <v>10</v>
      </c>
      <c r="C157" s="42" t="s">
        <v>9</v>
      </c>
      <c r="D157" s="43">
        <f t="shared" si="72"/>
        <v>0</v>
      </c>
      <c r="E157" s="43">
        <f t="shared" si="72"/>
        <v>0</v>
      </c>
      <c r="F157" s="43">
        <f t="shared" si="72"/>
        <v>0</v>
      </c>
      <c r="G157" s="43">
        <f t="shared" si="72"/>
        <v>0</v>
      </c>
      <c r="H157" s="45">
        <f t="shared" si="73"/>
        <v>0</v>
      </c>
      <c r="I157" s="30">
        <f t="shared" si="74"/>
        <v>0</v>
      </c>
      <c r="J157" s="29"/>
      <c r="K157" s="30"/>
      <c r="L157" s="29"/>
      <c r="M157" s="30">
        <f t="shared" si="75"/>
        <v>0</v>
      </c>
      <c r="N157" s="30">
        <f t="shared" si="76"/>
        <v>0</v>
      </c>
      <c r="O157" s="29"/>
      <c r="P157" s="30"/>
      <c r="Q157" s="29"/>
      <c r="R157" s="30">
        <f t="shared" si="77"/>
        <v>0</v>
      </c>
      <c r="S157" s="30">
        <f t="shared" si="78"/>
        <v>0</v>
      </c>
      <c r="T157" s="29"/>
      <c r="U157" s="30"/>
      <c r="V157" s="29"/>
      <c r="W157" s="30">
        <f t="shared" si="79"/>
        <v>0</v>
      </c>
    </row>
    <row r="158" spans="2:23" x14ac:dyDescent="0.3">
      <c r="B158" s="41">
        <f t="shared" si="80"/>
        <v>11</v>
      </c>
      <c r="C158" s="42" t="s">
        <v>10</v>
      </c>
      <c r="D158" s="43">
        <f t="shared" si="72"/>
        <v>0.29910143451025384</v>
      </c>
      <c r="E158" s="43">
        <f t="shared" si="72"/>
        <v>-3.7638862541362048E-2</v>
      </c>
      <c r="F158" s="43">
        <f t="shared" si="72"/>
        <v>0</v>
      </c>
      <c r="G158" s="43">
        <f t="shared" si="72"/>
        <v>0</v>
      </c>
      <c r="H158" s="45">
        <f t="shared" si="73"/>
        <v>0.26146257196889178</v>
      </c>
      <c r="I158" s="30">
        <f t="shared" si="74"/>
        <v>0.26146257196889178</v>
      </c>
      <c r="J158" s="29"/>
      <c r="K158" s="30"/>
      <c r="L158" s="29"/>
      <c r="M158" s="30">
        <f t="shared" si="75"/>
        <v>0.26146257196889178</v>
      </c>
      <c r="N158" s="30">
        <f t="shared" si="76"/>
        <v>0.26146257196889178</v>
      </c>
      <c r="O158" s="29"/>
      <c r="P158" s="30"/>
      <c r="Q158" s="29"/>
      <c r="R158" s="30">
        <f t="shared" si="77"/>
        <v>0.26146257196889178</v>
      </c>
      <c r="S158" s="30">
        <f t="shared" si="78"/>
        <v>0.26146257196889178</v>
      </c>
      <c r="T158" s="29"/>
      <c r="U158" s="30"/>
      <c r="V158" s="29"/>
      <c r="W158" s="30">
        <f t="shared" si="79"/>
        <v>0.26146257196889178</v>
      </c>
    </row>
    <row r="159" spans="2:23" x14ac:dyDescent="0.3">
      <c r="B159" s="41">
        <f t="shared" si="80"/>
        <v>12</v>
      </c>
      <c r="C159" s="42" t="s">
        <v>11</v>
      </c>
      <c r="D159" s="43">
        <f t="shared" si="72"/>
        <v>0</v>
      </c>
      <c r="E159" s="43">
        <f t="shared" si="72"/>
        <v>0</v>
      </c>
      <c r="F159" s="43">
        <f t="shared" si="72"/>
        <v>0</v>
      </c>
      <c r="G159" s="43">
        <f t="shared" si="72"/>
        <v>0</v>
      </c>
      <c r="H159" s="45">
        <f t="shared" si="73"/>
        <v>0</v>
      </c>
      <c r="I159" s="30">
        <f t="shared" si="74"/>
        <v>0</v>
      </c>
      <c r="J159" s="29"/>
      <c r="K159" s="30"/>
      <c r="L159" s="29"/>
      <c r="M159" s="30">
        <f t="shared" si="75"/>
        <v>0</v>
      </c>
      <c r="N159" s="30">
        <f t="shared" si="76"/>
        <v>0</v>
      </c>
      <c r="O159" s="29"/>
      <c r="P159" s="30"/>
      <c r="Q159" s="29"/>
      <c r="R159" s="30">
        <f t="shared" si="77"/>
        <v>0</v>
      </c>
      <c r="S159" s="30">
        <f t="shared" si="78"/>
        <v>0</v>
      </c>
      <c r="T159" s="29"/>
      <c r="U159" s="30"/>
      <c r="V159" s="29"/>
      <c r="W159" s="30">
        <f t="shared" si="79"/>
        <v>0</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0</v>
      </c>
      <c r="E161" s="43">
        <f t="shared" si="72"/>
        <v>0</v>
      </c>
      <c r="F161" s="43">
        <f t="shared" si="72"/>
        <v>0</v>
      </c>
      <c r="G161" s="43">
        <f t="shared" si="72"/>
        <v>0</v>
      </c>
      <c r="H161" s="45">
        <f t="shared" si="73"/>
        <v>0</v>
      </c>
      <c r="I161" s="30">
        <f t="shared" si="74"/>
        <v>0</v>
      </c>
      <c r="J161" s="29"/>
      <c r="K161" s="30"/>
      <c r="L161" s="29"/>
      <c r="M161" s="30">
        <f t="shared" si="75"/>
        <v>0</v>
      </c>
      <c r="N161" s="30">
        <f t="shared" si="76"/>
        <v>0</v>
      </c>
      <c r="O161" s="29"/>
      <c r="P161" s="30"/>
      <c r="Q161" s="29"/>
      <c r="R161" s="30">
        <f t="shared" si="77"/>
        <v>0</v>
      </c>
      <c r="S161" s="30">
        <f t="shared" si="78"/>
        <v>0</v>
      </c>
      <c r="T161" s="29"/>
      <c r="U161" s="30"/>
      <c r="V161" s="29"/>
      <c r="W161" s="30">
        <f t="shared" si="79"/>
        <v>0</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1004.5402223549124</v>
      </c>
      <c r="E165" s="36">
        <f>SUM(E148:E163)</f>
        <v>-94.453482379394202</v>
      </c>
      <c r="F165" s="36">
        <f>SUM(F148:F163)</f>
        <v>0</v>
      </c>
      <c r="G165" s="36">
        <f>SUM(G148:G163)</f>
        <v>0</v>
      </c>
      <c r="H165" s="36">
        <f>SUM(H148:H163)</f>
        <v>910.08673997551819</v>
      </c>
      <c r="I165" s="36">
        <f t="shared" ref="I165:W165" si="82">SUM(I148:I164)</f>
        <v>910.08673997551819</v>
      </c>
      <c r="J165" s="36">
        <f t="shared" si="82"/>
        <v>0</v>
      </c>
      <c r="K165" s="36">
        <f t="shared" si="82"/>
        <v>0</v>
      </c>
      <c r="L165" s="36">
        <f t="shared" si="82"/>
        <v>0</v>
      </c>
      <c r="M165" s="36">
        <f t="shared" si="82"/>
        <v>910.08673997551819</v>
      </c>
      <c r="N165" s="36">
        <f t="shared" si="82"/>
        <v>910.08673997551819</v>
      </c>
      <c r="O165" s="36">
        <f t="shared" si="82"/>
        <v>0</v>
      </c>
      <c r="P165" s="36">
        <f t="shared" si="82"/>
        <v>0</v>
      </c>
      <c r="Q165" s="36">
        <f t="shared" si="82"/>
        <v>0</v>
      </c>
      <c r="R165" s="36">
        <f t="shared" si="82"/>
        <v>910.08673997551819</v>
      </c>
      <c r="S165" s="36">
        <f t="shared" si="82"/>
        <v>910.08673997551819</v>
      </c>
      <c r="T165" s="36">
        <f t="shared" si="82"/>
        <v>0</v>
      </c>
      <c r="U165" s="36">
        <f t="shared" si="82"/>
        <v>0</v>
      </c>
      <c r="V165" s="36">
        <f t="shared" si="82"/>
        <v>0</v>
      </c>
      <c r="W165" s="36">
        <f t="shared" si="82"/>
        <v>910.08673997551819</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79998168889431442"/>
  </sheetPr>
  <dimension ref="A1:AG166"/>
  <sheetViews>
    <sheetView showGridLines="0" view="pageBreakPreview" zoomScale="56" zoomScaleNormal="68" zoomScaleSheetLayoutView="70" workbookViewId="0"/>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109</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84"/>
      <c r="E14" s="29">
        <v>0</v>
      </c>
      <c r="F14" s="29">
        <v>0</v>
      </c>
      <c r="G14" s="29"/>
      <c r="H14" s="29">
        <f>D14+E14-F14-G14</f>
        <v>0</v>
      </c>
      <c r="I14" s="30">
        <f>H14</f>
        <v>0</v>
      </c>
      <c r="J14" s="29">
        <v>0</v>
      </c>
      <c r="K14" s="29">
        <v>0</v>
      </c>
      <c r="L14" s="29"/>
      <c r="M14" s="30">
        <f>I14+J14-K14-L14</f>
        <v>0</v>
      </c>
      <c r="N14" s="29">
        <f>M14</f>
        <v>0</v>
      </c>
      <c r="O14" s="29">
        <v>0</v>
      </c>
      <c r="P14" s="29">
        <v>0</v>
      </c>
      <c r="Q14" s="29"/>
      <c r="R14" s="29">
        <f>N14+O14-P14-Q14</f>
        <v>0</v>
      </c>
      <c r="S14" s="30">
        <f>R14</f>
        <v>0</v>
      </c>
      <c r="T14" s="29">
        <v>0</v>
      </c>
      <c r="U14" s="30">
        <v>0</v>
      </c>
      <c r="V14" s="29"/>
      <c r="W14" s="30">
        <f>S14+T14-U14-V14</f>
        <v>0</v>
      </c>
    </row>
    <row r="15" spans="1:23" s="26" customFormat="1" x14ac:dyDescent="0.3">
      <c r="B15" s="27">
        <f>B14+1</f>
        <v>2</v>
      </c>
      <c r="C15" s="28" t="s">
        <v>1</v>
      </c>
      <c r="D15" s="84"/>
      <c r="E15" s="29">
        <v>0</v>
      </c>
      <c r="F15" s="29">
        <v>0</v>
      </c>
      <c r="G15" s="29"/>
      <c r="H15" s="29">
        <f t="shared" ref="H15:H30" si="0">D15+E15-F15-G15</f>
        <v>0</v>
      </c>
      <c r="I15" s="30">
        <f t="shared" ref="I15:I30" si="1">H15</f>
        <v>0</v>
      </c>
      <c r="J15" s="29">
        <v>2.2332679999999998</v>
      </c>
      <c r="K15" s="29">
        <v>0</v>
      </c>
      <c r="L15" s="29"/>
      <c r="M15" s="30">
        <f t="shared" ref="M15:M30" si="2">I15+J15-K15-L15</f>
        <v>2.2332679999999998</v>
      </c>
      <c r="N15" s="29">
        <f t="shared" ref="N15:N30" si="3">M15</f>
        <v>2.2332679999999998</v>
      </c>
      <c r="O15" s="29">
        <v>0</v>
      </c>
      <c r="P15" s="29">
        <v>0</v>
      </c>
      <c r="Q15" s="29"/>
      <c r="R15" s="29">
        <f t="shared" ref="R15:R30" si="4">N15+O15-P15-Q15</f>
        <v>2.2332679999999998</v>
      </c>
      <c r="S15" s="30">
        <f t="shared" ref="S15:S30" si="5">R15</f>
        <v>2.2332679999999998</v>
      </c>
      <c r="T15" s="29">
        <v>0</v>
      </c>
      <c r="U15" s="30">
        <v>0</v>
      </c>
      <c r="V15" s="29"/>
      <c r="W15" s="30">
        <f t="shared" ref="W15:W30" si="6">S15+T15-U15-V15</f>
        <v>2.2332679999999998</v>
      </c>
    </row>
    <row r="16" spans="1:23" s="26" customFormat="1" x14ac:dyDescent="0.3">
      <c r="B16" s="27">
        <f t="shared" ref="B16:B30" si="7">B15+1</f>
        <v>3</v>
      </c>
      <c r="C16" s="28" t="s">
        <v>2</v>
      </c>
      <c r="D16" s="84"/>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0</v>
      </c>
      <c r="U16" s="30">
        <v>0</v>
      </c>
      <c r="V16" s="29"/>
      <c r="W16" s="30">
        <f t="shared" si="6"/>
        <v>0</v>
      </c>
    </row>
    <row r="17" spans="2:23" s="26" customFormat="1" x14ac:dyDescent="0.3">
      <c r="B17" s="27">
        <f t="shared" si="7"/>
        <v>4</v>
      </c>
      <c r="C17" s="28" t="s">
        <v>3</v>
      </c>
      <c r="D17" s="84"/>
      <c r="E17" s="29">
        <v>0.68323680199999992</v>
      </c>
      <c r="F17" s="31">
        <v>0</v>
      </c>
      <c r="G17" s="31"/>
      <c r="H17" s="29">
        <f t="shared" si="0"/>
        <v>0.68323680199999992</v>
      </c>
      <c r="I17" s="30">
        <f t="shared" si="1"/>
        <v>0.68323680199999992</v>
      </c>
      <c r="J17" s="29">
        <v>0</v>
      </c>
      <c r="K17" s="31">
        <v>0</v>
      </c>
      <c r="L17" s="31"/>
      <c r="M17" s="30">
        <f t="shared" si="2"/>
        <v>0.68323680199999992</v>
      </c>
      <c r="N17" s="29">
        <f t="shared" si="3"/>
        <v>0.68323680199999992</v>
      </c>
      <c r="O17" s="29">
        <v>0</v>
      </c>
      <c r="P17" s="31">
        <v>0</v>
      </c>
      <c r="Q17" s="29"/>
      <c r="R17" s="29">
        <f t="shared" si="4"/>
        <v>0.68323680199999992</v>
      </c>
      <c r="S17" s="30">
        <f t="shared" si="5"/>
        <v>0.68323680199999992</v>
      </c>
      <c r="T17" s="29">
        <v>0</v>
      </c>
      <c r="U17" s="30">
        <v>0</v>
      </c>
      <c r="V17" s="29"/>
      <c r="W17" s="30">
        <f t="shared" si="6"/>
        <v>0.68323680199999992</v>
      </c>
    </row>
    <row r="18" spans="2:23" s="26" customFormat="1" x14ac:dyDescent="0.3">
      <c r="B18" s="27">
        <f t="shared" si="7"/>
        <v>5</v>
      </c>
      <c r="C18" s="28" t="s">
        <v>4</v>
      </c>
      <c r="D18" s="84"/>
      <c r="E18" s="29">
        <v>0</v>
      </c>
      <c r="F18" s="31">
        <v>0</v>
      </c>
      <c r="G18" s="31"/>
      <c r="H18" s="29">
        <f t="shared" si="0"/>
        <v>0</v>
      </c>
      <c r="I18" s="30">
        <f t="shared" si="1"/>
        <v>0</v>
      </c>
      <c r="J18" s="29">
        <v>47.005816248000002</v>
      </c>
      <c r="K18" s="31">
        <v>0</v>
      </c>
      <c r="L18" s="31"/>
      <c r="M18" s="30">
        <f t="shared" si="2"/>
        <v>47.005816248000002</v>
      </c>
      <c r="N18" s="29">
        <f t="shared" si="3"/>
        <v>47.005816248000002</v>
      </c>
      <c r="O18" s="29">
        <v>2.0299999999999998</v>
      </c>
      <c r="P18" s="31">
        <v>0</v>
      </c>
      <c r="Q18" s="29"/>
      <c r="R18" s="29">
        <f t="shared" si="4"/>
        <v>49.035816248000003</v>
      </c>
      <c r="S18" s="30">
        <f t="shared" si="5"/>
        <v>49.035816248000003</v>
      </c>
      <c r="T18" s="29">
        <v>0</v>
      </c>
      <c r="U18" s="30">
        <v>0</v>
      </c>
      <c r="V18" s="29"/>
      <c r="W18" s="30">
        <f t="shared" si="6"/>
        <v>49.035816248000003</v>
      </c>
    </row>
    <row r="19" spans="2:23" s="32" customFormat="1" x14ac:dyDescent="0.3">
      <c r="B19" s="27">
        <f t="shared" si="7"/>
        <v>6</v>
      </c>
      <c r="C19" s="28" t="s">
        <v>5</v>
      </c>
      <c r="D19" s="84"/>
      <c r="E19" s="29">
        <v>11.601230874000001</v>
      </c>
      <c r="F19" s="29">
        <v>0</v>
      </c>
      <c r="G19" s="29"/>
      <c r="H19" s="29">
        <f t="shared" si="0"/>
        <v>11.601230874000001</v>
      </c>
      <c r="I19" s="30">
        <f t="shared" si="1"/>
        <v>11.601230874000001</v>
      </c>
      <c r="J19" s="29">
        <v>29.028518059</v>
      </c>
      <c r="K19" s="29">
        <v>0</v>
      </c>
      <c r="L19" s="29"/>
      <c r="M19" s="30">
        <f t="shared" si="2"/>
        <v>40.629748933000002</v>
      </c>
      <c r="N19" s="29">
        <f t="shared" si="3"/>
        <v>40.629748933000002</v>
      </c>
      <c r="O19" s="29">
        <v>15.08</v>
      </c>
      <c r="P19" s="29">
        <v>0</v>
      </c>
      <c r="Q19" s="29"/>
      <c r="R19" s="29">
        <f t="shared" si="4"/>
        <v>55.709748933</v>
      </c>
      <c r="S19" s="30">
        <f t="shared" si="5"/>
        <v>55.709748933</v>
      </c>
      <c r="T19" s="29">
        <v>34.449999999999996</v>
      </c>
      <c r="U19" s="30">
        <v>0</v>
      </c>
      <c r="V19" s="29"/>
      <c r="W19" s="30">
        <f t="shared" si="6"/>
        <v>90.159748933000003</v>
      </c>
    </row>
    <row r="20" spans="2:23" s="32" customFormat="1" x14ac:dyDescent="0.3">
      <c r="B20" s="27">
        <f t="shared" si="7"/>
        <v>7</v>
      </c>
      <c r="C20" s="28" t="s">
        <v>6</v>
      </c>
      <c r="D20" s="84"/>
      <c r="E20" s="29">
        <v>0</v>
      </c>
      <c r="F20" s="33">
        <v>0</v>
      </c>
      <c r="G20" s="29"/>
      <c r="H20" s="29">
        <f t="shared" si="0"/>
        <v>0</v>
      </c>
      <c r="I20" s="30">
        <f t="shared" si="1"/>
        <v>0</v>
      </c>
      <c r="J20" s="29">
        <v>0</v>
      </c>
      <c r="K20" s="33">
        <v>0</v>
      </c>
      <c r="L20" s="29"/>
      <c r="M20" s="30">
        <f t="shared" si="2"/>
        <v>0</v>
      </c>
      <c r="N20" s="29">
        <f t="shared" si="3"/>
        <v>0</v>
      </c>
      <c r="O20" s="29">
        <v>0</v>
      </c>
      <c r="P20" s="33">
        <v>0</v>
      </c>
      <c r="Q20" s="29"/>
      <c r="R20" s="29">
        <f t="shared" si="4"/>
        <v>0</v>
      </c>
      <c r="S20" s="30">
        <f t="shared" si="5"/>
        <v>0</v>
      </c>
      <c r="T20" s="29">
        <v>0</v>
      </c>
      <c r="U20" s="30">
        <v>0</v>
      </c>
      <c r="V20" s="29"/>
      <c r="W20" s="30">
        <f t="shared" si="6"/>
        <v>0</v>
      </c>
    </row>
    <row r="21" spans="2:23" s="32" customFormat="1" x14ac:dyDescent="0.3">
      <c r="B21" s="27">
        <f t="shared" si="7"/>
        <v>8</v>
      </c>
      <c r="C21" s="28" t="s">
        <v>7</v>
      </c>
      <c r="D21" s="84"/>
      <c r="E21" s="29">
        <v>0</v>
      </c>
      <c r="F21" s="29">
        <v>0</v>
      </c>
      <c r="G21" s="29"/>
      <c r="H21" s="29">
        <f t="shared" si="0"/>
        <v>0</v>
      </c>
      <c r="I21" s="30">
        <f t="shared" si="1"/>
        <v>0</v>
      </c>
      <c r="J21" s="29">
        <v>0</v>
      </c>
      <c r="K21" s="29">
        <v>0</v>
      </c>
      <c r="L21" s="29"/>
      <c r="M21" s="30">
        <f t="shared" si="2"/>
        <v>0</v>
      </c>
      <c r="N21" s="29">
        <f t="shared" si="3"/>
        <v>0</v>
      </c>
      <c r="O21" s="29">
        <v>0</v>
      </c>
      <c r="P21" s="29">
        <v>0</v>
      </c>
      <c r="Q21" s="29"/>
      <c r="R21" s="29">
        <f t="shared" si="4"/>
        <v>0</v>
      </c>
      <c r="S21" s="30">
        <f t="shared" si="5"/>
        <v>0</v>
      </c>
      <c r="T21" s="29">
        <v>0</v>
      </c>
      <c r="U21" s="30">
        <v>0</v>
      </c>
      <c r="V21" s="29"/>
      <c r="W21" s="30">
        <f t="shared" si="6"/>
        <v>0</v>
      </c>
    </row>
    <row r="22" spans="2:23" s="32" customFormat="1" x14ac:dyDescent="0.3">
      <c r="B22" s="27">
        <f t="shared" si="7"/>
        <v>9</v>
      </c>
      <c r="C22" s="28" t="s">
        <v>8</v>
      </c>
      <c r="D22" s="84"/>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84"/>
      <c r="E23" s="29">
        <v>0</v>
      </c>
      <c r="F23" s="29">
        <v>0</v>
      </c>
      <c r="G23" s="29"/>
      <c r="H23" s="29">
        <f t="shared" si="0"/>
        <v>0</v>
      </c>
      <c r="I23" s="30">
        <f t="shared" si="1"/>
        <v>0</v>
      </c>
      <c r="J23" s="29">
        <v>0</v>
      </c>
      <c r="K23" s="29">
        <v>0</v>
      </c>
      <c r="L23" s="29"/>
      <c r="M23" s="30">
        <f t="shared" si="2"/>
        <v>0</v>
      </c>
      <c r="N23" s="29">
        <f t="shared" si="3"/>
        <v>0</v>
      </c>
      <c r="O23" s="29">
        <v>0</v>
      </c>
      <c r="P23" s="29">
        <v>0</v>
      </c>
      <c r="Q23" s="29"/>
      <c r="R23" s="29">
        <f t="shared" si="4"/>
        <v>0</v>
      </c>
      <c r="S23" s="30">
        <f t="shared" si="5"/>
        <v>0</v>
      </c>
      <c r="T23" s="29">
        <v>0</v>
      </c>
      <c r="U23" s="30">
        <v>0</v>
      </c>
      <c r="V23" s="29"/>
      <c r="W23" s="30">
        <f t="shared" si="6"/>
        <v>0</v>
      </c>
    </row>
    <row r="24" spans="2:23" s="32" customFormat="1" x14ac:dyDescent="0.3">
      <c r="B24" s="27">
        <f t="shared" si="7"/>
        <v>11</v>
      </c>
      <c r="C24" s="28" t="s">
        <v>10</v>
      </c>
      <c r="D24" s="84"/>
      <c r="E24" s="29">
        <v>3.8904069999999994E-3</v>
      </c>
      <c r="F24" s="29">
        <v>0</v>
      </c>
      <c r="G24" s="29"/>
      <c r="H24" s="29">
        <f t="shared" si="0"/>
        <v>3.8904069999999994E-3</v>
      </c>
      <c r="I24" s="30">
        <f t="shared" si="1"/>
        <v>3.8904069999999994E-3</v>
      </c>
      <c r="J24" s="29">
        <v>0.18916240600000001</v>
      </c>
      <c r="K24" s="29">
        <v>0</v>
      </c>
      <c r="L24" s="29"/>
      <c r="M24" s="30">
        <f t="shared" si="2"/>
        <v>0.19305281300000002</v>
      </c>
      <c r="N24" s="29">
        <f t="shared" si="3"/>
        <v>0.19305281300000002</v>
      </c>
      <c r="O24" s="29">
        <v>0</v>
      </c>
      <c r="P24" s="29">
        <v>0</v>
      </c>
      <c r="Q24" s="29"/>
      <c r="R24" s="29">
        <f t="shared" si="4"/>
        <v>0.19305281300000002</v>
      </c>
      <c r="S24" s="30">
        <f t="shared" si="5"/>
        <v>0.19305281300000002</v>
      </c>
      <c r="T24" s="29">
        <v>0</v>
      </c>
      <c r="U24" s="30">
        <v>0</v>
      </c>
      <c r="V24" s="29"/>
      <c r="W24" s="30">
        <f t="shared" si="6"/>
        <v>0.19305281300000002</v>
      </c>
    </row>
    <row r="25" spans="2:23" s="32" customFormat="1" x14ac:dyDescent="0.3">
      <c r="B25" s="27">
        <f t="shared" si="7"/>
        <v>12</v>
      </c>
      <c r="C25" s="28" t="s">
        <v>11</v>
      </c>
      <c r="D25" s="84"/>
      <c r="E25" s="29">
        <v>0</v>
      </c>
      <c r="F25" s="29">
        <v>0</v>
      </c>
      <c r="G25" s="29"/>
      <c r="H25" s="29">
        <f t="shared" si="0"/>
        <v>0</v>
      </c>
      <c r="I25" s="30">
        <f t="shared" si="1"/>
        <v>0</v>
      </c>
      <c r="J25" s="29">
        <v>0</v>
      </c>
      <c r="K25" s="29">
        <v>0</v>
      </c>
      <c r="L25" s="29"/>
      <c r="M25" s="30">
        <f t="shared" si="2"/>
        <v>0</v>
      </c>
      <c r="N25" s="29">
        <f t="shared" si="3"/>
        <v>0</v>
      </c>
      <c r="O25" s="29">
        <v>0</v>
      </c>
      <c r="P25" s="29">
        <v>0</v>
      </c>
      <c r="Q25" s="29"/>
      <c r="R25" s="29">
        <f t="shared" si="4"/>
        <v>0</v>
      </c>
      <c r="S25" s="30">
        <f t="shared" si="5"/>
        <v>0</v>
      </c>
      <c r="T25" s="29">
        <v>0</v>
      </c>
      <c r="U25" s="30">
        <v>0</v>
      </c>
      <c r="V25" s="29"/>
      <c r="W25" s="30">
        <f t="shared" si="6"/>
        <v>0</v>
      </c>
    </row>
    <row r="26" spans="2:23" s="32" customFormat="1" x14ac:dyDescent="0.3">
      <c r="B26" s="27">
        <f t="shared" si="7"/>
        <v>13</v>
      </c>
      <c r="C26" s="28" t="s">
        <v>12</v>
      </c>
      <c r="D26" s="84"/>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84"/>
      <c r="E27" s="29">
        <v>0.51900124400000003</v>
      </c>
      <c r="F27" s="29">
        <v>0</v>
      </c>
      <c r="G27" s="29"/>
      <c r="H27" s="29">
        <f t="shared" si="0"/>
        <v>0.51900124400000003</v>
      </c>
      <c r="I27" s="30">
        <f t="shared" si="1"/>
        <v>0.51900124400000003</v>
      </c>
      <c r="J27" s="29">
        <v>0.37698879999999996</v>
      </c>
      <c r="K27" s="29">
        <v>0</v>
      </c>
      <c r="L27" s="29"/>
      <c r="M27" s="30">
        <f t="shared" si="2"/>
        <v>0.89599004399999993</v>
      </c>
      <c r="N27" s="29">
        <f t="shared" si="3"/>
        <v>0.89599004399999993</v>
      </c>
      <c r="O27" s="29">
        <v>0</v>
      </c>
      <c r="P27" s="29">
        <v>0</v>
      </c>
      <c r="Q27" s="29"/>
      <c r="R27" s="29">
        <f t="shared" si="4"/>
        <v>0.89599004399999993</v>
      </c>
      <c r="S27" s="30">
        <f t="shared" si="5"/>
        <v>0.89599004399999993</v>
      </c>
      <c r="T27" s="29">
        <v>0</v>
      </c>
      <c r="U27" s="30">
        <v>0</v>
      </c>
      <c r="V27" s="29"/>
      <c r="W27" s="30">
        <f t="shared" si="6"/>
        <v>0.89599004399999993</v>
      </c>
    </row>
    <row r="28" spans="2:23" s="32" customFormat="1" x14ac:dyDescent="0.3">
      <c r="B28" s="27">
        <f t="shared" si="7"/>
        <v>15</v>
      </c>
      <c r="C28" s="28" t="s">
        <v>14</v>
      </c>
      <c r="D28" s="84"/>
      <c r="E28" s="29">
        <v>0</v>
      </c>
      <c r="F28" s="29">
        <v>0</v>
      </c>
      <c r="G28" s="29"/>
      <c r="H28" s="29">
        <f t="shared" si="0"/>
        <v>0</v>
      </c>
      <c r="I28" s="30">
        <f t="shared" si="1"/>
        <v>0</v>
      </c>
      <c r="J28" s="29">
        <v>0</v>
      </c>
      <c r="K28" s="29">
        <v>0</v>
      </c>
      <c r="L28" s="29"/>
      <c r="M28" s="30">
        <f t="shared" si="2"/>
        <v>0</v>
      </c>
      <c r="N28" s="29">
        <f t="shared" si="3"/>
        <v>0</v>
      </c>
      <c r="O28" s="29">
        <v>0</v>
      </c>
      <c r="P28" s="29">
        <v>0</v>
      </c>
      <c r="Q28" s="29"/>
      <c r="R28" s="29">
        <f t="shared" si="4"/>
        <v>0</v>
      </c>
      <c r="S28" s="30">
        <f t="shared" si="5"/>
        <v>0</v>
      </c>
      <c r="T28" s="29">
        <v>0</v>
      </c>
      <c r="U28" s="30">
        <v>0</v>
      </c>
      <c r="V28" s="29"/>
      <c r="W28" s="30">
        <f t="shared" si="6"/>
        <v>0</v>
      </c>
    </row>
    <row r="29" spans="2:23" s="32" customFormat="1" x14ac:dyDescent="0.3">
      <c r="B29" s="27">
        <f t="shared" si="7"/>
        <v>16</v>
      </c>
      <c r="C29" s="28" t="s">
        <v>15</v>
      </c>
      <c r="D29" s="84"/>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84"/>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0</v>
      </c>
      <c r="E31" s="36">
        <f>SUM(E14:E30)</f>
        <v>12.807359327</v>
      </c>
      <c r="F31" s="36">
        <f t="shared" ref="F31:W31" si="8">SUM(F14:F30)</f>
        <v>0</v>
      </c>
      <c r="G31" s="36">
        <f t="shared" si="8"/>
        <v>0</v>
      </c>
      <c r="H31" s="36">
        <f t="shared" si="8"/>
        <v>12.807359327</v>
      </c>
      <c r="I31" s="36">
        <f t="shared" si="8"/>
        <v>12.807359327</v>
      </c>
      <c r="J31" s="36">
        <f t="shared" si="8"/>
        <v>78.833753513000005</v>
      </c>
      <c r="K31" s="36">
        <f t="shared" si="8"/>
        <v>0</v>
      </c>
      <c r="L31" s="36">
        <f t="shared" si="8"/>
        <v>0</v>
      </c>
      <c r="M31" s="36">
        <f t="shared" si="8"/>
        <v>91.641112839999991</v>
      </c>
      <c r="N31" s="36">
        <f t="shared" si="8"/>
        <v>91.641112839999991</v>
      </c>
      <c r="O31" s="36">
        <f t="shared" si="8"/>
        <v>17.11</v>
      </c>
      <c r="P31" s="36">
        <f t="shared" si="8"/>
        <v>0</v>
      </c>
      <c r="Q31" s="36">
        <f t="shared" si="8"/>
        <v>0</v>
      </c>
      <c r="R31" s="36">
        <f t="shared" si="8"/>
        <v>108.75111284</v>
      </c>
      <c r="S31" s="36">
        <f t="shared" si="8"/>
        <v>108.75111284</v>
      </c>
      <c r="T31" s="36">
        <f t="shared" si="8"/>
        <v>34.449999999999996</v>
      </c>
      <c r="U31" s="36">
        <f t="shared" si="8"/>
        <v>0</v>
      </c>
      <c r="V31" s="36">
        <f t="shared" si="8"/>
        <v>0</v>
      </c>
      <c r="W31" s="36">
        <f t="shared" si="8"/>
        <v>143.20111284000001</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v>
      </c>
      <c r="E40" s="29">
        <v>0</v>
      </c>
      <c r="F40" s="30">
        <v>0</v>
      </c>
      <c r="G40" s="29"/>
      <c r="H40" s="30">
        <f>D40+E40-F40-G40</f>
        <v>0</v>
      </c>
      <c r="I40" s="30">
        <f>H40</f>
        <v>0</v>
      </c>
      <c r="J40" s="29">
        <v>0</v>
      </c>
      <c r="K40" s="30">
        <v>0</v>
      </c>
      <c r="L40" s="29"/>
      <c r="M40" s="30">
        <f>I40+J40-K40-L40</f>
        <v>0</v>
      </c>
      <c r="N40" s="30">
        <f>M40</f>
        <v>0</v>
      </c>
      <c r="O40" s="29">
        <v>0</v>
      </c>
      <c r="P40" s="30">
        <v>0</v>
      </c>
      <c r="Q40" s="29"/>
      <c r="R40" s="30">
        <f>N40+O40-P40-Q40</f>
        <v>0</v>
      </c>
      <c r="S40" s="30">
        <f>R40</f>
        <v>0</v>
      </c>
      <c r="T40" s="29">
        <v>0</v>
      </c>
      <c r="U40" s="30">
        <v>0</v>
      </c>
      <c r="V40" s="29"/>
      <c r="W40" s="30">
        <f>S40+T40-U40-V40</f>
        <v>0</v>
      </c>
    </row>
    <row r="41" spans="1:33" s="26" customFormat="1" x14ac:dyDescent="0.3">
      <c r="B41" s="27">
        <f>B40+1</f>
        <v>2</v>
      </c>
      <c r="C41" s="28" t="s">
        <v>1</v>
      </c>
      <c r="D41" s="30">
        <f t="shared" si="9"/>
        <v>2.2332679999999998</v>
      </c>
      <c r="E41" s="29">
        <v>0</v>
      </c>
      <c r="F41" s="30">
        <v>0</v>
      </c>
      <c r="G41" s="29"/>
      <c r="H41" s="30">
        <f t="shared" ref="H41:H56" si="10">D41+E41-F41-G41</f>
        <v>2.2332679999999998</v>
      </c>
      <c r="I41" s="30">
        <f t="shared" ref="I41:I56" si="11">H41</f>
        <v>2.2332679999999998</v>
      </c>
      <c r="J41" s="29">
        <v>0</v>
      </c>
      <c r="K41" s="30">
        <v>0</v>
      </c>
      <c r="L41" s="29"/>
      <c r="M41" s="30">
        <f t="shared" ref="M41:M56" si="12">I41+J41-K41-L41</f>
        <v>2.2332679999999998</v>
      </c>
      <c r="N41" s="30">
        <f t="shared" ref="N41:N56" si="13">M41</f>
        <v>2.2332679999999998</v>
      </c>
      <c r="O41" s="29">
        <v>0</v>
      </c>
      <c r="P41" s="30">
        <v>0</v>
      </c>
      <c r="Q41" s="29"/>
      <c r="R41" s="30">
        <f t="shared" ref="R41:R56" si="14">N41+O41-P41-Q41</f>
        <v>2.2332679999999998</v>
      </c>
      <c r="S41" s="30">
        <f t="shared" ref="S41:S56" si="15">R41</f>
        <v>2.2332679999999998</v>
      </c>
      <c r="T41" s="29">
        <v>0</v>
      </c>
      <c r="U41" s="30">
        <v>0</v>
      </c>
      <c r="V41" s="29"/>
      <c r="W41" s="30">
        <f t="shared" ref="W41:W56" si="16">S41+T41-U41-V41</f>
        <v>2.2332679999999998</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0.68323680199999992</v>
      </c>
      <c r="E43" s="29">
        <v>0</v>
      </c>
      <c r="F43" s="30">
        <v>0</v>
      </c>
      <c r="G43" s="29"/>
      <c r="H43" s="30">
        <f t="shared" si="10"/>
        <v>0.68323680199999992</v>
      </c>
      <c r="I43" s="30">
        <f t="shared" si="11"/>
        <v>0.68323680199999992</v>
      </c>
      <c r="J43" s="29">
        <v>0</v>
      </c>
      <c r="K43" s="30">
        <v>0</v>
      </c>
      <c r="L43" s="29"/>
      <c r="M43" s="30">
        <f t="shared" si="12"/>
        <v>0.68323680199999992</v>
      </c>
      <c r="N43" s="30">
        <f t="shared" si="13"/>
        <v>0.68323680199999992</v>
      </c>
      <c r="O43" s="29">
        <v>0</v>
      </c>
      <c r="P43" s="30">
        <v>0</v>
      </c>
      <c r="Q43" s="29"/>
      <c r="R43" s="30">
        <f t="shared" si="14"/>
        <v>0.68323680199999992</v>
      </c>
      <c r="S43" s="30">
        <f t="shared" si="15"/>
        <v>0.68323680199999992</v>
      </c>
      <c r="T43" s="29">
        <v>0</v>
      </c>
      <c r="U43" s="30">
        <v>0</v>
      </c>
      <c r="V43" s="29"/>
      <c r="W43" s="30">
        <f t="shared" si="16"/>
        <v>0.68323680199999992</v>
      </c>
    </row>
    <row r="44" spans="1:33" s="32" customFormat="1" x14ac:dyDescent="0.3">
      <c r="A44" s="26"/>
      <c r="B44" s="27">
        <f t="shared" si="17"/>
        <v>5</v>
      </c>
      <c r="C44" s="28" t="s">
        <v>4</v>
      </c>
      <c r="D44" s="30">
        <f t="shared" si="9"/>
        <v>49.035816248000003</v>
      </c>
      <c r="E44" s="29">
        <v>0</v>
      </c>
      <c r="F44" s="30">
        <v>0</v>
      </c>
      <c r="G44" s="29"/>
      <c r="H44" s="30">
        <f t="shared" si="10"/>
        <v>49.035816248000003</v>
      </c>
      <c r="I44" s="30">
        <f t="shared" si="11"/>
        <v>49.035816248000003</v>
      </c>
      <c r="J44" s="29">
        <v>0</v>
      </c>
      <c r="K44" s="30">
        <v>0</v>
      </c>
      <c r="L44" s="29"/>
      <c r="M44" s="30">
        <f t="shared" si="12"/>
        <v>49.035816248000003</v>
      </c>
      <c r="N44" s="30">
        <f t="shared" si="13"/>
        <v>49.035816248000003</v>
      </c>
      <c r="O44" s="29">
        <v>0</v>
      </c>
      <c r="P44" s="30">
        <v>0</v>
      </c>
      <c r="Q44" s="29"/>
      <c r="R44" s="30">
        <f t="shared" si="14"/>
        <v>49.035816248000003</v>
      </c>
      <c r="S44" s="30">
        <f t="shared" si="15"/>
        <v>49.035816248000003</v>
      </c>
      <c r="T44" s="29">
        <v>0</v>
      </c>
      <c r="U44" s="30">
        <v>0</v>
      </c>
      <c r="V44" s="29"/>
      <c r="W44" s="30">
        <f t="shared" si="16"/>
        <v>49.035816248000003</v>
      </c>
    </row>
    <row r="45" spans="1:33" s="32" customFormat="1" x14ac:dyDescent="0.3">
      <c r="A45" s="26"/>
      <c r="B45" s="27">
        <f t="shared" si="17"/>
        <v>6</v>
      </c>
      <c r="C45" s="28" t="s">
        <v>5</v>
      </c>
      <c r="D45" s="30">
        <f t="shared" si="9"/>
        <v>90.159748933000003</v>
      </c>
      <c r="E45" s="29">
        <v>0</v>
      </c>
      <c r="F45" s="30">
        <v>0</v>
      </c>
      <c r="G45" s="29"/>
      <c r="H45" s="30">
        <f t="shared" si="10"/>
        <v>90.159748933000003</v>
      </c>
      <c r="I45" s="30">
        <f t="shared" si="11"/>
        <v>90.159748933000003</v>
      </c>
      <c r="J45" s="29">
        <v>0</v>
      </c>
      <c r="K45" s="30">
        <v>0</v>
      </c>
      <c r="L45" s="29"/>
      <c r="M45" s="30">
        <f t="shared" si="12"/>
        <v>90.159748933000003</v>
      </c>
      <c r="N45" s="30">
        <f t="shared" si="13"/>
        <v>90.159748933000003</v>
      </c>
      <c r="O45" s="29">
        <v>0</v>
      </c>
      <c r="P45" s="30">
        <v>0</v>
      </c>
      <c r="Q45" s="29"/>
      <c r="R45" s="30">
        <f t="shared" si="14"/>
        <v>90.159748933000003</v>
      </c>
      <c r="S45" s="30">
        <f t="shared" si="15"/>
        <v>90.159748933000003</v>
      </c>
      <c r="T45" s="29">
        <v>0</v>
      </c>
      <c r="U45" s="30">
        <v>0</v>
      </c>
      <c r="V45" s="29"/>
      <c r="W45" s="30">
        <f t="shared" si="16"/>
        <v>90.159748933000003</v>
      </c>
    </row>
    <row r="46" spans="1:33" s="32" customFormat="1" x14ac:dyDescent="0.3">
      <c r="A46" s="26"/>
      <c r="B46" s="27">
        <f t="shared" si="17"/>
        <v>7</v>
      </c>
      <c r="C46" s="28" t="s">
        <v>6</v>
      </c>
      <c r="D46" s="30">
        <f t="shared" si="9"/>
        <v>0</v>
      </c>
      <c r="E46" s="29">
        <v>0</v>
      </c>
      <c r="F46" s="30">
        <v>0</v>
      </c>
      <c r="G46" s="29"/>
      <c r="H46" s="30">
        <f t="shared" si="10"/>
        <v>0</v>
      </c>
      <c r="I46" s="30">
        <f t="shared" si="11"/>
        <v>0</v>
      </c>
      <c r="J46" s="29">
        <v>0</v>
      </c>
      <c r="K46" s="30">
        <v>0</v>
      </c>
      <c r="L46" s="29"/>
      <c r="M46" s="30">
        <f t="shared" si="12"/>
        <v>0</v>
      </c>
      <c r="N46" s="30">
        <f t="shared" si="13"/>
        <v>0</v>
      </c>
      <c r="O46" s="29">
        <v>0</v>
      </c>
      <c r="P46" s="30">
        <v>0</v>
      </c>
      <c r="Q46" s="29"/>
      <c r="R46" s="30">
        <f t="shared" si="14"/>
        <v>0</v>
      </c>
      <c r="S46" s="30">
        <f t="shared" si="15"/>
        <v>0</v>
      </c>
      <c r="T46" s="29">
        <v>0</v>
      </c>
      <c r="U46" s="30">
        <v>0</v>
      </c>
      <c r="V46" s="29"/>
      <c r="W46" s="30">
        <f t="shared" si="16"/>
        <v>0</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0</v>
      </c>
      <c r="E49" s="29">
        <v>0</v>
      </c>
      <c r="F49" s="30">
        <v>0</v>
      </c>
      <c r="G49" s="29"/>
      <c r="H49" s="30">
        <f t="shared" si="10"/>
        <v>0</v>
      </c>
      <c r="I49" s="30">
        <f t="shared" si="11"/>
        <v>0</v>
      </c>
      <c r="J49" s="29">
        <v>0</v>
      </c>
      <c r="K49" s="30">
        <v>0</v>
      </c>
      <c r="L49" s="29"/>
      <c r="M49" s="30">
        <f t="shared" si="12"/>
        <v>0</v>
      </c>
      <c r="N49" s="30">
        <f t="shared" si="13"/>
        <v>0</v>
      </c>
      <c r="O49" s="29">
        <v>0</v>
      </c>
      <c r="P49" s="30">
        <v>0</v>
      </c>
      <c r="Q49" s="29"/>
      <c r="R49" s="30">
        <f t="shared" si="14"/>
        <v>0</v>
      </c>
      <c r="S49" s="30">
        <f t="shared" si="15"/>
        <v>0</v>
      </c>
      <c r="T49" s="29">
        <v>0</v>
      </c>
      <c r="U49" s="30">
        <v>0</v>
      </c>
      <c r="V49" s="29"/>
      <c r="W49" s="30">
        <f t="shared" si="16"/>
        <v>0</v>
      </c>
    </row>
    <row r="50" spans="1:23" s="32" customFormat="1" x14ac:dyDescent="0.3">
      <c r="A50" s="26"/>
      <c r="B50" s="27">
        <f t="shared" si="17"/>
        <v>11</v>
      </c>
      <c r="C50" s="28" t="s">
        <v>10</v>
      </c>
      <c r="D50" s="30">
        <f t="shared" si="9"/>
        <v>0.19305281300000002</v>
      </c>
      <c r="E50" s="29">
        <v>0</v>
      </c>
      <c r="F50" s="30">
        <v>0</v>
      </c>
      <c r="G50" s="29"/>
      <c r="H50" s="30">
        <f t="shared" si="10"/>
        <v>0.19305281300000002</v>
      </c>
      <c r="I50" s="30">
        <f t="shared" si="11"/>
        <v>0.19305281300000002</v>
      </c>
      <c r="J50" s="29">
        <v>0</v>
      </c>
      <c r="K50" s="30">
        <v>0</v>
      </c>
      <c r="L50" s="29"/>
      <c r="M50" s="30">
        <f t="shared" si="12"/>
        <v>0.19305281300000002</v>
      </c>
      <c r="N50" s="30">
        <f t="shared" si="13"/>
        <v>0.19305281300000002</v>
      </c>
      <c r="O50" s="29">
        <v>0</v>
      </c>
      <c r="P50" s="30">
        <v>0</v>
      </c>
      <c r="Q50" s="29"/>
      <c r="R50" s="30">
        <f t="shared" si="14"/>
        <v>0.19305281300000002</v>
      </c>
      <c r="S50" s="30">
        <f t="shared" si="15"/>
        <v>0.19305281300000002</v>
      </c>
      <c r="T50" s="29">
        <v>0</v>
      </c>
      <c r="U50" s="30">
        <v>0</v>
      </c>
      <c r="V50" s="29"/>
      <c r="W50" s="30">
        <f t="shared" si="16"/>
        <v>0.19305281300000002</v>
      </c>
    </row>
    <row r="51" spans="1:23" s="37" customFormat="1" x14ac:dyDescent="0.3">
      <c r="A51" s="26"/>
      <c r="B51" s="27">
        <f t="shared" si="17"/>
        <v>12</v>
      </c>
      <c r="C51" s="28" t="s">
        <v>11</v>
      </c>
      <c r="D51" s="30">
        <f t="shared" si="9"/>
        <v>0</v>
      </c>
      <c r="E51" s="29">
        <v>0</v>
      </c>
      <c r="F51" s="30">
        <v>0</v>
      </c>
      <c r="G51" s="29"/>
      <c r="H51" s="30">
        <f t="shared" si="10"/>
        <v>0</v>
      </c>
      <c r="I51" s="30">
        <f t="shared" si="11"/>
        <v>0</v>
      </c>
      <c r="J51" s="29">
        <v>0</v>
      </c>
      <c r="K51" s="30">
        <v>0</v>
      </c>
      <c r="L51" s="29"/>
      <c r="M51" s="30">
        <f t="shared" si="12"/>
        <v>0</v>
      </c>
      <c r="N51" s="30">
        <f t="shared" si="13"/>
        <v>0</v>
      </c>
      <c r="O51" s="29">
        <v>0</v>
      </c>
      <c r="P51" s="30">
        <v>0</v>
      </c>
      <c r="Q51" s="29"/>
      <c r="R51" s="30">
        <f t="shared" si="14"/>
        <v>0</v>
      </c>
      <c r="S51" s="30">
        <f t="shared" si="15"/>
        <v>0</v>
      </c>
      <c r="T51" s="29">
        <v>0</v>
      </c>
      <c r="U51" s="30">
        <v>0</v>
      </c>
      <c r="V51" s="29"/>
      <c r="W51" s="30">
        <f t="shared" si="16"/>
        <v>0</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0.89599004399999993</v>
      </c>
      <c r="E53" s="29">
        <v>0</v>
      </c>
      <c r="F53" s="30">
        <v>0</v>
      </c>
      <c r="G53" s="29"/>
      <c r="H53" s="30">
        <f t="shared" si="10"/>
        <v>0.89599004399999993</v>
      </c>
      <c r="I53" s="30">
        <f t="shared" si="11"/>
        <v>0.89599004399999993</v>
      </c>
      <c r="J53" s="29">
        <v>0</v>
      </c>
      <c r="K53" s="30">
        <v>0</v>
      </c>
      <c r="L53" s="29"/>
      <c r="M53" s="30">
        <f t="shared" si="12"/>
        <v>0.89599004399999993</v>
      </c>
      <c r="N53" s="30">
        <f t="shared" si="13"/>
        <v>0.89599004399999993</v>
      </c>
      <c r="O53" s="29">
        <v>0</v>
      </c>
      <c r="P53" s="30">
        <v>0</v>
      </c>
      <c r="Q53" s="29"/>
      <c r="R53" s="30">
        <f t="shared" si="14"/>
        <v>0.89599004399999993</v>
      </c>
      <c r="S53" s="30">
        <f t="shared" si="15"/>
        <v>0.89599004399999993</v>
      </c>
      <c r="T53" s="29">
        <v>0</v>
      </c>
      <c r="U53" s="30">
        <v>0</v>
      </c>
      <c r="V53" s="29"/>
      <c r="W53" s="30">
        <f t="shared" si="16"/>
        <v>0.89599004399999993</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143.20111284000001</v>
      </c>
      <c r="E57" s="36">
        <f>SUM(E40:E56)</f>
        <v>0</v>
      </c>
      <c r="F57" s="36">
        <f>SUM(F40:F56)</f>
        <v>0</v>
      </c>
      <c r="G57" s="36">
        <f>SUM(G40:G56)</f>
        <v>0</v>
      </c>
      <c r="H57" s="36">
        <f>SUM(H40:H56)</f>
        <v>143.20111284000001</v>
      </c>
      <c r="I57" s="36">
        <f t="shared" ref="I57:W57" si="18">SUM(I40:I56)</f>
        <v>143.20111284000001</v>
      </c>
      <c r="J57" s="36">
        <f t="shared" si="18"/>
        <v>0</v>
      </c>
      <c r="K57" s="36">
        <f t="shared" si="18"/>
        <v>0</v>
      </c>
      <c r="L57" s="36">
        <f t="shared" si="18"/>
        <v>0</v>
      </c>
      <c r="M57" s="36">
        <f t="shared" si="18"/>
        <v>143.20111284000001</v>
      </c>
      <c r="N57" s="36">
        <f t="shared" si="18"/>
        <v>143.20111284000001</v>
      </c>
      <c r="O57" s="36">
        <f t="shared" si="18"/>
        <v>0</v>
      </c>
      <c r="P57" s="36">
        <f t="shared" si="18"/>
        <v>0</v>
      </c>
      <c r="Q57" s="36">
        <f t="shared" si="18"/>
        <v>0</v>
      </c>
      <c r="R57" s="36">
        <f t="shared" si="18"/>
        <v>143.20111284000001</v>
      </c>
      <c r="S57" s="36">
        <f t="shared" si="18"/>
        <v>143.20111284000001</v>
      </c>
      <c r="T57" s="36">
        <f t="shared" si="18"/>
        <v>0</v>
      </c>
      <c r="U57" s="36">
        <f t="shared" si="18"/>
        <v>0</v>
      </c>
      <c r="V57" s="36">
        <f t="shared" si="18"/>
        <v>0</v>
      </c>
      <c r="W57" s="36">
        <f t="shared" si="18"/>
        <v>143.20111284000001</v>
      </c>
    </row>
    <row r="58" spans="1:23" s="15" customFormat="1" ht="16" x14ac:dyDescent="0.3">
      <c r="B58" s="38"/>
      <c r="C58" s="38"/>
      <c r="D58" s="38"/>
      <c r="E58" s="38"/>
      <c r="F58" s="38"/>
      <c r="G58" s="38"/>
      <c r="H58" s="117">
        <f>H57+'PRL8(N)'!N33</f>
        <v>262.85027950666665</v>
      </c>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4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43">
        <v>23.108787330895083</v>
      </c>
      <c r="E69" s="43">
        <f t="shared" si="19"/>
        <v>0</v>
      </c>
      <c r="F69" s="43">
        <f t="shared" ref="F69:F84" si="25">IFERROR(IF(D69=0,0,D69/D15*F15),0)</f>
        <v>0</v>
      </c>
      <c r="G69" s="44"/>
      <c r="H69" s="48">
        <f>D69+E69-F69-G69</f>
        <v>23.108787330895083</v>
      </c>
      <c r="I69" s="45">
        <f t="shared" ref="I69:I84" si="26">H69</f>
        <v>23.108787330895083</v>
      </c>
      <c r="J69" s="43">
        <f t="shared" ref="J69:J84" si="27">IF((IFERROR(I69/((I15+J15)*90%),0))&lt;70%,MIN((MAX((I15+J15)*90%-I69,0)),(I15+J15/2)*$A69),MAX((J15+I15)*90%-I69,0)/J$86)</f>
        <v>0</v>
      </c>
      <c r="K69" s="43">
        <f t="shared" ref="K69:K84" si="28">IFERROR(IF(I69=0,0,I69/I15*K15),0)</f>
        <v>0</v>
      </c>
      <c r="L69" s="44"/>
      <c r="M69" s="45">
        <f t="shared" si="20"/>
        <v>23.108787330895083</v>
      </c>
      <c r="N69" s="43">
        <f t="shared" ref="N69:N84" si="29">M69</f>
        <v>23.108787330895083</v>
      </c>
      <c r="O69" s="43">
        <f t="shared" si="21"/>
        <v>0</v>
      </c>
      <c r="P69" s="43">
        <f t="shared" si="22"/>
        <v>0</v>
      </c>
      <c r="Q69" s="44"/>
      <c r="R69" s="43">
        <f t="shared" ref="R69:R84" si="30">N69+O69-P69-Q69</f>
        <v>23.108787330895083</v>
      </c>
      <c r="S69" s="45">
        <f t="shared" ref="S69:S84" si="31">R69</f>
        <v>23.108787330895083</v>
      </c>
      <c r="T69" s="43">
        <f t="shared" si="23"/>
        <v>0</v>
      </c>
      <c r="U69" s="43">
        <f t="shared" si="24"/>
        <v>0</v>
      </c>
      <c r="V69" s="44"/>
      <c r="W69" s="45">
        <f t="shared" ref="W69:W84" si="32">S69+T69-U69-V69</f>
        <v>23.108787330895083</v>
      </c>
      <c r="Y69" s="46">
        <v>3.3399999999999999E-2</v>
      </c>
    </row>
    <row r="70" spans="1:25" x14ac:dyDescent="0.3">
      <c r="A70" s="46">
        <v>5.28E-2</v>
      </c>
      <c r="B70" s="41">
        <f t="shared" ref="B70:B84" si="33">B69+1</f>
        <v>3</v>
      </c>
      <c r="C70" s="42" t="s">
        <v>2</v>
      </c>
      <c r="D70" s="4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43">
        <v>28.809328370671452</v>
      </c>
      <c r="E71" s="43">
        <f t="shared" si="19"/>
        <v>0</v>
      </c>
      <c r="F71" s="43">
        <f t="shared" si="25"/>
        <v>0</v>
      </c>
      <c r="G71" s="44"/>
      <c r="H71" s="43">
        <f t="shared" si="34"/>
        <v>28.809328370671452</v>
      </c>
      <c r="I71" s="45">
        <f t="shared" si="26"/>
        <v>28.809328370671452</v>
      </c>
      <c r="J71" s="43">
        <f t="shared" si="27"/>
        <v>0</v>
      </c>
      <c r="K71" s="43">
        <f t="shared" si="28"/>
        <v>0</v>
      </c>
      <c r="L71" s="44"/>
      <c r="M71" s="45">
        <f t="shared" si="20"/>
        <v>28.809328370671452</v>
      </c>
      <c r="N71" s="43">
        <f t="shared" si="29"/>
        <v>28.809328370671452</v>
      </c>
      <c r="O71" s="43">
        <f t="shared" si="21"/>
        <v>0</v>
      </c>
      <c r="P71" s="43">
        <f t="shared" si="22"/>
        <v>0</v>
      </c>
      <c r="Q71" s="44"/>
      <c r="R71" s="43">
        <f t="shared" si="30"/>
        <v>28.809328370671452</v>
      </c>
      <c r="S71" s="45">
        <f t="shared" si="31"/>
        <v>28.809328370671452</v>
      </c>
      <c r="T71" s="43">
        <f t="shared" si="23"/>
        <v>0</v>
      </c>
      <c r="U71" s="43">
        <f t="shared" si="24"/>
        <v>0</v>
      </c>
      <c r="V71" s="44"/>
      <c r="W71" s="45">
        <f t="shared" si="32"/>
        <v>28.809328370671452</v>
      </c>
      <c r="Y71" s="46">
        <v>5.28E-2</v>
      </c>
    </row>
    <row r="72" spans="1:25" x14ac:dyDescent="0.3">
      <c r="A72" s="46">
        <v>3.3399999999999999E-2</v>
      </c>
      <c r="B72" s="41">
        <f t="shared" si="33"/>
        <v>5</v>
      </c>
      <c r="C72" s="42" t="s">
        <v>4</v>
      </c>
      <c r="D72" s="43">
        <v>5.4199334560536805</v>
      </c>
      <c r="E72" s="43">
        <f t="shared" si="19"/>
        <v>0</v>
      </c>
      <c r="F72" s="43">
        <f t="shared" si="25"/>
        <v>0</v>
      </c>
      <c r="G72" s="44"/>
      <c r="H72" s="43">
        <f t="shared" si="34"/>
        <v>5.4199334560536805</v>
      </c>
      <c r="I72" s="45">
        <f t="shared" si="26"/>
        <v>5.4199334560536805</v>
      </c>
      <c r="J72" s="43">
        <f t="shared" si="27"/>
        <v>0.78499713134159999</v>
      </c>
      <c r="K72" s="43">
        <f t="shared" si="28"/>
        <v>0</v>
      </c>
      <c r="L72" s="44"/>
      <c r="M72" s="45">
        <f t="shared" si="20"/>
        <v>6.20493058739528</v>
      </c>
      <c r="N72" s="43">
        <f t="shared" si="29"/>
        <v>6.20493058739528</v>
      </c>
      <c r="O72" s="43">
        <f t="shared" si="21"/>
        <v>1.6038952626832002</v>
      </c>
      <c r="P72" s="43">
        <f t="shared" si="22"/>
        <v>0</v>
      </c>
      <c r="Q72" s="44"/>
      <c r="R72" s="43">
        <f t="shared" si="30"/>
        <v>7.8088258500784802</v>
      </c>
      <c r="S72" s="45">
        <f t="shared" si="31"/>
        <v>7.8088258500784802</v>
      </c>
      <c r="T72" s="43">
        <f t="shared" si="23"/>
        <v>1.6377962626832001</v>
      </c>
      <c r="U72" s="43">
        <f t="shared" si="24"/>
        <v>0</v>
      </c>
      <c r="V72" s="44"/>
      <c r="W72" s="45">
        <f t="shared" si="32"/>
        <v>9.4466221127616805</v>
      </c>
      <c r="Y72" s="46">
        <v>3.3399999999999999E-2</v>
      </c>
    </row>
    <row r="73" spans="1:25" x14ac:dyDescent="0.3">
      <c r="A73" s="46">
        <v>5.28E-2</v>
      </c>
      <c r="B73" s="41">
        <f t="shared" si="33"/>
        <v>6</v>
      </c>
      <c r="C73" s="42" t="s">
        <v>5</v>
      </c>
      <c r="D73" s="43">
        <v>420.29665966327389</v>
      </c>
      <c r="E73" s="43">
        <f t="shared" si="19"/>
        <v>0</v>
      </c>
      <c r="F73" s="43">
        <f>IFERROR(IF(D73=0,0,D73/D19*F19),0)</f>
        <v>0</v>
      </c>
      <c r="G73" s="44"/>
      <c r="H73" s="43">
        <f t="shared" si="34"/>
        <v>420.29665966327389</v>
      </c>
      <c r="I73" s="45">
        <f t="shared" si="26"/>
        <v>420.29665966327389</v>
      </c>
      <c r="J73" s="43">
        <f t="shared" si="27"/>
        <v>0</v>
      </c>
      <c r="K73" s="43">
        <f t="shared" si="28"/>
        <v>0</v>
      </c>
      <c r="L73" s="44"/>
      <c r="M73" s="45">
        <f t="shared" si="20"/>
        <v>420.29665966327389</v>
      </c>
      <c r="N73" s="43">
        <f t="shared" si="29"/>
        <v>420.29665966327389</v>
      </c>
      <c r="O73" s="43">
        <f t="shared" si="21"/>
        <v>0</v>
      </c>
      <c r="P73" s="43">
        <f t="shared" si="22"/>
        <v>0</v>
      </c>
      <c r="Q73" s="44"/>
      <c r="R73" s="43">
        <f t="shared" si="30"/>
        <v>420.29665966327389</v>
      </c>
      <c r="S73" s="45">
        <f t="shared" si="31"/>
        <v>420.29665966327389</v>
      </c>
      <c r="T73" s="43">
        <f t="shared" si="23"/>
        <v>0</v>
      </c>
      <c r="U73" s="43">
        <f t="shared" si="24"/>
        <v>0</v>
      </c>
      <c r="V73" s="44"/>
      <c r="W73" s="45">
        <f t="shared" si="32"/>
        <v>420.29665966327389</v>
      </c>
      <c r="Y73" s="46">
        <v>5.28E-2</v>
      </c>
    </row>
    <row r="74" spans="1:25" x14ac:dyDescent="0.3">
      <c r="A74" s="46">
        <v>0.18</v>
      </c>
      <c r="B74" s="41">
        <f t="shared" si="33"/>
        <v>7</v>
      </c>
      <c r="C74" s="42" t="s">
        <v>6</v>
      </c>
      <c r="D74" s="4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4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43">
        <v>10.965103820676342</v>
      </c>
      <c r="E76" s="43">
        <f t="shared" si="19"/>
        <v>0</v>
      </c>
      <c r="F76" s="43">
        <f t="shared" si="25"/>
        <v>0</v>
      </c>
      <c r="G76" s="44"/>
      <c r="H76" s="43">
        <f t="shared" si="34"/>
        <v>10.965103820676342</v>
      </c>
      <c r="I76" s="45">
        <f t="shared" si="26"/>
        <v>10.965103820676342</v>
      </c>
      <c r="J76" s="43">
        <f t="shared" si="27"/>
        <v>0</v>
      </c>
      <c r="K76" s="43">
        <f t="shared" si="28"/>
        <v>0</v>
      </c>
      <c r="L76" s="44"/>
      <c r="M76" s="45">
        <f t="shared" si="20"/>
        <v>10.965103820676342</v>
      </c>
      <c r="N76" s="43">
        <f t="shared" si="29"/>
        <v>10.965103820676342</v>
      </c>
      <c r="O76" s="43">
        <f t="shared" si="21"/>
        <v>0</v>
      </c>
      <c r="P76" s="43">
        <f t="shared" si="22"/>
        <v>0</v>
      </c>
      <c r="Q76" s="44"/>
      <c r="R76" s="43">
        <f t="shared" si="30"/>
        <v>10.965103820676342</v>
      </c>
      <c r="S76" s="45">
        <f t="shared" si="31"/>
        <v>10.965103820676342</v>
      </c>
      <c r="T76" s="43">
        <f t="shared" si="23"/>
        <v>0</v>
      </c>
      <c r="U76" s="43">
        <f t="shared" si="24"/>
        <v>0</v>
      </c>
      <c r="V76" s="44"/>
      <c r="W76" s="45">
        <f t="shared" si="32"/>
        <v>10.965103820676342</v>
      </c>
      <c r="Y76" s="46">
        <v>5.28E-2</v>
      </c>
    </row>
    <row r="77" spans="1:25" x14ac:dyDescent="0.3">
      <c r="A77" s="46">
        <v>9.5000000000000001E-2</v>
      </c>
      <c r="B77" s="41">
        <f t="shared" si="33"/>
        <v>10</v>
      </c>
      <c r="C77" s="42" t="s">
        <v>9</v>
      </c>
      <c r="D77" s="43">
        <v>0</v>
      </c>
      <c r="E77" s="43">
        <f t="shared" si="19"/>
        <v>0</v>
      </c>
      <c r="F77" s="43">
        <f t="shared" si="25"/>
        <v>0</v>
      </c>
      <c r="G77" s="44"/>
      <c r="H77" s="43">
        <f t="shared" si="34"/>
        <v>0</v>
      </c>
      <c r="I77" s="45">
        <f t="shared" si="26"/>
        <v>0</v>
      </c>
      <c r="J77" s="43">
        <f t="shared" si="27"/>
        <v>0</v>
      </c>
      <c r="K77" s="43">
        <f t="shared" si="28"/>
        <v>0</v>
      </c>
      <c r="L77" s="44"/>
      <c r="M77" s="45">
        <f t="shared" si="20"/>
        <v>0</v>
      </c>
      <c r="N77" s="43">
        <f t="shared" si="29"/>
        <v>0</v>
      </c>
      <c r="O77" s="43">
        <f t="shared" si="21"/>
        <v>0</v>
      </c>
      <c r="P77" s="43">
        <f t="shared" si="22"/>
        <v>0</v>
      </c>
      <c r="Q77" s="44"/>
      <c r="R77" s="43">
        <f t="shared" si="30"/>
        <v>0</v>
      </c>
      <c r="S77" s="45">
        <f t="shared" si="31"/>
        <v>0</v>
      </c>
      <c r="T77" s="43">
        <f t="shared" si="23"/>
        <v>0</v>
      </c>
      <c r="U77" s="43">
        <f t="shared" si="24"/>
        <v>0</v>
      </c>
      <c r="V77" s="44"/>
      <c r="W77" s="45">
        <f t="shared" si="32"/>
        <v>0</v>
      </c>
      <c r="Y77" s="46">
        <v>9.5000000000000001E-2</v>
      </c>
    </row>
    <row r="78" spans="1:25" x14ac:dyDescent="0.3">
      <c r="A78" s="46">
        <v>6.3299999999999995E-2</v>
      </c>
      <c r="B78" s="41">
        <f t="shared" si="33"/>
        <v>11</v>
      </c>
      <c r="C78" s="42" t="s">
        <v>10</v>
      </c>
      <c r="D78" s="43">
        <v>0.14495389796824823</v>
      </c>
      <c r="E78" s="43">
        <f t="shared" si="19"/>
        <v>0</v>
      </c>
      <c r="F78" s="43">
        <f t="shared" si="25"/>
        <v>0</v>
      </c>
      <c r="G78" s="44"/>
      <c r="H78" s="43">
        <f t="shared" si="34"/>
        <v>0.14495389796824823</v>
      </c>
      <c r="I78" s="45">
        <f t="shared" si="26"/>
        <v>0.14495389796824823</v>
      </c>
      <c r="J78" s="43">
        <f t="shared" si="27"/>
        <v>1.5441781240213637E-3</v>
      </c>
      <c r="K78" s="43">
        <f t="shared" si="28"/>
        <v>0</v>
      </c>
      <c r="L78" s="44"/>
      <c r="M78" s="45">
        <f t="shared" si="20"/>
        <v>0.14649807609226959</v>
      </c>
      <c r="N78" s="43">
        <f t="shared" si="29"/>
        <v>0.14649807609226959</v>
      </c>
      <c r="O78" s="43">
        <f t="shared" si="21"/>
        <v>1.5441781240213641E-3</v>
      </c>
      <c r="P78" s="43">
        <f t="shared" si="22"/>
        <v>0</v>
      </c>
      <c r="Q78" s="44"/>
      <c r="R78" s="43">
        <f t="shared" si="30"/>
        <v>0.14804225421629094</v>
      </c>
      <c r="S78" s="45">
        <f t="shared" si="31"/>
        <v>0.14804225421629094</v>
      </c>
      <c r="T78" s="43">
        <f t="shared" si="23"/>
        <v>1.5441781240213646E-3</v>
      </c>
      <c r="U78" s="43">
        <f t="shared" si="24"/>
        <v>0</v>
      </c>
      <c r="V78" s="44"/>
      <c r="W78" s="45">
        <f t="shared" si="32"/>
        <v>0.1495864323403123</v>
      </c>
      <c r="Y78" s="46">
        <v>6.3299999999999995E-2</v>
      </c>
    </row>
    <row r="79" spans="1:25" x14ac:dyDescent="0.3">
      <c r="A79" s="46">
        <v>6.3299999999999995E-2</v>
      </c>
      <c r="B79" s="41">
        <f t="shared" si="33"/>
        <v>12</v>
      </c>
      <c r="C79" s="42" t="s">
        <v>11</v>
      </c>
      <c r="D79" s="43">
        <v>0</v>
      </c>
      <c r="E79" s="43">
        <f t="shared" si="19"/>
        <v>0</v>
      </c>
      <c r="F79" s="43">
        <f t="shared" si="25"/>
        <v>0</v>
      </c>
      <c r="G79" s="49"/>
      <c r="H79" s="43">
        <f t="shared" si="34"/>
        <v>0</v>
      </c>
      <c r="I79" s="45">
        <f t="shared" si="26"/>
        <v>0</v>
      </c>
      <c r="J79" s="43">
        <f t="shared" si="27"/>
        <v>0</v>
      </c>
      <c r="K79" s="43">
        <f t="shared" si="28"/>
        <v>0</v>
      </c>
      <c r="L79" s="44"/>
      <c r="M79" s="45">
        <f t="shared" si="20"/>
        <v>0</v>
      </c>
      <c r="N79" s="43">
        <f t="shared" si="29"/>
        <v>0</v>
      </c>
      <c r="O79" s="43">
        <f t="shared" si="21"/>
        <v>0</v>
      </c>
      <c r="P79" s="43">
        <f t="shared" si="22"/>
        <v>0</v>
      </c>
      <c r="Q79" s="44"/>
      <c r="R79" s="43">
        <f t="shared" si="30"/>
        <v>0</v>
      </c>
      <c r="S79" s="45">
        <f t="shared" si="31"/>
        <v>0</v>
      </c>
      <c r="T79" s="43">
        <f t="shared" si="23"/>
        <v>0</v>
      </c>
      <c r="U79" s="43">
        <f t="shared" si="24"/>
        <v>0</v>
      </c>
      <c r="V79" s="44"/>
      <c r="W79" s="45">
        <f t="shared" si="32"/>
        <v>0</v>
      </c>
      <c r="Y79" s="46">
        <v>6.3299999999999995E-2</v>
      </c>
    </row>
    <row r="80" spans="1:25" x14ac:dyDescent="0.3">
      <c r="A80" s="46">
        <v>6.3299999999999995E-2</v>
      </c>
      <c r="B80" s="41">
        <f t="shared" si="33"/>
        <v>13</v>
      </c>
      <c r="C80" s="28" t="s">
        <v>12</v>
      </c>
      <c r="D80" s="43">
        <v>0</v>
      </c>
      <c r="E80" s="43">
        <f t="shared" si="19"/>
        <v>0</v>
      </c>
      <c r="F80" s="43">
        <f t="shared" si="25"/>
        <v>0</v>
      </c>
      <c r="G80" s="49"/>
      <c r="H80" s="43">
        <f t="shared" si="34"/>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43">
        <v>0</v>
      </c>
      <c r="E81" s="43">
        <f>IF((IFERROR(D81/((D27+E27)*100%),0))&lt;70%,MIN((MAX((D27+E27)*100%-D81,0)),(D27+E27/2)*$Y81),MAX((E27+D27)*100%-D81,0)/E$86)</f>
        <v>3.8925093299999998E-2</v>
      </c>
      <c r="F81" s="43">
        <f t="shared" si="25"/>
        <v>0</v>
      </c>
      <c r="G81" s="49"/>
      <c r="H81" s="43">
        <f t="shared" si="34"/>
        <v>3.8925093299999998E-2</v>
      </c>
      <c r="I81" s="45">
        <f t="shared" si="26"/>
        <v>3.8925093299999998E-2</v>
      </c>
      <c r="J81" s="43">
        <f>IF((IFERROR(I81/((I27+J27)*100%),0))&lt;70%,MIN((MAX((I27+J27)*100%-I81,0)),(I27+J27/2)*$A81),MAX((J27+I27)*100%-I81,0)/J$86)</f>
        <v>0.10612434659999999</v>
      </c>
      <c r="K81" s="43">
        <f t="shared" si="28"/>
        <v>0</v>
      </c>
      <c r="L81" s="44"/>
      <c r="M81" s="45">
        <f t="shared" si="20"/>
        <v>0.14504943989999999</v>
      </c>
      <c r="N81" s="43">
        <f t="shared" si="29"/>
        <v>0.14504943989999999</v>
      </c>
      <c r="O81" s="43">
        <f>IF((IFERROR(N81/((N27+O27)*100%),0))&lt;70%,MIN((MAX((N27+O27)*100%-N81,0)),(N27+O27/2)*$A108),MAX((O27+N27)*100%-N81,0)/O$86)</f>
        <v>0.1343985066</v>
      </c>
      <c r="P81" s="43">
        <f t="shared" si="22"/>
        <v>0</v>
      </c>
      <c r="Q81" s="44"/>
      <c r="R81" s="43">
        <f t="shared" si="30"/>
        <v>0.27944794649999999</v>
      </c>
      <c r="S81" s="45">
        <f t="shared" si="31"/>
        <v>0.27944794649999999</v>
      </c>
      <c r="T81" s="43">
        <f>IF((IFERROR(S81/((S27+T27)*100%),0))&lt;70%,MIN((MAX((S27+T27)*100%-S81,0)),(S27+T27/2)*$A108),MAX((T27+S27)*100%-S81,0)/T$86)</f>
        <v>0.1343985066</v>
      </c>
      <c r="U81" s="43">
        <f t="shared" si="24"/>
        <v>0</v>
      </c>
      <c r="V81" s="44"/>
      <c r="W81" s="45">
        <f t="shared" si="32"/>
        <v>0.41384645310000001</v>
      </c>
      <c r="Y81" s="46">
        <v>0.15</v>
      </c>
    </row>
    <row r="82" spans="1:33" x14ac:dyDescent="0.3">
      <c r="A82" s="46">
        <v>0.3</v>
      </c>
      <c r="B82" s="41">
        <f t="shared" si="33"/>
        <v>15</v>
      </c>
      <c r="C82" s="28" t="s">
        <v>14</v>
      </c>
      <c r="D82" s="43">
        <v>0</v>
      </c>
      <c r="E82" s="43">
        <f>IF((IFERROR(D82/((D28+E28)*100%),0))&lt;70%,MIN((MAX((D28+E28)*100%-D82,0)),(D28+E28/2)*$Y82),MAX((E28+D28)*100%-D82,0)/E$86)</f>
        <v>0</v>
      </c>
      <c r="F82" s="43">
        <f t="shared" si="25"/>
        <v>0</v>
      </c>
      <c r="G82" s="49"/>
      <c r="H82" s="43">
        <f t="shared" si="34"/>
        <v>0</v>
      </c>
      <c r="I82" s="45">
        <f t="shared" si="26"/>
        <v>0</v>
      </c>
      <c r="J82" s="43">
        <f>IF((IFERROR(I82/((I28+J28)*100%),0))&lt;70%,MIN((MAX((I28+J28)*100%-I82,0)),(I28+J28/2)*$A82),MAX((J28+I28)*100%-I82,0)/J$86)</f>
        <v>0</v>
      </c>
      <c r="K82" s="43">
        <f t="shared" si="28"/>
        <v>0</v>
      </c>
      <c r="L82" s="44"/>
      <c r="M82" s="45">
        <f t="shared" si="20"/>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29">
        <v>0</v>
      </c>
      <c r="E83" s="43">
        <f>IF((IFERROR(D83/((D29+E29)*100%),0))&lt;70%,MIN((MAX((D29+E29)*100%-D83,0)),(D29+E29/2)*$Y83),MAX((E29+D29)*100%-D83,0)/E$86)</f>
        <v>0</v>
      </c>
      <c r="F83" s="43">
        <f t="shared" si="25"/>
        <v>0</v>
      </c>
      <c r="G83" s="44"/>
      <c r="H83" s="43">
        <f t="shared" si="34"/>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43">
        <v>0</v>
      </c>
      <c r="E84" s="43">
        <f t="shared" si="19"/>
        <v>0</v>
      </c>
      <c r="F84" s="43">
        <f t="shared" si="25"/>
        <v>0</v>
      </c>
      <c r="G84" s="44"/>
      <c r="H84" s="43">
        <f t="shared" si="34"/>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488.74476653953872</v>
      </c>
      <c r="E85" s="36">
        <f>SUM(E68:E84)</f>
        <v>3.8925093299999998E-2</v>
      </c>
      <c r="F85" s="36">
        <f t="shared" ref="F85:W85" si="35">SUM(F68:F84)</f>
        <v>0</v>
      </c>
      <c r="G85" s="36">
        <f t="shared" si="35"/>
        <v>0</v>
      </c>
      <c r="H85" s="36">
        <f t="shared" si="35"/>
        <v>488.78369163283872</v>
      </c>
      <c r="I85" s="36">
        <f t="shared" si="35"/>
        <v>488.78369163283872</v>
      </c>
      <c r="J85" s="36">
        <f t="shared" si="35"/>
        <v>0.89266565606562143</v>
      </c>
      <c r="K85" s="36">
        <f t="shared" si="35"/>
        <v>0</v>
      </c>
      <c r="L85" s="36">
        <f t="shared" si="35"/>
        <v>0</v>
      </c>
      <c r="M85" s="36">
        <f t="shared" si="35"/>
        <v>489.67635728890428</v>
      </c>
      <c r="N85" s="36">
        <f t="shared" si="35"/>
        <v>489.67635728890428</v>
      </c>
      <c r="O85" s="36">
        <f t="shared" si="35"/>
        <v>1.7398379474072214</v>
      </c>
      <c r="P85" s="36">
        <f t="shared" si="35"/>
        <v>0</v>
      </c>
      <c r="Q85" s="36">
        <f t="shared" si="35"/>
        <v>0</v>
      </c>
      <c r="R85" s="36">
        <f t="shared" si="35"/>
        <v>491.41619523631158</v>
      </c>
      <c r="S85" s="36">
        <f t="shared" si="35"/>
        <v>491.41619523631158</v>
      </c>
      <c r="T85" s="36">
        <f t="shared" si="35"/>
        <v>1.7737389474072214</v>
      </c>
      <c r="U85" s="36">
        <f t="shared" si="35"/>
        <v>0</v>
      </c>
      <c r="V85" s="36">
        <f t="shared" si="35"/>
        <v>0</v>
      </c>
      <c r="W85" s="36">
        <f t="shared" si="35"/>
        <v>493.18993418371878</v>
      </c>
    </row>
    <row r="86" spans="1:33" ht="16" x14ac:dyDescent="0.3">
      <c r="A86" s="85"/>
      <c r="B86" s="38"/>
      <c r="C86" s="51" t="s">
        <v>87</v>
      </c>
      <c r="D86" s="52"/>
      <c r="E86" s="53">
        <v>19.646575342465752</v>
      </c>
      <c r="F86" s="52">
        <f>E85-F85</f>
        <v>3.8925093299999998E-2</v>
      </c>
      <c r="G86" s="52"/>
      <c r="H86" s="52"/>
      <c r="I86" s="54"/>
      <c r="J86" s="53">
        <f>E86-1</f>
        <v>18.646575342465752</v>
      </c>
      <c r="K86" s="54"/>
      <c r="L86" s="54"/>
      <c r="M86" s="54"/>
      <c r="N86" s="52"/>
      <c r="O86" s="53">
        <f>J86-1</f>
        <v>17.646575342465752</v>
      </c>
      <c r="P86" s="52"/>
      <c r="Q86" s="52"/>
      <c r="R86" s="52"/>
      <c r="S86" s="54"/>
      <c r="T86" s="53">
        <f>O86-1</f>
        <v>16.646575342465752</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6">W68</f>
        <v>0</v>
      </c>
      <c r="E95" s="43">
        <f t="shared" ref="E95:E111" si="37">IF((IFERROR(D95/((D40+E40)*90%),0))&lt;70%,MIN((MAX((D40+E40)*90%-D95,0)),(D40+E40/2)*$A95),MAX((E40+D40)*90%-D95,0)/E$113)</f>
        <v>0</v>
      </c>
      <c r="F95" s="43">
        <f t="shared" ref="F95:F111" si="38">IFERROR(IF(D95=0,0,D95/D40*F40),0)</f>
        <v>0</v>
      </c>
      <c r="G95" s="44"/>
      <c r="H95" s="45">
        <f>D95+E95-F95-G95</f>
        <v>0</v>
      </c>
      <c r="I95" s="30">
        <f>H95</f>
        <v>0</v>
      </c>
      <c r="J95" s="43">
        <f t="shared" ref="J95:J107" si="39">IF((IFERROR(I95/((I40+J40)*90%),0))&lt;70%,MIN((MAX((I40+J40)*90%-I95,0)),(I40+J40/2)*$A95),MAX((J40+I40)*90%-I95,0)/J$113)</f>
        <v>0</v>
      </c>
      <c r="K95" s="43">
        <f t="shared" ref="K95:K111" si="40">IFERROR(IF(I95=0,0,I95/I40*K40),0)</f>
        <v>0</v>
      </c>
      <c r="L95" s="29"/>
      <c r="M95" s="30">
        <f>I95+J95-K95-L95</f>
        <v>0</v>
      </c>
      <c r="N95" s="30">
        <f>M95</f>
        <v>0</v>
      </c>
      <c r="O95" s="43">
        <f t="shared" ref="O95:O107" si="41">IF((IFERROR(N95/((N40+O40)*90%),0))&lt;70%,MIN((MAX((N40+O40)*90%-N95,0)),(N40+O40/2)*$A95),MAX((O40+N40)*90%-N95,0)/O$113)</f>
        <v>0</v>
      </c>
      <c r="P95" s="43">
        <f t="shared" ref="P95:P111" si="42">IFERROR(IF(N95=0,0,N95/N40*P40),0)</f>
        <v>0</v>
      </c>
      <c r="Q95" s="29"/>
      <c r="R95" s="30">
        <f>N95+O95-P95-Q95</f>
        <v>0</v>
      </c>
      <c r="S95" s="30">
        <f>R95</f>
        <v>0</v>
      </c>
      <c r="T95" s="43">
        <f t="shared" ref="T95:T107" si="43">IF((IFERROR(S95/((S40+T40)*90%),0))&lt;70%,MIN((MAX((S40+T40)*90%-S95,0)),(S40+T40/2)*$A95),MAX((T40+S40)*90%-S95,0)/T$113)</f>
        <v>0</v>
      </c>
      <c r="U95" s="43">
        <f t="shared" ref="U95:U111" si="44">IFERROR(IF(S95=0,0,S95/S40*U40),0)</f>
        <v>0</v>
      </c>
      <c r="V95" s="29"/>
      <c r="W95" s="30">
        <f>S95+T95-U95-V95</f>
        <v>0</v>
      </c>
    </row>
    <row r="96" spans="1:33" x14ac:dyDescent="0.3">
      <c r="A96" s="46">
        <f t="shared" ref="A96:A111" si="45">A69</f>
        <v>3.3399999999999999E-2</v>
      </c>
      <c r="B96" s="41">
        <f>B95+1</f>
        <v>2</v>
      </c>
      <c r="C96" s="42" t="s">
        <v>1</v>
      </c>
      <c r="D96" s="45">
        <f t="shared" si="36"/>
        <v>23.108787330895083</v>
      </c>
      <c r="E96" s="43">
        <f t="shared" si="37"/>
        <v>0</v>
      </c>
      <c r="F96" s="43">
        <f t="shared" si="38"/>
        <v>0</v>
      </c>
      <c r="G96" s="44"/>
      <c r="H96" s="45">
        <f t="shared" ref="H96:H111" si="46">D96+E96-F96-G96</f>
        <v>23.108787330895083</v>
      </c>
      <c r="I96" s="30">
        <f t="shared" ref="I96:I111" si="47">H96</f>
        <v>23.108787330895083</v>
      </c>
      <c r="J96" s="43">
        <f t="shared" si="39"/>
        <v>0</v>
      </c>
      <c r="K96" s="43">
        <f t="shared" si="40"/>
        <v>0</v>
      </c>
      <c r="L96" s="29"/>
      <c r="M96" s="30">
        <f t="shared" ref="M96:M111" si="48">I96+J96-K96-L96</f>
        <v>23.108787330895083</v>
      </c>
      <c r="N96" s="30">
        <f t="shared" ref="N96:N111" si="49">M96</f>
        <v>23.108787330895083</v>
      </c>
      <c r="O96" s="43">
        <f t="shared" si="41"/>
        <v>0</v>
      </c>
      <c r="P96" s="43">
        <f t="shared" si="42"/>
        <v>0</v>
      </c>
      <c r="Q96" s="29"/>
      <c r="R96" s="30">
        <f t="shared" ref="R96:R111" si="50">N96+O96-P96-Q96</f>
        <v>23.108787330895083</v>
      </c>
      <c r="S96" s="30">
        <f t="shared" ref="S96:S111" si="51">R96</f>
        <v>23.108787330895083</v>
      </c>
      <c r="T96" s="43">
        <f t="shared" si="43"/>
        <v>0</v>
      </c>
      <c r="U96" s="43">
        <f t="shared" si="44"/>
        <v>0</v>
      </c>
      <c r="V96" s="29"/>
      <c r="W96" s="30">
        <f t="shared" ref="W96:W111" si="52">S96+T96-U96-V96</f>
        <v>23.108787330895083</v>
      </c>
    </row>
    <row r="97" spans="1:23" x14ac:dyDescent="0.3">
      <c r="A97" s="46">
        <f t="shared" si="45"/>
        <v>5.28E-2</v>
      </c>
      <c r="B97" s="41">
        <f t="shared" ref="B97:B111" si="53">B96+1</f>
        <v>3</v>
      </c>
      <c r="C97" s="42" t="s">
        <v>2</v>
      </c>
      <c r="D97" s="45">
        <f t="shared" si="36"/>
        <v>0</v>
      </c>
      <c r="E97" s="43">
        <f t="shared" si="37"/>
        <v>0</v>
      </c>
      <c r="F97" s="43">
        <f t="shared" si="38"/>
        <v>0</v>
      </c>
      <c r="G97" s="44"/>
      <c r="H97" s="45">
        <f t="shared" si="46"/>
        <v>0</v>
      </c>
      <c r="I97" s="30">
        <f t="shared" si="47"/>
        <v>0</v>
      </c>
      <c r="J97" s="43">
        <f t="shared" si="39"/>
        <v>0</v>
      </c>
      <c r="K97" s="43">
        <f t="shared" si="40"/>
        <v>0</v>
      </c>
      <c r="L97" s="29"/>
      <c r="M97" s="30">
        <f t="shared" si="48"/>
        <v>0</v>
      </c>
      <c r="N97" s="30">
        <f t="shared" si="49"/>
        <v>0</v>
      </c>
      <c r="O97" s="43">
        <f t="shared" si="41"/>
        <v>0</v>
      </c>
      <c r="P97" s="43">
        <f t="shared" si="42"/>
        <v>0</v>
      </c>
      <c r="Q97" s="29"/>
      <c r="R97" s="30">
        <f t="shared" si="50"/>
        <v>0</v>
      </c>
      <c r="S97" s="30">
        <f t="shared" si="51"/>
        <v>0</v>
      </c>
      <c r="T97" s="43">
        <f t="shared" si="43"/>
        <v>0</v>
      </c>
      <c r="U97" s="43">
        <f t="shared" si="44"/>
        <v>0</v>
      </c>
      <c r="V97" s="29"/>
      <c r="W97" s="30">
        <f t="shared" si="52"/>
        <v>0</v>
      </c>
    </row>
    <row r="98" spans="1:23" x14ac:dyDescent="0.3">
      <c r="A98" s="46">
        <f t="shared" si="45"/>
        <v>5.28E-2</v>
      </c>
      <c r="B98" s="41">
        <f t="shared" si="53"/>
        <v>4</v>
      </c>
      <c r="C98" s="42" t="s">
        <v>3</v>
      </c>
      <c r="D98" s="45">
        <f t="shared" si="36"/>
        <v>28.809328370671452</v>
      </c>
      <c r="E98" s="43">
        <f t="shared" si="37"/>
        <v>0</v>
      </c>
      <c r="F98" s="43">
        <f t="shared" si="38"/>
        <v>0</v>
      </c>
      <c r="G98" s="44"/>
      <c r="H98" s="45">
        <f t="shared" si="46"/>
        <v>28.809328370671452</v>
      </c>
      <c r="I98" s="30">
        <f t="shared" si="47"/>
        <v>28.809328370671452</v>
      </c>
      <c r="J98" s="43">
        <f t="shared" si="39"/>
        <v>0</v>
      </c>
      <c r="K98" s="43">
        <f t="shared" si="40"/>
        <v>0</v>
      </c>
      <c r="L98" s="29"/>
      <c r="M98" s="30">
        <f t="shared" si="48"/>
        <v>28.809328370671452</v>
      </c>
      <c r="N98" s="30">
        <f t="shared" si="49"/>
        <v>28.809328370671452</v>
      </c>
      <c r="O98" s="43">
        <f t="shared" si="41"/>
        <v>0</v>
      </c>
      <c r="P98" s="43">
        <f t="shared" si="42"/>
        <v>0</v>
      </c>
      <c r="Q98" s="29"/>
      <c r="R98" s="30">
        <f t="shared" si="50"/>
        <v>28.809328370671452</v>
      </c>
      <c r="S98" s="30">
        <f t="shared" si="51"/>
        <v>28.809328370671452</v>
      </c>
      <c r="T98" s="43">
        <f t="shared" si="43"/>
        <v>0</v>
      </c>
      <c r="U98" s="43">
        <f t="shared" si="44"/>
        <v>0</v>
      </c>
      <c r="V98" s="29"/>
      <c r="W98" s="30">
        <f t="shared" si="52"/>
        <v>28.809328370671452</v>
      </c>
    </row>
    <row r="99" spans="1:23" x14ac:dyDescent="0.3">
      <c r="A99" s="46">
        <f t="shared" si="45"/>
        <v>3.3399999999999999E-2</v>
      </c>
      <c r="B99" s="41">
        <f t="shared" si="53"/>
        <v>5</v>
      </c>
      <c r="C99" s="42" t="s">
        <v>4</v>
      </c>
      <c r="D99" s="45">
        <f t="shared" si="36"/>
        <v>9.4466221127616805</v>
      </c>
      <c r="E99" s="43">
        <f t="shared" si="37"/>
        <v>1.6377962626832001</v>
      </c>
      <c r="F99" s="43">
        <f t="shared" si="38"/>
        <v>0</v>
      </c>
      <c r="G99" s="44"/>
      <c r="H99" s="45">
        <f t="shared" si="46"/>
        <v>11.08441837544488</v>
      </c>
      <c r="I99" s="30">
        <f t="shared" si="47"/>
        <v>11.08441837544488</v>
      </c>
      <c r="J99" s="43">
        <f t="shared" si="39"/>
        <v>1.6377962626832001</v>
      </c>
      <c r="K99" s="43">
        <f t="shared" si="40"/>
        <v>0</v>
      </c>
      <c r="L99" s="29"/>
      <c r="M99" s="30">
        <f t="shared" si="48"/>
        <v>12.722214638128079</v>
      </c>
      <c r="N99" s="30">
        <f t="shared" si="49"/>
        <v>12.722214638128079</v>
      </c>
      <c r="O99" s="43">
        <f t="shared" si="41"/>
        <v>1.6377962626832001</v>
      </c>
      <c r="P99" s="43">
        <f t="shared" si="42"/>
        <v>0</v>
      </c>
      <c r="Q99" s="29"/>
      <c r="R99" s="30">
        <f t="shared" si="50"/>
        <v>14.360010900811279</v>
      </c>
      <c r="S99" s="30">
        <f t="shared" si="51"/>
        <v>14.360010900811279</v>
      </c>
      <c r="T99" s="43">
        <f t="shared" si="43"/>
        <v>1.6377962626832001</v>
      </c>
      <c r="U99" s="43">
        <f t="shared" si="44"/>
        <v>0</v>
      </c>
      <c r="V99" s="29"/>
      <c r="W99" s="30">
        <f t="shared" si="52"/>
        <v>15.997807163494478</v>
      </c>
    </row>
    <row r="100" spans="1:23" x14ac:dyDescent="0.3">
      <c r="A100" s="46">
        <f t="shared" si="45"/>
        <v>5.28E-2</v>
      </c>
      <c r="B100" s="41">
        <f t="shared" si="53"/>
        <v>6</v>
      </c>
      <c r="C100" s="42" t="s">
        <v>5</v>
      </c>
      <c r="D100" s="45">
        <f t="shared" si="36"/>
        <v>420.29665966327389</v>
      </c>
      <c r="E100" s="43">
        <f t="shared" si="37"/>
        <v>0</v>
      </c>
      <c r="F100" s="43">
        <f t="shared" si="38"/>
        <v>0</v>
      </c>
      <c r="G100" s="44"/>
      <c r="H100" s="45">
        <f t="shared" si="46"/>
        <v>420.29665966327389</v>
      </c>
      <c r="I100" s="30">
        <f t="shared" si="47"/>
        <v>420.29665966327389</v>
      </c>
      <c r="J100" s="43">
        <f t="shared" si="39"/>
        <v>0</v>
      </c>
      <c r="K100" s="43">
        <f t="shared" si="40"/>
        <v>0</v>
      </c>
      <c r="L100" s="29"/>
      <c r="M100" s="30">
        <f t="shared" si="48"/>
        <v>420.29665966327389</v>
      </c>
      <c r="N100" s="30">
        <f t="shared" si="49"/>
        <v>420.29665966327389</v>
      </c>
      <c r="O100" s="43">
        <f t="shared" si="41"/>
        <v>0</v>
      </c>
      <c r="P100" s="43">
        <f t="shared" si="42"/>
        <v>0</v>
      </c>
      <c r="Q100" s="29"/>
      <c r="R100" s="30">
        <f t="shared" si="50"/>
        <v>420.29665966327389</v>
      </c>
      <c r="S100" s="30">
        <f t="shared" si="51"/>
        <v>420.29665966327389</v>
      </c>
      <c r="T100" s="43">
        <f t="shared" si="43"/>
        <v>0</v>
      </c>
      <c r="U100" s="43">
        <f t="shared" si="44"/>
        <v>0</v>
      </c>
      <c r="V100" s="29"/>
      <c r="W100" s="30">
        <f t="shared" si="52"/>
        <v>420.29665966327389</v>
      </c>
    </row>
    <row r="101" spans="1:23" x14ac:dyDescent="0.3">
      <c r="A101" s="46">
        <f t="shared" si="45"/>
        <v>0.18</v>
      </c>
      <c r="B101" s="41">
        <f t="shared" si="53"/>
        <v>7</v>
      </c>
      <c r="C101" s="42" t="s">
        <v>6</v>
      </c>
      <c r="D101" s="45">
        <f t="shared" si="36"/>
        <v>0</v>
      </c>
      <c r="E101" s="43">
        <f t="shared" si="37"/>
        <v>0</v>
      </c>
      <c r="F101" s="43">
        <f t="shared" si="38"/>
        <v>0</v>
      </c>
      <c r="G101" s="44"/>
      <c r="H101" s="45">
        <f t="shared" si="46"/>
        <v>0</v>
      </c>
      <c r="I101" s="30">
        <f t="shared" si="47"/>
        <v>0</v>
      </c>
      <c r="J101" s="43">
        <f t="shared" si="39"/>
        <v>0</v>
      </c>
      <c r="K101" s="43">
        <f t="shared" si="40"/>
        <v>0</v>
      </c>
      <c r="L101" s="29"/>
      <c r="M101" s="30">
        <f t="shared" si="48"/>
        <v>0</v>
      </c>
      <c r="N101" s="30">
        <f t="shared" si="49"/>
        <v>0</v>
      </c>
      <c r="O101" s="43">
        <f t="shared" si="41"/>
        <v>0</v>
      </c>
      <c r="P101" s="43">
        <f t="shared" si="42"/>
        <v>0</v>
      </c>
      <c r="Q101" s="29"/>
      <c r="R101" s="30">
        <f t="shared" si="50"/>
        <v>0</v>
      </c>
      <c r="S101" s="30">
        <f t="shared" si="51"/>
        <v>0</v>
      </c>
      <c r="T101" s="43">
        <f t="shared" si="43"/>
        <v>0</v>
      </c>
      <c r="U101" s="43">
        <f t="shared" si="44"/>
        <v>0</v>
      </c>
      <c r="V101" s="29"/>
      <c r="W101" s="30">
        <f t="shared" si="52"/>
        <v>0</v>
      </c>
    </row>
    <row r="102" spans="1:23" x14ac:dyDescent="0.3">
      <c r="A102" s="46">
        <f t="shared" si="45"/>
        <v>5.28E-2</v>
      </c>
      <c r="B102" s="41">
        <f t="shared" si="53"/>
        <v>8</v>
      </c>
      <c r="C102" s="42" t="s">
        <v>7</v>
      </c>
      <c r="D102" s="45">
        <f t="shared" si="36"/>
        <v>0</v>
      </c>
      <c r="E102" s="43">
        <f t="shared" si="37"/>
        <v>0</v>
      </c>
      <c r="F102" s="43">
        <f t="shared" si="38"/>
        <v>0</v>
      </c>
      <c r="G102" s="44"/>
      <c r="H102" s="45">
        <f t="shared" si="46"/>
        <v>0</v>
      </c>
      <c r="I102" s="30">
        <f t="shared" si="47"/>
        <v>0</v>
      </c>
      <c r="J102" s="43">
        <f t="shared" si="39"/>
        <v>0</v>
      </c>
      <c r="K102" s="43">
        <f t="shared" si="40"/>
        <v>0</v>
      </c>
      <c r="L102" s="29"/>
      <c r="M102" s="30">
        <f t="shared" si="48"/>
        <v>0</v>
      </c>
      <c r="N102" s="30">
        <f t="shared" si="49"/>
        <v>0</v>
      </c>
      <c r="O102" s="43">
        <f t="shared" si="41"/>
        <v>0</v>
      </c>
      <c r="P102" s="43">
        <f t="shared" si="42"/>
        <v>0</v>
      </c>
      <c r="Q102" s="29"/>
      <c r="R102" s="30">
        <f t="shared" si="50"/>
        <v>0</v>
      </c>
      <c r="S102" s="30">
        <f t="shared" si="51"/>
        <v>0</v>
      </c>
      <c r="T102" s="43">
        <f t="shared" si="43"/>
        <v>0</v>
      </c>
      <c r="U102" s="43">
        <f t="shared" si="44"/>
        <v>0</v>
      </c>
      <c r="V102" s="29"/>
      <c r="W102" s="30">
        <f t="shared" si="52"/>
        <v>0</v>
      </c>
    </row>
    <row r="103" spans="1:23" x14ac:dyDescent="0.3">
      <c r="A103" s="46">
        <f t="shared" si="45"/>
        <v>5.28E-2</v>
      </c>
      <c r="B103" s="41">
        <f t="shared" si="53"/>
        <v>9</v>
      </c>
      <c r="C103" s="42" t="s">
        <v>8</v>
      </c>
      <c r="D103" s="45">
        <f t="shared" si="36"/>
        <v>10.965103820676342</v>
      </c>
      <c r="E103" s="43">
        <f t="shared" si="37"/>
        <v>0</v>
      </c>
      <c r="F103" s="43">
        <f t="shared" si="38"/>
        <v>0</v>
      </c>
      <c r="G103" s="44"/>
      <c r="H103" s="45">
        <f t="shared" si="46"/>
        <v>10.965103820676342</v>
      </c>
      <c r="I103" s="30">
        <f t="shared" si="47"/>
        <v>10.965103820676342</v>
      </c>
      <c r="J103" s="43">
        <f t="shared" si="39"/>
        <v>0</v>
      </c>
      <c r="K103" s="43">
        <f t="shared" si="40"/>
        <v>0</v>
      </c>
      <c r="L103" s="29"/>
      <c r="M103" s="30">
        <f t="shared" si="48"/>
        <v>10.965103820676342</v>
      </c>
      <c r="N103" s="30">
        <f t="shared" si="49"/>
        <v>10.965103820676342</v>
      </c>
      <c r="O103" s="43">
        <f t="shared" si="41"/>
        <v>0</v>
      </c>
      <c r="P103" s="43">
        <f t="shared" si="42"/>
        <v>0</v>
      </c>
      <c r="Q103" s="29"/>
      <c r="R103" s="30">
        <f t="shared" si="50"/>
        <v>10.965103820676342</v>
      </c>
      <c r="S103" s="30">
        <f t="shared" si="51"/>
        <v>10.965103820676342</v>
      </c>
      <c r="T103" s="43">
        <f t="shared" si="43"/>
        <v>0</v>
      </c>
      <c r="U103" s="43">
        <f t="shared" si="44"/>
        <v>0</v>
      </c>
      <c r="V103" s="29"/>
      <c r="W103" s="30">
        <f t="shared" si="52"/>
        <v>10.965103820676342</v>
      </c>
    </row>
    <row r="104" spans="1:23" x14ac:dyDescent="0.3">
      <c r="A104" s="46">
        <f t="shared" si="45"/>
        <v>9.5000000000000001E-2</v>
      </c>
      <c r="B104" s="41">
        <f t="shared" si="53"/>
        <v>10</v>
      </c>
      <c r="C104" s="42" t="s">
        <v>9</v>
      </c>
      <c r="D104" s="45">
        <f t="shared" si="36"/>
        <v>0</v>
      </c>
      <c r="E104" s="43">
        <f t="shared" si="37"/>
        <v>0</v>
      </c>
      <c r="F104" s="43">
        <f t="shared" si="38"/>
        <v>0</v>
      </c>
      <c r="G104" s="44"/>
      <c r="H104" s="45">
        <f t="shared" si="46"/>
        <v>0</v>
      </c>
      <c r="I104" s="30">
        <f t="shared" si="47"/>
        <v>0</v>
      </c>
      <c r="J104" s="43">
        <f t="shared" si="39"/>
        <v>0</v>
      </c>
      <c r="K104" s="43">
        <f t="shared" si="40"/>
        <v>0</v>
      </c>
      <c r="L104" s="29"/>
      <c r="M104" s="30">
        <f t="shared" si="48"/>
        <v>0</v>
      </c>
      <c r="N104" s="30">
        <f t="shared" si="49"/>
        <v>0</v>
      </c>
      <c r="O104" s="43">
        <f t="shared" si="41"/>
        <v>0</v>
      </c>
      <c r="P104" s="43">
        <f t="shared" si="42"/>
        <v>0</v>
      </c>
      <c r="Q104" s="29"/>
      <c r="R104" s="30">
        <f t="shared" si="50"/>
        <v>0</v>
      </c>
      <c r="S104" s="30">
        <f t="shared" si="51"/>
        <v>0</v>
      </c>
      <c r="T104" s="43">
        <f t="shared" si="43"/>
        <v>0</v>
      </c>
      <c r="U104" s="43">
        <f t="shared" si="44"/>
        <v>0</v>
      </c>
      <c r="V104" s="29"/>
      <c r="W104" s="30">
        <f t="shared" si="52"/>
        <v>0</v>
      </c>
    </row>
    <row r="105" spans="1:23" x14ac:dyDescent="0.3">
      <c r="A105" s="46">
        <f t="shared" si="45"/>
        <v>6.3299999999999995E-2</v>
      </c>
      <c r="B105" s="41">
        <f t="shared" si="53"/>
        <v>11</v>
      </c>
      <c r="C105" s="42" t="s">
        <v>10</v>
      </c>
      <c r="D105" s="45">
        <f t="shared" si="36"/>
        <v>0.1495864323403123</v>
      </c>
      <c r="E105" s="43">
        <f t="shared" si="37"/>
        <v>1.5441781240213652E-3</v>
      </c>
      <c r="F105" s="43">
        <f t="shared" si="38"/>
        <v>0</v>
      </c>
      <c r="G105" s="44"/>
      <c r="H105" s="45">
        <f t="shared" si="46"/>
        <v>0.15113061046433365</v>
      </c>
      <c r="I105" s="30">
        <f t="shared" si="47"/>
        <v>0.15113061046433365</v>
      </c>
      <c r="J105" s="43">
        <f t="shared" si="39"/>
        <v>1.5441781240213659E-3</v>
      </c>
      <c r="K105" s="43">
        <f t="shared" si="40"/>
        <v>0</v>
      </c>
      <c r="L105" s="29"/>
      <c r="M105" s="30">
        <f t="shared" si="48"/>
        <v>0.15267478858835501</v>
      </c>
      <c r="N105" s="30">
        <f t="shared" si="49"/>
        <v>0.15267478858835501</v>
      </c>
      <c r="O105" s="43">
        <f t="shared" si="41"/>
        <v>1.5441781240213665E-3</v>
      </c>
      <c r="P105" s="43">
        <f t="shared" si="42"/>
        <v>0</v>
      </c>
      <c r="Q105" s="29"/>
      <c r="R105" s="30">
        <f t="shared" si="50"/>
        <v>0.15421896671237637</v>
      </c>
      <c r="S105" s="30">
        <f t="shared" si="51"/>
        <v>0.15421896671237637</v>
      </c>
      <c r="T105" s="43">
        <f t="shared" si="43"/>
        <v>1.5441781240213674E-3</v>
      </c>
      <c r="U105" s="43">
        <f t="shared" si="44"/>
        <v>0</v>
      </c>
      <c r="V105" s="29"/>
      <c r="W105" s="30">
        <f t="shared" si="52"/>
        <v>0.15576314483639772</v>
      </c>
    </row>
    <row r="106" spans="1:23" x14ac:dyDescent="0.3">
      <c r="A106" s="46">
        <f t="shared" si="45"/>
        <v>6.3299999999999995E-2</v>
      </c>
      <c r="B106" s="41">
        <f t="shared" si="53"/>
        <v>12</v>
      </c>
      <c r="C106" s="42" t="s">
        <v>11</v>
      </c>
      <c r="D106" s="45">
        <f t="shared" si="36"/>
        <v>0</v>
      </c>
      <c r="E106" s="43">
        <f t="shared" si="37"/>
        <v>0</v>
      </c>
      <c r="F106" s="43">
        <f t="shared" si="38"/>
        <v>0</v>
      </c>
      <c r="G106" s="44"/>
      <c r="H106" s="45">
        <f t="shared" si="46"/>
        <v>0</v>
      </c>
      <c r="I106" s="30">
        <f t="shared" si="47"/>
        <v>0</v>
      </c>
      <c r="J106" s="43">
        <f t="shared" si="39"/>
        <v>0</v>
      </c>
      <c r="K106" s="43">
        <f t="shared" si="40"/>
        <v>0</v>
      </c>
      <c r="L106" s="29"/>
      <c r="M106" s="30">
        <f t="shared" si="48"/>
        <v>0</v>
      </c>
      <c r="N106" s="30">
        <f t="shared" si="49"/>
        <v>0</v>
      </c>
      <c r="O106" s="43">
        <f t="shared" si="41"/>
        <v>0</v>
      </c>
      <c r="P106" s="43">
        <f t="shared" si="42"/>
        <v>0</v>
      </c>
      <c r="Q106" s="29"/>
      <c r="R106" s="30">
        <f t="shared" si="50"/>
        <v>0</v>
      </c>
      <c r="S106" s="30">
        <f t="shared" si="51"/>
        <v>0</v>
      </c>
      <c r="T106" s="43">
        <f t="shared" si="43"/>
        <v>0</v>
      </c>
      <c r="U106" s="43">
        <f t="shared" si="44"/>
        <v>0</v>
      </c>
      <c r="V106" s="29"/>
      <c r="W106" s="30">
        <f t="shared" si="52"/>
        <v>0</v>
      </c>
    </row>
    <row r="107" spans="1:23" x14ac:dyDescent="0.3">
      <c r="A107" s="46">
        <f t="shared" si="45"/>
        <v>6.3299999999999995E-2</v>
      </c>
      <c r="B107" s="41">
        <f t="shared" si="53"/>
        <v>13</v>
      </c>
      <c r="C107" s="28" t="s">
        <v>12</v>
      </c>
      <c r="D107" s="45">
        <f t="shared" si="36"/>
        <v>0</v>
      </c>
      <c r="E107" s="43">
        <f t="shared" si="37"/>
        <v>0</v>
      </c>
      <c r="F107" s="43">
        <f t="shared" si="38"/>
        <v>0</v>
      </c>
      <c r="G107" s="44"/>
      <c r="H107" s="45">
        <f t="shared" si="46"/>
        <v>0</v>
      </c>
      <c r="I107" s="30">
        <f t="shared" si="47"/>
        <v>0</v>
      </c>
      <c r="J107" s="43">
        <f t="shared" si="39"/>
        <v>0</v>
      </c>
      <c r="K107" s="43">
        <f t="shared" si="40"/>
        <v>0</v>
      </c>
      <c r="L107" s="29"/>
      <c r="M107" s="30">
        <f t="shared" si="48"/>
        <v>0</v>
      </c>
      <c r="N107" s="30">
        <f t="shared" si="49"/>
        <v>0</v>
      </c>
      <c r="O107" s="43">
        <f t="shared" si="41"/>
        <v>0</v>
      </c>
      <c r="P107" s="43">
        <f t="shared" si="42"/>
        <v>0</v>
      </c>
      <c r="Q107" s="29"/>
      <c r="R107" s="30">
        <f t="shared" si="50"/>
        <v>0</v>
      </c>
      <c r="S107" s="30">
        <f t="shared" si="51"/>
        <v>0</v>
      </c>
      <c r="T107" s="43">
        <f t="shared" si="43"/>
        <v>0</v>
      </c>
      <c r="U107" s="43">
        <f t="shared" si="44"/>
        <v>0</v>
      </c>
      <c r="V107" s="29"/>
      <c r="W107" s="30">
        <f t="shared" si="52"/>
        <v>0</v>
      </c>
    </row>
    <row r="108" spans="1:23" x14ac:dyDescent="0.3">
      <c r="A108" s="46">
        <f t="shared" si="45"/>
        <v>0.15</v>
      </c>
      <c r="B108" s="41">
        <f t="shared" si="53"/>
        <v>14</v>
      </c>
      <c r="C108" s="28" t="s">
        <v>13</v>
      </c>
      <c r="D108" s="45">
        <f t="shared" si="36"/>
        <v>0.41384645310000001</v>
      </c>
      <c r="E108" s="43">
        <f>IF((IFERROR(D108/((D53+E53)*100%),0))&lt;70%,MIN((MAX((D53+E53)*100%-D108,0)),(D53+E53/2)*$A108),MAX((E53+D53)*100%-D108,0)/E$113)</f>
        <v>0.1343985066</v>
      </c>
      <c r="F108" s="43">
        <f t="shared" si="38"/>
        <v>0</v>
      </c>
      <c r="G108" s="44"/>
      <c r="H108" s="45">
        <f t="shared" si="46"/>
        <v>0.54824495969999998</v>
      </c>
      <c r="I108" s="30">
        <f t="shared" si="47"/>
        <v>0.54824495969999998</v>
      </c>
      <c r="J108" s="43">
        <f>IF((IFERROR(I108/((I53+J53)*100%),0))&lt;70%,MIN((MAX((I53+J53)*100%-I108,0)),(I53+J53/2)*$A108),MAX((J53+I53)*100%-I108,0)/J$113)</f>
        <v>0.1343985066</v>
      </c>
      <c r="K108" s="43">
        <f t="shared" si="40"/>
        <v>0</v>
      </c>
      <c r="L108" s="29"/>
      <c r="M108" s="30">
        <f t="shared" si="48"/>
        <v>0.68264346629999995</v>
      </c>
      <c r="N108" s="30">
        <f t="shared" si="49"/>
        <v>0.68264346629999995</v>
      </c>
      <c r="O108" s="43">
        <f>IF((IFERROR(N108/((N53+O53)*100%),0))&lt;70%,MIN((MAX((N53+O53)*100%-N108,0)),(N53+O53/2)*$A108),MAX((O53+N53)*100%-N108,0)/O$113)</f>
        <v>1.5633708263501304E-2</v>
      </c>
      <c r="P108" s="43">
        <f t="shared" si="42"/>
        <v>0</v>
      </c>
      <c r="Q108" s="29"/>
      <c r="R108" s="30">
        <f t="shared" si="50"/>
        <v>0.69827717456350125</v>
      </c>
      <c r="S108" s="30">
        <f t="shared" si="51"/>
        <v>0.69827717456350125</v>
      </c>
      <c r="T108" s="43">
        <f>IF((IFERROR(S108/((S53+T53)*100%),0))&lt;70%,MIN((MAX((S53+T53)*100%-S108,0)),(S53+T53/2)*$A108),MAX((T53+S53)*100%-S108,0)/T$113)</f>
        <v>1.5633708263501307E-2</v>
      </c>
      <c r="U108" s="43">
        <f t="shared" si="44"/>
        <v>0</v>
      </c>
      <c r="V108" s="29"/>
      <c r="W108" s="30">
        <f t="shared" si="52"/>
        <v>0.71391088282700255</v>
      </c>
    </row>
    <row r="109" spans="1:23" x14ac:dyDescent="0.3">
      <c r="A109" s="46">
        <f t="shared" si="45"/>
        <v>0.3</v>
      </c>
      <c r="B109" s="41">
        <f t="shared" si="53"/>
        <v>15</v>
      </c>
      <c r="C109" s="28" t="s">
        <v>14</v>
      </c>
      <c r="D109" s="45">
        <f t="shared" si="36"/>
        <v>0</v>
      </c>
      <c r="E109" s="43">
        <f>IF((IFERROR(D109/((D54+E54)*100%),0))&lt;70%,MIN((MAX((D54+E54)*100%-D109,0)),(D54+E54/2)*$A109),MAX((E54+D54)*100%-D109,0)/E$113)</f>
        <v>0</v>
      </c>
      <c r="F109" s="43">
        <f t="shared" si="38"/>
        <v>0</v>
      </c>
      <c r="G109" s="44"/>
      <c r="H109" s="45">
        <f t="shared" si="46"/>
        <v>0</v>
      </c>
      <c r="I109" s="30">
        <f t="shared" si="47"/>
        <v>0</v>
      </c>
      <c r="J109" s="43">
        <f>IF((IFERROR(I109/((I54+J54)*100%),0))&lt;70%,MIN((MAX((I54+J54)*100%-I109,0)),(I54+J54/2)*$A109),MAX((J54+I54)*100%-I109,0)/J$113)</f>
        <v>0</v>
      </c>
      <c r="K109" s="43">
        <f t="shared" si="40"/>
        <v>0</v>
      </c>
      <c r="L109" s="29"/>
      <c r="M109" s="30">
        <f t="shared" si="48"/>
        <v>0</v>
      </c>
      <c r="N109" s="30">
        <f t="shared" si="49"/>
        <v>0</v>
      </c>
      <c r="O109" s="43">
        <f>IF((IFERROR(N109/((N54+O54)*100%),0))&lt;70%,MIN((MAX((N54+O54)*100%-N109,0)),(N54+O54/2)*$A109),MAX((O54+N54)*100%-N109,0)/O$113)</f>
        <v>0</v>
      </c>
      <c r="P109" s="43">
        <f t="shared" si="42"/>
        <v>0</v>
      </c>
      <c r="Q109" s="29"/>
      <c r="R109" s="30">
        <f t="shared" si="50"/>
        <v>0</v>
      </c>
      <c r="S109" s="30">
        <f t="shared" si="51"/>
        <v>0</v>
      </c>
      <c r="T109" s="43">
        <f>IF((IFERROR(S109/((S54+T54)*100%),0))&lt;70%,MIN((MAX((S54+T54)*100%-S109,0)),(S54+T54/2)*$A109),MAX((T54+S54)*100%-S109,0)/T$113)</f>
        <v>0</v>
      </c>
      <c r="U109" s="43">
        <f t="shared" si="44"/>
        <v>0</v>
      </c>
      <c r="V109" s="29"/>
      <c r="W109" s="30">
        <f t="shared" si="52"/>
        <v>0</v>
      </c>
    </row>
    <row r="110" spans="1:23" x14ac:dyDescent="0.3">
      <c r="A110" s="46">
        <f t="shared" si="45"/>
        <v>0.3</v>
      </c>
      <c r="B110" s="41">
        <f t="shared" si="53"/>
        <v>16</v>
      </c>
      <c r="C110" s="28" t="s">
        <v>15</v>
      </c>
      <c r="D110" s="45">
        <f t="shared" si="36"/>
        <v>0</v>
      </c>
      <c r="E110" s="43">
        <f>IF((IFERROR(D110/((D55+E55)*100%),0))&lt;70%,MIN((MAX((D55+E55)*100%-D110,0)),(D55+E55/2)*$A110),MAX((E55+D55)*100%-D110,0)/E$113)</f>
        <v>0</v>
      </c>
      <c r="F110" s="43">
        <f t="shared" si="38"/>
        <v>0</v>
      </c>
      <c r="G110" s="44"/>
      <c r="H110" s="45">
        <f t="shared" si="46"/>
        <v>0</v>
      </c>
      <c r="I110" s="30">
        <f t="shared" si="47"/>
        <v>0</v>
      </c>
      <c r="J110" s="43">
        <f>IF((IFERROR(I110/((I55+J55)*100%),0))&lt;70%,MIN((MAX((I55+J55)*100%-I110,0)),(I55+J55/2)*$A110),MAX((J55+I55)*100%-I110,0)/J$113)</f>
        <v>0</v>
      </c>
      <c r="K110" s="43">
        <f t="shared" si="40"/>
        <v>0</v>
      </c>
      <c r="L110" s="29"/>
      <c r="M110" s="30">
        <f t="shared" si="48"/>
        <v>0</v>
      </c>
      <c r="N110" s="30">
        <f t="shared" si="49"/>
        <v>0</v>
      </c>
      <c r="O110" s="43">
        <f>IF((IFERROR(N110/((N55+O55)*100%),0))&lt;70%,MIN((MAX((N55+O55)*100%-N110,0)),(N55+O55/2)*$A110),MAX((O55+N55)*100%-N110,0)/O$113)</f>
        <v>0</v>
      </c>
      <c r="P110" s="43">
        <f t="shared" si="42"/>
        <v>0</v>
      </c>
      <c r="Q110" s="29"/>
      <c r="R110" s="30">
        <f t="shared" si="50"/>
        <v>0</v>
      </c>
      <c r="S110" s="30">
        <f t="shared" si="51"/>
        <v>0</v>
      </c>
      <c r="T110" s="43">
        <f>IF((IFERROR(S110/((S55+T55)*100%),0))&lt;70%,MIN((MAX((S55+T55)*100%-S110,0)),(S55+T55/2)*$A110),MAX((T55+S55)*100%-S110,0)/T$113)</f>
        <v>0</v>
      </c>
      <c r="U110" s="43">
        <f t="shared" si="44"/>
        <v>0</v>
      </c>
      <c r="V110" s="29"/>
      <c r="W110" s="30">
        <f t="shared" si="52"/>
        <v>0</v>
      </c>
    </row>
    <row r="111" spans="1:23" x14ac:dyDescent="0.3">
      <c r="A111" s="46">
        <f t="shared" si="45"/>
        <v>3.3399999999999999E-2</v>
      </c>
      <c r="B111" s="41">
        <f t="shared" si="53"/>
        <v>17</v>
      </c>
      <c r="C111" s="28" t="s">
        <v>16</v>
      </c>
      <c r="D111" s="45">
        <f t="shared" si="36"/>
        <v>0</v>
      </c>
      <c r="E111" s="43">
        <f t="shared" si="37"/>
        <v>0</v>
      </c>
      <c r="F111" s="43">
        <f t="shared" si="38"/>
        <v>0</v>
      </c>
      <c r="G111" s="44"/>
      <c r="H111" s="45">
        <f t="shared" si="46"/>
        <v>0</v>
      </c>
      <c r="I111" s="30">
        <f t="shared" si="47"/>
        <v>0</v>
      </c>
      <c r="J111" s="43">
        <f t="shared" ref="J111" si="54">IF((IFERROR(I111/((I56+J56)*90%),0))&lt;70%,MIN((MAX((I56+J56)*90%-I111,0)),(I56+J56/2)*$A111),MAX((J56+I56)*90%-I111,0)/J$113)</f>
        <v>0</v>
      </c>
      <c r="K111" s="43">
        <f t="shared" si="40"/>
        <v>0</v>
      </c>
      <c r="L111" s="29"/>
      <c r="M111" s="30">
        <f t="shared" si="48"/>
        <v>0</v>
      </c>
      <c r="N111" s="30">
        <f t="shared" si="49"/>
        <v>0</v>
      </c>
      <c r="O111" s="43">
        <f t="shared" ref="O111" si="55">IF((IFERROR(N111/((N56+O56)*90%),0))&lt;70%,MIN((MAX((N56+O56)*90%-N111,0)),(N56+O56/2)*$A111),MAX((O56+N56)*90%-N111,0)/O$113)</f>
        <v>0</v>
      </c>
      <c r="P111" s="43">
        <f t="shared" si="42"/>
        <v>0</v>
      </c>
      <c r="Q111" s="29"/>
      <c r="R111" s="30">
        <f t="shared" si="50"/>
        <v>0</v>
      </c>
      <c r="S111" s="30">
        <f t="shared" si="51"/>
        <v>0</v>
      </c>
      <c r="T111" s="43">
        <f t="shared" ref="T111" si="56">IF((IFERROR(S111/((S56+T56)*90%),0))&lt;70%,MIN((MAX((S56+T56)*90%-S111,0)),(S56+T56/2)*$A111),MAX((T56+S56)*90%-S111,0)/T$113)</f>
        <v>0</v>
      </c>
      <c r="U111" s="43">
        <f t="shared" si="44"/>
        <v>0</v>
      </c>
      <c r="V111" s="29"/>
      <c r="W111" s="30">
        <f t="shared" si="52"/>
        <v>0</v>
      </c>
    </row>
    <row r="112" spans="1:23" ht="16" x14ac:dyDescent="0.3">
      <c r="B112" s="34"/>
      <c r="C112" s="35" t="s">
        <v>17</v>
      </c>
      <c r="D112" s="36">
        <f t="shared" ref="D112:W112" si="57">SUM(D95:D111)</f>
        <v>493.18993418371878</v>
      </c>
      <c r="E112" s="36">
        <f t="shared" si="57"/>
        <v>1.7737389474072214</v>
      </c>
      <c r="F112" s="36">
        <f t="shared" si="57"/>
        <v>0</v>
      </c>
      <c r="G112" s="36">
        <f t="shared" si="57"/>
        <v>0</v>
      </c>
      <c r="H112" s="36">
        <f t="shared" si="57"/>
        <v>494.96367313112603</v>
      </c>
      <c r="I112" s="36">
        <f t="shared" si="57"/>
        <v>494.96367313112603</v>
      </c>
      <c r="J112" s="36">
        <f t="shared" si="57"/>
        <v>1.7737389474072214</v>
      </c>
      <c r="K112" s="36">
        <f t="shared" si="57"/>
        <v>0</v>
      </c>
      <c r="L112" s="36">
        <f t="shared" si="57"/>
        <v>0</v>
      </c>
      <c r="M112" s="36">
        <f t="shared" si="57"/>
        <v>496.73741207853323</v>
      </c>
      <c r="N112" s="36">
        <f t="shared" si="57"/>
        <v>496.73741207853323</v>
      </c>
      <c r="O112" s="36">
        <f t="shared" si="57"/>
        <v>1.6549741490707228</v>
      </c>
      <c r="P112" s="36">
        <f t="shared" si="57"/>
        <v>0</v>
      </c>
      <c r="Q112" s="36">
        <f t="shared" si="57"/>
        <v>0</v>
      </c>
      <c r="R112" s="36">
        <f t="shared" si="57"/>
        <v>498.39238622760394</v>
      </c>
      <c r="S112" s="36">
        <f t="shared" si="57"/>
        <v>498.39238622760394</v>
      </c>
      <c r="T112" s="36">
        <f t="shared" si="57"/>
        <v>1.6549741490707228</v>
      </c>
      <c r="U112" s="36">
        <f t="shared" si="57"/>
        <v>0</v>
      </c>
      <c r="V112" s="36">
        <f t="shared" si="57"/>
        <v>0</v>
      </c>
      <c r="W112" s="36">
        <f t="shared" si="57"/>
        <v>500.04736037667465</v>
      </c>
    </row>
    <row r="113" spans="2:23" ht="16" x14ac:dyDescent="0.3">
      <c r="B113" s="38"/>
      <c r="C113" s="51"/>
      <c r="D113" s="54"/>
      <c r="E113" s="53">
        <f>T86-1</f>
        <v>15.646575342465752</v>
      </c>
      <c r="F113" s="54"/>
      <c r="G113" s="54"/>
      <c r="H113" s="54"/>
      <c r="J113" s="53">
        <f>E113-1</f>
        <v>14.646575342465752</v>
      </c>
      <c r="O113" s="53">
        <f>J113-1</f>
        <v>13.646575342465752</v>
      </c>
      <c r="T113" s="53">
        <f>O113-1</f>
        <v>12.646575342465752</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8">D14-D68</f>
        <v>0</v>
      </c>
      <c r="E122" s="43">
        <f t="shared" si="58"/>
        <v>0</v>
      </c>
      <c r="F122" s="43">
        <f t="shared" si="58"/>
        <v>0</v>
      </c>
      <c r="G122" s="43">
        <f t="shared" si="58"/>
        <v>0</v>
      </c>
      <c r="H122" s="43">
        <f>D122+E122-F122-G122</f>
        <v>0</v>
      </c>
      <c r="I122" s="43">
        <f t="shared" ref="I122:L137" si="59">I14-I68</f>
        <v>0</v>
      </c>
      <c r="J122" s="43">
        <f t="shared" si="59"/>
        <v>0</v>
      </c>
      <c r="K122" s="43">
        <f t="shared" si="59"/>
        <v>0</v>
      </c>
      <c r="L122" s="43">
        <f t="shared" si="59"/>
        <v>0</v>
      </c>
      <c r="M122" s="45">
        <f>I122+J122-K122-L122</f>
        <v>0</v>
      </c>
      <c r="N122" s="43">
        <f t="shared" ref="N122:Q137" si="60">N14-N68</f>
        <v>0</v>
      </c>
      <c r="O122" s="43">
        <f t="shared" si="60"/>
        <v>0</v>
      </c>
      <c r="P122" s="43">
        <f t="shared" si="60"/>
        <v>0</v>
      </c>
      <c r="Q122" s="43">
        <f t="shared" si="60"/>
        <v>0</v>
      </c>
      <c r="R122" s="43">
        <f>N122+O122-P122-Q122</f>
        <v>0</v>
      </c>
      <c r="S122" s="43">
        <f t="shared" ref="S122:V137" si="61">S14-S68</f>
        <v>0</v>
      </c>
      <c r="T122" s="43">
        <f t="shared" si="61"/>
        <v>0</v>
      </c>
      <c r="U122" s="43">
        <f t="shared" si="61"/>
        <v>0</v>
      </c>
      <c r="V122" s="43">
        <f t="shared" si="61"/>
        <v>0</v>
      </c>
      <c r="W122" s="45">
        <f>S122+T122-U122-V122</f>
        <v>0</v>
      </c>
    </row>
    <row r="123" spans="2:23" x14ac:dyDescent="0.3">
      <c r="B123" s="41">
        <f>B122+1</f>
        <v>2</v>
      </c>
      <c r="C123" s="42" t="s">
        <v>1</v>
      </c>
      <c r="D123" s="43">
        <f t="shared" si="58"/>
        <v>-23.108787330895083</v>
      </c>
      <c r="E123" s="43">
        <f t="shared" si="58"/>
        <v>0</v>
      </c>
      <c r="F123" s="43">
        <f t="shared" si="58"/>
        <v>0</v>
      </c>
      <c r="G123" s="43">
        <f t="shared" si="58"/>
        <v>0</v>
      </c>
      <c r="H123" s="43">
        <f t="shared" ref="H123:H138" si="62">D123+E123-F123-G123</f>
        <v>-23.108787330895083</v>
      </c>
      <c r="I123" s="43">
        <f t="shared" si="59"/>
        <v>-23.108787330895083</v>
      </c>
      <c r="J123" s="43">
        <f t="shared" si="59"/>
        <v>2.2332679999999998</v>
      </c>
      <c r="K123" s="43">
        <f t="shared" si="59"/>
        <v>0</v>
      </c>
      <c r="L123" s="43">
        <f t="shared" si="59"/>
        <v>0</v>
      </c>
      <c r="M123" s="45">
        <f t="shared" ref="M123:M138" si="63">I123+J123-K123-L123</f>
        <v>-20.875519330895084</v>
      </c>
      <c r="N123" s="43">
        <f t="shared" si="60"/>
        <v>-20.875519330895084</v>
      </c>
      <c r="O123" s="43">
        <f t="shared" si="60"/>
        <v>0</v>
      </c>
      <c r="P123" s="43">
        <f t="shared" si="60"/>
        <v>0</v>
      </c>
      <c r="Q123" s="43">
        <f t="shared" si="60"/>
        <v>0</v>
      </c>
      <c r="R123" s="43">
        <f t="shared" ref="R123:R138" si="64">N123+O123-P123-Q123</f>
        <v>-20.875519330895084</v>
      </c>
      <c r="S123" s="43">
        <f t="shared" si="61"/>
        <v>-20.875519330895084</v>
      </c>
      <c r="T123" s="43">
        <f t="shared" si="61"/>
        <v>0</v>
      </c>
      <c r="U123" s="43">
        <f t="shared" si="61"/>
        <v>0</v>
      </c>
      <c r="V123" s="43">
        <f t="shared" si="61"/>
        <v>0</v>
      </c>
      <c r="W123" s="45">
        <f t="shared" ref="W123:W138" si="65">S123+T123-U123-V123</f>
        <v>-20.875519330895084</v>
      </c>
    </row>
    <row r="124" spans="2:23" x14ac:dyDescent="0.3">
      <c r="B124" s="41">
        <f t="shared" ref="B124:B138" si="66">B123+1</f>
        <v>3</v>
      </c>
      <c r="C124" s="42" t="s">
        <v>2</v>
      </c>
      <c r="D124" s="43">
        <f t="shared" si="58"/>
        <v>0</v>
      </c>
      <c r="E124" s="43">
        <f t="shared" si="58"/>
        <v>0</v>
      </c>
      <c r="F124" s="43">
        <f t="shared" si="58"/>
        <v>0</v>
      </c>
      <c r="G124" s="43">
        <f t="shared" si="58"/>
        <v>0</v>
      </c>
      <c r="H124" s="43">
        <f t="shared" si="62"/>
        <v>0</v>
      </c>
      <c r="I124" s="43">
        <f t="shared" si="59"/>
        <v>0</v>
      </c>
      <c r="J124" s="43">
        <f t="shared" si="59"/>
        <v>0</v>
      </c>
      <c r="K124" s="43">
        <f t="shared" si="59"/>
        <v>0</v>
      </c>
      <c r="L124" s="43">
        <f t="shared" si="59"/>
        <v>0</v>
      </c>
      <c r="M124" s="45">
        <f t="shared" si="63"/>
        <v>0</v>
      </c>
      <c r="N124" s="43">
        <f t="shared" si="60"/>
        <v>0</v>
      </c>
      <c r="O124" s="43">
        <f t="shared" si="60"/>
        <v>0</v>
      </c>
      <c r="P124" s="43">
        <f t="shared" si="60"/>
        <v>0</v>
      </c>
      <c r="Q124" s="43">
        <f t="shared" si="60"/>
        <v>0</v>
      </c>
      <c r="R124" s="43">
        <f t="shared" si="64"/>
        <v>0</v>
      </c>
      <c r="S124" s="43">
        <f t="shared" si="61"/>
        <v>0</v>
      </c>
      <c r="T124" s="43">
        <f t="shared" si="61"/>
        <v>0</v>
      </c>
      <c r="U124" s="43">
        <f t="shared" si="61"/>
        <v>0</v>
      </c>
      <c r="V124" s="43">
        <f t="shared" si="61"/>
        <v>0</v>
      </c>
      <c r="W124" s="45">
        <f t="shared" si="65"/>
        <v>0</v>
      </c>
    </row>
    <row r="125" spans="2:23" x14ac:dyDescent="0.3">
      <c r="B125" s="41">
        <f t="shared" si="66"/>
        <v>4</v>
      </c>
      <c r="C125" s="42" t="s">
        <v>3</v>
      </c>
      <c r="D125" s="43">
        <f t="shared" si="58"/>
        <v>-28.809328370671452</v>
      </c>
      <c r="E125" s="43">
        <f t="shared" si="58"/>
        <v>0.68323680199999992</v>
      </c>
      <c r="F125" s="43">
        <f t="shared" si="58"/>
        <v>0</v>
      </c>
      <c r="G125" s="43">
        <f t="shared" si="58"/>
        <v>0</v>
      </c>
      <c r="H125" s="43">
        <f t="shared" si="62"/>
        <v>-28.126091568671452</v>
      </c>
      <c r="I125" s="43">
        <f t="shared" si="59"/>
        <v>-28.126091568671452</v>
      </c>
      <c r="J125" s="43">
        <f t="shared" si="59"/>
        <v>0</v>
      </c>
      <c r="K125" s="43">
        <f t="shared" si="59"/>
        <v>0</v>
      </c>
      <c r="L125" s="43">
        <f t="shared" si="59"/>
        <v>0</v>
      </c>
      <c r="M125" s="45">
        <f t="shared" si="63"/>
        <v>-28.126091568671452</v>
      </c>
      <c r="N125" s="43">
        <f t="shared" si="60"/>
        <v>-28.126091568671452</v>
      </c>
      <c r="O125" s="43">
        <f t="shared" si="60"/>
        <v>0</v>
      </c>
      <c r="P125" s="43">
        <f t="shared" si="60"/>
        <v>0</v>
      </c>
      <c r="Q125" s="43">
        <f t="shared" si="60"/>
        <v>0</v>
      </c>
      <c r="R125" s="43">
        <f t="shared" si="64"/>
        <v>-28.126091568671452</v>
      </c>
      <c r="S125" s="43">
        <f t="shared" si="61"/>
        <v>-28.126091568671452</v>
      </c>
      <c r="T125" s="43">
        <f t="shared" si="61"/>
        <v>0</v>
      </c>
      <c r="U125" s="43">
        <f t="shared" si="61"/>
        <v>0</v>
      </c>
      <c r="V125" s="43">
        <f t="shared" si="61"/>
        <v>0</v>
      </c>
      <c r="W125" s="45">
        <f t="shared" si="65"/>
        <v>-28.126091568671452</v>
      </c>
    </row>
    <row r="126" spans="2:23" x14ac:dyDescent="0.3">
      <c r="B126" s="41">
        <f t="shared" si="66"/>
        <v>5</v>
      </c>
      <c r="C126" s="42" t="s">
        <v>4</v>
      </c>
      <c r="D126" s="43">
        <f t="shared" si="58"/>
        <v>-5.4199334560536805</v>
      </c>
      <c r="E126" s="43">
        <f t="shared" si="58"/>
        <v>0</v>
      </c>
      <c r="F126" s="43">
        <f t="shared" si="58"/>
        <v>0</v>
      </c>
      <c r="G126" s="43">
        <f t="shared" si="58"/>
        <v>0</v>
      </c>
      <c r="H126" s="43">
        <f t="shared" si="62"/>
        <v>-5.4199334560536805</v>
      </c>
      <c r="I126" s="43">
        <f t="shared" si="59"/>
        <v>-5.4199334560536805</v>
      </c>
      <c r="J126" s="43">
        <f t="shared" si="59"/>
        <v>46.220819116658404</v>
      </c>
      <c r="K126" s="43">
        <f t="shared" si="59"/>
        <v>0</v>
      </c>
      <c r="L126" s="43">
        <f t="shared" si="59"/>
        <v>0</v>
      </c>
      <c r="M126" s="45">
        <f t="shared" si="63"/>
        <v>40.80088566060472</v>
      </c>
      <c r="N126" s="43">
        <f t="shared" si="60"/>
        <v>40.80088566060472</v>
      </c>
      <c r="O126" s="43">
        <f t="shared" si="60"/>
        <v>0.42610473731679965</v>
      </c>
      <c r="P126" s="43">
        <f t="shared" si="60"/>
        <v>0</v>
      </c>
      <c r="Q126" s="43">
        <f t="shared" si="60"/>
        <v>0</v>
      </c>
      <c r="R126" s="43">
        <f t="shared" si="64"/>
        <v>41.226990397921519</v>
      </c>
      <c r="S126" s="43">
        <f t="shared" si="61"/>
        <v>41.226990397921526</v>
      </c>
      <c r="T126" s="43">
        <f t="shared" si="61"/>
        <v>-1.6377962626832001</v>
      </c>
      <c r="U126" s="43">
        <f t="shared" si="61"/>
        <v>0</v>
      </c>
      <c r="V126" s="43">
        <f t="shared" si="61"/>
        <v>0</v>
      </c>
      <c r="W126" s="45">
        <f t="shared" si="65"/>
        <v>39.589194135238323</v>
      </c>
    </row>
    <row r="127" spans="2:23" x14ac:dyDescent="0.3">
      <c r="B127" s="41">
        <f t="shared" si="66"/>
        <v>6</v>
      </c>
      <c r="C127" s="42" t="s">
        <v>5</v>
      </c>
      <c r="D127" s="43">
        <f t="shared" si="58"/>
        <v>-420.29665966327389</v>
      </c>
      <c r="E127" s="43">
        <f t="shared" si="58"/>
        <v>11.601230874000001</v>
      </c>
      <c r="F127" s="43">
        <f t="shared" si="58"/>
        <v>0</v>
      </c>
      <c r="G127" s="43">
        <f t="shared" si="58"/>
        <v>0</v>
      </c>
      <c r="H127" s="43">
        <f t="shared" si="62"/>
        <v>-408.69542878927388</v>
      </c>
      <c r="I127" s="43">
        <f t="shared" si="59"/>
        <v>-408.69542878927388</v>
      </c>
      <c r="J127" s="43">
        <f t="shared" si="59"/>
        <v>29.028518059</v>
      </c>
      <c r="K127" s="43">
        <f t="shared" si="59"/>
        <v>0</v>
      </c>
      <c r="L127" s="43">
        <f t="shared" si="59"/>
        <v>0</v>
      </c>
      <c r="M127" s="45">
        <f t="shared" si="63"/>
        <v>-379.66691073027386</v>
      </c>
      <c r="N127" s="43">
        <f t="shared" si="60"/>
        <v>-379.66691073027391</v>
      </c>
      <c r="O127" s="43">
        <f t="shared" si="60"/>
        <v>15.08</v>
      </c>
      <c r="P127" s="43">
        <f t="shared" si="60"/>
        <v>0</v>
      </c>
      <c r="Q127" s="43">
        <f t="shared" si="60"/>
        <v>0</v>
      </c>
      <c r="R127" s="43">
        <f t="shared" si="64"/>
        <v>-364.58691073027393</v>
      </c>
      <c r="S127" s="43">
        <f t="shared" si="61"/>
        <v>-364.58691073027387</v>
      </c>
      <c r="T127" s="43">
        <f t="shared" si="61"/>
        <v>34.449999999999996</v>
      </c>
      <c r="U127" s="43">
        <f t="shared" si="61"/>
        <v>0</v>
      </c>
      <c r="V127" s="43">
        <f t="shared" si="61"/>
        <v>0</v>
      </c>
      <c r="W127" s="45">
        <f t="shared" si="65"/>
        <v>-330.13691073027388</v>
      </c>
    </row>
    <row r="128" spans="2:23" x14ac:dyDescent="0.3">
      <c r="B128" s="41">
        <f t="shared" si="66"/>
        <v>7</v>
      </c>
      <c r="C128" s="42" t="s">
        <v>6</v>
      </c>
      <c r="D128" s="43">
        <f t="shared" si="58"/>
        <v>0</v>
      </c>
      <c r="E128" s="43">
        <f t="shared" si="58"/>
        <v>0</v>
      </c>
      <c r="F128" s="43">
        <f t="shared" si="58"/>
        <v>0</v>
      </c>
      <c r="G128" s="43">
        <f t="shared" si="58"/>
        <v>0</v>
      </c>
      <c r="H128" s="43">
        <f t="shared" si="62"/>
        <v>0</v>
      </c>
      <c r="I128" s="43">
        <f t="shared" si="59"/>
        <v>0</v>
      </c>
      <c r="J128" s="43">
        <f t="shared" si="59"/>
        <v>0</v>
      </c>
      <c r="K128" s="43">
        <f t="shared" si="59"/>
        <v>0</v>
      </c>
      <c r="L128" s="43">
        <f t="shared" si="59"/>
        <v>0</v>
      </c>
      <c r="M128" s="45">
        <f t="shared" si="63"/>
        <v>0</v>
      </c>
      <c r="N128" s="43">
        <f t="shared" si="60"/>
        <v>0</v>
      </c>
      <c r="O128" s="43">
        <f t="shared" si="60"/>
        <v>0</v>
      </c>
      <c r="P128" s="43">
        <f t="shared" si="60"/>
        <v>0</v>
      </c>
      <c r="Q128" s="43">
        <f t="shared" si="60"/>
        <v>0</v>
      </c>
      <c r="R128" s="43">
        <f t="shared" si="64"/>
        <v>0</v>
      </c>
      <c r="S128" s="43">
        <f t="shared" si="61"/>
        <v>0</v>
      </c>
      <c r="T128" s="43">
        <f t="shared" si="61"/>
        <v>0</v>
      </c>
      <c r="U128" s="43">
        <f t="shared" si="61"/>
        <v>0</v>
      </c>
      <c r="V128" s="43">
        <f t="shared" si="61"/>
        <v>0</v>
      </c>
      <c r="W128" s="45">
        <f t="shared" si="65"/>
        <v>0</v>
      </c>
    </row>
    <row r="129" spans="2:33" x14ac:dyDescent="0.3">
      <c r="B129" s="41">
        <f t="shared" si="66"/>
        <v>8</v>
      </c>
      <c r="C129" s="42" t="s">
        <v>7</v>
      </c>
      <c r="D129" s="43">
        <f t="shared" si="58"/>
        <v>0</v>
      </c>
      <c r="E129" s="43">
        <f t="shared" si="58"/>
        <v>0</v>
      </c>
      <c r="F129" s="43">
        <f t="shared" si="58"/>
        <v>0</v>
      </c>
      <c r="G129" s="43">
        <f t="shared" si="58"/>
        <v>0</v>
      </c>
      <c r="H129" s="43">
        <f t="shared" si="62"/>
        <v>0</v>
      </c>
      <c r="I129" s="43">
        <f t="shared" si="59"/>
        <v>0</v>
      </c>
      <c r="J129" s="43">
        <f t="shared" si="59"/>
        <v>0</v>
      </c>
      <c r="K129" s="43">
        <f t="shared" si="59"/>
        <v>0</v>
      </c>
      <c r="L129" s="43">
        <f t="shared" si="59"/>
        <v>0</v>
      </c>
      <c r="M129" s="45">
        <f t="shared" si="63"/>
        <v>0</v>
      </c>
      <c r="N129" s="43">
        <f t="shared" si="60"/>
        <v>0</v>
      </c>
      <c r="O129" s="43">
        <f t="shared" si="60"/>
        <v>0</v>
      </c>
      <c r="P129" s="43">
        <f t="shared" si="60"/>
        <v>0</v>
      </c>
      <c r="Q129" s="43">
        <f t="shared" si="60"/>
        <v>0</v>
      </c>
      <c r="R129" s="43">
        <f t="shared" si="64"/>
        <v>0</v>
      </c>
      <c r="S129" s="43">
        <f t="shared" si="61"/>
        <v>0</v>
      </c>
      <c r="T129" s="43">
        <f t="shared" si="61"/>
        <v>0</v>
      </c>
      <c r="U129" s="43">
        <f t="shared" si="61"/>
        <v>0</v>
      </c>
      <c r="V129" s="43">
        <f t="shared" si="61"/>
        <v>0</v>
      </c>
      <c r="W129" s="45">
        <f t="shared" si="65"/>
        <v>0</v>
      </c>
    </row>
    <row r="130" spans="2:33" x14ac:dyDescent="0.3">
      <c r="B130" s="41">
        <f t="shared" si="66"/>
        <v>9</v>
      </c>
      <c r="C130" s="42" t="s">
        <v>8</v>
      </c>
      <c r="D130" s="43">
        <f t="shared" si="58"/>
        <v>-10.965103820676342</v>
      </c>
      <c r="E130" s="43">
        <f t="shared" si="58"/>
        <v>0</v>
      </c>
      <c r="F130" s="43">
        <f t="shared" si="58"/>
        <v>0</v>
      </c>
      <c r="G130" s="43">
        <f t="shared" si="58"/>
        <v>0</v>
      </c>
      <c r="H130" s="43">
        <f t="shared" si="62"/>
        <v>-10.965103820676342</v>
      </c>
      <c r="I130" s="43">
        <f t="shared" si="59"/>
        <v>-10.965103820676342</v>
      </c>
      <c r="J130" s="43">
        <f t="shared" si="59"/>
        <v>0</v>
      </c>
      <c r="K130" s="43">
        <f t="shared" si="59"/>
        <v>0</v>
      </c>
      <c r="L130" s="43">
        <f t="shared" si="59"/>
        <v>0</v>
      </c>
      <c r="M130" s="45">
        <f t="shared" si="63"/>
        <v>-10.965103820676342</v>
      </c>
      <c r="N130" s="43">
        <f t="shared" si="60"/>
        <v>-10.965103820676342</v>
      </c>
      <c r="O130" s="43">
        <f t="shared" si="60"/>
        <v>0</v>
      </c>
      <c r="P130" s="43">
        <f t="shared" si="60"/>
        <v>0</v>
      </c>
      <c r="Q130" s="43">
        <f t="shared" si="60"/>
        <v>0</v>
      </c>
      <c r="R130" s="43">
        <f t="shared" si="64"/>
        <v>-10.965103820676342</v>
      </c>
      <c r="S130" s="43">
        <f t="shared" si="61"/>
        <v>-10.965103820676342</v>
      </c>
      <c r="T130" s="43">
        <f t="shared" si="61"/>
        <v>0</v>
      </c>
      <c r="U130" s="43">
        <f t="shared" si="61"/>
        <v>0</v>
      </c>
      <c r="V130" s="43">
        <f t="shared" si="61"/>
        <v>0</v>
      </c>
      <c r="W130" s="45">
        <f t="shared" si="65"/>
        <v>-10.965103820676342</v>
      </c>
    </row>
    <row r="131" spans="2:33" x14ac:dyDescent="0.3">
      <c r="B131" s="41">
        <f t="shared" si="66"/>
        <v>10</v>
      </c>
      <c r="C131" s="42" t="s">
        <v>9</v>
      </c>
      <c r="D131" s="43">
        <f t="shared" si="58"/>
        <v>0</v>
      </c>
      <c r="E131" s="43">
        <f t="shared" si="58"/>
        <v>0</v>
      </c>
      <c r="F131" s="43">
        <f t="shared" si="58"/>
        <v>0</v>
      </c>
      <c r="G131" s="43">
        <f t="shared" si="58"/>
        <v>0</v>
      </c>
      <c r="H131" s="43">
        <f t="shared" si="62"/>
        <v>0</v>
      </c>
      <c r="I131" s="43">
        <f t="shared" si="59"/>
        <v>0</v>
      </c>
      <c r="J131" s="43">
        <f t="shared" si="59"/>
        <v>0</v>
      </c>
      <c r="K131" s="43">
        <f t="shared" si="59"/>
        <v>0</v>
      </c>
      <c r="L131" s="43">
        <f t="shared" si="59"/>
        <v>0</v>
      </c>
      <c r="M131" s="45">
        <f t="shared" si="63"/>
        <v>0</v>
      </c>
      <c r="N131" s="43">
        <f t="shared" si="60"/>
        <v>0</v>
      </c>
      <c r="O131" s="43">
        <f t="shared" si="60"/>
        <v>0</v>
      </c>
      <c r="P131" s="43">
        <f t="shared" si="60"/>
        <v>0</v>
      </c>
      <c r="Q131" s="43">
        <f t="shared" si="60"/>
        <v>0</v>
      </c>
      <c r="R131" s="43">
        <f t="shared" si="64"/>
        <v>0</v>
      </c>
      <c r="S131" s="43">
        <f t="shared" si="61"/>
        <v>0</v>
      </c>
      <c r="T131" s="43">
        <f t="shared" si="61"/>
        <v>0</v>
      </c>
      <c r="U131" s="43">
        <f t="shared" si="61"/>
        <v>0</v>
      </c>
      <c r="V131" s="43">
        <f t="shared" si="61"/>
        <v>0</v>
      </c>
      <c r="W131" s="45">
        <f t="shared" si="65"/>
        <v>0</v>
      </c>
    </row>
    <row r="132" spans="2:33" x14ac:dyDescent="0.3">
      <c r="B132" s="41">
        <f t="shared" si="66"/>
        <v>11</v>
      </c>
      <c r="C132" s="42" t="s">
        <v>10</v>
      </c>
      <c r="D132" s="43">
        <f t="shared" si="58"/>
        <v>-0.14495389796824823</v>
      </c>
      <c r="E132" s="43">
        <f t="shared" si="58"/>
        <v>3.8904069999999994E-3</v>
      </c>
      <c r="F132" s="43">
        <f t="shared" si="58"/>
        <v>0</v>
      </c>
      <c r="G132" s="43">
        <f t="shared" si="58"/>
        <v>0</v>
      </c>
      <c r="H132" s="43">
        <f t="shared" si="62"/>
        <v>-0.14106349096824822</v>
      </c>
      <c r="I132" s="43">
        <f t="shared" si="59"/>
        <v>-0.14106349096824822</v>
      </c>
      <c r="J132" s="43">
        <f t="shared" si="59"/>
        <v>0.18761822787597865</v>
      </c>
      <c r="K132" s="43">
        <f t="shared" si="59"/>
        <v>0</v>
      </c>
      <c r="L132" s="43">
        <f t="shared" si="59"/>
        <v>0</v>
      </c>
      <c r="M132" s="45">
        <f t="shared" si="63"/>
        <v>4.6554736907730432E-2</v>
      </c>
      <c r="N132" s="43">
        <f t="shared" si="60"/>
        <v>4.6554736907730432E-2</v>
      </c>
      <c r="O132" s="43">
        <f t="shared" si="60"/>
        <v>-1.5441781240213641E-3</v>
      </c>
      <c r="P132" s="43">
        <f t="shared" si="60"/>
        <v>0</v>
      </c>
      <c r="Q132" s="43">
        <f t="shared" si="60"/>
        <v>0</v>
      </c>
      <c r="R132" s="43">
        <f t="shared" si="64"/>
        <v>4.5010558783709069E-2</v>
      </c>
      <c r="S132" s="43">
        <f t="shared" si="61"/>
        <v>4.5010558783709076E-2</v>
      </c>
      <c r="T132" s="43">
        <f t="shared" si="61"/>
        <v>-1.5441781240213646E-3</v>
      </c>
      <c r="U132" s="43">
        <f t="shared" si="61"/>
        <v>0</v>
      </c>
      <c r="V132" s="43">
        <f t="shared" si="61"/>
        <v>0</v>
      </c>
      <c r="W132" s="45">
        <f t="shared" si="65"/>
        <v>4.3466380659687713E-2</v>
      </c>
    </row>
    <row r="133" spans="2:33" x14ac:dyDescent="0.3">
      <c r="B133" s="41">
        <f t="shared" si="66"/>
        <v>12</v>
      </c>
      <c r="C133" s="42" t="s">
        <v>11</v>
      </c>
      <c r="D133" s="43">
        <f t="shared" si="58"/>
        <v>0</v>
      </c>
      <c r="E133" s="43">
        <f t="shared" si="58"/>
        <v>0</v>
      </c>
      <c r="F133" s="43">
        <f t="shared" si="58"/>
        <v>0</v>
      </c>
      <c r="G133" s="43">
        <f t="shared" si="58"/>
        <v>0</v>
      </c>
      <c r="H133" s="43">
        <f t="shared" si="62"/>
        <v>0</v>
      </c>
      <c r="I133" s="43">
        <f t="shared" si="59"/>
        <v>0</v>
      </c>
      <c r="J133" s="43">
        <f t="shared" si="59"/>
        <v>0</v>
      </c>
      <c r="K133" s="43">
        <f t="shared" si="59"/>
        <v>0</v>
      </c>
      <c r="L133" s="43">
        <f t="shared" si="59"/>
        <v>0</v>
      </c>
      <c r="M133" s="45">
        <f t="shared" si="63"/>
        <v>0</v>
      </c>
      <c r="N133" s="43">
        <f t="shared" si="60"/>
        <v>0</v>
      </c>
      <c r="O133" s="43">
        <f t="shared" si="60"/>
        <v>0</v>
      </c>
      <c r="P133" s="43">
        <f t="shared" si="60"/>
        <v>0</v>
      </c>
      <c r="Q133" s="43">
        <f t="shared" si="60"/>
        <v>0</v>
      </c>
      <c r="R133" s="43">
        <f t="shared" si="64"/>
        <v>0</v>
      </c>
      <c r="S133" s="43">
        <f t="shared" si="61"/>
        <v>0</v>
      </c>
      <c r="T133" s="43">
        <f t="shared" si="61"/>
        <v>0</v>
      </c>
      <c r="U133" s="43">
        <f t="shared" si="61"/>
        <v>0</v>
      </c>
      <c r="V133" s="43">
        <f t="shared" si="61"/>
        <v>0</v>
      </c>
      <c r="W133" s="45">
        <f t="shared" si="65"/>
        <v>0</v>
      </c>
    </row>
    <row r="134" spans="2:33" x14ac:dyDescent="0.3">
      <c r="B134" s="41">
        <f t="shared" si="66"/>
        <v>13</v>
      </c>
      <c r="C134" s="28" t="s">
        <v>12</v>
      </c>
      <c r="D134" s="43">
        <f t="shared" si="58"/>
        <v>0</v>
      </c>
      <c r="E134" s="43">
        <f t="shared" si="58"/>
        <v>0</v>
      </c>
      <c r="F134" s="43">
        <f t="shared" si="58"/>
        <v>0</v>
      </c>
      <c r="G134" s="43">
        <f t="shared" si="58"/>
        <v>0</v>
      </c>
      <c r="H134" s="43">
        <f t="shared" si="62"/>
        <v>0</v>
      </c>
      <c r="I134" s="43">
        <f t="shared" si="59"/>
        <v>0</v>
      </c>
      <c r="J134" s="43">
        <f t="shared" si="59"/>
        <v>0</v>
      </c>
      <c r="K134" s="43">
        <f t="shared" si="59"/>
        <v>0</v>
      </c>
      <c r="L134" s="43">
        <f t="shared" si="59"/>
        <v>0</v>
      </c>
      <c r="M134" s="45">
        <f t="shared" si="63"/>
        <v>0</v>
      </c>
      <c r="N134" s="43">
        <f t="shared" si="60"/>
        <v>0</v>
      </c>
      <c r="O134" s="43">
        <f t="shared" si="60"/>
        <v>0</v>
      </c>
      <c r="P134" s="43">
        <f t="shared" si="60"/>
        <v>0</v>
      </c>
      <c r="Q134" s="43">
        <f t="shared" si="60"/>
        <v>0</v>
      </c>
      <c r="R134" s="43">
        <f t="shared" si="64"/>
        <v>0</v>
      </c>
      <c r="S134" s="43">
        <f t="shared" si="61"/>
        <v>0</v>
      </c>
      <c r="T134" s="43">
        <f t="shared" si="61"/>
        <v>0</v>
      </c>
      <c r="U134" s="43">
        <f t="shared" si="61"/>
        <v>0</v>
      </c>
      <c r="V134" s="43">
        <f t="shared" si="61"/>
        <v>0</v>
      </c>
      <c r="W134" s="45">
        <f t="shared" si="65"/>
        <v>0</v>
      </c>
    </row>
    <row r="135" spans="2:33" x14ac:dyDescent="0.3">
      <c r="B135" s="41">
        <f t="shared" si="66"/>
        <v>14</v>
      </c>
      <c r="C135" s="28" t="s">
        <v>13</v>
      </c>
      <c r="D135" s="43">
        <f t="shared" si="58"/>
        <v>0</v>
      </c>
      <c r="E135" s="43">
        <f t="shared" si="58"/>
        <v>0.48007615070000004</v>
      </c>
      <c r="F135" s="43">
        <f t="shared" si="58"/>
        <v>0</v>
      </c>
      <c r="G135" s="43">
        <f t="shared" si="58"/>
        <v>0</v>
      </c>
      <c r="H135" s="43">
        <f t="shared" si="62"/>
        <v>0.48007615070000004</v>
      </c>
      <c r="I135" s="43">
        <f t="shared" si="59"/>
        <v>0.48007615070000004</v>
      </c>
      <c r="J135" s="43">
        <f t="shared" si="59"/>
        <v>0.27086445339999998</v>
      </c>
      <c r="K135" s="43">
        <f t="shared" si="59"/>
        <v>0</v>
      </c>
      <c r="L135" s="43">
        <f t="shared" si="59"/>
        <v>0</v>
      </c>
      <c r="M135" s="45">
        <f t="shared" si="63"/>
        <v>0.75094060409999996</v>
      </c>
      <c r="N135" s="43">
        <f t="shared" si="60"/>
        <v>0.75094060409999996</v>
      </c>
      <c r="O135" s="43">
        <f t="shared" si="60"/>
        <v>-0.1343985066</v>
      </c>
      <c r="P135" s="43">
        <f t="shared" si="60"/>
        <v>0</v>
      </c>
      <c r="Q135" s="43">
        <f t="shared" si="60"/>
        <v>0</v>
      </c>
      <c r="R135" s="43">
        <f t="shared" si="64"/>
        <v>0.6165420975</v>
      </c>
      <c r="S135" s="43">
        <f t="shared" si="61"/>
        <v>0.6165420975</v>
      </c>
      <c r="T135" s="43">
        <f t="shared" si="61"/>
        <v>-0.1343985066</v>
      </c>
      <c r="U135" s="43">
        <f t="shared" si="61"/>
        <v>0</v>
      </c>
      <c r="V135" s="43">
        <f t="shared" si="61"/>
        <v>0</v>
      </c>
      <c r="W135" s="45">
        <f t="shared" si="65"/>
        <v>0.48214359090000003</v>
      </c>
    </row>
    <row r="136" spans="2:33" x14ac:dyDescent="0.3">
      <c r="B136" s="41">
        <f t="shared" si="66"/>
        <v>15</v>
      </c>
      <c r="C136" s="28" t="s">
        <v>14</v>
      </c>
      <c r="D136" s="43">
        <f t="shared" si="58"/>
        <v>0</v>
      </c>
      <c r="E136" s="43">
        <f t="shared" si="58"/>
        <v>0</v>
      </c>
      <c r="F136" s="43">
        <f t="shared" si="58"/>
        <v>0</v>
      </c>
      <c r="G136" s="43">
        <f t="shared" si="58"/>
        <v>0</v>
      </c>
      <c r="H136" s="43">
        <f t="shared" si="62"/>
        <v>0</v>
      </c>
      <c r="I136" s="43">
        <f t="shared" si="59"/>
        <v>0</v>
      </c>
      <c r="J136" s="43">
        <f t="shared" si="59"/>
        <v>0</v>
      </c>
      <c r="K136" s="43">
        <f t="shared" si="59"/>
        <v>0</v>
      </c>
      <c r="L136" s="43">
        <f t="shared" si="59"/>
        <v>0</v>
      </c>
      <c r="M136" s="45">
        <f t="shared" si="63"/>
        <v>0</v>
      </c>
      <c r="N136" s="43">
        <f t="shared" si="60"/>
        <v>0</v>
      </c>
      <c r="O136" s="43">
        <f t="shared" si="60"/>
        <v>0</v>
      </c>
      <c r="P136" s="43">
        <f t="shared" si="60"/>
        <v>0</v>
      </c>
      <c r="Q136" s="43">
        <f t="shared" si="60"/>
        <v>0</v>
      </c>
      <c r="R136" s="43">
        <f t="shared" si="64"/>
        <v>0</v>
      </c>
      <c r="S136" s="43">
        <f t="shared" si="61"/>
        <v>0</v>
      </c>
      <c r="T136" s="43">
        <f t="shared" si="61"/>
        <v>0</v>
      </c>
      <c r="U136" s="43">
        <f t="shared" si="61"/>
        <v>0</v>
      </c>
      <c r="V136" s="43">
        <f t="shared" si="61"/>
        <v>0</v>
      </c>
      <c r="W136" s="45">
        <f t="shared" si="65"/>
        <v>0</v>
      </c>
    </row>
    <row r="137" spans="2:33" x14ac:dyDescent="0.3">
      <c r="B137" s="41">
        <f t="shared" si="66"/>
        <v>16</v>
      </c>
      <c r="C137" s="28" t="s">
        <v>15</v>
      </c>
      <c r="D137" s="43">
        <f t="shared" si="58"/>
        <v>0</v>
      </c>
      <c r="E137" s="43">
        <f t="shared" si="58"/>
        <v>0</v>
      </c>
      <c r="F137" s="43">
        <f t="shared" si="58"/>
        <v>0</v>
      </c>
      <c r="G137" s="43">
        <f t="shared" si="58"/>
        <v>0</v>
      </c>
      <c r="H137" s="43">
        <f t="shared" si="62"/>
        <v>0</v>
      </c>
      <c r="I137" s="43">
        <f t="shared" si="59"/>
        <v>0</v>
      </c>
      <c r="J137" s="43">
        <f t="shared" si="59"/>
        <v>0</v>
      </c>
      <c r="K137" s="43">
        <f t="shared" si="59"/>
        <v>0</v>
      </c>
      <c r="L137" s="43">
        <f t="shared" si="59"/>
        <v>0</v>
      </c>
      <c r="M137" s="45">
        <f t="shared" si="63"/>
        <v>0</v>
      </c>
      <c r="N137" s="43">
        <f t="shared" si="60"/>
        <v>0</v>
      </c>
      <c r="O137" s="43">
        <f t="shared" si="60"/>
        <v>0</v>
      </c>
      <c r="P137" s="43">
        <f t="shared" si="60"/>
        <v>0</v>
      </c>
      <c r="Q137" s="43">
        <f t="shared" si="60"/>
        <v>0</v>
      </c>
      <c r="R137" s="43">
        <f t="shared" si="64"/>
        <v>0</v>
      </c>
      <c r="S137" s="43">
        <f t="shared" si="61"/>
        <v>0</v>
      </c>
      <c r="T137" s="43">
        <f t="shared" si="61"/>
        <v>0</v>
      </c>
      <c r="U137" s="43">
        <f t="shared" si="61"/>
        <v>0</v>
      </c>
      <c r="V137" s="43">
        <f t="shared" si="61"/>
        <v>0</v>
      </c>
      <c r="W137" s="45">
        <f t="shared" si="65"/>
        <v>0</v>
      </c>
    </row>
    <row r="138" spans="2:33" x14ac:dyDescent="0.3">
      <c r="B138" s="41">
        <f t="shared" si="66"/>
        <v>17</v>
      </c>
      <c r="C138" s="28" t="s">
        <v>16</v>
      </c>
      <c r="D138" s="43">
        <f t="shared" ref="D138:G138" si="67">D30-D84</f>
        <v>0</v>
      </c>
      <c r="E138" s="43">
        <f t="shared" si="67"/>
        <v>0</v>
      </c>
      <c r="F138" s="43">
        <f t="shared" si="67"/>
        <v>0</v>
      </c>
      <c r="G138" s="43">
        <f t="shared" si="67"/>
        <v>0</v>
      </c>
      <c r="H138" s="43">
        <f t="shared" si="62"/>
        <v>0</v>
      </c>
      <c r="I138" s="43">
        <f t="shared" ref="I138:L138" si="68">I30-I84</f>
        <v>0</v>
      </c>
      <c r="J138" s="43">
        <f t="shared" si="68"/>
        <v>0</v>
      </c>
      <c r="K138" s="43">
        <f t="shared" si="68"/>
        <v>0</v>
      </c>
      <c r="L138" s="43">
        <f t="shared" si="68"/>
        <v>0</v>
      </c>
      <c r="M138" s="45">
        <f t="shared" si="63"/>
        <v>0</v>
      </c>
      <c r="N138" s="43">
        <f t="shared" ref="N138:Q138" si="69">N30-N84</f>
        <v>0</v>
      </c>
      <c r="O138" s="43">
        <f t="shared" si="69"/>
        <v>0</v>
      </c>
      <c r="P138" s="43">
        <f t="shared" si="69"/>
        <v>0</v>
      </c>
      <c r="Q138" s="43">
        <f t="shared" si="69"/>
        <v>0</v>
      </c>
      <c r="R138" s="43">
        <f t="shared" si="64"/>
        <v>0</v>
      </c>
      <c r="S138" s="43">
        <f t="shared" ref="S138:V138" si="70">S30-S84</f>
        <v>0</v>
      </c>
      <c r="T138" s="43">
        <f t="shared" si="70"/>
        <v>0</v>
      </c>
      <c r="U138" s="43">
        <f t="shared" si="70"/>
        <v>0</v>
      </c>
      <c r="V138" s="43">
        <f t="shared" si="70"/>
        <v>0</v>
      </c>
      <c r="W138" s="45">
        <f t="shared" si="65"/>
        <v>0</v>
      </c>
    </row>
    <row r="139" spans="2:33" ht="16" x14ac:dyDescent="0.3">
      <c r="B139" s="34"/>
      <c r="C139" s="35" t="s">
        <v>17</v>
      </c>
      <c r="D139" s="36">
        <f>SUM(D122:D137)</f>
        <v>-488.74476653953872</v>
      </c>
      <c r="E139" s="36">
        <f t="shared" ref="E139:W139" si="71">SUM(E122:E137)</f>
        <v>12.768434233700001</v>
      </c>
      <c r="F139" s="36">
        <f t="shared" si="71"/>
        <v>0</v>
      </c>
      <c r="G139" s="36">
        <f t="shared" si="71"/>
        <v>0</v>
      </c>
      <c r="H139" s="36">
        <f t="shared" si="71"/>
        <v>-475.9763323058387</v>
      </c>
      <c r="I139" s="36">
        <f t="shared" si="71"/>
        <v>-475.9763323058387</v>
      </c>
      <c r="J139" s="36">
        <f t="shared" si="71"/>
        <v>77.941087856934374</v>
      </c>
      <c r="K139" s="36">
        <f t="shared" si="71"/>
        <v>0</v>
      </c>
      <c r="L139" s="36">
        <f t="shared" si="71"/>
        <v>0</v>
      </c>
      <c r="M139" s="36">
        <f t="shared" si="71"/>
        <v>-398.03524444890428</v>
      </c>
      <c r="N139" s="36">
        <f t="shared" si="71"/>
        <v>-398.03524444890434</v>
      </c>
      <c r="O139" s="36">
        <f t="shared" si="71"/>
        <v>15.370162052592779</v>
      </c>
      <c r="P139" s="36">
        <f t="shared" si="71"/>
        <v>0</v>
      </c>
      <c r="Q139" s="36">
        <f t="shared" si="71"/>
        <v>0</v>
      </c>
      <c r="R139" s="36">
        <f t="shared" si="71"/>
        <v>-382.66508239631162</v>
      </c>
      <c r="S139" s="36">
        <f t="shared" si="71"/>
        <v>-382.66508239631156</v>
      </c>
      <c r="T139" s="36">
        <f t="shared" si="71"/>
        <v>32.676261052592771</v>
      </c>
      <c r="U139" s="36">
        <f t="shared" si="71"/>
        <v>0</v>
      </c>
      <c r="V139" s="36">
        <f t="shared" si="71"/>
        <v>0</v>
      </c>
      <c r="W139" s="36">
        <f t="shared" si="71"/>
        <v>-349.98882134371871</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2">D40-D95</f>
        <v>0</v>
      </c>
      <c r="E148" s="43">
        <f t="shared" si="72"/>
        <v>0</v>
      </c>
      <c r="F148" s="43">
        <f t="shared" si="72"/>
        <v>0</v>
      </c>
      <c r="G148" s="43">
        <f t="shared" si="72"/>
        <v>0</v>
      </c>
      <c r="H148" s="45">
        <f>D148+E148-F148-G148</f>
        <v>0</v>
      </c>
      <c r="I148" s="30">
        <f>H148</f>
        <v>0</v>
      </c>
      <c r="J148" s="29"/>
      <c r="K148" s="30"/>
      <c r="L148" s="29"/>
      <c r="M148" s="30">
        <f>I148+J148-K148-L148</f>
        <v>0</v>
      </c>
      <c r="N148" s="30">
        <f>M148</f>
        <v>0</v>
      </c>
      <c r="O148" s="29"/>
      <c r="P148" s="30"/>
      <c r="Q148" s="29"/>
      <c r="R148" s="30">
        <f>N148+O148-P148-Q148</f>
        <v>0</v>
      </c>
      <c r="S148" s="30">
        <f>R148</f>
        <v>0</v>
      </c>
      <c r="T148" s="29"/>
      <c r="U148" s="30"/>
      <c r="V148" s="29"/>
      <c r="W148" s="30">
        <f>S148+T148-U148-V148</f>
        <v>0</v>
      </c>
    </row>
    <row r="149" spans="2:23" x14ac:dyDescent="0.3">
      <c r="B149" s="41">
        <f>B148+1</f>
        <v>2</v>
      </c>
      <c r="C149" s="42" t="s">
        <v>1</v>
      </c>
      <c r="D149" s="43">
        <f t="shared" si="72"/>
        <v>-20.875519330895084</v>
      </c>
      <c r="E149" s="43">
        <f t="shared" si="72"/>
        <v>0</v>
      </c>
      <c r="F149" s="43">
        <f t="shared" si="72"/>
        <v>0</v>
      </c>
      <c r="G149" s="43">
        <f t="shared" si="72"/>
        <v>0</v>
      </c>
      <c r="H149" s="45">
        <f t="shared" ref="H149:H164" si="73">D149+E149-F149-G149</f>
        <v>-20.875519330895084</v>
      </c>
      <c r="I149" s="30">
        <f t="shared" ref="I149:I164" si="74">H149</f>
        <v>-20.875519330895084</v>
      </c>
      <c r="J149" s="29"/>
      <c r="K149" s="30"/>
      <c r="L149" s="29"/>
      <c r="M149" s="30">
        <f t="shared" ref="M149:M164" si="75">I149+J149-K149-L149</f>
        <v>-20.875519330895084</v>
      </c>
      <c r="N149" s="30">
        <f t="shared" ref="N149:N164" si="76">M149</f>
        <v>-20.875519330895084</v>
      </c>
      <c r="O149" s="29"/>
      <c r="P149" s="30"/>
      <c r="Q149" s="29"/>
      <c r="R149" s="30">
        <f t="shared" ref="R149:R164" si="77">N149+O149-P149-Q149</f>
        <v>-20.875519330895084</v>
      </c>
      <c r="S149" s="30">
        <f t="shared" ref="S149:S164" si="78">R149</f>
        <v>-20.875519330895084</v>
      </c>
      <c r="T149" s="29"/>
      <c r="U149" s="30"/>
      <c r="V149" s="29"/>
      <c r="W149" s="30">
        <f t="shared" ref="W149:W164" si="79">S149+T149-U149-V149</f>
        <v>-20.875519330895084</v>
      </c>
    </row>
    <row r="150" spans="2:23" x14ac:dyDescent="0.3">
      <c r="B150" s="41">
        <f t="shared" ref="B150:B164" si="80">B149+1</f>
        <v>3</v>
      </c>
      <c r="C150" s="42" t="s">
        <v>2</v>
      </c>
      <c r="D150" s="43">
        <f t="shared" si="72"/>
        <v>0</v>
      </c>
      <c r="E150" s="43">
        <f t="shared" si="72"/>
        <v>0</v>
      </c>
      <c r="F150" s="43">
        <f t="shared" si="72"/>
        <v>0</v>
      </c>
      <c r="G150" s="43">
        <f t="shared" si="72"/>
        <v>0</v>
      </c>
      <c r="H150" s="45">
        <f t="shared" si="73"/>
        <v>0</v>
      </c>
      <c r="I150" s="30">
        <f t="shared" si="74"/>
        <v>0</v>
      </c>
      <c r="J150" s="29"/>
      <c r="K150" s="30"/>
      <c r="L150" s="29"/>
      <c r="M150" s="30">
        <f t="shared" si="75"/>
        <v>0</v>
      </c>
      <c r="N150" s="30">
        <f t="shared" si="76"/>
        <v>0</v>
      </c>
      <c r="O150" s="29"/>
      <c r="P150" s="30"/>
      <c r="Q150" s="29"/>
      <c r="R150" s="30">
        <f t="shared" si="77"/>
        <v>0</v>
      </c>
      <c r="S150" s="30">
        <f t="shared" si="78"/>
        <v>0</v>
      </c>
      <c r="T150" s="29"/>
      <c r="U150" s="30"/>
      <c r="V150" s="29"/>
      <c r="W150" s="30">
        <f t="shared" si="79"/>
        <v>0</v>
      </c>
    </row>
    <row r="151" spans="2:23" x14ac:dyDescent="0.3">
      <c r="B151" s="41">
        <f t="shared" si="80"/>
        <v>4</v>
      </c>
      <c r="C151" s="42" t="s">
        <v>3</v>
      </c>
      <c r="D151" s="43">
        <f t="shared" si="72"/>
        <v>-28.126091568671452</v>
      </c>
      <c r="E151" s="43">
        <f t="shared" si="72"/>
        <v>0</v>
      </c>
      <c r="F151" s="43">
        <f t="shared" si="72"/>
        <v>0</v>
      </c>
      <c r="G151" s="43">
        <f t="shared" si="72"/>
        <v>0</v>
      </c>
      <c r="H151" s="45">
        <f t="shared" si="73"/>
        <v>-28.126091568671452</v>
      </c>
      <c r="I151" s="30">
        <f t="shared" si="74"/>
        <v>-28.126091568671452</v>
      </c>
      <c r="J151" s="29"/>
      <c r="K151" s="30"/>
      <c r="L151" s="29"/>
      <c r="M151" s="30">
        <f t="shared" si="75"/>
        <v>-28.126091568671452</v>
      </c>
      <c r="N151" s="30">
        <f t="shared" si="76"/>
        <v>-28.126091568671452</v>
      </c>
      <c r="O151" s="29"/>
      <c r="P151" s="30"/>
      <c r="Q151" s="29"/>
      <c r="R151" s="30">
        <f t="shared" si="77"/>
        <v>-28.126091568671452</v>
      </c>
      <c r="S151" s="30">
        <f t="shared" si="78"/>
        <v>-28.126091568671452</v>
      </c>
      <c r="T151" s="29"/>
      <c r="U151" s="30"/>
      <c r="V151" s="29"/>
      <c r="W151" s="30">
        <f t="shared" si="79"/>
        <v>-28.126091568671452</v>
      </c>
    </row>
    <row r="152" spans="2:23" x14ac:dyDescent="0.3">
      <c r="B152" s="41">
        <f t="shared" si="80"/>
        <v>5</v>
      </c>
      <c r="C152" s="42" t="s">
        <v>4</v>
      </c>
      <c r="D152" s="43">
        <f t="shared" si="72"/>
        <v>39.589194135238323</v>
      </c>
      <c r="E152" s="43">
        <f t="shared" si="72"/>
        <v>-1.6377962626832001</v>
      </c>
      <c r="F152" s="43">
        <f t="shared" si="72"/>
        <v>0</v>
      </c>
      <c r="G152" s="43">
        <f t="shared" si="72"/>
        <v>0</v>
      </c>
      <c r="H152" s="45">
        <f t="shared" si="73"/>
        <v>37.95139787255512</v>
      </c>
      <c r="I152" s="30">
        <f t="shared" si="74"/>
        <v>37.95139787255512</v>
      </c>
      <c r="J152" s="29"/>
      <c r="K152" s="30"/>
      <c r="L152" s="29"/>
      <c r="M152" s="30">
        <f t="shared" si="75"/>
        <v>37.95139787255512</v>
      </c>
      <c r="N152" s="30">
        <f t="shared" si="76"/>
        <v>37.95139787255512</v>
      </c>
      <c r="O152" s="29"/>
      <c r="P152" s="30"/>
      <c r="Q152" s="29"/>
      <c r="R152" s="30">
        <f t="shared" si="77"/>
        <v>37.95139787255512</v>
      </c>
      <c r="S152" s="30">
        <f t="shared" si="78"/>
        <v>37.95139787255512</v>
      </c>
      <c r="T152" s="29"/>
      <c r="U152" s="30"/>
      <c r="V152" s="29"/>
      <c r="W152" s="30">
        <f t="shared" si="79"/>
        <v>37.95139787255512</v>
      </c>
    </row>
    <row r="153" spans="2:23" x14ac:dyDescent="0.3">
      <c r="B153" s="41">
        <f t="shared" si="80"/>
        <v>6</v>
      </c>
      <c r="C153" s="42" t="s">
        <v>5</v>
      </c>
      <c r="D153" s="43">
        <f t="shared" si="72"/>
        <v>-330.13691073027388</v>
      </c>
      <c r="E153" s="43">
        <f t="shared" si="72"/>
        <v>0</v>
      </c>
      <c r="F153" s="43">
        <f t="shared" si="72"/>
        <v>0</v>
      </c>
      <c r="G153" s="43">
        <f t="shared" si="72"/>
        <v>0</v>
      </c>
      <c r="H153" s="45">
        <f t="shared" si="73"/>
        <v>-330.13691073027388</v>
      </c>
      <c r="I153" s="30">
        <f t="shared" si="74"/>
        <v>-330.13691073027388</v>
      </c>
      <c r="J153" s="29"/>
      <c r="K153" s="30"/>
      <c r="L153" s="29"/>
      <c r="M153" s="30">
        <f t="shared" si="75"/>
        <v>-330.13691073027388</v>
      </c>
      <c r="N153" s="30">
        <f t="shared" si="76"/>
        <v>-330.13691073027388</v>
      </c>
      <c r="O153" s="29"/>
      <c r="P153" s="30"/>
      <c r="Q153" s="29"/>
      <c r="R153" s="30">
        <f t="shared" si="77"/>
        <v>-330.13691073027388</v>
      </c>
      <c r="S153" s="30">
        <f t="shared" si="78"/>
        <v>-330.13691073027388</v>
      </c>
      <c r="T153" s="29"/>
      <c r="U153" s="30"/>
      <c r="V153" s="29"/>
      <c r="W153" s="30">
        <f t="shared" si="79"/>
        <v>-330.13691073027388</v>
      </c>
    </row>
    <row r="154" spans="2:23" x14ac:dyDescent="0.3">
      <c r="B154" s="41">
        <f t="shared" si="80"/>
        <v>7</v>
      </c>
      <c r="C154" s="42" t="s">
        <v>6</v>
      </c>
      <c r="D154" s="43">
        <f t="shared" si="72"/>
        <v>0</v>
      </c>
      <c r="E154" s="43">
        <f t="shared" si="72"/>
        <v>0</v>
      </c>
      <c r="F154" s="43">
        <f t="shared" si="72"/>
        <v>0</v>
      </c>
      <c r="G154" s="43">
        <f t="shared" si="72"/>
        <v>0</v>
      </c>
      <c r="H154" s="45">
        <f t="shared" si="73"/>
        <v>0</v>
      </c>
      <c r="I154" s="30">
        <f t="shared" si="74"/>
        <v>0</v>
      </c>
      <c r="J154" s="29"/>
      <c r="K154" s="30"/>
      <c r="L154" s="29"/>
      <c r="M154" s="30">
        <f t="shared" si="75"/>
        <v>0</v>
      </c>
      <c r="N154" s="30">
        <f t="shared" si="76"/>
        <v>0</v>
      </c>
      <c r="O154" s="29"/>
      <c r="P154" s="30"/>
      <c r="Q154" s="29"/>
      <c r="R154" s="30">
        <f t="shared" si="77"/>
        <v>0</v>
      </c>
      <c r="S154" s="30">
        <f t="shared" si="78"/>
        <v>0</v>
      </c>
      <c r="T154" s="29"/>
      <c r="U154" s="30"/>
      <c r="V154" s="29"/>
      <c r="W154" s="30">
        <f t="shared" si="79"/>
        <v>0</v>
      </c>
    </row>
    <row r="155" spans="2:23" x14ac:dyDescent="0.3">
      <c r="B155" s="41">
        <f t="shared" si="80"/>
        <v>8</v>
      </c>
      <c r="C155" s="42" t="s">
        <v>7</v>
      </c>
      <c r="D155" s="43">
        <f t="shared" si="72"/>
        <v>0</v>
      </c>
      <c r="E155" s="43">
        <f t="shared" si="72"/>
        <v>0</v>
      </c>
      <c r="F155" s="43">
        <f t="shared" si="72"/>
        <v>0</v>
      </c>
      <c r="G155" s="43">
        <f t="shared" si="72"/>
        <v>0</v>
      </c>
      <c r="H155" s="45">
        <f t="shared" si="73"/>
        <v>0</v>
      </c>
      <c r="I155" s="30">
        <f t="shared" si="74"/>
        <v>0</v>
      </c>
      <c r="J155" s="29"/>
      <c r="K155" s="30"/>
      <c r="L155" s="29"/>
      <c r="M155" s="30">
        <f t="shared" si="75"/>
        <v>0</v>
      </c>
      <c r="N155" s="30">
        <f t="shared" si="76"/>
        <v>0</v>
      </c>
      <c r="O155" s="29"/>
      <c r="P155" s="30"/>
      <c r="Q155" s="29"/>
      <c r="R155" s="30">
        <f t="shared" si="77"/>
        <v>0</v>
      </c>
      <c r="S155" s="30">
        <f t="shared" si="78"/>
        <v>0</v>
      </c>
      <c r="T155" s="29"/>
      <c r="U155" s="30"/>
      <c r="V155" s="29"/>
      <c r="W155" s="30">
        <f t="shared" si="79"/>
        <v>0</v>
      </c>
    </row>
    <row r="156" spans="2:23" x14ac:dyDescent="0.3">
      <c r="B156" s="41">
        <f t="shared" si="80"/>
        <v>9</v>
      </c>
      <c r="C156" s="42" t="s">
        <v>8</v>
      </c>
      <c r="D156" s="43">
        <f t="shared" si="72"/>
        <v>-10.965103820676342</v>
      </c>
      <c r="E156" s="43">
        <f t="shared" si="72"/>
        <v>0</v>
      </c>
      <c r="F156" s="43">
        <f t="shared" si="72"/>
        <v>0</v>
      </c>
      <c r="G156" s="43">
        <f t="shared" si="72"/>
        <v>0</v>
      </c>
      <c r="H156" s="45">
        <f t="shared" si="73"/>
        <v>-10.965103820676342</v>
      </c>
      <c r="I156" s="30">
        <f t="shared" si="74"/>
        <v>-10.965103820676342</v>
      </c>
      <c r="J156" s="29"/>
      <c r="K156" s="30"/>
      <c r="L156" s="29"/>
      <c r="M156" s="30">
        <f t="shared" si="75"/>
        <v>-10.965103820676342</v>
      </c>
      <c r="N156" s="30">
        <f t="shared" si="76"/>
        <v>-10.965103820676342</v>
      </c>
      <c r="O156" s="29"/>
      <c r="P156" s="30"/>
      <c r="Q156" s="29"/>
      <c r="R156" s="30">
        <f t="shared" si="77"/>
        <v>-10.965103820676342</v>
      </c>
      <c r="S156" s="30">
        <f t="shared" si="78"/>
        <v>-10.965103820676342</v>
      </c>
      <c r="T156" s="29"/>
      <c r="U156" s="30"/>
      <c r="V156" s="29"/>
      <c r="W156" s="30">
        <f t="shared" si="79"/>
        <v>-10.965103820676342</v>
      </c>
    </row>
    <row r="157" spans="2:23" x14ac:dyDescent="0.3">
      <c r="B157" s="41">
        <f t="shared" si="80"/>
        <v>10</v>
      </c>
      <c r="C157" s="42" t="s">
        <v>9</v>
      </c>
      <c r="D157" s="43">
        <f t="shared" si="72"/>
        <v>0</v>
      </c>
      <c r="E157" s="43">
        <f t="shared" si="72"/>
        <v>0</v>
      </c>
      <c r="F157" s="43">
        <f t="shared" si="72"/>
        <v>0</v>
      </c>
      <c r="G157" s="43">
        <f t="shared" si="72"/>
        <v>0</v>
      </c>
      <c r="H157" s="45">
        <f t="shared" si="73"/>
        <v>0</v>
      </c>
      <c r="I157" s="30">
        <f t="shared" si="74"/>
        <v>0</v>
      </c>
      <c r="J157" s="29"/>
      <c r="K157" s="30"/>
      <c r="L157" s="29"/>
      <c r="M157" s="30">
        <f t="shared" si="75"/>
        <v>0</v>
      </c>
      <c r="N157" s="30">
        <f t="shared" si="76"/>
        <v>0</v>
      </c>
      <c r="O157" s="29"/>
      <c r="P157" s="30"/>
      <c r="Q157" s="29"/>
      <c r="R157" s="30">
        <f t="shared" si="77"/>
        <v>0</v>
      </c>
      <c r="S157" s="30">
        <f t="shared" si="78"/>
        <v>0</v>
      </c>
      <c r="T157" s="29"/>
      <c r="U157" s="30"/>
      <c r="V157" s="29"/>
      <c r="W157" s="30">
        <f t="shared" si="79"/>
        <v>0</v>
      </c>
    </row>
    <row r="158" spans="2:23" x14ac:dyDescent="0.3">
      <c r="B158" s="41">
        <f t="shared" si="80"/>
        <v>11</v>
      </c>
      <c r="C158" s="42" t="s">
        <v>10</v>
      </c>
      <c r="D158" s="43">
        <f t="shared" si="72"/>
        <v>4.346638065968772E-2</v>
      </c>
      <c r="E158" s="43">
        <f t="shared" si="72"/>
        <v>-1.5441781240213652E-3</v>
      </c>
      <c r="F158" s="43">
        <f t="shared" si="72"/>
        <v>0</v>
      </c>
      <c r="G158" s="43">
        <f t="shared" si="72"/>
        <v>0</v>
      </c>
      <c r="H158" s="45">
        <f t="shared" si="73"/>
        <v>4.1922202535666357E-2</v>
      </c>
      <c r="I158" s="30">
        <f t="shared" si="74"/>
        <v>4.1922202535666357E-2</v>
      </c>
      <c r="J158" s="29"/>
      <c r="K158" s="30"/>
      <c r="L158" s="29"/>
      <c r="M158" s="30">
        <f t="shared" si="75"/>
        <v>4.1922202535666357E-2</v>
      </c>
      <c r="N158" s="30">
        <f t="shared" si="76"/>
        <v>4.1922202535666357E-2</v>
      </c>
      <c r="O158" s="29"/>
      <c r="P158" s="30"/>
      <c r="Q158" s="29"/>
      <c r="R158" s="30">
        <f t="shared" si="77"/>
        <v>4.1922202535666357E-2</v>
      </c>
      <c r="S158" s="30">
        <f t="shared" si="78"/>
        <v>4.1922202535666357E-2</v>
      </c>
      <c r="T158" s="29"/>
      <c r="U158" s="30"/>
      <c r="V158" s="29"/>
      <c r="W158" s="30">
        <f t="shared" si="79"/>
        <v>4.1922202535666357E-2</v>
      </c>
    </row>
    <row r="159" spans="2:23" x14ac:dyDescent="0.3">
      <c r="B159" s="41">
        <f t="shared" si="80"/>
        <v>12</v>
      </c>
      <c r="C159" s="42" t="s">
        <v>11</v>
      </c>
      <c r="D159" s="43">
        <f t="shared" si="72"/>
        <v>0</v>
      </c>
      <c r="E159" s="43">
        <f t="shared" si="72"/>
        <v>0</v>
      </c>
      <c r="F159" s="43">
        <f t="shared" si="72"/>
        <v>0</v>
      </c>
      <c r="G159" s="43">
        <f t="shared" si="72"/>
        <v>0</v>
      </c>
      <c r="H159" s="45">
        <f t="shared" si="73"/>
        <v>0</v>
      </c>
      <c r="I159" s="30">
        <f t="shared" si="74"/>
        <v>0</v>
      </c>
      <c r="J159" s="29"/>
      <c r="K159" s="30"/>
      <c r="L159" s="29"/>
      <c r="M159" s="30">
        <f t="shared" si="75"/>
        <v>0</v>
      </c>
      <c r="N159" s="30">
        <f t="shared" si="76"/>
        <v>0</v>
      </c>
      <c r="O159" s="29"/>
      <c r="P159" s="30"/>
      <c r="Q159" s="29"/>
      <c r="R159" s="30">
        <f t="shared" si="77"/>
        <v>0</v>
      </c>
      <c r="S159" s="30">
        <f t="shared" si="78"/>
        <v>0</v>
      </c>
      <c r="T159" s="29"/>
      <c r="U159" s="30"/>
      <c r="V159" s="29"/>
      <c r="W159" s="30">
        <f t="shared" si="79"/>
        <v>0</v>
      </c>
    </row>
    <row r="160" spans="2:23" x14ac:dyDescent="0.3">
      <c r="B160" s="41">
        <f t="shared" si="80"/>
        <v>13</v>
      </c>
      <c r="C160" s="28" t="s">
        <v>12</v>
      </c>
      <c r="D160" s="43">
        <f t="shared" si="72"/>
        <v>0</v>
      </c>
      <c r="E160" s="43">
        <f t="shared" si="72"/>
        <v>0</v>
      </c>
      <c r="F160" s="43">
        <f t="shared" si="72"/>
        <v>0</v>
      </c>
      <c r="G160" s="43">
        <f t="shared" si="72"/>
        <v>0</v>
      </c>
      <c r="H160" s="45">
        <f t="shared" si="73"/>
        <v>0</v>
      </c>
      <c r="I160" s="30">
        <f t="shared" si="74"/>
        <v>0</v>
      </c>
      <c r="J160" s="29"/>
      <c r="K160" s="30"/>
      <c r="L160" s="29"/>
      <c r="M160" s="30">
        <f t="shared" si="75"/>
        <v>0</v>
      </c>
      <c r="N160" s="30">
        <f t="shared" si="76"/>
        <v>0</v>
      </c>
      <c r="O160" s="29"/>
      <c r="P160" s="30"/>
      <c r="Q160" s="29"/>
      <c r="R160" s="30">
        <f t="shared" si="77"/>
        <v>0</v>
      </c>
      <c r="S160" s="30">
        <f t="shared" si="78"/>
        <v>0</v>
      </c>
      <c r="T160" s="29"/>
      <c r="U160" s="30"/>
      <c r="V160" s="29"/>
      <c r="W160" s="30">
        <f t="shared" si="79"/>
        <v>0</v>
      </c>
    </row>
    <row r="161" spans="2:23" x14ac:dyDescent="0.3">
      <c r="B161" s="41">
        <f t="shared" si="80"/>
        <v>14</v>
      </c>
      <c r="C161" s="28" t="s">
        <v>13</v>
      </c>
      <c r="D161" s="43">
        <f t="shared" si="72"/>
        <v>0.48214359089999992</v>
      </c>
      <c r="E161" s="43">
        <f t="shared" si="72"/>
        <v>-0.1343985066</v>
      </c>
      <c r="F161" s="43">
        <f t="shared" si="72"/>
        <v>0</v>
      </c>
      <c r="G161" s="43">
        <f t="shared" si="72"/>
        <v>0</v>
      </c>
      <c r="H161" s="45">
        <f t="shared" si="73"/>
        <v>0.34774508429999995</v>
      </c>
      <c r="I161" s="30">
        <f t="shared" si="74"/>
        <v>0.34774508429999995</v>
      </c>
      <c r="J161" s="29"/>
      <c r="K161" s="30"/>
      <c r="L161" s="29"/>
      <c r="M161" s="30">
        <f t="shared" si="75"/>
        <v>0.34774508429999995</v>
      </c>
      <c r="N161" s="30">
        <f t="shared" si="76"/>
        <v>0.34774508429999995</v>
      </c>
      <c r="O161" s="29"/>
      <c r="P161" s="30"/>
      <c r="Q161" s="29"/>
      <c r="R161" s="30">
        <f t="shared" si="77"/>
        <v>0.34774508429999995</v>
      </c>
      <c r="S161" s="30">
        <f t="shared" si="78"/>
        <v>0.34774508429999995</v>
      </c>
      <c r="T161" s="29"/>
      <c r="U161" s="30"/>
      <c r="V161" s="29"/>
      <c r="W161" s="30">
        <f t="shared" si="79"/>
        <v>0.34774508429999995</v>
      </c>
    </row>
    <row r="162" spans="2:23" x14ac:dyDescent="0.3">
      <c r="B162" s="41">
        <f t="shared" si="80"/>
        <v>15</v>
      </c>
      <c r="C162" s="28" t="s">
        <v>14</v>
      </c>
      <c r="D162" s="43">
        <f t="shared" si="72"/>
        <v>0</v>
      </c>
      <c r="E162" s="43">
        <f t="shared" si="72"/>
        <v>0</v>
      </c>
      <c r="F162" s="43">
        <f t="shared" si="72"/>
        <v>0</v>
      </c>
      <c r="G162" s="43">
        <f t="shared" si="72"/>
        <v>0</v>
      </c>
      <c r="H162" s="45">
        <f t="shared" si="73"/>
        <v>0</v>
      </c>
      <c r="I162" s="30">
        <f t="shared" si="74"/>
        <v>0</v>
      </c>
      <c r="J162" s="29"/>
      <c r="K162" s="30"/>
      <c r="L162" s="29"/>
      <c r="M162" s="30">
        <f t="shared" si="75"/>
        <v>0</v>
      </c>
      <c r="N162" s="30">
        <f t="shared" si="76"/>
        <v>0</v>
      </c>
      <c r="O162" s="29"/>
      <c r="P162" s="30"/>
      <c r="Q162" s="29"/>
      <c r="R162" s="30">
        <f t="shared" si="77"/>
        <v>0</v>
      </c>
      <c r="S162" s="30">
        <f t="shared" si="78"/>
        <v>0</v>
      </c>
      <c r="T162" s="29"/>
      <c r="U162" s="30"/>
      <c r="V162" s="29"/>
      <c r="W162" s="30">
        <f t="shared" si="79"/>
        <v>0</v>
      </c>
    </row>
    <row r="163" spans="2:23" x14ac:dyDescent="0.3">
      <c r="B163" s="41">
        <f t="shared" si="80"/>
        <v>16</v>
      </c>
      <c r="C163" s="28" t="s">
        <v>15</v>
      </c>
      <c r="D163" s="43">
        <f t="shared" si="72"/>
        <v>0</v>
      </c>
      <c r="E163" s="43">
        <f t="shared" si="72"/>
        <v>0</v>
      </c>
      <c r="F163" s="43">
        <f t="shared" si="72"/>
        <v>0</v>
      </c>
      <c r="G163" s="43">
        <f t="shared" si="72"/>
        <v>0</v>
      </c>
      <c r="H163" s="45">
        <f t="shared" si="73"/>
        <v>0</v>
      </c>
      <c r="I163" s="30">
        <f t="shared" si="74"/>
        <v>0</v>
      </c>
      <c r="J163" s="29"/>
      <c r="K163" s="30"/>
      <c r="L163" s="29"/>
      <c r="M163" s="30">
        <f t="shared" si="75"/>
        <v>0</v>
      </c>
      <c r="N163" s="30">
        <f t="shared" si="76"/>
        <v>0</v>
      </c>
      <c r="O163" s="29"/>
      <c r="P163" s="30"/>
      <c r="Q163" s="29"/>
      <c r="R163" s="30">
        <f t="shared" si="77"/>
        <v>0</v>
      </c>
      <c r="S163" s="30">
        <f t="shared" si="78"/>
        <v>0</v>
      </c>
      <c r="T163" s="29"/>
      <c r="U163" s="30"/>
      <c r="V163" s="29"/>
      <c r="W163" s="30">
        <f t="shared" si="79"/>
        <v>0</v>
      </c>
    </row>
    <row r="164" spans="2:23" x14ac:dyDescent="0.3">
      <c r="B164" s="41">
        <f t="shared" si="80"/>
        <v>17</v>
      </c>
      <c r="C164" s="28" t="s">
        <v>16</v>
      </c>
      <c r="D164" s="43">
        <f t="shared" ref="D164:G164" si="81">D56-D111</f>
        <v>0</v>
      </c>
      <c r="E164" s="43">
        <f t="shared" si="81"/>
        <v>0</v>
      </c>
      <c r="F164" s="43">
        <f t="shared" si="81"/>
        <v>0</v>
      </c>
      <c r="G164" s="43">
        <f t="shared" si="81"/>
        <v>0</v>
      </c>
      <c r="H164" s="45">
        <f t="shared" si="73"/>
        <v>0</v>
      </c>
      <c r="I164" s="30">
        <f t="shared" si="74"/>
        <v>0</v>
      </c>
      <c r="J164" s="29"/>
      <c r="K164" s="30"/>
      <c r="L164" s="29"/>
      <c r="M164" s="30">
        <f t="shared" si="75"/>
        <v>0</v>
      </c>
      <c r="N164" s="30">
        <f t="shared" si="76"/>
        <v>0</v>
      </c>
      <c r="O164" s="29"/>
      <c r="P164" s="30"/>
      <c r="Q164" s="29"/>
      <c r="R164" s="30">
        <f t="shared" si="77"/>
        <v>0</v>
      </c>
      <c r="S164" s="30">
        <f t="shared" si="78"/>
        <v>0</v>
      </c>
      <c r="T164" s="29"/>
      <c r="U164" s="30"/>
      <c r="V164" s="29"/>
      <c r="W164" s="30">
        <f t="shared" si="79"/>
        <v>0</v>
      </c>
    </row>
    <row r="165" spans="2:23" ht="16" x14ac:dyDescent="0.3">
      <c r="B165" s="34"/>
      <c r="C165" s="35" t="s">
        <v>17</v>
      </c>
      <c r="D165" s="36">
        <f>SUM(D148:D163)</f>
        <v>-349.98882134371871</v>
      </c>
      <c r="E165" s="36">
        <f>SUM(E148:E163)</f>
        <v>-1.7737389474072214</v>
      </c>
      <c r="F165" s="36">
        <f>SUM(F148:F163)</f>
        <v>0</v>
      </c>
      <c r="G165" s="36">
        <f>SUM(G148:G163)</f>
        <v>0</v>
      </c>
      <c r="H165" s="36">
        <f>SUM(H148:H163)</f>
        <v>-351.76256029112596</v>
      </c>
      <c r="I165" s="36">
        <f t="shared" ref="I165:W165" si="82">SUM(I148:I164)</f>
        <v>-351.76256029112596</v>
      </c>
      <c r="J165" s="36">
        <f t="shared" si="82"/>
        <v>0</v>
      </c>
      <c r="K165" s="36">
        <f t="shared" si="82"/>
        <v>0</v>
      </c>
      <c r="L165" s="36">
        <f t="shared" si="82"/>
        <v>0</v>
      </c>
      <c r="M165" s="36">
        <f t="shared" si="82"/>
        <v>-351.76256029112596</v>
      </c>
      <c r="N165" s="36">
        <f t="shared" si="82"/>
        <v>-351.76256029112596</v>
      </c>
      <c r="O165" s="36">
        <f t="shared" si="82"/>
        <v>0</v>
      </c>
      <c r="P165" s="36">
        <f t="shared" si="82"/>
        <v>0</v>
      </c>
      <c r="Q165" s="36">
        <f t="shared" si="82"/>
        <v>0</v>
      </c>
      <c r="R165" s="36">
        <f t="shared" si="82"/>
        <v>-351.76256029112596</v>
      </c>
      <c r="S165" s="36">
        <f t="shared" si="82"/>
        <v>-351.76256029112596</v>
      </c>
      <c r="T165" s="36">
        <f t="shared" si="82"/>
        <v>0</v>
      </c>
      <c r="U165" s="36">
        <f t="shared" si="82"/>
        <v>0</v>
      </c>
      <c r="V165" s="36">
        <f t="shared" si="82"/>
        <v>0</v>
      </c>
      <c r="W165" s="36">
        <f t="shared" si="82"/>
        <v>-351.76256029112596</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86"/>
  <sheetViews>
    <sheetView showGridLines="0" view="pageBreakPreview" zoomScale="70" zoomScaleNormal="68" zoomScaleSheetLayoutView="70" workbookViewId="0">
      <selection activeCell="D14" sqref="D14"/>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105</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ht="15.75" customHeight="1" x14ac:dyDescent="0.3">
      <c r="B9" s="14"/>
      <c r="C9" s="19"/>
      <c r="D9" s="19"/>
      <c r="E9" s="19"/>
      <c r="F9" s="19"/>
      <c r="G9" s="19"/>
      <c r="H9" s="19"/>
      <c r="I9" s="19"/>
      <c r="J9" s="19"/>
      <c r="K9" s="19"/>
      <c r="L9" s="19"/>
      <c r="M9" s="19"/>
      <c r="O9" s="16"/>
      <c r="R9" s="16"/>
      <c r="S9" s="16"/>
      <c r="AB9" s="20" t="s">
        <v>22</v>
      </c>
    </row>
    <row r="10" spans="1:29" ht="15.75" customHeight="1" x14ac:dyDescent="0.3">
      <c r="B10" s="148" t="s">
        <v>23</v>
      </c>
      <c r="C10" s="148" t="s">
        <v>18</v>
      </c>
      <c r="D10" s="148" t="s">
        <v>27</v>
      </c>
      <c r="E10" s="148"/>
      <c r="F10" s="148"/>
      <c r="G10" s="148"/>
      <c r="H10" s="148"/>
      <c r="I10" s="140" t="s">
        <v>57</v>
      </c>
      <c r="J10" s="140"/>
      <c r="K10" s="140"/>
      <c r="L10" s="140"/>
      <c r="M10" s="140"/>
      <c r="N10" s="140" t="s">
        <v>58</v>
      </c>
      <c r="O10" s="140"/>
      <c r="P10" s="140"/>
      <c r="Q10" s="140"/>
      <c r="R10" s="140"/>
      <c r="S10" s="140" t="s">
        <v>59</v>
      </c>
      <c r="T10" s="140"/>
      <c r="U10" s="140"/>
      <c r="V10" s="140"/>
      <c r="W10" s="140"/>
      <c r="X10" s="140" t="s">
        <v>60</v>
      </c>
      <c r="Y10" s="140"/>
      <c r="Z10" s="140"/>
      <c r="AA10" s="140"/>
      <c r="AB10" s="140"/>
    </row>
    <row r="11" spans="1:29" x14ac:dyDescent="0.3">
      <c r="B11" s="148"/>
      <c r="C11" s="148"/>
      <c r="D11" s="146" t="s">
        <v>30</v>
      </c>
      <c r="E11" s="147"/>
      <c r="F11" s="147"/>
      <c r="G11" s="147"/>
      <c r="H11" s="147"/>
      <c r="I11" s="144" t="s">
        <v>30</v>
      </c>
      <c r="J11" s="145"/>
      <c r="K11" s="145"/>
      <c r="L11" s="145"/>
      <c r="M11" s="145"/>
      <c r="N11" s="144" t="s">
        <v>30</v>
      </c>
      <c r="O11" s="145"/>
      <c r="P11" s="145"/>
      <c r="Q11" s="145"/>
      <c r="R11" s="145"/>
      <c r="S11" s="144" t="s">
        <v>30</v>
      </c>
      <c r="T11" s="145"/>
      <c r="U11" s="145"/>
      <c r="V11" s="145"/>
      <c r="W11" s="145"/>
      <c r="X11" s="144" t="s">
        <v>30</v>
      </c>
      <c r="Y11" s="145"/>
      <c r="Z11" s="145"/>
      <c r="AA11" s="145"/>
      <c r="AB11" s="145"/>
    </row>
    <row r="12" spans="1:29" s="65" customFormat="1" ht="42" x14ac:dyDescent="0.35">
      <c r="B12" s="148"/>
      <c r="C12" s="148"/>
      <c r="D12" s="22" t="s">
        <v>31</v>
      </c>
      <c r="E12" s="22" t="s">
        <v>32</v>
      </c>
      <c r="F12" s="22" t="s">
        <v>33</v>
      </c>
      <c r="G12" s="22" t="s">
        <v>34</v>
      </c>
      <c r="H12" s="22" t="s">
        <v>35</v>
      </c>
      <c r="I12" s="23" t="s">
        <v>31</v>
      </c>
      <c r="J12" s="23" t="s">
        <v>32</v>
      </c>
      <c r="K12" s="23" t="s">
        <v>33</v>
      </c>
      <c r="L12" s="22" t="s">
        <v>34</v>
      </c>
      <c r="M12" s="23" t="s">
        <v>35</v>
      </c>
      <c r="N12" s="23" t="s">
        <v>31</v>
      </c>
      <c r="O12" s="23" t="s">
        <v>32</v>
      </c>
      <c r="P12" s="23" t="s">
        <v>33</v>
      </c>
      <c r="Q12" s="22" t="s">
        <v>34</v>
      </c>
      <c r="R12" s="23" t="s">
        <v>35</v>
      </c>
      <c r="S12" s="23" t="s">
        <v>31</v>
      </c>
      <c r="T12" s="23" t="s">
        <v>32</v>
      </c>
      <c r="U12" s="23" t="s">
        <v>33</v>
      </c>
      <c r="V12" s="22" t="s">
        <v>34</v>
      </c>
      <c r="W12" s="23" t="s">
        <v>35</v>
      </c>
      <c r="X12" s="23" t="s">
        <v>31</v>
      </c>
      <c r="Y12" s="23" t="s">
        <v>32</v>
      </c>
      <c r="Z12" s="23" t="s">
        <v>33</v>
      </c>
      <c r="AA12" s="22" t="s">
        <v>34</v>
      </c>
      <c r="AB12" s="23" t="s">
        <v>35</v>
      </c>
    </row>
    <row r="13" spans="1:29" s="16" customFormat="1" x14ac:dyDescent="0.3">
      <c r="B13" s="25"/>
      <c r="C13" s="25"/>
      <c r="D13" s="25" t="s">
        <v>36</v>
      </c>
      <c r="E13" s="25" t="s">
        <v>37</v>
      </c>
      <c r="F13" s="25" t="s">
        <v>38</v>
      </c>
      <c r="G13" s="25" t="s">
        <v>39</v>
      </c>
      <c r="H13" s="25" t="s">
        <v>40</v>
      </c>
      <c r="I13" s="25" t="s">
        <v>41</v>
      </c>
      <c r="J13" s="25" t="s">
        <v>42</v>
      </c>
      <c r="K13" s="25" t="s">
        <v>43</v>
      </c>
      <c r="L13" s="25" t="s">
        <v>44</v>
      </c>
      <c r="M13" s="25" t="s">
        <v>45</v>
      </c>
      <c r="N13" s="25" t="s">
        <v>46</v>
      </c>
      <c r="O13" s="25" t="s">
        <v>47</v>
      </c>
      <c r="P13" s="25" t="s">
        <v>48</v>
      </c>
      <c r="Q13" s="25" t="s">
        <v>49</v>
      </c>
      <c r="R13" s="25" t="s">
        <v>50</v>
      </c>
      <c r="S13" s="25" t="s">
        <v>51</v>
      </c>
      <c r="T13" s="25" t="s">
        <v>52</v>
      </c>
      <c r="U13" s="25" t="s">
        <v>53</v>
      </c>
      <c r="V13" s="25" t="s">
        <v>54</v>
      </c>
      <c r="W13" s="25" t="s">
        <v>55</v>
      </c>
      <c r="X13" s="25" t="s">
        <v>61</v>
      </c>
      <c r="Y13" s="25" t="s">
        <v>62</v>
      </c>
      <c r="Z13" s="25" t="s">
        <v>63</v>
      </c>
      <c r="AA13" s="25" t="s">
        <v>64</v>
      </c>
      <c r="AB13" s="25" t="s">
        <v>65</v>
      </c>
    </row>
    <row r="14" spans="1:29" s="16" customFormat="1" x14ac:dyDescent="0.3">
      <c r="B14" s="27">
        <v>1</v>
      </c>
      <c r="C14" s="28" t="s">
        <v>0</v>
      </c>
      <c r="D14" s="66">
        <v>0</v>
      </c>
      <c r="E14" s="66">
        <v>0</v>
      </c>
      <c r="F14" s="66">
        <v>0</v>
      </c>
      <c r="G14" s="67"/>
      <c r="H14" s="29">
        <f>D14+E14-F14-G14</f>
        <v>0</v>
      </c>
      <c r="I14" s="30">
        <f>H14</f>
        <v>0</v>
      </c>
      <c r="J14" s="66">
        <v>0</v>
      </c>
      <c r="K14" s="66">
        <v>0</v>
      </c>
      <c r="L14" s="67"/>
      <c r="M14" s="30">
        <f>I14+J14-K14-L14</f>
        <v>0</v>
      </c>
      <c r="N14" s="68">
        <f>M14</f>
        <v>0</v>
      </c>
      <c r="O14" s="66">
        <v>0</v>
      </c>
      <c r="P14" s="66">
        <v>0</v>
      </c>
      <c r="Q14" s="67"/>
      <c r="R14" s="69">
        <f>N14+O14-P14-Q14</f>
        <v>0</v>
      </c>
      <c r="S14" s="69">
        <f>R14</f>
        <v>0</v>
      </c>
      <c r="T14" s="66">
        <v>0</v>
      </c>
      <c r="U14" s="66">
        <v>0</v>
      </c>
      <c r="V14" s="67"/>
      <c r="W14" s="69">
        <f>S14+T14-U14-V14</f>
        <v>0</v>
      </c>
      <c r="X14" s="69">
        <f>W14</f>
        <v>0</v>
      </c>
      <c r="Y14" s="70">
        <v>0</v>
      </c>
      <c r="Z14" s="70">
        <v>0</v>
      </c>
      <c r="AA14" s="67"/>
      <c r="AB14" s="69">
        <f>X14+Y14-Z14-AA14</f>
        <v>0</v>
      </c>
    </row>
    <row r="15" spans="1:29" s="16" customFormat="1" x14ac:dyDescent="0.3">
      <c r="B15" s="27">
        <f>B14+1</f>
        <v>2</v>
      </c>
      <c r="C15" s="28" t="s">
        <v>1</v>
      </c>
      <c r="D15" s="66">
        <v>0</v>
      </c>
      <c r="E15" s="66">
        <v>0</v>
      </c>
      <c r="F15" s="66">
        <v>0</v>
      </c>
      <c r="G15" s="67"/>
      <c r="H15" s="29">
        <f t="shared" ref="H15:H30" si="0">D15+E15-F15-G15</f>
        <v>0</v>
      </c>
      <c r="I15" s="30">
        <f t="shared" ref="I15:I30" si="1">H15</f>
        <v>0</v>
      </c>
      <c r="J15" s="66">
        <v>0</v>
      </c>
      <c r="K15" s="66">
        <v>0</v>
      </c>
      <c r="L15" s="67"/>
      <c r="M15" s="30">
        <f t="shared" ref="M15:M30" si="2">I15+J15-K15-L15</f>
        <v>0</v>
      </c>
      <c r="N15" s="68">
        <f t="shared" ref="N15:N30" si="3">M15</f>
        <v>0</v>
      </c>
      <c r="O15" s="66">
        <v>0</v>
      </c>
      <c r="P15" s="66">
        <v>0</v>
      </c>
      <c r="Q15" s="67"/>
      <c r="R15" s="69">
        <f t="shared" ref="R15:R30" si="4">N15+O15-P15-Q15</f>
        <v>0</v>
      </c>
      <c r="S15" s="69">
        <f t="shared" ref="S15:S30" si="5">R15</f>
        <v>0</v>
      </c>
      <c r="T15" s="66">
        <v>0</v>
      </c>
      <c r="U15" s="66">
        <v>0</v>
      </c>
      <c r="V15" s="67"/>
      <c r="W15" s="69">
        <f t="shared" ref="W15:W30" si="6">S15+T15-U15-V15</f>
        <v>0</v>
      </c>
      <c r="X15" s="69">
        <f t="shared" ref="X15:X30" si="7">W15</f>
        <v>0</v>
      </c>
      <c r="Y15" s="70">
        <v>0</v>
      </c>
      <c r="Z15" s="70">
        <v>0</v>
      </c>
      <c r="AA15" s="67"/>
      <c r="AB15" s="69">
        <f t="shared" ref="AB15:AB30" si="8">X15+Y15-Z15-AA15</f>
        <v>0</v>
      </c>
    </row>
    <row r="16" spans="1:29" x14ac:dyDescent="0.3">
      <c r="B16" s="27">
        <f t="shared" ref="B16:B30" si="9">B15+1</f>
        <v>3</v>
      </c>
      <c r="C16" s="28" t="s">
        <v>2</v>
      </c>
      <c r="D16" s="71">
        <v>0</v>
      </c>
      <c r="E16" s="71">
        <v>0</v>
      </c>
      <c r="F16" s="71">
        <v>0</v>
      </c>
      <c r="G16" s="72"/>
      <c r="H16" s="29">
        <f t="shared" si="0"/>
        <v>0</v>
      </c>
      <c r="I16" s="30">
        <f t="shared" si="1"/>
        <v>0</v>
      </c>
      <c r="J16" s="71">
        <v>0</v>
      </c>
      <c r="K16" s="71">
        <v>0</v>
      </c>
      <c r="L16" s="72"/>
      <c r="M16" s="30">
        <f t="shared" si="2"/>
        <v>0</v>
      </c>
      <c r="N16" s="68">
        <f t="shared" si="3"/>
        <v>0</v>
      </c>
      <c r="O16" s="71">
        <v>0</v>
      </c>
      <c r="P16" s="71">
        <v>0</v>
      </c>
      <c r="Q16" s="72"/>
      <c r="R16" s="69">
        <f t="shared" si="4"/>
        <v>0</v>
      </c>
      <c r="S16" s="69">
        <f t="shared" si="5"/>
        <v>0</v>
      </c>
      <c r="T16" s="71">
        <v>0</v>
      </c>
      <c r="U16" s="71">
        <v>0</v>
      </c>
      <c r="V16" s="72"/>
      <c r="W16" s="69">
        <f t="shared" si="6"/>
        <v>0</v>
      </c>
      <c r="X16" s="69">
        <f t="shared" si="7"/>
        <v>0</v>
      </c>
      <c r="Y16" s="73">
        <v>0</v>
      </c>
      <c r="Z16" s="73">
        <v>0</v>
      </c>
      <c r="AA16" s="72"/>
      <c r="AB16" s="69">
        <f t="shared" si="8"/>
        <v>0</v>
      </c>
    </row>
    <row r="17" spans="2:32" x14ac:dyDescent="0.3">
      <c r="B17" s="27">
        <f t="shared" si="9"/>
        <v>4</v>
      </c>
      <c r="C17" s="28" t="s">
        <v>3</v>
      </c>
      <c r="D17" s="66">
        <v>0</v>
      </c>
      <c r="E17" s="66">
        <v>0</v>
      </c>
      <c r="F17" s="66">
        <v>0</v>
      </c>
      <c r="G17" s="67"/>
      <c r="H17" s="29">
        <f t="shared" si="0"/>
        <v>0</v>
      </c>
      <c r="I17" s="30">
        <f t="shared" si="1"/>
        <v>0</v>
      </c>
      <c r="J17" s="66">
        <v>0</v>
      </c>
      <c r="K17" s="66">
        <v>0</v>
      </c>
      <c r="L17" s="67"/>
      <c r="M17" s="30">
        <f t="shared" si="2"/>
        <v>0</v>
      </c>
      <c r="N17" s="68">
        <f t="shared" si="3"/>
        <v>0</v>
      </c>
      <c r="O17" s="66">
        <v>0</v>
      </c>
      <c r="P17" s="66">
        <v>0</v>
      </c>
      <c r="Q17" s="67"/>
      <c r="R17" s="69">
        <f t="shared" si="4"/>
        <v>0</v>
      </c>
      <c r="S17" s="69">
        <f t="shared" si="5"/>
        <v>0</v>
      </c>
      <c r="T17" s="66">
        <v>0</v>
      </c>
      <c r="U17" s="66">
        <v>0</v>
      </c>
      <c r="V17" s="67"/>
      <c r="W17" s="69">
        <f t="shared" si="6"/>
        <v>0</v>
      </c>
      <c r="X17" s="69">
        <f t="shared" si="7"/>
        <v>0</v>
      </c>
      <c r="Y17" s="70">
        <v>0</v>
      </c>
      <c r="Z17" s="70">
        <v>0</v>
      </c>
      <c r="AA17" s="67"/>
      <c r="AB17" s="69">
        <f t="shared" si="8"/>
        <v>0</v>
      </c>
    </row>
    <row r="18" spans="2:32" x14ac:dyDescent="0.3">
      <c r="B18" s="27">
        <f t="shared" si="9"/>
        <v>5</v>
      </c>
      <c r="C18" s="28" t="s">
        <v>4</v>
      </c>
      <c r="D18" s="66">
        <v>0</v>
      </c>
      <c r="E18" s="66">
        <v>0</v>
      </c>
      <c r="F18" s="66">
        <v>0</v>
      </c>
      <c r="G18" s="67"/>
      <c r="H18" s="29">
        <f t="shared" si="0"/>
        <v>0</v>
      </c>
      <c r="I18" s="30">
        <f t="shared" si="1"/>
        <v>0</v>
      </c>
      <c r="J18" s="66">
        <v>99.5</v>
      </c>
      <c r="K18" s="66">
        <v>0</v>
      </c>
      <c r="L18" s="67"/>
      <c r="M18" s="30">
        <f t="shared" si="2"/>
        <v>99.5</v>
      </c>
      <c r="N18" s="68">
        <f t="shared" si="3"/>
        <v>99.5</v>
      </c>
      <c r="O18" s="66">
        <v>0</v>
      </c>
      <c r="P18" s="66">
        <v>0</v>
      </c>
      <c r="Q18" s="67"/>
      <c r="R18" s="69">
        <f t="shared" si="4"/>
        <v>99.5</v>
      </c>
      <c r="S18" s="69">
        <f t="shared" si="5"/>
        <v>99.5</v>
      </c>
      <c r="T18" s="66">
        <v>0</v>
      </c>
      <c r="U18" s="66">
        <v>0</v>
      </c>
      <c r="V18" s="67"/>
      <c r="W18" s="69">
        <f t="shared" si="6"/>
        <v>99.5</v>
      </c>
      <c r="X18" s="69">
        <f t="shared" si="7"/>
        <v>99.5</v>
      </c>
      <c r="Y18" s="70">
        <v>0</v>
      </c>
      <c r="Z18" s="70">
        <v>0</v>
      </c>
      <c r="AA18" s="67"/>
      <c r="AB18" s="69">
        <f t="shared" si="8"/>
        <v>99.5</v>
      </c>
    </row>
    <row r="19" spans="2:32" x14ac:dyDescent="0.3">
      <c r="B19" s="27">
        <f t="shared" si="9"/>
        <v>6</v>
      </c>
      <c r="C19" s="28" t="s">
        <v>5</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32" x14ac:dyDescent="0.3">
      <c r="B20" s="27">
        <f t="shared" si="9"/>
        <v>7</v>
      </c>
      <c r="C20" s="28" t="s">
        <v>6</v>
      </c>
      <c r="D20" s="66">
        <v>0</v>
      </c>
      <c r="E20" s="66">
        <v>0</v>
      </c>
      <c r="F20" s="66">
        <v>0</v>
      </c>
      <c r="G20" s="74"/>
      <c r="H20" s="29">
        <f t="shared" si="0"/>
        <v>0</v>
      </c>
      <c r="I20" s="30">
        <f t="shared" si="1"/>
        <v>0</v>
      </c>
      <c r="J20" s="66">
        <v>0</v>
      </c>
      <c r="K20" s="66">
        <v>0</v>
      </c>
      <c r="L20" s="74"/>
      <c r="M20" s="30">
        <f t="shared" si="2"/>
        <v>0</v>
      </c>
      <c r="N20" s="68">
        <f t="shared" si="3"/>
        <v>0</v>
      </c>
      <c r="O20" s="66">
        <v>0</v>
      </c>
      <c r="P20" s="66">
        <v>0</v>
      </c>
      <c r="Q20" s="74"/>
      <c r="R20" s="69">
        <f t="shared" si="4"/>
        <v>0</v>
      </c>
      <c r="S20" s="69">
        <f t="shared" si="5"/>
        <v>0</v>
      </c>
      <c r="T20" s="66">
        <v>0</v>
      </c>
      <c r="U20" s="66">
        <v>0</v>
      </c>
      <c r="V20" s="74"/>
      <c r="W20" s="69">
        <f t="shared" si="6"/>
        <v>0</v>
      </c>
      <c r="X20" s="69">
        <f t="shared" si="7"/>
        <v>0</v>
      </c>
      <c r="Y20" s="70">
        <v>0</v>
      </c>
      <c r="Z20" s="70">
        <v>0</v>
      </c>
      <c r="AA20" s="74"/>
      <c r="AB20" s="69">
        <f t="shared" si="8"/>
        <v>0</v>
      </c>
    </row>
    <row r="21" spans="2:32" x14ac:dyDescent="0.3">
      <c r="B21" s="27">
        <f t="shared" si="9"/>
        <v>8</v>
      </c>
      <c r="C21" s="28" t="s">
        <v>7</v>
      </c>
      <c r="D21" s="66">
        <v>0</v>
      </c>
      <c r="E21" s="66">
        <v>0</v>
      </c>
      <c r="F21" s="66">
        <v>0</v>
      </c>
      <c r="G21" s="74"/>
      <c r="H21" s="29">
        <f t="shared" si="0"/>
        <v>0</v>
      </c>
      <c r="I21" s="30">
        <f t="shared" si="1"/>
        <v>0</v>
      </c>
      <c r="J21" s="66">
        <v>0</v>
      </c>
      <c r="K21" s="66">
        <v>0</v>
      </c>
      <c r="L21" s="74"/>
      <c r="M21" s="30">
        <f t="shared" si="2"/>
        <v>0</v>
      </c>
      <c r="N21" s="68">
        <f t="shared" si="3"/>
        <v>0</v>
      </c>
      <c r="O21" s="66">
        <v>0</v>
      </c>
      <c r="P21" s="66">
        <v>0</v>
      </c>
      <c r="Q21" s="74"/>
      <c r="R21" s="69">
        <f t="shared" si="4"/>
        <v>0</v>
      </c>
      <c r="S21" s="69">
        <f t="shared" si="5"/>
        <v>0</v>
      </c>
      <c r="T21" s="66">
        <v>0</v>
      </c>
      <c r="U21" s="66">
        <v>0</v>
      </c>
      <c r="V21" s="74"/>
      <c r="W21" s="69">
        <f t="shared" si="6"/>
        <v>0</v>
      </c>
      <c r="X21" s="69">
        <f t="shared" si="7"/>
        <v>0</v>
      </c>
      <c r="Y21" s="70">
        <v>0</v>
      </c>
      <c r="Z21" s="70">
        <v>0</v>
      </c>
      <c r="AA21" s="74"/>
      <c r="AB21" s="69">
        <f t="shared" si="8"/>
        <v>0</v>
      </c>
    </row>
    <row r="22" spans="2:32" x14ac:dyDescent="0.3">
      <c r="B22" s="27">
        <f t="shared" si="9"/>
        <v>9</v>
      </c>
      <c r="C22" s="28" t="s">
        <v>8</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32" x14ac:dyDescent="0.3">
      <c r="B23" s="27">
        <f t="shared" si="9"/>
        <v>10</v>
      </c>
      <c r="C23" s="28" t="s">
        <v>9</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32" x14ac:dyDescent="0.3">
      <c r="B24" s="27">
        <f t="shared" si="9"/>
        <v>11</v>
      </c>
      <c r="C24" s="28" t="s">
        <v>10</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32" x14ac:dyDescent="0.3">
      <c r="B25" s="27">
        <f t="shared" si="9"/>
        <v>12</v>
      </c>
      <c r="C25" s="28" t="s">
        <v>11</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32" x14ac:dyDescent="0.3">
      <c r="B26" s="27">
        <f t="shared" si="9"/>
        <v>13</v>
      </c>
      <c r="C26" s="28" t="s">
        <v>12</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32" x14ac:dyDescent="0.3">
      <c r="B27" s="27">
        <f t="shared" si="9"/>
        <v>14</v>
      </c>
      <c r="C27" s="28" t="s">
        <v>13</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32" x14ac:dyDescent="0.3">
      <c r="B28" s="27">
        <f t="shared" si="9"/>
        <v>15</v>
      </c>
      <c r="C28" s="28" t="s">
        <v>14</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32" x14ac:dyDescent="0.3">
      <c r="B29" s="27">
        <f t="shared" si="9"/>
        <v>16</v>
      </c>
      <c r="C29" s="28" t="s">
        <v>15</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32" x14ac:dyDescent="0.3">
      <c r="B30" s="27">
        <f t="shared" si="9"/>
        <v>17</v>
      </c>
      <c r="C30" s="28" t="s">
        <v>16</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32" ht="16" x14ac:dyDescent="0.3">
      <c r="B31" s="34"/>
      <c r="C31" s="35" t="s">
        <v>17</v>
      </c>
      <c r="D31" s="75">
        <f t="shared" ref="D31:G31" si="10">SUM(D14:D30)</f>
        <v>0</v>
      </c>
      <c r="E31" s="75">
        <f t="shared" si="10"/>
        <v>0</v>
      </c>
      <c r="F31" s="75">
        <f t="shared" si="10"/>
        <v>0</v>
      </c>
      <c r="G31" s="75">
        <f t="shared" si="10"/>
        <v>0</v>
      </c>
      <c r="H31" s="75">
        <f>SUM(H14:H30)</f>
        <v>0</v>
      </c>
      <c r="I31" s="75">
        <f t="shared" ref="I31:AB31" si="11">SUM(I14:I30)</f>
        <v>0</v>
      </c>
      <c r="J31" s="75">
        <f t="shared" si="11"/>
        <v>99.5</v>
      </c>
      <c r="K31" s="75">
        <f t="shared" si="11"/>
        <v>0</v>
      </c>
      <c r="L31" s="75">
        <f t="shared" si="11"/>
        <v>0</v>
      </c>
      <c r="M31" s="75">
        <f t="shared" si="11"/>
        <v>99.5</v>
      </c>
      <c r="N31" s="75">
        <f t="shared" si="11"/>
        <v>99.5</v>
      </c>
      <c r="O31" s="75">
        <f t="shared" si="11"/>
        <v>0</v>
      </c>
      <c r="P31" s="75">
        <f t="shared" si="11"/>
        <v>0</v>
      </c>
      <c r="Q31" s="75">
        <f t="shared" si="11"/>
        <v>0</v>
      </c>
      <c r="R31" s="75">
        <f t="shared" si="11"/>
        <v>99.5</v>
      </c>
      <c r="S31" s="75">
        <f t="shared" si="11"/>
        <v>99.5</v>
      </c>
      <c r="T31" s="75">
        <f t="shared" si="11"/>
        <v>0</v>
      </c>
      <c r="U31" s="75">
        <f t="shared" si="11"/>
        <v>0</v>
      </c>
      <c r="V31" s="75">
        <f t="shared" si="11"/>
        <v>0</v>
      </c>
      <c r="W31" s="75">
        <f t="shared" si="11"/>
        <v>99.5</v>
      </c>
      <c r="X31" s="75">
        <f t="shared" si="11"/>
        <v>99.5</v>
      </c>
      <c r="Y31" s="75">
        <f t="shared" si="11"/>
        <v>0</v>
      </c>
      <c r="Z31" s="75">
        <f t="shared" si="11"/>
        <v>0</v>
      </c>
      <c r="AA31" s="75">
        <f t="shared" si="11"/>
        <v>0</v>
      </c>
      <c r="AB31" s="75">
        <f t="shared" si="11"/>
        <v>99.5</v>
      </c>
      <c r="AC31" s="38"/>
      <c r="AD31" s="38"/>
      <c r="AE31" s="38"/>
      <c r="AF31" s="38"/>
    </row>
    <row r="32" spans="2:32" ht="16" x14ac:dyDescent="0.3">
      <c r="B32" s="38"/>
      <c r="C32" s="38"/>
      <c r="D32" s="38"/>
      <c r="E32" s="38"/>
      <c r="F32" s="38"/>
      <c r="G32" s="38"/>
      <c r="H32" s="38"/>
      <c r="I32" s="38"/>
      <c r="J32" s="38"/>
      <c r="K32" s="38"/>
      <c r="L32" s="38"/>
      <c r="M32" s="38"/>
      <c r="N32" s="38"/>
      <c r="O32" s="38"/>
      <c r="P32" s="38"/>
      <c r="Q32" s="38"/>
      <c r="R32" s="38"/>
      <c r="S32" s="38"/>
      <c r="T32" s="38"/>
    </row>
    <row r="33" spans="2:29" ht="16" x14ac:dyDescent="0.3">
      <c r="B33" s="38"/>
      <c r="C33" s="38"/>
      <c r="D33" s="38"/>
      <c r="E33" s="38"/>
      <c r="F33" s="38"/>
      <c r="G33" s="38"/>
      <c r="H33" s="38"/>
      <c r="I33" s="38"/>
      <c r="J33" s="38"/>
      <c r="K33" s="38"/>
      <c r="L33" s="38"/>
      <c r="M33" s="38"/>
      <c r="N33" s="38"/>
      <c r="O33" s="38"/>
      <c r="P33" s="38"/>
      <c r="Q33" s="38"/>
      <c r="R33" s="38"/>
      <c r="S33" s="38"/>
      <c r="T33" s="38"/>
    </row>
    <row r="35" spans="2:29" x14ac:dyDescent="0.3">
      <c r="B35" s="14" t="s">
        <v>81</v>
      </c>
    </row>
    <row r="36" spans="2:29" ht="15" customHeight="1" x14ac:dyDescent="0.3">
      <c r="B36" s="38"/>
      <c r="C36" s="51"/>
      <c r="D36" s="51"/>
      <c r="E36" s="51"/>
      <c r="F36" s="51"/>
      <c r="G36" s="51"/>
      <c r="H36" s="51"/>
      <c r="I36" s="51"/>
      <c r="J36" s="51"/>
      <c r="K36" s="51"/>
      <c r="L36" s="51"/>
      <c r="M36" s="51"/>
      <c r="N36" s="38"/>
      <c r="O36" s="38"/>
      <c r="P36" s="38"/>
      <c r="Q36" s="38"/>
      <c r="R36" s="38"/>
      <c r="S36" s="38"/>
      <c r="T36" s="38"/>
      <c r="U36" s="38"/>
      <c r="V36" s="38"/>
      <c r="W36" s="38"/>
      <c r="X36" s="38"/>
      <c r="Y36" s="38"/>
      <c r="Z36" s="38"/>
      <c r="AA36" s="38"/>
      <c r="AB36" s="38"/>
    </row>
    <row r="37" spans="2:29" ht="29.4" customHeight="1" x14ac:dyDescent="0.3">
      <c r="B37" s="38"/>
      <c r="C37" s="76"/>
      <c r="D37" s="51"/>
      <c r="E37" s="51"/>
      <c r="F37" s="51"/>
      <c r="G37" s="51"/>
      <c r="H37" s="51"/>
      <c r="I37" s="51"/>
      <c r="J37" s="51"/>
      <c r="K37" s="51"/>
      <c r="L37" s="51"/>
      <c r="M37" s="51"/>
      <c r="N37" s="38"/>
      <c r="O37" s="38"/>
      <c r="P37" s="38"/>
      <c r="Q37" s="38"/>
      <c r="R37" s="38"/>
      <c r="S37" s="38"/>
      <c r="T37" s="38"/>
      <c r="U37" s="38"/>
      <c r="V37" s="38"/>
      <c r="X37" s="38"/>
      <c r="Y37" s="38"/>
      <c r="Z37" s="38"/>
      <c r="AA37" s="38"/>
      <c r="AB37" s="20" t="s">
        <v>22</v>
      </c>
    </row>
    <row r="38" spans="2:29" x14ac:dyDescent="0.3">
      <c r="B38" s="148" t="s">
        <v>23</v>
      </c>
      <c r="C38" s="148" t="s">
        <v>18</v>
      </c>
      <c r="D38" s="153" t="s">
        <v>27</v>
      </c>
      <c r="E38" s="154"/>
      <c r="F38" s="154"/>
      <c r="G38" s="154"/>
      <c r="H38" s="155"/>
      <c r="I38" s="140" t="s">
        <v>57</v>
      </c>
      <c r="J38" s="140"/>
      <c r="K38" s="140"/>
      <c r="L38" s="140"/>
      <c r="M38" s="140"/>
      <c r="N38" s="140" t="s">
        <v>58</v>
      </c>
      <c r="O38" s="140"/>
      <c r="P38" s="140"/>
      <c r="Q38" s="140"/>
      <c r="R38" s="140"/>
      <c r="S38" s="140" t="s">
        <v>59</v>
      </c>
      <c r="T38" s="140"/>
      <c r="U38" s="140"/>
      <c r="V38" s="140"/>
      <c r="W38" s="140"/>
      <c r="X38" s="140" t="s">
        <v>60</v>
      </c>
      <c r="Y38" s="140"/>
      <c r="Z38" s="140"/>
      <c r="AA38" s="140"/>
      <c r="AB38" s="140"/>
    </row>
    <row r="39" spans="2:29" x14ac:dyDescent="0.3">
      <c r="B39" s="148"/>
      <c r="C39" s="148"/>
      <c r="D39" s="144" t="s">
        <v>30</v>
      </c>
      <c r="E39" s="145"/>
      <c r="F39" s="145"/>
      <c r="G39" s="145"/>
      <c r="H39" s="145"/>
      <c r="I39" s="144" t="s">
        <v>30</v>
      </c>
      <c r="J39" s="145"/>
      <c r="K39" s="145"/>
      <c r="L39" s="145"/>
      <c r="M39" s="145"/>
      <c r="N39" s="144" t="s">
        <v>30</v>
      </c>
      <c r="O39" s="145"/>
      <c r="P39" s="145"/>
      <c r="Q39" s="145"/>
      <c r="R39" s="145"/>
      <c r="S39" s="144" t="s">
        <v>30</v>
      </c>
      <c r="T39" s="145"/>
      <c r="U39" s="145"/>
      <c r="V39" s="145"/>
      <c r="W39" s="145"/>
      <c r="X39" s="144" t="s">
        <v>30</v>
      </c>
      <c r="Y39" s="145"/>
      <c r="Z39" s="145"/>
      <c r="AA39" s="145"/>
      <c r="AB39" s="145"/>
    </row>
    <row r="40" spans="2:29" ht="56" x14ac:dyDescent="0.3">
      <c r="B40" s="148"/>
      <c r="C40" s="148"/>
      <c r="D40" s="23" t="s">
        <v>83</v>
      </c>
      <c r="E40" s="23" t="s">
        <v>32</v>
      </c>
      <c r="F40" s="39" t="s">
        <v>84</v>
      </c>
      <c r="G40" s="22" t="s">
        <v>34</v>
      </c>
      <c r="H40" s="23" t="s">
        <v>85</v>
      </c>
      <c r="I40" s="23" t="s">
        <v>83</v>
      </c>
      <c r="J40" s="23" t="s">
        <v>32</v>
      </c>
      <c r="K40" s="39" t="s">
        <v>84</v>
      </c>
      <c r="L40" s="22" t="s">
        <v>34</v>
      </c>
      <c r="M40" s="23" t="s">
        <v>85</v>
      </c>
      <c r="N40" s="23" t="s">
        <v>83</v>
      </c>
      <c r="O40" s="23" t="s">
        <v>32</v>
      </c>
      <c r="P40" s="39" t="s">
        <v>84</v>
      </c>
      <c r="Q40" s="22" t="s">
        <v>34</v>
      </c>
      <c r="R40" s="23" t="s">
        <v>85</v>
      </c>
      <c r="S40" s="23" t="s">
        <v>83</v>
      </c>
      <c r="T40" s="23" t="s">
        <v>32</v>
      </c>
      <c r="U40" s="39" t="s">
        <v>84</v>
      </c>
      <c r="V40" s="22" t="s">
        <v>34</v>
      </c>
      <c r="W40" s="23" t="s">
        <v>85</v>
      </c>
      <c r="X40" s="23" t="s">
        <v>83</v>
      </c>
      <c r="Y40" s="23" t="s">
        <v>32</v>
      </c>
      <c r="Z40" s="39" t="s">
        <v>84</v>
      </c>
      <c r="AA40" s="22" t="s">
        <v>34</v>
      </c>
      <c r="AB40" s="23" t="s">
        <v>85</v>
      </c>
    </row>
    <row r="41" spans="2:29" x14ac:dyDescent="0.3">
      <c r="B41" s="25"/>
      <c r="C41" s="25"/>
      <c r="D41" s="25" t="s">
        <v>36</v>
      </c>
      <c r="E41" s="25" t="s">
        <v>37</v>
      </c>
      <c r="F41" s="25" t="s">
        <v>38</v>
      </c>
      <c r="G41" s="25" t="s">
        <v>39</v>
      </c>
      <c r="H41" s="25" t="s">
        <v>40</v>
      </c>
      <c r="I41" s="25" t="s">
        <v>41</v>
      </c>
      <c r="J41" s="25" t="s">
        <v>42</v>
      </c>
      <c r="K41" s="25" t="s">
        <v>43</v>
      </c>
      <c r="L41" s="25" t="s">
        <v>44</v>
      </c>
      <c r="M41" s="25" t="s">
        <v>45</v>
      </c>
      <c r="N41" s="25" t="s">
        <v>46</v>
      </c>
      <c r="O41" s="25" t="s">
        <v>47</v>
      </c>
      <c r="P41" s="25" t="s">
        <v>48</v>
      </c>
      <c r="Q41" s="25" t="s">
        <v>49</v>
      </c>
      <c r="R41" s="25" t="s">
        <v>50</v>
      </c>
      <c r="S41" s="25" t="s">
        <v>51</v>
      </c>
      <c r="T41" s="25" t="s">
        <v>52</v>
      </c>
      <c r="U41" s="25" t="s">
        <v>53</v>
      </c>
      <c r="V41" s="25" t="s">
        <v>54</v>
      </c>
      <c r="W41" s="25" t="s">
        <v>55</v>
      </c>
      <c r="X41" s="25" t="s">
        <v>61</v>
      </c>
      <c r="Y41" s="25" t="s">
        <v>62</v>
      </c>
      <c r="Z41" s="25" t="s">
        <v>63</v>
      </c>
      <c r="AA41" s="25" t="s">
        <v>64</v>
      </c>
      <c r="AB41" s="25" t="s">
        <v>93</v>
      </c>
    </row>
    <row r="42" spans="2:29" x14ac:dyDescent="0.3">
      <c r="B42" s="27">
        <v>1</v>
      </c>
      <c r="C42" s="28" t="s">
        <v>0</v>
      </c>
      <c r="D42" s="66">
        <v>0</v>
      </c>
      <c r="E42" s="43">
        <f>IF((IFERROR(D42/((D14+E14)*90%),0))&lt;70%,MIN((MAX((D14+E14)*90%-D42,0)),(D14+E14/2)*$AC42),MAX((D14+E14)*90%-D42,0)/E$60)</f>
        <v>0</v>
      </c>
      <c r="F42" s="43">
        <f>IFERROR(IF(D42=0,0,D42/D14*F14),0)</f>
        <v>0</v>
      </c>
      <c r="G42" s="44"/>
      <c r="H42" s="43">
        <f>D42+E42-F42-G42</f>
        <v>0</v>
      </c>
      <c r="I42" s="45">
        <f>H42</f>
        <v>0</v>
      </c>
      <c r="J42" s="43">
        <f>IF((IFERROR(I42/((I14+J14)*90%),0))&lt;70%,MIN((MAX((I14+J14)*90%-I42,0)),(I14+J14/2)*$AC42),MAX((I14+J14)*90%-I42,0)/J$60)</f>
        <v>0</v>
      </c>
      <c r="K42" s="43">
        <f>IFERROR(IF(I42=0,0,I42/I14*K14),0)</f>
        <v>0</v>
      </c>
      <c r="L42" s="44"/>
      <c r="M42" s="45">
        <f t="shared" ref="M42:M58" si="12">I42+J42-K42-L42</f>
        <v>0</v>
      </c>
      <c r="N42" s="68">
        <f>M42</f>
        <v>0</v>
      </c>
      <c r="O42" s="43">
        <f>IF((IFERROR(N42/((N14+O14)*90%),0))&lt;70%,MIN((MAX((N14+O14)*90%-N42,0)),(N14+O14/2)*$AC42),MAX((N14+O14)*90%-N42,0)/O$60)</f>
        <v>0</v>
      </c>
      <c r="P42" s="43">
        <f>IFERROR(IF(N42=0,0,N42/N14*P14),0)</f>
        <v>0</v>
      </c>
      <c r="Q42" s="44"/>
      <c r="R42" s="43">
        <f>N42+O42-P42-Q42</f>
        <v>0</v>
      </c>
      <c r="S42" s="45">
        <f>R42</f>
        <v>0</v>
      </c>
      <c r="T42" s="43">
        <f>IF((IFERROR(S42/((S14+T14)*90%),0))&lt;70%,MIN((MAX((S14+T14)*90%-S42,0)),(S14+T14/2)*$AC42),MAX((S14+T14)*90%-S42,0)/T$60)</f>
        <v>0</v>
      </c>
      <c r="U42" s="43">
        <f>IFERROR(IF(S42=0,0,S42/S14*U14),0)</f>
        <v>0</v>
      </c>
      <c r="V42" s="44"/>
      <c r="W42" s="45">
        <f>S42+T42-U42-V42</f>
        <v>0</v>
      </c>
      <c r="X42" s="68">
        <f>W42</f>
        <v>0</v>
      </c>
      <c r="Y42" s="43">
        <f>IF((IFERROR(X42/((X14+Y14)*90%),0))&lt;70%,MIN((MAX((X14+Y14)*90%-X42,0)),(X14+Y14/2)*$AC42),MAX((X14+Y14)*90%-X42,0)/Y$60)</f>
        <v>0</v>
      </c>
      <c r="Z42" s="43">
        <f>IFERROR(IF(X42=0,0,X42/X14*Z14),0)</f>
        <v>0</v>
      </c>
      <c r="AA42" s="67"/>
      <c r="AB42" s="1"/>
      <c r="AC42" s="77">
        <v>0</v>
      </c>
    </row>
    <row r="43" spans="2:29" x14ac:dyDescent="0.3">
      <c r="B43" s="27">
        <f>B42+1</f>
        <v>2</v>
      </c>
      <c r="C43" s="28" t="s">
        <v>1</v>
      </c>
      <c r="D43" s="66">
        <v>0</v>
      </c>
      <c r="E43" s="43">
        <f t="shared" ref="E43:E58" si="13">IF((IFERROR(D43/((D15+E15)*90%),0))&lt;70%,MIN((MAX((D15+E15)*90%-D43,0)),(D15+E15/2)*$AC43),MAX((D15+E15)*90%-D43,0)/E$60)</f>
        <v>0</v>
      </c>
      <c r="F43" s="43">
        <f t="shared" ref="F43:F58" si="14">IFERROR(IF(D43=0,0,D43/D15*F15),0)</f>
        <v>0</v>
      </c>
      <c r="G43" s="44"/>
      <c r="H43" s="43">
        <f>D43+E43-F43-G43</f>
        <v>0</v>
      </c>
      <c r="I43" s="45">
        <f t="shared" ref="I43:I58" si="15">H43</f>
        <v>0</v>
      </c>
      <c r="J43" s="43">
        <f t="shared" ref="J43:J58" si="16">IF((IFERROR(I43/((I15+J15)*90%),0))&lt;70%,MIN((MAX((I15+J15)*90%-I43,0)),(I15+J15/2)*$AC43),MAX((I15+J15)*90%-I43,0)/J$60)</f>
        <v>0</v>
      </c>
      <c r="K43" s="43">
        <f t="shared" ref="K43:K58" si="17">IFERROR(IF(I43=0,0,I43/I15*K15),0)</f>
        <v>0</v>
      </c>
      <c r="L43" s="44"/>
      <c r="M43" s="45">
        <f t="shared" si="12"/>
        <v>0</v>
      </c>
      <c r="N43" s="68">
        <f t="shared" ref="N43:N58" si="18">M43</f>
        <v>0</v>
      </c>
      <c r="O43" s="43">
        <f t="shared" ref="O43:O58" si="19">IF((IFERROR(N43/((N15+O15)*90%),0))&lt;70%,MIN((MAX((N15+O15)*90%-N43,0)),(N15+O15/2)*$AC43),MAX((N15+O15)*90%-N43,0)/O$60)</f>
        <v>0</v>
      </c>
      <c r="P43" s="43">
        <f t="shared" ref="P43:P58" si="20">IFERROR(IF(N43=0,0,N43/N15*P15),0)</f>
        <v>0</v>
      </c>
      <c r="Q43" s="44"/>
      <c r="R43" s="43">
        <f t="shared" ref="R43:R58" si="21">N43+O43-P43-Q43</f>
        <v>0</v>
      </c>
      <c r="S43" s="45">
        <f t="shared" ref="S43:S58" si="22">R43</f>
        <v>0</v>
      </c>
      <c r="T43" s="43">
        <f t="shared" ref="T43:T58" si="23">IF((IFERROR(S43/((S15+T15)*90%),0))&lt;70%,MIN((MAX((S15+T15)*90%-S43,0)),(S15+T15/2)*$AC43),MAX((S15+T15)*90%-S43,0)/T$60)</f>
        <v>0</v>
      </c>
      <c r="U43" s="43">
        <f t="shared" ref="U43:U58" si="24">IFERROR(IF(S43=0,0,S43/S15*U15),0)</f>
        <v>0</v>
      </c>
      <c r="V43" s="44"/>
      <c r="W43" s="45">
        <f t="shared" ref="W43:W58" si="25">S43+T43-U43-V43</f>
        <v>0</v>
      </c>
      <c r="X43" s="68">
        <f t="shared" ref="X43:X58" si="26">W43</f>
        <v>0</v>
      </c>
      <c r="Y43" s="43">
        <f t="shared" ref="Y43:Y58" si="27">IF((IFERROR(X43/((X15+Y15)*90%),0))&lt;70%,MIN((MAX((X15+Y15)*90%-X43,0)),(X15+Y15/2)*$AC43),MAX((X15+Y15)*90%-X43,0)/Y$60)</f>
        <v>0</v>
      </c>
      <c r="Z43" s="43">
        <f t="shared" ref="Z43:Z58" si="28">IFERROR(IF(X43=0,0,X43/X15*Z15),0)</f>
        <v>0</v>
      </c>
      <c r="AA43" s="67"/>
      <c r="AB43" s="1"/>
      <c r="AC43" s="77">
        <v>3.3399999999999999E-2</v>
      </c>
    </row>
    <row r="44" spans="2:29" x14ac:dyDescent="0.3">
      <c r="B44" s="27">
        <f t="shared" ref="B44:B58" si="29">B43+1</f>
        <v>3</v>
      </c>
      <c r="C44" s="28" t="s">
        <v>2</v>
      </c>
      <c r="D44" s="66">
        <v>0</v>
      </c>
      <c r="E44" s="43">
        <f t="shared" si="13"/>
        <v>0</v>
      </c>
      <c r="F44" s="43">
        <f t="shared" si="14"/>
        <v>0</v>
      </c>
      <c r="G44" s="44"/>
      <c r="H44" s="43">
        <f t="shared" ref="H44:H58" si="30">D44+E44-F44-G44</f>
        <v>0</v>
      </c>
      <c r="I44" s="45">
        <f t="shared" si="15"/>
        <v>0</v>
      </c>
      <c r="J44" s="43">
        <f t="shared" si="16"/>
        <v>0</v>
      </c>
      <c r="K44" s="43">
        <f t="shared" si="17"/>
        <v>0</v>
      </c>
      <c r="L44" s="44"/>
      <c r="M44" s="45">
        <f t="shared" si="12"/>
        <v>0</v>
      </c>
      <c r="N44" s="68">
        <f t="shared" si="18"/>
        <v>0</v>
      </c>
      <c r="O44" s="43">
        <f t="shared" si="19"/>
        <v>0</v>
      </c>
      <c r="P44" s="43">
        <f t="shared" si="20"/>
        <v>0</v>
      </c>
      <c r="Q44" s="44"/>
      <c r="R44" s="43">
        <f t="shared" si="21"/>
        <v>0</v>
      </c>
      <c r="S44" s="45">
        <f t="shared" si="22"/>
        <v>0</v>
      </c>
      <c r="T44" s="43">
        <f t="shared" si="23"/>
        <v>0</v>
      </c>
      <c r="U44" s="43">
        <f t="shared" si="24"/>
        <v>0</v>
      </c>
      <c r="V44" s="44"/>
      <c r="W44" s="45">
        <f t="shared" si="25"/>
        <v>0</v>
      </c>
      <c r="X44" s="68">
        <f t="shared" si="26"/>
        <v>0</v>
      </c>
      <c r="Y44" s="43">
        <f t="shared" si="27"/>
        <v>0</v>
      </c>
      <c r="Z44" s="43">
        <f t="shared" si="28"/>
        <v>0</v>
      </c>
      <c r="AA44" s="72"/>
      <c r="AB44" s="1"/>
      <c r="AC44" s="77">
        <v>4.2200000000000001E-2</v>
      </c>
    </row>
    <row r="45" spans="2:29" x14ac:dyDescent="0.3">
      <c r="B45" s="27">
        <f t="shared" si="29"/>
        <v>4</v>
      </c>
      <c r="C45" s="28" t="s">
        <v>3</v>
      </c>
      <c r="D45" s="66">
        <v>0</v>
      </c>
      <c r="E45" s="43">
        <f t="shared" si="13"/>
        <v>0</v>
      </c>
      <c r="F45" s="43">
        <f t="shared" si="14"/>
        <v>0</v>
      </c>
      <c r="G45" s="44"/>
      <c r="H45" s="43">
        <f t="shared" si="30"/>
        <v>0</v>
      </c>
      <c r="I45" s="45">
        <f t="shared" si="15"/>
        <v>0</v>
      </c>
      <c r="J45" s="43">
        <f t="shared" si="16"/>
        <v>0</v>
      </c>
      <c r="K45" s="43">
        <f t="shared" si="17"/>
        <v>0</v>
      </c>
      <c r="L45" s="44"/>
      <c r="M45" s="45">
        <f t="shared" si="12"/>
        <v>0</v>
      </c>
      <c r="N45" s="68">
        <f t="shared" si="18"/>
        <v>0</v>
      </c>
      <c r="O45" s="43">
        <f t="shared" si="19"/>
        <v>0</v>
      </c>
      <c r="P45" s="43">
        <f t="shared" si="20"/>
        <v>0</v>
      </c>
      <c r="Q45" s="44"/>
      <c r="R45" s="43">
        <f t="shared" si="21"/>
        <v>0</v>
      </c>
      <c r="S45" s="45">
        <f t="shared" si="22"/>
        <v>0</v>
      </c>
      <c r="T45" s="43">
        <f t="shared" si="23"/>
        <v>0</v>
      </c>
      <c r="U45" s="43">
        <f t="shared" si="24"/>
        <v>0</v>
      </c>
      <c r="V45" s="44"/>
      <c r="W45" s="45">
        <f t="shared" si="25"/>
        <v>0</v>
      </c>
      <c r="X45" s="68">
        <f t="shared" si="26"/>
        <v>0</v>
      </c>
      <c r="Y45" s="43">
        <f t="shared" si="27"/>
        <v>0</v>
      </c>
      <c r="Z45" s="43">
        <f t="shared" si="28"/>
        <v>0</v>
      </c>
      <c r="AA45" s="67"/>
      <c r="AB45" s="1"/>
      <c r="AC45" s="77">
        <v>4.2200000000000001E-2</v>
      </c>
    </row>
    <row r="46" spans="2:29" x14ac:dyDescent="0.3">
      <c r="B46" s="27">
        <f t="shared" si="29"/>
        <v>5</v>
      </c>
      <c r="C46" s="28" t="s">
        <v>4</v>
      </c>
      <c r="D46" s="66">
        <v>0</v>
      </c>
      <c r="E46" s="43">
        <f t="shared" si="13"/>
        <v>0</v>
      </c>
      <c r="F46" s="43">
        <f t="shared" si="14"/>
        <v>0</v>
      </c>
      <c r="G46" s="44"/>
      <c r="H46" s="43">
        <f t="shared" si="30"/>
        <v>0</v>
      </c>
      <c r="I46" s="45">
        <f t="shared" si="15"/>
        <v>0</v>
      </c>
      <c r="J46" s="43">
        <f t="shared" si="16"/>
        <v>1.6616499999999998</v>
      </c>
      <c r="K46" s="43">
        <f t="shared" si="17"/>
        <v>0</v>
      </c>
      <c r="L46" s="44"/>
      <c r="M46" s="45">
        <f t="shared" si="12"/>
        <v>1.6616499999999998</v>
      </c>
      <c r="N46" s="68">
        <f t="shared" si="18"/>
        <v>1.6616499999999998</v>
      </c>
      <c r="O46" s="43">
        <f t="shared" si="19"/>
        <v>3.3232999999999997</v>
      </c>
      <c r="P46" s="43">
        <f t="shared" si="20"/>
        <v>0</v>
      </c>
      <c r="Q46" s="44"/>
      <c r="R46" s="43">
        <f t="shared" si="21"/>
        <v>4.9849499999999995</v>
      </c>
      <c r="S46" s="45">
        <f t="shared" si="22"/>
        <v>4.9849499999999995</v>
      </c>
      <c r="T46" s="43">
        <f t="shared" si="23"/>
        <v>3.3232999999999997</v>
      </c>
      <c r="U46" s="43">
        <f t="shared" si="24"/>
        <v>0</v>
      </c>
      <c r="V46" s="44"/>
      <c r="W46" s="45">
        <f t="shared" si="25"/>
        <v>8.3082499999999992</v>
      </c>
      <c r="X46" s="68">
        <f t="shared" si="26"/>
        <v>8.3082499999999992</v>
      </c>
      <c r="Y46" s="43">
        <f t="shared" si="27"/>
        <v>3.3232999999999997</v>
      </c>
      <c r="Z46" s="43">
        <f t="shared" si="28"/>
        <v>0</v>
      </c>
      <c r="AA46" s="67"/>
      <c r="AB46" s="1"/>
      <c r="AC46" s="77">
        <v>3.3399999999999999E-2</v>
      </c>
    </row>
    <row r="47" spans="2:29" x14ac:dyDescent="0.3">
      <c r="B47" s="27">
        <f t="shared" si="29"/>
        <v>6</v>
      </c>
      <c r="C47" s="28" t="s">
        <v>5</v>
      </c>
      <c r="D47" s="66">
        <v>0</v>
      </c>
      <c r="E47" s="43">
        <f t="shared" si="13"/>
        <v>0</v>
      </c>
      <c r="F47" s="43">
        <f t="shared" si="14"/>
        <v>0</v>
      </c>
      <c r="G47" s="44"/>
      <c r="H47" s="43">
        <f t="shared" si="30"/>
        <v>0</v>
      </c>
      <c r="I47" s="45">
        <f t="shared" si="15"/>
        <v>0</v>
      </c>
      <c r="J47" s="43">
        <f t="shared" si="16"/>
        <v>0</v>
      </c>
      <c r="K47" s="43">
        <f t="shared" si="17"/>
        <v>0</v>
      </c>
      <c r="L47" s="44"/>
      <c r="M47" s="45">
        <f t="shared" si="12"/>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77">
        <v>4.2200000000000001E-2</v>
      </c>
    </row>
    <row r="48" spans="2:29" x14ac:dyDescent="0.3">
      <c r="B48" s="27">
        <f t="shared" si="29"/>
        <v>7</v>
      </c>
      <c r="C48" s="28" t="s">
        <v>6</v>
      </c>
      <c r="D48" s="66">
        <v>0</v>
      </c>
      <c r="E48" s="43">
        <f t="shared" si="13"/>
        <v>0</v>
      </c>
      <c r="F48" s="43">
        <f t="shared" si="14"/>
        <v>0</v>
      </c>
      <c r="G48" s="44"/>
      <c r="H48" s="43">
        <f t="shared" si="30"/>
        <v>0</v>
      </c>
      <c r="I48" s="45">
        <f t="shared" si="15"/>
        <v>0</v>
      </c>
      <c r="J48" s="43">
        <f t="shared" si="16"/>
        <v>0</v>
      </c>
      <c r="K48" s="43">
        <f t="shared" si="17"/>
        <v>0</v>
      </c>
      <c r="L48" s="44"/>
      <c r="M48" s="45">
        <f t="shared" si="12"/>
        <v>0</v>
      </c>
      <c r="N48" s="68">
        <f t="shared" si="18"/>
        <v>0</v>
      </c>
      <c r="O48" s="43">
        <f t="shared" si="19"/>
        <v>0</v>
      </c>
      <c r="P48" s="43">
        <f t="shared" si="20"/>
        <v>0</v>
      </c>
      <c r="Q48" s="44"/>
      <c r="R48" s="43">
        <f t="shared" si="21"/>
        <v>0</v>
      </c>
      <c r="S48" s="45">
        <f t="shared" si="22"/>
        <v>0</v>
      </c>
      <c r="T48" s="43">
        <f t="shared" si="23"/>
        <v>0</v>
      </c>
      <c r="U48" s="43">
        <f t="shared" si="24"/>
        <v>0</v>
      </c>
      <c r="V48" s="44"/>
      <c r="W48" s="45">
        <f t="shared" si="25"/>
        <v>0</v>
      </c>
      <c r="X48" s="68">
        <f t="shared" si="26"/>
        <v>0</v>
      </c>
      <c r="Y48" s="43">
        <f t="shared" si="27"/>
        <v>0</v>
      </c>
      <c r="Z48" s="43">
        <f t="shared" si="28"/>
        <v>0</v>
      </c>
      <c r="AA48" s="67"/>
      <c r="AB48" s="1"/>
      <c r="AC48" s="77">
        <v>9.5000000000000001E-2</v>
      </c>
    </row>
    <row r="49" spans="2:29" x14ac:dyDescent="0.3">
      <c r="B49" s="27">
        <f t="shared" si="29"/>
        <v>8</v>
      </c>
      <c r="C49" s="28" t="s">
        <v>7</v>
      </c>
      <c r="D49" s="66">
        <v>0</v>
      </c>
      <c r="E49" s="43">
        <f t="shared" si="13"/>
        <v>0</v>
      </c>
      <c r="F49" s="43">
        <f t="shared" si="14"/>
        <v>0</v>
      </c>
      <c r="G49" s="44"/>
      <c r="H49" s="43">
        <f t="shared" si="30"/>
        <v>0</v>
      </c>
      <c r="I49" s="45">
        <f t="shared" si="15"/>
        <v>0</v>
      </c>
      <c r="J49" s="43">
        <f t="shared" si="16"/>
        <v>0</v>
      </c>
      <c r="K49" s="43">
        <f t="shared" si="17"/>
        <v>0</v>
      </c>
      <c r="L49" s="44"/>
      <c r="M49" s="45">
        <f t="shared" si="12"/>
        <v>0</v>
      </c>
      <c r="N49" s="68">
        <f t="shared" si="18"/>
        <v>0</v>
      </c>
      <c r="O49" s="43">
        <f t="shared" si="19"/>
        <v>0</v>
      </c>
      <c r="P49" s="43">
        <f t="shared" si="20"/>
        <v>0</v>
      </c>
      <c r="Q49" s="44"/>
      <c r="R49" s="43">
        <f t="shared" si="21"/>
        <v>0</v>
      </c>
      <c r="S49" s="45">
        <f t="shared" si="22"/>
        <v>0</v>
      </c>
      <c r="T49" s="43">
        <f t="shared" si="23"/>
        <v>0</v>
      </c>
      <c r="U49" s="43">
        <f t="shared" si="24"/>
        <v>0</v>
      </c>
      <c r="V49" s="44"/>
      <c r="W49" s="45">
        <f t="shared" si="25"/>
        <v>0</v>
      </c>
      <c r="X49" s="68">
        <f t="shared" si="26"/>
        <v>0</v>
      </c>
      <c r="Y49" s="43">
        <f t="shared" si="27"/>
        <v>0</v>
      </c>
      <c r="Z49" s="43">
        <f t="shared" si="28"/>
        <v>0</v>
      </c>
      <c r="AA49" s="67"/>
      <c r="AB49" s="1"/>
      <c r="AC49" s="77">
        <v>9.5000000000000001E-2</v>
      </c>
    </row>
    <row r="50" spans="2:29" x14ac:dyDescent="0.3">
      <c r="B50" s="27">
        <f t="shared" si="29"/>
        <v>9</v>
      </c>
      <c r="C50" s="28" t="s">
        <v>8</v>
      </c>
      <c r="D50" s="66">
        <v>0</v>
      </c>
      <c r="E50" s="43">
        <f t="shared" si="13"/>
        <v>0</v>
      </c>
      <c r="F50" s="43">
        <f t="shared" si="14"/>
        <v>0</v>
      </c>
      <c r="G50" s="44"/>
      <c r="H50" s="43">
        <f t="shared" si="30"/>
        <v>0</v>
      </c>
      <c r="I50" s="45">
        <f t="shared" si="15"/>
        <v>0</v>
      </c>
      <c r="J50" s="43">
        <f t="shared" si="16"/>
        <v>0</v>
      </c>
      <c r="K50" s="43">
        <f t="shared" si="17"/>
        <v>0</v>
      </c>
      <c r="L50" s="44"/>
      <c r="M50" s="45">
        <f t="shared" si="12"/>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77">
        <v>4.2200000000000001E-2</v>
      </c>
    </row>
    <row r="51" spans="2:29" x14ac:dyDescent="0.3">
      <c r="B51" s="27">
        <f t="shared" si="29"/>
        <v>10</v>
      </c>
      <c r="C51" s="28" t="s">
        <v>9</v>
      </c>
      <c r="D51" s="66">
        <v>0</v>
      </c>
      <c r="E51" s="43">
        <f t="shared" si="13"/>
        <v>0</v>
      </c>
      <c r="F51" s="43">
        <f t="shared" si="14"/>
        <v>0</v>
      </c>
      <c r="G51" s="44"/>
      <c r="H51" s="43">
        <f t="shared" si="30"/>
        <v>0</v>
      </c>
      <c r="I51" s="45">
        <f t="shared" si="15"/>
        <v>0</v>
      </c>
      <c r="J51" s="43">
        <f t="shared" si="16"/>
        <v>0</v>
      </c>
      <c r="K51" s="43">
        <f t="shared" si="17"/>
        <v>0</v>
      </c>
      <c r="L51" s="44"/>
      <c r="M51" s="45">
        <f t="shared" si="12"/>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77">
        <v>9.5000000000000001E-2</v>
      </c>
    </row>
    <row r="52" spans="2:29" x14ac:dyDescent="0.3">
      <c r="B52" s="27">
        <f t="shared" si="29"/>
        <v>11</v>
      </c>
      <c r="C52" s="28" t="s">
        <v>10</v>
      </c>
      <c r="D52" s="66">
        <v>0</v>
      </c>
      <c r="E52" s="43">
        <f t="shared" si="13"/>
        <v>0</v>
      </c>
      <c r="F52" s="43">
        <f t="shared" si="14"/>
        <v>0</v>
      </c>
      <c r="G52" s="44"/>
      <c r="H52" s="43">
        <f t="shared" si="30"/>
        <v>0</v>
      </c>
      <c r="I52" s="45">
        <f t="shared" si="15"/>
        <v>0</v>
      </c>
      <c r="J52" s="43">
        <f t="shared" si="16"/>
        <v>0</v>
      </c>
      <c r="K52" s="43">
        <f t="shared" si="17"/>
        <v>0</v>
      </c>
      <c r="L52" s="44"/>
      <c r="M52" s="45">
        <f t="shared" si="12"/>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77">
        <v>6.3299999999999995E-2</v>
      </c>
    </row>
    <row r="53" spans="2:29" x14ac:dyDescent="0.3">
      <c r="B53" s="27">
        <f t="shared" si="29"/>
        <v>12</v>
      </c>
      <c r="C53" s="28" t="s">
        <v>11</v>
      </c>
      <c r="D53" s="66">
        <v>0</v>
      </c>
      <c r="E53" s="43">
        <f t="shared" si="13"/>
        <v>0</v>
      </c>
      <c r="F53" s="43">
        <f t="shared" si="14"/>
        <v>0</v>
      </c>
      <c r="G53" s="49"/>
      <c r="H53" s="43">
        <f t="shared" si="30"/>
        <v>0</v>
      </c>
      <c r="I53" s="45">
        <f t="shared" si="15"/>
        <v>0</v>
      </c>
      <c r="J53" s="43">
        <f t="shared" si="16"/>
        <v>0</v>
      </c>
      <c r="K53" s="43">
        <f t="shared" si="17"/>
        <v>0</v>
      </c>
      <c r="L53" s="44"/>
      <c r="M53" s="45">
        <f t="shared" si="12"/>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77">
        <v>6.3299999999999995E-2</v>
      </c>
    </row>
    <row r="54" spans="2:29" x14ac:dyDescent="0.3">
      <c r="B54" s="27">
        <f t="shared" si="29"/>
        <v>13</v>
      </c>
      <c r="C54" s="28" t="s">
        <v>12</v>
      </c>
      <c r="D54" s="66">
        <v>0</v>
      </c>
      <c r="E54" s="43">
        <f t="shared" si="13"/>
        <v>0</v>
      </c>
      <c r="F54" s="43">
        <f t="shared" si="14"/>
        <v>0</v>
      </c>
      <c r="G54" s="49"/>
      <c r="H54" s="43">
        <f t="shared" si="30"/>
        <v>0</v>
      </c>
      <c r="I54" s="45">
        <f t="shared" si="15"/>
        <v>0</v>
      </c>
      <c r="J54" s="43">
        <f t="shared" si="16"/>
        <v>0</v>
      </c>
      <c r="K54" s="43">
        <f t="shared" si="17"/>
        <v>0</v>
      </c>
      <c r="L54" s="44"/>
      <c r="M54" s="45">
        <f t="shared" si="12"/>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77">
        <v>6.3299999999999995E-2</v>
      </c>
    </row>
    <row r="55" spans="2:29" x14ac:dyDescent="0.3">
      <c r="B55" s="27">
        <f t="shared" si="29"/>
        <v>14</v>
      </c>
      <c r="C55" s="28" t="s">
        <v>13</v>
      </c>
      <c r="D55" s="66">
        <v>0</v>
      </c>
      <c r="E55" s="43">
        <f>IF((IFERROR(D55/((D27+E27)*100%),0))&lt;70%,MIN((MAX((D27+E27)*100%-D55,0)),(D27+E27/2)*$AC55),MAX((D27+E27)*100%-D55,0)/E$60)</f>
        <v>0</v>
      </c>
      <c r="F55" s="43">
        <f t="shared" si="14"/>
        <v>0</v>
      </c>
      <c r="G55" s="49"/>
      <c r="H55" s="43">
        <f t="shared" si="30"/>
        <v>0</v>
      </c>
      <c r="I55" s="45">
        <f t="shared" si="15"/>
        <v>0</v>
      </c>
      <c r="J55" s="43">
        <f>IF((IFERROR(I55/((I27+J27)*100%),0))&lt;70%,MIN((MAX((I27+J27)*100%-I55,0)),(I27+J27/2)*$AC55),MAX((I27+J27)*100%-I55,0)/J$60)</f>
        <v>0</v>
      </c>
      <c r="K55" s="43">
        <f t="shared" si="17"/>
        <v>0</v>
      </c>
      <c r="L55" s="44"/>
      <c r="M55" s="45">
        <f t="shared" si="12"/>
        <v>0</v>
      </c>
      <c r="N55" s="68">
        <f t="shared" si="18"/>
        <v>0</v>
      </c>
      <c r="O55" s="43">
        <f>IF((IFERROR(N55/((N27+O27)*100%),0))&lt;70%,MIN((MAX((N27+O27)*100%-N55,0)),(N27+O27/2)*$AC55),MAX((N27+O27)*100%-N55,0)/O$60)</f>
        <v>0</v>
      </c>
      <c r="P55" s="43">
        <f t="shared" si="20"/>
        <v>0</v>
      </c>
      <c r="Q55" s="44"/>
      <c r="R55" s="43">
        <f t="shared" si="21"/>
        <v>0</v>
      </c>
      <c r="S55" s="45">
        <f t="shared" si="22"/>
        <v>0</v>
      </c>
      <c r="T55" s="43">
        <f>IF((IFERROR(S55/((S27+T27)*100%),0))&lt;70%,MIN((MAX((S27+T27)*100%-S55,0)),(S27+T27/2)*$AC55),MAX((S27+T27)*100%-S55,0)/T$60)</f>
        <v>0</v>
      </c>
      <c r="U55" s="43">
        <f t="shared" si="24"/>
        <v>0</v>
      </c>
      <c r="V55" s="44"/>
      <c r="W55" s="45">
        <f t="shared" si="25"/>
        <v>0</v>
      </c>
      <c r="X55" s="68">
        <f t="shared" si="26"/>
        <v>0</v>
      </c>
      <c r="Y55" s="43">
        <f>IF((IFERROR(X55/((X27+Y27)*100%),0))&lt;70%,MIN((MAX((X27+Y27)*100%-X55,0)),(X27+Y27/2)*$AC55),MAX((X27+Y27)*100%-X55,0)/Y$60)</f>
        <v>0</v>
      </c>
      <c r="Z55" s="43">
        <f t="shared" si="28"/>
        <v>0</v>
      </c>
      <c r="AA55" s="67"/>
      <c r="AB55" s="1"/>
      <c r="AC55" s="77">
        <v>0.15</v>
      </c>
    </row>
    <row r="56" spans="2:29" x14ac:dyDescent="0.3">
      <c r="B56" s="27">
        <f t="shared" si="29"/>
        <v>15</v>
      </c>
      <c r="C56" s="28" t="s">
        <v>14</v>
      </c>
      <c r="D56" s="66">
        <v>0</v>
      </c>
      <c r="E56" s="43">
        <f>IF((IFERROR(D56/((D28+E28)*100%),0))&lt;70%,MIN((MAX((D28+E28)*100%-D56,0)),(D28+E28/2)*$AC56),MAX((D28+E28)*100%-D56,0)/E$60)</f>
        <v>0</v>
      </c>
      <c r="F56" s="43">
        <f t="shared" si="14"/>
        <v>0</v>
      </c>
      <c r="G56" s="49"/>
      <c r="H56" s="43">
        <f t="shared" si="30"/>
        <v>0</v>
      </c>
      <c r="I56" s="45">
        <f t="shared" si="15"/>
        <v>0</v>
      </c>
      <c r="J56" s="43">
        <f>IF((IFERROR(I56/((I28+J28)*100%),0))&lt;70%,MIN((MAX((I28+J28)*100%-I56,0)),(I28+J28/2)*$AC56),MAX((I28+J28)*100%-I56,0)/J$60)</f>
        <v>0</v>
      </c>
      <c r="K56" s="43">
        <f t="shared" si="17"/>
        <v>0</v>
      </c>
      <c r="L56" s="44"/>
      <c r="M56" s="45">
        <f t="shared" si="12"/>
        <v>0</v>
      </c>
      <c r="N56" s="68">
        <f t="shared" si="18"/>
        <v>0</v>
      </c>
      <c r="O56" s="43">
        <f>IF((IFERROR(N56/((N28+O28)*100%),0))&lt;70%,MIN((MAX((N28+O28)*100%-N56,0)),(N28+O28/2)*$AC56),MAX((N28+O28)*100%-N56,0)/O$60)</f>
        <v>0</v>
      </c>
      <c r="P56" s="43">
        <f t="shared" si="20"/>
        <v>0</v>
      </c>
      <c r="Q56" s="44"/>
      <c r="R56" s="43">
        <f t="shared" si="21"/>
        <v>0</v>
      </c>
      <c r="S56" s="45">
        <f t="shared" si="22"/>
        <v>0</v>
      </c>
      <c r="T56" s="43">
        <f>IF((IFERROR(S56/((S28+T28)*100%),0))&lt;70%,MIN((MAX((S28+T28)*100%-S56,0)),(S28+T28/2)*$AC56),MAX((S28+T28)*100%-S56,0)/T$60)</f>
        <v>0</v>
      </c>
      <c r="U56" s="43">
        <f t="shared" si="24"/>
        <v>0</v>
      </c>
      <c r="V56" s="44"/>
      <c r="W56" s="45">
        <f t="shared" si="25"/>
        <v>0</v>
      </c>
      <c r="X56" s="68">
        <f t="shared" si="26"/>
        <v>0</v>
      </c>
      <c r="Y56" s="43">
        <f>IF((IFERROR(X56/((X28+Y28)*100%),0))&lt;70%,MIN((MAX((X28+Y28)*100%-X56,0)),(X28+Y28/2)*$AC56),MAX((X28+Y28)*100%-X56,0)/Y$60)</f>
        <v>0</v>
      </c>
      <c r="Z56" s="43">
        <f t="shared" si="28"/>
        <v>0</v>
      </c>
      <c r="AA56" s="67"/>
      <c r="AB56" s="1"/>
      <c r="AC56" s="77">
        <v>0.15</v>
      </c>
    </row>
    <row r="57" spans="2:29" x14ac:dyDescent="0.3">
      <c r="B57" s="27">
        <f t="shared" si="29"/>
        <v>16</v>
      </c>
      <c r="C57" s="28" t="s">
        <v>15</v>
      </c>
      <c r="D57" s="66">
        <v>0</v>
      </c>
      <c r="E57" s="43">
        <f>IF((IFERROR(D57/((D29+E29)*100%),0))&lt;70%,MIN((MAX((D29+E29)*100%-D57,0)),(D29+E29/2)*$AC57),MAX((D29+E29)*100%-D57,0)/E$60)</f>
        <v>0</v>
      </c>
      <c r="F57" s="43">
        <f t="shared" si="14"/>
        <v>0</v>
      </c>
      <c r="G57" s="44"/>
      <c r="H57" s="43">
        <f t="shared" si="30"/>
        <v>0</v>
      </c>
      <c r="I57" s="45">
        <f t="shared" si="15"/>
        <v>0</v>
      </c>
      <c r="J57" s="43">
        <f>IF((IFERROR(I57/((I29+J29)*100%),0))&lt;70%,MIN((MAX((I29+J29)*100%-I57,0)),(I29+J29/2)*$AC57),MAX((I29+J29)*100%-I57,0)/J$60)</f>
        <v>0</v>
      </c>
      <c r="K57" s="43">
        <f t="shared" si="17"/>
        <v>0</v>
      </c>
      <c r="L57" s="44"/>
      <c r="M57" s="45">
        <f t="shared" si="12"/>
        <v>0</v>
      </c>
      <c r="N57" s="68">
        <f t="shared" si="18"/>
        <v>0</v>
      </c>
      <c r="O57" s="43">
        <f>IF((IFERROR(N57/((N29+O29)*100%),0))&lt;70%,MIN((MAX((N29+O29)*100%-N57,0)),(N29+O29/2)*$AC57),MAX((N29+O29)*100%-N57,0)/O$60)</f>
        <v>0</v>
      </c>
      <c r="P57" s="43">
        <f t="shared" si="20"/>
        <v>0</v>
      </c>
      <c r="Q57" s="44"/>
      <c r="R57" s="43">
        <f t="shared" si="21"/>
        <v>0</v>
      </c>
      <c r="S57" s="45">
        <f t="shared" si="22"/>
        <v>0</v>
      </c>
      <c r="T57" s="43">
        <f>IF((IFERROR(S57/((S29+T29)*100%),0))&lt;70%,MIN((MAX((S29+T29)*100%-S57,0)),(S29+T29/2)*$AC57),MAX((S29+T29)*100%-S57,0)/T$60)</f>
        <v>0</v>
      </c>
      <c r="U57" s="43">
        <f t="shared" si="24"/>
        <v>0</v>
      </c>
      <c r="V57" s="44"/>
      <c r="W57" s="45">
        <f t="shared" si="25"/>
        <v>0</v>
      </c>
      <c r="X57" s="68">
        <f t="shared" si="26"/>
        <v>0</v>
      </c>
      <c r="Y57" s="43">
        <f>IF((IFERROR(X57/((X29+Y29)*100%),0))&lt;70%,MIN((MAX((X29+Y29)*100%-X57,0)),(X29+Y29/2)*$AC57),MAX((X29+Y29)*100%-X57,0)/Y$60)</f>
        <v>0</v>
      </c>
      <c r="Z57" s="43">
        <f t="shared" si="28"/>
        <v>0</v>
      </c>
      <c r="AA57" s="67"/>
      <c r="AB57" s="1"/>
      <c r="AC57" s="77">
        <v>0.15</v>
      </c>
    </row>
    <row r="58" spans="2:29" x14ac:dyDescent="0.3">
      <c r="B58" s="27">
        <f t="shared" si="29"/>
        <v>17</v>
      </c>
      <c r="C58" s="28" t="s">
        <v>16</v>
      </c>
      <c r="D58" s="66">
        <v>0</v>
      </c>
      <c r="E58" s="43">
        <f t="shared" si="13"/>
        <v>0</v>
      </c>
      <c r="F58" s="43">
        <f t="shared" si="14"/>
        <v>0</v>
      </c>
      <c r="G58" s="44"/>
      <c r="H58" s="43">
        <f t="shared" si="30"/>
        <v>0</v>
      </c>
      <c r="I58" s="45">
        <f t="shared" si="15"/>
        <v>0</v>
      </c>
      <c r="J58" s="43">
        <f t="shared" si="16"/>
        <v>0</v>
      </c>
      <c r="K58" s="43">
        <f t="shared" si="17"/>
        <v>0</v>
      </c>
      <c r="L58" s="44"/>
      <c r="M58" s="45">
        <f t="shared" si="12"/>
        <v>0</v>
      </c>
      <c r="N58" s="68">
        <f t="shared" si="18"/>
        <v>0</v>
      </c>
      <c r="O58" s="43">
        <f t="shared" si="19"/>
        <v>0</v>
      </c>
      <c r="P58" s="43">
        <f t="shared" si="20"/>
        <v>0</v>
      </c>
      <c r="Q58" s="44"/>
      <c r="R58" s="43">
        <f t="shared" si="21"/>
        <v>0</v>
      </c>
      <c r="S58" s="45">
        <f t="shared" si="22"/>
        <v>0</v>
      </c>
      <c r="T58" s="43">
        <f t="shared" si="23"/>
        <v>0</v>
      </c>
      <c r="U58" s="43">
        <f t="shared" si="24"/>
        <v>0</v>
      </c>
      <c r="V58" s="44"/>
      <c r="W58" s="45">
        <f t="shared" si="25"/>
        <v>0</v>
      </c>
      <c r="X58" s="68">
        <f t="shared" si="26"/>
        <v>0</v>
      </c>
      <c r="Y58" s="43">
        <f t="shared" si="27"/>
        <v>0</v>
      </c>
      <c r="Z58" s="43">
        <f t="shared" si="28"/>
        <v>0</v>
      </c>
      <c r="AA58" s="67"/>
      <c r="AB58" s="1"/>
      <c r="AC58" s="77">
        <v>3.3399999999999999E-2</v>
      </c>
    </row>
    <row r="59" spans="2:29" ht="16" x14ac:dyDescent="0.3">
      <c r="B59" s="34"/>
      <c r="C59" s="35" t="s">
        <v>17</v>
      </c>
      <c r="D59" s="35"/>
      <c r="E59" s="36">
        <f>SUM(E42:E58)</f>
        <v>0</v>
      </c>
      <c r="F59" s="36">
        <f t="shared" ref="F59:X59" si="31">SUM(F42:F58)</f>
        <v>0</v>
      </c>
      <c r="G59" s="36">
        <f t="shared" si="31"/>
        <v>0</v>
      </c>
      <c r="H59" s="36">
        <f t="shared" si="31"/>
        <v>0</v>
      </c>
      <c r="I59" s="36">
        <f t="shared" si="31"/>
        <v>0</v>
      </c>
      <c r="J59" s="36">
        <f>SUM(J42:J58)</f>
        <v>1.6616499999999998</v>
      </c>
      <c r="K59" s="36">
        <f t="shared" si="31"/>
        <v>0</v>
      </c>
      <c r="L59" s="36">
        <f t="shared" si="31"/>
        <v>0</v>
      </c>
      <c r="M59" s="36">
        <f t="shared" si="31"/>
        <v>1.6616499999999998</v>
      </c>
      <c r="N59" s="36">
        <f t="shared" si="31"/>
        <v>1.6616499999999998</v>
      </c>
      <c r="O59" s="36">
        <f>SUM(O42:O58)</f>
        <v>3.3232999999999997</v>
      </c>
      <c r="P59" s="36">
        <f t="shared" ref="P59" si="32">SUM(P42:P58)</f>
        <v>0</v>
      </c>
      <c r="Q59" s="36">
        <f t="shared" si="31"/>
        <v>0</v>
      </c>
      <c r="R59" s="36">
        <f t="shared" si="31"/>
        <v>4.9849499999999995</v>
      </c>
      <c r="S59" s="36">
        <f t="shared" si="31"/>
        <v>4.9849499999999995</v>
      </c>
      <c r="T59" s="36">
        <f>SUM(T42:T58)</f>
        <v>3.3232999999999997</v>
      </c>
      <c r="U59" s="36">
        <f t="shared" ref="U59" si="33">SUM(U42:U58)</f>
        <v>0</v>
      </c>
      <c r="V59" s="36">
        <f t="shared" si="31"/>
        <v>0</v>
      </c>
      <c r="W59" s="36">
        <f t="shared" si="31"/>
        <v>8.3082499999999992</v>
      </c>
      <c r="X59" s="36">
        <f t="shared" si="31"/>
        <v>8.3082499999999992</v>
      </c>
      <c r="Y59" s="34"/>
      <c r="Z59" s="34"/>
      <c r="AA59" s="74"/>
      <c r="AB59" s="34"/>
      <c r="AC59" s="78"/>
    </row>
    <row r="60" spans="2:29" ht="16" x14ac:dyDescent="0.3">
      <c r="B60" s="38"/>
      <c r="C60" s="51"/>
      <c r="D60" s="51"/>
      <c r="E60" s="79">
        <f>'BSL3(E) AftrFY20'!T86</f>
        <v>5</v>
      </c>
      <c r="F60" s="51"/>
      <c r="G60" s="51"/>
      <c r="H60" s="51"/>
      <c r="J60" s="80">
        <f>E60-1</f>
        <v>4</v>
      </c>
      <c r="K60" s="38"/>
      <c r="L60" s="38"/>
      <c r="M60" s="38"/>
      <c r="O60" s="80">
        <f>J60-1</f>
        <v>3</v>
      </c>
      <c r="P60" s="38"/>
      <c r="Q60" s="38"/>
      <c r="R60" s="38"/>
      <c r="T60" s="80">
        <f>O60-1</f>
        <v>2</v>
      </c>
      <c r="U60" s="81"/>
      <c r="V60" s="81"/>
      <c r="X60" s="38"/>
      <c r="Y60" s="80">
        <f>T60-1</f>
        <v>1</v>
      </c>
      <c r="Z60" s="38"/>
      <c r="AA60" s="38"/>
      <c r="AB60" s="38"/>
    </row>
    <row r="62" spans="2:29" x14ac:dyDescent="0.3">
      <c r="B62" s="14" t="s">
        <v>90</v>
      </c>
    </row>
    <row r="63" spans="2:29" ht="15" customHeight="1" x14ac:dyDescent="0.3">
      <c r="B63" s="38"/>
      <c r="C63" s="51"/>
      <c r="D63" s="51"/>
      <c r="E63" s="51"/>
      <c r="F63" s="51"/>
      <c r="G63" s="51"/>
      <c r="H63" s="51"/>
      <c r="I63" s="51"/>
      <c r="J63" s="51"/>
      <c r="K63" s="51"/>
      <c r="L63" s="51"/>
      <c r="M63" s="51"/>
      <c r="N63" s="38"/>
      <c r="O63" s="38"/>
      <c r="P63" s="38"/>
      <c r="Q63" s="38"/>
      <c r="R63" s="38"/>
      <c r="S63" s="38"/>
      <c r="T63" s="38"/>
      <c r="U63" s="38"/>
      <c r="V63" s="38"/>
      <c r="W63" s="38"/>
      <c r="X63" s="38"/>
      <c r="Y63" s="38"/>
      <c r="Z63" s="38"/>
      <c r="AA63" s="38"/>
      <c r="AB63" s="20" t="s">
        <v>22</v>
      </c>
    </row>
    <row r="64" spans="2:29" x14ac:dyDescent="0.3">
      <c r="B64" s="148" t="s">
        <v>23</v>
      </c>
      <c r="C64" s="148" t="s">
        <v>18</v>
      </c>
      <c r="D64" s="153" t="s">
        <v>27</v>
      </c>
      <c r="E64" s="154"/>
      <c r="F64" s="154"/>
      <c r="G64" s="154"/>
      <c r="H64" s="155"/>
      <c r="I64" s="140" t="s">
        <v>57</v>
      </c>
      <c r="J64" s="140"/>
      <c r="K64" s="140"/>
      <c r="L64" s="140"/>
      <c r="M64" s="140"/>
      <c r="N64" s="140" t="s">
        <v>58</v>
      </c>
      <c r="O64" s="140"/>
      <c r="P64" s="140"/>
      <c r="Q64" s="140"/>
      <c r="R64" s="140"/>
      <c r="S64" s="140" t="s">
        <v>59</v>
      </c>
      <c r="T64" s="140"/>
      <c r="U64" s="140"/>
      <c r="V64" s="140"/>
      <c r="W64" s="140"/>
      <c r="X64" s="140" t="s">
        <v>60</v>
      </c>
      <c r="Y64" s="140"/>
      <c r="Z64" s="140"/>
      <c r="AA64" s="140"/>
      <c r="AB64" s="140"/>
    </row>
    <row r="65" spans="2:28" x14ac:dyDescent="0.3">
      <c r="B65" s="148"/>
      <c r="C65" s="148"/>
      <c r="D65" s="144" t="s">
        <v>30</v>
      </c>
      <c r="E65" s="145"/>
      <c r="F65" s="145"/>
      <c r="G65" s="145"/>
      <c r="H65" s="145"/>
      <c r="I65" s="141" t="s">
        <v>30</v>
      </c>
      <c r="J65" s="142"/>
      <c r="K65" s="142"/>
      <c r="L65" s="142"/>
      <c r="M65" s="143"/>
      <c r="N65" s="144" t="s">
        <v>30</v>
      </c>
      <c r="O65" s="145"/>
      <c r="P65" s="145"/>
      <c r="Q65" s="145"/>
      <c r="R65" s="145"/>
      <c r="S65" s="144" t="s">
        <v>30</v>
      </c>
      <c r="T65" s="145"/>
      <c r="U65" s="145"/>
      <c r="V65" s="145"/>
      <c r="W65" s="145"/>
      <c r="X65" s="144" t="s">
        <v>30</v>
      </c>
      <c r="Y65" s="145"/>
      <c r="Z65" s="145"/>
      <c r="AA65" s="145"/>
      <c r="AB65" s="145"/>
    </row>
    <row r="66" spans="2:28" ht="42" x14ac:dyDescent="0.3">
      <c r="B66" s="148"/>
      <c r="C66" s="148"/>
      <c r="D66" s="23" t="s">
        <v>31</v>
      </c>
      <c r="E66" s="23" t="s">
        <v>32</v>
      </c>
      <c r="F66" s="39" t="s">
        <v>84</v>
      </c>
      <c r="G66" s="22" t="s">
        <v>34</v>
      </c>
      <c r="H66" s="23" t="s">
        <v>35</v>
      </c>
      <c r="I66" s="23" t="s">
        <v>31</v>
      </c>
      <c r="J66" s="23" t="s">
        <v>32</v>
      </c>
      <c r="K66" s="39" t="s">
        <v>84</v>
      </c>
      <c r="L66" s="22" t="s">
        <v>34</v>
      </c>
      <c r="M66" s="23" t="s">
        <v>35</v>
      </c>
      <c r="N66" s="23" t="s">
        <v>31</v>
      </c>
      <c r="O66" s="23" t="s">
        <v>32</v>
      </c>
      <c r="P66" s="39" t="s">
        <v>84</v>
      </c>
      <c r="Q66" s="22" t="s">
        <v>34</v>
      </c>
      <c r="R66" s="23" t="s">
        <v>35</v>
      </c>
      <c r="S66" s="23" t="s">
        <v>31</v>
      </c>
      <c r="T66" s="23" t="s">
        <v>32</v>
      </c>
      <c r="U66" s="39" t="s">
        <v>84</v>
      </c>
      <c r="V66" s="22" t="s">
        <v>34</v>
      </c>
      <c r="W66" s="23" t="s">
        <v>35</v>
      </c>
      <c r="X66" s="23" t="s">
        <v>31</v>
      </c>
      <c r="Y66" s="23" t="s">
        <v>32</v>
      </c>
      <c r="Z66" s="39" t="s">
        <v>84</v>
      </c>
      <c r="AA66" s="22" t="s">
        <v>34</v>
      </c>
      <c r="AB66" s="23" t="s">
        <v>35</v>
      </c>
    </row>
    <row r="67" spans="2:28" x14ac:dyDescent="0.3">
      <c r="B67" s="25"/>
      <c r="C67" s="25"/>
      <c r="D67" s="25" t="s">
        <v>36</v>
      </c>
      <c r="E67" s="25" t="s">
        <v>37</v>
      </c>
      <c r="F67" s="25" t="s">
        <v>38</v>
      </c>
      <c r="G67" s="25" t="s">
        <v>39</v>
      </c>
      <c r="H67" s="25" t="s">
        <v>40</v>
      </c>
      <c r="I67" s="25" t="s">
        <v>41</v>
      </c>
      <c r="J67" s="25" t="s">
        <v>42</v>
      </c>
      <c r="K67" s="25" t="s">
        <v>43</v>
      </c>
      <c r="L67" s="25" t="s">
        <v>44</v>
      </c>
      <c r="M67" s="25" t="s">
        <v>45</v>
      </c>
      <c r="N67" s="25" t="s">
        <v>46</v>
      </c>
      <c r="O67" s="25" t="s">
        <v>47</v>
      </c>
      <c r="P67" s="25" t="s">
        <v>48</v>
      </c>
      <c r="Q67" s="25" t="s">
        <v>49</v>
      </c>
      <c r="R67" s="25" t="s">
        <v>50</v>
      </c>
      <c r="S67" s="25" t="s">
        <v>51</v>
      </c>
      <c r="T67" s="25" t="s">
        <v>52</v>
      </c>
      <c r="U67" s="25" t="s">
        <v>53</v>
      </c>
      <c r="V67" s="25" t="s">
        <v>54</v>
      </c>
      <c r="W67" s="25" t="s">
        <v>55</v>
      </c>
      <c r="X67" s="25" t="s">
        <v>61</v>
      </c>
      <c r="Y67" s="25" t="s">
        <v>62</v>
      </c>
      <c r="Z67" s="25" t="s">
        <v>63</v>
      </c>
      <c r="AA67" s="25" t="s">
        <v>64</v>
      </c>
      <c r="AB67" s="25" t="s">
        <v>93</v>
      </c>
    </row>
    <row r="68" spans="2:28" x14ac:dyDescent="0.3">
      <c r="B68" s="27">
        <v>1</v>
      </c>
      <c r="C68" s="28" t="s">
        <v>0</v>
      </c>
      <c r="D68" s="82">
        <f>D14-D42</f>
        <v>0</v>
      </c>
      <c r="E68" s="82">
        <f t="shared" ref="E68:F68" si="34">E14-E42</f>
        <v>0</v>
      </c>
      <c r="F68" s="82">
        <f t="shared" si="34"/>
        <v>0</v>
      </c>
      <c r="G68" s="82"/>
      <c r="H68" s="43">
        <f t="shared" ref="H68:H84" si="35">D68+E68-F68-G68</f>
        <v>0</v>
      </c>
      <c r="I68" s="82">
        <f>I14-I42</f>
        <v>0</v>
      </c>
      <c r="J68" s="82">
        <f t="shared" ref="J68:K68" si="36">J14-J42</f>
        <v>0</v>
      </c>
      <c r="K68" s="82">
        <f t="shared" si="36"/>
        <v>0</v>
      </c>
      <c r="L68" s="82"/>
      <c r="M68" s="43">
        <f t="shared" ref="M68:M84" si="37">I68+J68-K68-L68</f>
        <v>0</v>
      </c>
      <c r="N68" s="82">
        <f>N14-N42</f>
        <v>0</v>
      </c>
      <c r="O68" s="82">
        <f t="shared" ref="O68:P68" si="38">O14-O42</f>
        <v>0</v>
      </c>
      <c r="P68" s="82">
        <f t="shared" si="38"/>
        <v>0</v>
      </c>
      <c r="Q68" s="82"/>
      <c r="R68" s="43">
        <f t="shared" ref="R68:R84" si="39">N68+O68-P68-Q68</f>
        <v>0</v>
      </c>
      <c r="S68" s="82">
        <f>S14-S42</f>
        <v>0</v>
      </c>
      <c r="T68" s="82">
        <f t="shared" ref="T68:U68" si="40">T14-T42</f>
        <v>0</v>
      </c>
      <c r="U68" s="82">
        <f t="shared" si="40"/>
        <v>0</v>
      </c>
      <c r="V68" s="82"/>
      <c r="W68" s="43">
        <f t="shared" ref="W68:W84" si="41">S68+T68-U68-V68</f>
        <v>0</v>
      </c>
      <c r="X68" s="82">
        <f>X14-X42</f>
        <v>0</v>
      </c>
      <c r="Y68" s="82">
        <f t="shared" ref="Y68:Z68" si="42">Y14-Y42</f>
        <v>0</v>
      </c>
      <c r="Z68" s="82">
        <f t="shared" si="42"/>
        <v>0</v>
      </c>
      <c r="AA68" s="82"/>
      <c r="AB68" s="43">
        <f t="shared" ref="AB68:AB84" si="43">X68+Y68-Z68-AA68</f>
        <v>0</v>
      </c>
    </row>
    <row r="69" spans="2:28" x14ac:dyDescent="0.3">
      <c r="B69" s="27">
        <f>B68+1</f>
        <v>2</v>
      </c>
      <c r="C69" s="28" t="s">
        <v>1</v>
      </c>
      <c r="D69" s="82">
        <f t="shared" ref="D69:F84" si="44">D15-D43</f>
        <v>0</v>
      </c>
      <c r="E69" s="82">
        <f t="shared" si="44"/>
        <v>0</v>
      </c>
      <c r="F69" s="82">
        <f t="shared" si="44"/>
        <v>0</v>
      </c>
      <c r="G69" s="82"/>
      <c r="H69" s="43">
        <f t="shared" si="35"/>
        <v>0</v>
      </c>
      <c r="I69" s="82">
        <f t="shared" ref="I69:K84" si="45">I15-I43</f>
        <v>0</v>
      </c>
      <c r="J69" s="82">
        <f t="shared" si="45"/>
        <v>0</v>
      </c>
      <c r="K69" s="82">
        <f t="shared" si="45"/>
        <v>0</v>
      </c>
      <c r="L69" s="82"/>
      <c r="M69" s="43">
        <f t="shared" si="37"/>
        <v>0</v>
      </c>
      <c r="N69" s="82">
        <f t="shared" ref="N69:P84" si="46">N15-N43</f>
        <v>0</v>
      </c>
      <c r="O69" s="82">
        <f t="shared" si="46"/>
        <v>0</v>
      </c>
      <c r="P69" s="82">
        <f t="shared" si="46"/>
        <v>0</v>
      </c>
      <c r="Q69" s="82"/>
      <c r="R69" s="43">
        <f t="shared" si="39"/>
        <v>0</v>
      </c>
      <c r="S69" s="82">
        <f t="shared" ref="S69:U84" si="47">S15-S43</f>
        <v>0</v>
      </c>
      <c r="T69" s="82">
        <f t="shared" si="47"/>
        <v>0</v>
      </c>
      <c r="U69" s="82">
        <f t="shared" si="47"/>
        <v>0</v>
      </c>
      <c r="V69" s="82"/>
      <c r="W69" s="43">
        <f t="shared" si="41"/>
        <v>0</v>
      </c>
      <c r="X69" s="82">
        <f t="shared" ref="X69:Z84" si="48">X15-X43</f>
        <v>0</v>
      </c>
      <c r="Y69" s="82">
        <f t="shared" si="48"/>
        <v>0</v>
      </c>
      <c r="Z69" s="82">
        <f t="shared" si="48"/>
        <v>0</v>
      </c>
      <c r="AA69" s="82"/>
      <c r="AB69" s="43">
        <f t="shared" si="43"/>
        <v>0</v>
      </c>
    </row>
    <row r="70" spans="2:28" x14ac:dyDescent="0.3">
      <c r="B70" s="27">
        <f t="shared" ref="B70:B84" si="49">B69+1</f>
        <v>3</v>
      </c>
      <c r="C70" s="28" t="s">
        <v>2</v>
      </c>
      <c r="D70" s="82">
        <f t="shared" si="44"/>
        <v>0</v>
      </c>
      <c r="E70" s="82">
        <f t="shared" si="44"/>
        <v>0</v>
      </c>
      <c r="F70" s="82">
        <f t="shared" si="44"/>
        <v>0</v>
      </c>
      <c r="G70" s="82"/>
      <c r="H70" s="43">
        <f t="shared" si="35"/>
        <v>0</v>
      </c>
      <c r="I70" s="82">
        <f t="shared" si="45"/>
        <v>0</v>
      </c>
      <c r="J70" s="82">
        <f t="shared" si="45"/>
        <v>0</v>
      </c>
      <c r="K70" s="82">
        <f t="shared" si="45"/>
        <v>0</v>
      </c>
      <c r="L70" s="82"/>
      <c r="M70" s="43">
        <f t="shared" si="37"/>
        <v>0</v>
      </c>
      <c r="N70" s="82">
        <f t="shared" si="46"/>
        <v>0</v>
      </c>
      <c r="O70" s="82">
        <f t="shared" si="46"/>
        <v>0</v>
      </c>
      <c r="P70" s="82">
        <f t="shared" si="46"/>
        <v>0</v>
      </c>
      <c r="Q70" s="82"/>
      <c r="R70" s="43">
        <f t="shared" si="39"/>
        <v>0</v>
      </c>
      <c r="S70" s="82">
        <f t="shared" si="47"/>
        <v>0</v>
      </c>
      <c r="T70" s="82">
        <f t="shared" si="47"/>
        <v>0</v>
      </c>
      <c r="U70" s="82">
        <f t="shared" si="47"/>
        <v>0</v>
      </c>
      <c r="V70" s="82"/>
      <c r="W70" s="43">
        <f t="shared" si="41"/>
        <v>0</v>
      </c>
      <c r="X70" s="82">
        <f t="shared" si="48"/>
        <v>0</v>
      </c>
      <c r="Y70" s="82">
        <f t="shared" si="48"/>
        <v>0</v>
      </c>
      <c r="Z70" s="82">
        <f t="shared" si="48"/>
        <v>0</v>
      </c>
      <c r="AA70" s="82"/>
      <c r="AB70" s="43">
        <f t="shared" si="43"/>
        <v>0</v>
      </c>
    </row>
    <row r="71" spans="2:28" x14ac:dyDescent="0.3">
      <c r="B71" s="27">
        <f t="shared" si="49"/>
        <v>4</v>
      </c>
      <c r="C71" s="28" t="s">
        <v>3</v>
      </c>
      <c r="D71" s="82">
        <f t="shared" si="44"/>
        <v>0</v>
      </c>
      <c r="E71" s="82">
        <f t="shared" si="44"/>
        <v>0</v>
      </c>
      <c r="F71" s="82">
        <f t="shared" si="44"/>
        <v>0</v>
      </c>
      <c r="G71" s="82"/>
      <c r="H71" s="43">
        <f t="shared" si="35"/>
        <v>0</v>
      </c>
      <c r="I71" s="82">
        <f t="shared" si="45"/>
        <v>0</v>
      </c>
      <c r="J71" s="82">
        <f t="shared" si="45"/>
        <v>0</v>
      </c>
      <c r="K71" s="82">
        <f t="shared" si="45"/>
        <v>0</v>
      </c>
      <c r="L71" s="82"/>
      <c r="M71" s="43">
        <f t="shared" si="37"/>
        <v>0</v>
      </c>
      <c r="N71" s="82">
        <f t="shared" si="46"/>
        <v>0</v>
      </c>
      <c r="O71" s="82">
        <f t="shared" si="46"/>
        <v>0</v>
      </c>
      <c r="P71" s="82">
        <f t="shared" si="46"/>
        <v>0</v>
      </c>
      <c r="Q71" s="82"/>
      <c r="R71" s="43">
        <f t="shared" si="39"/>
        <v>0</v>
      </c>
      <c r="S71" s="82">
        <f t="shared" si="47"/>
        <v>0</v>
      </c>
      <c r="T71" s="82">
        <f t="shared" si="47"/>
        <v>0</v>
      </c>
      <c r="U71" s="82">
        <f t="shared" si="47"/>
        <v>0</v>
      </c>
      <c r="V71" s="82"/>
      <c r="W71" s="43">
        <f t="shared" si="41"/>
        <v>0</v>
      </c>
      <c r="X71" s="82">
        <f t="shared" si="48"/>
        <v>0</v>
      </c>
      <c r="Y71" s="82">
        <f t="shared" si="48"/>
        <v>0</v>
      </c>
      <c r="Z71" s="82">
        <f t="shared" si="48"/>
        <v>0</v>
      </c>
      <c r="AA71" s="82"/>
      <c r="AB71" s="43">
        <f t="shared" si="43"/>
        <v>0</v>
      </c>
    </row>
    <row r="72" spans="2:28" x14ac:dyDescent="0.3">
      <c r="B72" s="27">
        <f t="shared" si="49"/>
        <v>5</v>
      </c>
      <c r="C72" s="28" t="s">
        <v>4</v>
      </c>
      <c r="D72" s="82">
        <f t="shared" si="44"/>
        <v>0</v>
      </c>
      <c r="E72" s="82">
        <f t="shared" si="44"/>
        <v>0</v>
      </c>
      <c r="F72" s="82">
        <f t="shared" si="44"/>
        <v>0</v>
      </c>
      <c r="G72" s="82"/>
      <c r="H72" s="43">
        <f t="shared" si="35"/>
        <v>0</v>
      </c>
      <c r="I72" s="82">
        <f t="shared" si="45"/>
        <v>0</v>
      </c>
      <c r="J72" s="82">
        <f t="shared" si="45"/>
        <v>97.838350000000005</v>
      </c>
      <c r="K72" s="82">
        <f t="shared" si="45"/>
        <v>0</v>
      </c>
      <c r="L72" s="82"/>
      <c r="M72" s="43">
        <f t="shared" si="37"/>
        <v>97.838350000000005</v>
      </c>
      <c r="N72" s="82">
        <f t="shared" si="46"/>
        <v>97.838350000000005</v>
      </c>
      <c r="O72" s="82">
        <f t="shared" si="46"/>
        <v>-3.3232999999999997</v>
      </c>
      <c r="P72" s="82">
        <f t="shared" si="46"/>
        <v>0</v>
      </c>
      <c r="Q72" s="82"/>
      <c r="R72" s="43">
        <f t="shared" si="39"/>
        <v>94.515050000000002</v>
      </c>
      <c r="S72" s="82">
        <f t="shared" si="47"/>
        <v>94.515050000000002</v>
      </c>
      <c r="T72" s="82">
        <f t="shared" si="47"/>
        <v>-3.3232999999999997</v>
      </c>
      <c r="U72" s="82">
        <f t="shared" si="47"/>
        <v>0</v>
      </c>
      <c r="V72" s="82"/>
      <c r="W72" s="43">
        <f t="shared" si="41"/>
        <v>91.191749999999999</v>
      </c>
      <c r="X72" s="82">
        <f t="shared" si="48"/>
        <v>91.191749999999999</v>
      </c>
      <c r="Y72" s="82">
        <f t="shared" si="48"/>
        <v>-3.3232999999999997</v>
      </c>
      <c r="Z72" s="82">
        <f t="shared" si="48"/>
        <v>0</v>
      </c>
      <c r="AA72" s="82"/>
      <c r="AB72" s="43">
        <f t="shared" si="43"/>
        <v>87.868449999999996</v>
      </c>
    </row>
    <row r="73" spans="2:28" x14ac:dyDescent="0.3">
      <c r="B73" s="27">
        <f t="shared" si="49"/>
        <v>6</v>
      </c>
      <c r="C73" s="28" t="s">
        <v>5</v>
      </c>
      <c r="D73" s="82">
        <f t="shared" si="44"/>
        <v>0</v>
      </c>
      <c r="E73" s="82">
        <f t="shared" si="44"/>
        <v>0</v>
      </c>
      <c r="F73" s="82">
        <f t="shared" si="44"/>
        <v>0</v>
      </c>
      <c r="G73" s="82"/>
      <c r="H73" s="43">
        <f t="shared" si="35"/>
        <v>0</v>
      </c>
      <c r="I73" s="82">
        <f t="shared" si="45"/>
        <v>0</v>
      </c>
      <c r="J73" s="82">
        <f t="shared" si="45"/>
        <v>0</v>
      </c>
      <c r="K73" s="82">
        <f t="shared" si="45"/>
        <v>0</v>
      </c>
      <c r="L73" s="82"/>
      <c r="M73" s="43">
        <f t="shared" si="37"/>
        <v>0</v>
      </c>
      <c r="N73" s="82">
        <f t="shared" si="46"/>
        <v>0</v>
      </c>
      <c r="O73" s="82">
        <f t="shared" si="46"/>
        <v>0</v>
      </c>
      <c r="P73" s="82">
        <f t="shared" si="46"/>
        <v>0</v>
      </c>
      <c r="Q73" s="82"/>
      <c r="R73" s="43">
        <f t="shared" si="39"/>
        <v>0</v>
      </c>
      <c r="S73" s="82">
        <f t="shared" si="47"/>
        <v>0</v>
      </c>
      <c r="T73" s="82">
        <f t="shared" si="47"/>
        <v>0</v>
      </c>
      <c r="U73" s="82">
        <f t="shared" si="47"/>
        <v>0</v>
      </c>
      <c r="V73" s="82"/>
      <c r="W73" s="43">
        <f t="shared" si="41"/>
        <v>0</v>
      </c>
      <c r="X73" s="82">
        <f t="shared" si="48"/>
        <v>0</v>
      </c>
      <c r="Y73" s="82">
        <f t="shared" si="48"/>
        <v>0</v>
      </c>
      <c r="Z73" s="82">
        <f t="shared" si="48"/>
        <v>0</v>
      </c>
      <c r="AA73" s="82"/>
      <c r="AB73" s="43">
        <f t="shared" si="43"/>
        <v>0</v>
      </c>
    </row>
    <row r="74" spans="2:28" x14ac:dyDescent="0.3">
      <c r="B74" s="27">
        <f t="shared" si="49"/>
        <v>7</v>
      </c>
      <c r="C74" s="28" t="s">
        <v>6</v>
      </c>
      <c r="D74" s="82">
        <f t="shared" si="44"/>
        <v>0</v>
      </c>
      <c r="E74" s="82">
        <f t="shared" si="44"/>
        <v>0</v>
      </c>
      <c r="F74" s="82">
        <f t="shared" si="44"/>
        <v>0</v>
      </c>
      <c r="G74" s="82"/>
      <c r="H74" s="43">
        <f t="shared" si="35"/>
        <v>0</v>
      </c>
      <c r="I74" s="82">
        <f t="shared" si="45"/>
        <v>0</v>
      </c>
      <c r="J74" s="82">
        <f t="shared" si="45"/>
        <v>0</v>
      </c>
      <c r="K74" s="82">
        <f t="shared" si="45"/>
        <v>0</v>
      </c>
      <c r="L74" s="82"/>
      <c r="M74" s="43">
        <f t="shared" si="37"/>
        <v>0</v>
      </c>
      <c r="N74" s="82">
        <f t="shared" si="46"/>
        <v>0</v>
      </c>
      <c r="O74" s="82">
        <f t="shared" si="46"/>
        <v>0</v>
      </c>
      <c r="P74" s="82">
        <f t="shared" si="46"/>
        <v>0</v>
      </c>
      <c r="Q74" s="82"/>
      <c r="R74" s="43">
        <f t="shared" si="39"/>
        <v>0</v>
      </c>
      <c r="S74" s="82">
        <f t="shared" si="47"/>
        <v>0</v>
      </c>
      <c r="T74" s="82">
        <f t="shared" si="47"/>
        <v>0</v>
      </c>
      <c r="U74" s="82">
        <f t="shared" si="47"/>
        <v>0</v>
      </c>
      <c r="V74" s="82"/>
      <c r="W74" s="43">
        <f t="shared" si="41"/>
        <v>0</v>
      </c>
      <c r="X74" s="82">
        <f t="shared" si="48"/>
        <v>0</v>
      </c>
      <c r="Y74" s="82">
        <f t="shared" si="48"/>
        <v>0</v>
      </c>
      <c r="Z74" s="82">
        <f t="shared" si="48"/>
        <v>0</v>
      </c>
      <c r="AA74" s="82"/>
      <c r="AB74" s="43">
        <f t="shared" si="43"/>
        <v>0</v>
      </c>
    </row>
    <row r="75" spans="2:28" x14ac:dyDescent="0.3">
      <c r="B75" s="27">
        <f t="shared" si="49"/>
        <v>8</v>
      </c>
      <c r="C75" s="28" t="s">
        <v>7</v>
      </c>
      <c r="D75" s="82">
        <f t="shared" si="44"/>
        <v>0</v>
      </c>
      <c r="E75" s="82">
        <f t="shared" si="44"/>
        <v>0</v>
      </c>
      <c r="F75" s="82">
        <f t="shared" si="44"/>
        <v>0</v>
      </c>
      <c r="G75" s="82"/>
      <c r="H75" s="43">
        <f t="shared" si="35"/>
        <v>0</v>
      </c>
      <c r="I75" s="82">
        <f t="shared" si="45"/>
        <v>0</v>
      </c>
      <c r="J75" s="82">
        <f t="shared" si="45"/>
        <v>0</v>
      </c>
      <c r="K75" s="82">
        <f t="shared" si="45"/>
        <v>0</v>
      </c>
      <c r="L75" s="82"/>
      <c r="M75" s="43">
        <f t="shared" si="37"/>
        <v>0</v>
      </c>
      <c r="N75" s="82">
        <f t="shared" si="46"/>
        <v>0</v>
      </c>
      <c r="O75" s="82">
        <f t="shared" si="46"/>
        <v>0</v>
      </c>
      <c r="P75" s="82">
        <f t="shared" si="46"/>
        <v>0</v>
      </c>
      <c r="Q75" s="82"/>
      <c r="R75" s="43">
        <f t="shared" si="39"/>
        <v>0</v>
      </c>
      <c r="S75" s="82">
        <f t="shared" si="47"/>
        <v>0</v>
      </c>
      <c r="T75" s="82">
        <f t="shared" si="47"/>
        <v>0</v>
      </c>
      <c r="U75" s="82">
        <f t="shared" si="47"/>
        <v>0</v>
      </c>
      <c r="V75" s="82"/>
      <c r="W75" s="43">
        <f t="shared" si="41"/>
        <v>0</v>
      </c>
      <c r="X75" s="82">
        <f t="shared" si="48"/>
        <v>0</v>
      </c>
      <c r="Y75" s="82">
        <f t="shared" si="48"/>
        <v>0</v>
      </c>
      <c r="Z75" s="82">
        <f t="shared" si="48"/>
        <v>0</v>
      </c>
      <c r="AA75" s="82"/>
      <c r="AB75" s="43">
        <f t="shared" si="43"/>
        <v>0</v>
      </c>
    </row>
    <row r="76" spans="2:28" x14ac:dyDescent="0.3">
      <c r="B76" s="27">
        <f t="shared" si="49"/>
        <v>9</v>
      </c>
      <c r="C76" s="28" t="s">
        <v>8</v>
      </c>
      <c r="D76" s="82">
        <f t="shared" si="44"/>
        <v>0</v>
      </c>
      <c r="E76" s="82">
        <f t="shared" si="44"/>
        <v>0</v>
      </c>
      <c r="F76" s="82">
        <f t="shared" si="44"/>
        <v>0</v>
      </c>
      <c r="G76" s="82"/>
      <c r="H76" s="43">
        <f t="shared" si="35"/>
        <v>0</v>
      </c>
      <c r="I76" s="82">
        <f t="shared" si="45"/>
        <v>0</v>
      </c>
      <c r="J76" s="82">
        <f t="shared" si="45"/>
        <v>0</v>
      </c>
      <c r="K76" s="82">
        <f t="shared" si="45"/>
        <v>0</v>
      </c>
      <c r="L76" s="82"/>
      <c r="M76" s="43">
        <f t="shared" si="37"/>
        <v>0</v>
      </c>
      <c r="N76" s="82">
        <f t="shared" si="46"/>
        <v>0</v>
      </c>
      <c r="O76" s="82">
        <f t="shared" si="46"/>
        <v>0</v>
      </c>
      <c r="P76" s="82">
        <f t="shared" si="46"/>
        <v>0</v>
      </c>
      <c r="Q76" s="82"/>
      <c r="R76" s="43">
        <f t="shared" si="39"/>
        <v>0</v>
      </c>
      <c r="S76" s="82">
        <f t="shared" si="47"/>
        <v>0</v>
      </c>
      <c r="T76" s="82">
        <f t="shared" si="47"/>
        <v>0</v>
      </c>
      <c r="U76" s="82">
        <f t="shared" si="47"/>
        <v>0</v>
      </c>
      <c r="V76" s="82"/>
      <c r="W76" s="43">
        <f t="shared" si="41"/>
        <v>0</v>
      </c>
      <c r="X76" s="82">
        <f t="shared" si="48"/>
        <v>0</v>
      </c>
      <c r="Y76" s="82">
        <f t="shared" si="48"/>
        <v>0</v>
      </c>
      <c r="Z76" s="82">
        <f t="shared" si="48"/>
        <v>0</v>
      </c>
      <c r="AA76" s="82"/>
      <c r="AB76" s="43">
        <f t="shared" si="43"/>
        <v>0</v>
      </c>
    </row>
    <row r="77" spans="2:28" x14ac:dyDescent="0.3">
      <c r="B77" s="27">
        <f t="shared" si="49"/>
        <v>10</v>
      </c>
      <c r="C77" s="28" t="s">
        <v>9</v>
      </c>
      <c r="D77" s="82">
        <f t="shared" si="44"/>
        <v>0</v>
      </c>
      <c r="E77" s="82">
        <f t="shared" si="44"/>
        <v>0</v>
      </c>
      <c r="F77" s="82">
        <f t="shared" si="44"/>
        <v>0</v>
      </c>
      <c r="G77" s="82"/>
      <c r="H77" s="43">
        <f t="shared" si="35"/>
        <v>0</v>
      </c>
      <c r="I77" s="82">
        <f t="shared" si="45"/>
        <v>0</v>
      </c>
      <c r="J77" s="82">
        <f t="shared" si="45"/>
        <v>0</v>
      </c>
      <c r="K77" s="82">
        <f t="shared" si="45"/>
        <v>0</v>
      </c>
      <c r="L77" s="82"/>
      <c r="M77" s="43">
        <f t="shared" si="37"/>
        <v>0</v>
      </c>
      <c r="N77" s="82">
        <f t="shared" si="46"/>
        <v>0</v>
      </c>
      <c r="O77" s="82">
        <f t="shared" si="46"/>
        <v>0</v>
      </c>
      <c r="P77" s="82">
        <f t="shared" si="46"/>
        <v>0</v>
      </c>
      <c r="Q77" s="82"/>
      <c r="R77" s="43">
        <f t="shared" si="39"/>
        <v>0</v>
      </c>
      <c r="S77" s="82">
        <f t="shared" si="47"/>
        <v>0</v>
      </c>
      <c r="T77" s="82">
        <f t="shared" si="47"/>
        <v>0</v>
      </c>
      <c r="U77" s="82">
        <f t="shared" si="47"/>
        <v>0</v>
      </c>
      <c r="V77" s="82"/>
      <c r="W77" s="43">
        <f t="shared" si="41"/>
        <v>0</v>
      </c>
      <c r="X77" s="82">
        <f t="shared" si="48"/>
        <v>0</v>
      </c>
      <c r="Y77" s="82">
        <f t="shared" si="48"/>
        <v>0</v>
      </c>
      <c r="Z77" s="82">
        <f t="shared" si="48"/>
        <v>0</v>
      </c>
      <c r="AA77" s="82"/>
      <c r="AB77" s="43">
        <f t="shared" si="43"/>
        <v>0</v>
      </c>
    </row>
    <row r="78" spans="2:28" x14ac:dyDescent="0.3">
      <c r="B78" s="27">
        <f t="shared" si="49"/>
        <v>11</v>
      </c>
      <c r="C78" s="28" t="s">
        <v>10</v>
      </c>
      <c r="D78" s="82">
        <f t="shared" si="44"/>
        <v>0</v>
      </c>
      <c r="E78" s="82">
        <f t="shared" si="44"/>
        <v>0</v>
      </c>
      <c r="F78" s="82">
        <f t="shared" si="44"/>
        <v>0</v>
      </c>
      <c r="G78" s="82"/>
      <c r="H78" s="43">
        <f t="shared" si="35"/>
        <v>0</v>
      </c>
      <c r="I78" s="82">
        <f t="shared" si="45"/>
        <v>0</v>
      </c>
      <c r="J78" s="82">
        <f t="shared" si="45"/>
        <v>0</v>
      </c>
      <c r="K78" s="82">
        <f t="shared" si="45"/>
        <v>0</v>
      </c>
      <c r="L78" s="82"/>
      <c r="M78" s="43">
        <f t="shared" si="37"/>
        <v>0</v>
      </c>
      <c r="N78" s="82">
        <f t="shared" si="46"/>
        <v>0</v>
      </c>
      <c r="O78" s="82">
        <f t="shared" si="46"/>
        <v>0</v>
      </c>
      <c r="P78" s="82">
        <f t="shared" si="46"/>
        <v>0</v>
      </c>
      <c r="Q78" s="82"/>
      <c r="R78" s="43">
        <f t="shared" si="39"/>
        <v>0</v>
      </c>
      <c r="S78" s="82">
        <f t="shared" si="47"/>
        <v>0</v>
      </c>
      <c r="T78" s="82">
        <f t="shared" si="47"/>
        <v>0</v>
      </c>
      <c r="U78" s="82">
        <f t="shared" si="47"/>
        <v>0</v>
      </c>
      <c r="V78" s="82"/>
      <c r="W78" s="43">
        <f t="shared" si="41"/>
        <v>0</v>
      </c>
      <c r="X78" s="82">
        <f t="shared" si="48"/>
        <v>0</v>
      </c>
      <c r="Y78" s="82">
        <f t="shared" si="48"/>
        <v>0</v>
      </c>
      <c r="Z78" s="82">
        <f t="shared" si="48"/>
        <v>0</v>
      </c>
      <c r="AA78" s="82"/>
      <c r="AB78" s="43">
        <f t="shared" si="43"/>
        <v>0</v>
      </c>
    </row>
    <row r="79" spans="2:28" x14ac:dyDescent="0.3">
      <c r="B79" s="27">
        <f t="shared" si="49"/>
        <v>12</v>
      </c>
      <c r="C79" s="28" t="s">
        <v>11</v>
      </c>
      <c r="D79" s="82">
        <f t="shared" si="44"/>
        <v>0</v>
      </c>
      <c r="E79" s="82">
        <f t="shared" si="44"/>
        <v>0</v>
      </c>
      <c r="F79" s="82">
        <f t="shared" si="44"/>
        <v>0</v>
      </c>
      <c r="G79" s="82"/>
      <c r="H79" s="43">
        <f t="shared" si="35"/>
        <v>0</v>
      </c>
      <c r="I79" s="82">
        <f t="shared" si="45"/>
        <v>0</v>
      </c>
      <c r="J79" s="82">
        <f t="shared" si="45"/>
        <v>0</v>
      </c>
      <c r="K79" s="82">
        <f t="shared" si="45"/>
        <v>0</v>
      </c>
      <c r="L79" s="82"/>
      <c r="M79" s="43">
        <f t="shared" si="37"/>
        <v>0</v>
      </c>
      <c r="N79" s="82">
        <f t="shared" si="46"/>
        <v>0</v>
      </c>
      <c r="O79" s="82">
        <f t="shared" si="46"/>
        <v>0</v>
      </c>
      <c r="P79" s="82">
        <f t="shared" si="46"/>
        <v>0</v>
      </c>
      <c r="Q79" s="82"/>
      <c r="R79" s="43">
        <f t="shared" si="39"/>
        <v>0</v>
      </c>
      <c r="S79" s="82">
        <f t="shared" si="47"/>
        <v>0</v>
      </c>
      <c r="T79" s="82">
        <f t="shared" si="47"/>
        <v>0</v>
      </c>
      <c r="U79" s="82">
        <f t="shared" si="47"/>
        <v>0</v>
      </c>
      <c r="V79" s="82"/>
      <c r="W79" s="43">
        <f t="shared" si="41"/>
        <v>0</v>
      </c>
      <c r="X79" s="82">
        <f t="shared" si="48"/>
        <v>0</v>
      </c>
      <c r="Y79" s="82">
        <f t="shared" si="48"/>
        <v>0</v>
      </c>
      <c r="Z79" s="82">
        <f t="shared" si="48"/>
        <v>0</v>
      </c>
      <c r="AA79" s="82"/>
      <c r="AB79" s="43">
        <f t="shared" si="43"/>
        <v>0</v>
      </c>
    </row>
    <row r="80" spans="2:28" x14ac:dyDescent="0.3">
      <c r="B80" s="27">
        <f t="shared" si="49"/>
        <v>13</v>
      </c>
      <c r="C80" s="28" t="s">
        <v>12</v>
      </c>
      <c r="D80" s="82">
        <f t="shared" si="44"/>
        <v>0</v>
      </c>
      <c r="E80" s="82">
        <f t="shared" si="44"/>
        <v>0</v>
      </c>
      <c r="F80" s="82">
        <f t="shared" si="44"/>
        <v>0</v>
      </c>
      <c r="G80" s="82"/>
      <c r="H80" s="43">
        <f t="shared" si="35"/>
        <v>0</v>
      </c>
      <c r="I80" s="82">
        <f t="shared" si="45"/>
        <v>0</v>
      </c>
      <c r="J80" s="82">
        <f t="shared" si="45"/>
        <v>0</v>
      </c>
      <c r="K80" s="82">
        <f t="shared" si="45"/>
        <v>0</v>
      </c>
      <c r="L80" s="82"/>
      <c r="M80" s="43">
        <f t="shared" si="37"/>
        <v>0</v>
      </c>
      <c r="N80" s="82">
        <f t="shared" si="46"/>
        <v>0</v>
      </c>
      <c r="O80" s="82">
        <f t="shared" si="46"/>
        <v>0</v>
      </c>
      <c r="P80" s="82">
        <f t="shared" si="46"/>
        <v>0</v>
      </c>
      <c r="Q80" s="82"/>
      <c r="R80" s="43">
        <f t="shared" si="39"/>
        <v>0</v>
      </c>
      <c r="S80" s="82">
        <f t="shared" si="47"/>
        <v>0</v>
      </c>
      <c r="T80" s="82">
        <f t="shared" si="47"/>
        <v>0</v>
      </c>
      <c r="U80" s="82">
        <f t="shared" si="47"/>
        <v>0</v>
      </c>
      <c r="V80" s="82"/>
      <c r="W80" s="43">
        <f t="shared" si="41"/>
        <v>0</v>
      </c>
      <c r="X80" s="82">
        <f t="shared" si="48"/>
        <v>0</v>
      </c>
      <c r="Y80" s="82">
        <f t="shared" si="48"/>
        <v>0</v>
      </c>
      <c r="Z80" s="82">
        <f t="shared" si="48"/>
        <v>0</v>
      </c>
      <c r="AA80" s="82"/>
      <c r="AB80" s="43">
        <f t="shared" si="43"/>
        <v>0</v>
      </c>
    </row>
    <row r="81" spans="2:28" x14ac:dyDescent="0.3">
      <c r="B81" s="27">
        <f t="shared" si="49"/>
        <v>14</v>
      </c>
      <c r="C81" s="28" t="s">
        <v>13</v>
      </c>
      <c r="D81" s="82">
        <f t="shared" si="44"/>
        <v>0</v>
      </c>
      <c r="E81" s="82">
        <f t="shared" si="44"/>
        <v>0</v>
      </c>
      <c r="F81" s="82">
        <f t="shared" si="44"/>
        <v>0</v>
      </c>
      <c r="G81" s="82"/>
      <c r="H81" s="43">
        <f t="shared" si="35"/>
        <v>0</v>
      </c>
      <c r="I81" s="82">
        <f t="shared" si="45"/>
        <v>0</v>
      </c>
      <c r="J81" s="82">
        <f t="shared" si="45"/>
        <v>0</v>
      </c>
      <c r="K81" s="82">
        <f t="shared" si="45"/>
        <v>0</v>
      </c>
      <c r="L81" s="82"/>
      <c r="M81" s="43">
        <f t="shared" si="37"/>
        <v>0</v>
      </c>
      <c r="N81" s="82">
        <f t="shared" si="46"/>
        <v>0</v>
      </c>
      <c r="O81" s="82">
        <f t="shared" si="46"/>
        <v>0</v>
      </c>
      <c r="P81" s="82">
        <f t="shared" si="46"/>
        <v>0</v>
      </c>
      <c r="Q81" s="82"/>
      <c r="R81" s="43">
        <f t="shared" si="39"/>
        <v>0</v>
      </c>
      <c r="S81" s="82">
        <f t="shared" si="47"/>
        <v>0</v>
      </c>
      <c r="T81" s="82">
        <f t="shared" si="47"/>
        <v>0</v>
      </c>
      <c r="U81" s="82">
        <f t="shared" si="47"/>
        <v>0</v>
      </c>
      <c r="V81" s="82"/>
      <c r="W81" s="43">
        <f t="shared" si="41"/>
        <v>0</v>
      </c>
      <c r="X81" s="82">
        <f t="shared" si="48"/>
        <v>0</v>
      </c>
      <c r="Y81" s="82">
        <f t="shared" si="48"/>
        <v>0</v>
      </c>
      <c r="Z81" s="82">
        <f t="shared" si="48"/>
        <v>0</v>
      </c>
      <c r="AA81" s="82"/>
      <c r="AB81" s="43">
        <f t="shared" si="43"/>
        <v>0</v>
      </c>
    </row>
    <row r="82" spans="2:28" x14ac:dyDescent="0.3">
      <c r="B82" s="27">
        <f t="shared" si="49"/>
        <v>15</v>
      </c>
      <c r="C82" s="28" t="s">
        <v>14</v>
      </c>
      <c r="D82" s="82">
        <f t="shared" si="44"/>
        <v>0</v>
      </c>
      <c r="E82" s="82">
        <f t="shared" si="44"/>
        <v>0</v>
      </c>
      <c r="F82" s="82">
        <f t="shared" si="44"/>
        <v>0</v>
      </c>
      <c r="G82" s="82"/>
      <c r="H82" s="43">
        <f t="shared" si="35"/>
        <v>0</v>
      </c>
      <c r="I82" s="82">
        <f t="shared" si="45"/>
        <v>0</v>
      </c>
      <c r="J82" s="82">
        <f t="shared" si="45"/>
        <v>0</v>
      </c>
      <c r="K82" s="82">
        <f t="shared" si="45"/>
        <v>0</v>
      </c>
      <c r="L82" s="82"/>
      <c r="M82" s="43">
        <f t="shared" si="37"/>
        <v>0</v>
      </c>
      <c r="N82" s="82">
        <f t="shared" si="46"/>
        <v>0</v>
      </c>
      <c r="O82" s="82">
        <f t="shared" si="46"/>
        <v>0</v>
      </c>
      <c r="P82" s="82">
        <f t="shared" si="46"/>
        <v>0</v>
      </c>
      <c r="Q82" s="82"/>
      <c r="R82" s="43">
        <f t="shared" si="39"/>
        <v>0</v>
      </c>
      <c r="S82" s="82">
        <f t="shared" si="47"/>
        <v>0</v>
      </c>
      <c r="T82" s="82">
        <f t="shared" si="47"/>
        <v>0</v>
      </c>
      <c r="U82" s="82">
        <f t="shared" si="47"/>
        <v>0</v>
      </c>
      <c r="V82" s="82"/>
      <c r="W82" s="43">
        <f t="shared" si="41"/>
        <v>0</v>
      </c>
      <c r="X82" s="82">
        <f t="shared" si="48"/>
        <v>0</v>
      </c>
      <c r="Y82" s="82">
        <f t="shared" si="48"/>
        <v>0</v>
      </c>
      <c r="Z82" s="82">
        <f t="shared" si="48"/>
        <v>0</v>
      </c>
      <c r="AA82" s="82"/>
      <c r="AB82" s="43">
        <f t="shared" si="43"/>
        <v>0</v>
      </c>
    </row>
    <row r="83" spans="2:28" x14ac:dyDescent="0.3">
      <c r="B83" s="27">
        <f t="shared" si="49"/>
        <v>16</v>
      </c>
      <c r="C83" s="28" t="s">
        <v>15</v>
      </c>
      <c r="D83" s="82">
        <f t="shared" si="44"/>
        <v>0</v>
      </c>
      <c r="E83" s="82">
        <f t="shared" si="44"/>
        <v>0</v>
      </c>
      <c r="F83" s="82">
        <f t="shared" si="44"/>
        <v>0</v>
      </c>
      <c r="G83" s="82"/>
      <c r="H83" s="43">
        <f t="shared" si="35"/>
        <v>0</v>
      </c>
      <c r="I83" s="82">
        <f t="shared" si="45"/>
        <v>0</v>
      </c>
      <c r="J83" s="82">
        <f t="shared" si="45"/>
        <v>0</v>
      </c>
      <c r="K83" s="82">
        <f t="shared" si="45"/>
        <v>0</v>
      </c>
      <c r="L83" s="82"/>
      <c r="M83" s="43">
        <f t="shared" si="37"/>
        <v>0</v>
      </c>
      <c r="N83" s="82">
        <f t="shared" si="46"/>
        <v>0</v>
      </c>
      <c r="O83" s="82">
        <f t="shared" si="46"/>
        <v>0</v>
      </c>
      <c r="P83" s="82">
        <f t="shared" si="46"/>
        <v>0</v>
      </c>
      <c r="Q83" s="82"/>
      <c r="R83" s="43">
        <f t="shared" si="39"/>
        <v>0</v>
      </c>
      <c r="S83" s="82">
        <f t="shared" si="47"/>
        <v>0</v>
      </c>
      <c r="T83" s="82">
        <f t="shared" si="47"/>
        <v>0</v>
      </c>
      <c r="U83" s="82">
        <f t="shared" si="47"/>
        <v>0</v>
      </c>
      <c r="V83" s="82"/>
      <c r="W83" s="43">
        <f t="shared" si="41"/>
        <v>0</v>
      </c>
      <c r="X83" s="82">
        <f t="shared" si="48"/>
        <v>0</v>
      </c>
      <c r="Y83" s="82">
        <f t="shared" si="48"/>
        <v>0</v>
      </c>
      <c r="Z83" s="82">
        <f t="shared" si="48"/>
        <v>0</v>
      </c>
      <c r="AA83" s="82"/>
      <c r="AB83" s="43">
        <f t="shared" si="43"/>
        <v>0</v>
      </c>
    </row>
    <row r="84" spans="2:28" x14ac:dyDescent="0.3">
      <c r="B84" s="27">
        <f t="shared" si="49"/>
        <v>17</v>
      </c>
      <c r="C84" s="28" t="s">
        <v>16</v>
      </c>
      <c r="D84" s="82">
        <f t="shared" si="44"/>
        <v>0</v>
      </c>
      <c r="E84" s="82">
        <f t="shared" si="44"/>
        <v>0</v>
      </c>
      <c r="F84" s="82">
        <f t="shared" si="44"/>
        <v>0</v>
      </c>
      <c r="G84" s="82"/>
      <c r="H84" s="43">
        <f t="shared" si="35"/>
        <v>0</v>
      </c>
      <c r="I84" s="82">
        <f t="shared" si="45"/>
        <v>0</v>
      </c>
      <c r="J84" s="82">
        <f t="shared" si="45"/>
        <v>0</v>
      </c>
      <c r="K84" s="82">
        <f t="shared" si="45"/>
        <v>0</v>
      </c>
      <c r="L84" s="82"/>
      <c r="M84" s="43">
        <f t="shared" si="37"/>
        <v>0</v>
      </c>
      <c r="N84" s="82">
        <f t="shared" si="46"/>
        <v>0</v>
      </c>
      <c r="O84" s="82">
        <f t="shared" si="46"/>
        <v>0</v>
      </c>
      <c r="P84" s="82">
        <f t="shared" si="46"/>
        <v>0</v>
      </c>
      <c r="Q84" s="82"/>
      <c r="R84" s="43">
        <f t="shared" si="39"/>
        <v>0</v>
      </c>
      <c r="S84" s="82">
        <f t="shared" si="47"/>
        <v>0</v>
      </c>
      <c r="T84" s="82">
        <f t="shared" si="47"/>
        <v>0</v>
      </c>
      <c r="U84" s="82">
        <f t="shared" si="47"/>
        <v>0</v>
      </c>
      <c r="V84" s="82"/>
      <c r="W84" s="43">
        <f t="shared" si="41"/>
        <v>0</v>
      </c>
      <c r="X84" s="82">
        <f t="shared" si="48"/>
        <v>0</v>
      </c>
      <c r="Y84" s="82">
        <f t="shared" si="48"/>
        <v>0</v>
      </c>
      <c r="Z84" s="82">
        <f t="shared" si="48"/>
        <v>0</v>
      </c>
      <c r="AA84" s="82"/>
      <c r="AB84" s="43">
        <f t="shared" si="43"/>
        <v>0</v>
      </c>
    </row>
    <row r="85" spans="2:28" ht="16" x14ac:dyDescent="0.3">
      <c r="B85" s="34"/>
      <c r="C85" s="35" t="s">
        <v>17</v>
      </c>
      <c r="D85" s="35">
        <f>SUM(D68:D84)</f>
        <v>0</v>
      </c>
      <c r="E85" s="35">
        <f t="shared" ref="E85:AB85" si="50">SUM(E68:E84)</f>
        <v>0</v>
      </c>
      <c r="F85" s="35">
        <f t="shared" si="50"/>
        <v>0</v>
      </c>
      <c r="G85" s="35">
        <f t="shared" si="50"/>
        <v>0</v>
      </c>
      <c r="H85" s="35">
        <f t="shared" si="50"/>
        <v>0</v>
      </c>
      <c r="I85" s="35">
        <f t="shared" si="50"/>
        <v>0</v>
      </c>
      <c r="J85" s="35">
        <f t="shared" si="50"/>
        <v>97.838350000000005</v>
      </c>
      <c r="K85" s="35">
        <f t="shared" si="50"/>
        <v>0</v>
      </c>
      <c r="L85" s="35">
        <f t="shared" si="50"/>
        <v>0</v>
      </c>
      <c r="M85" s="35">
        <f t="shared" si="50"/>
        <v>97.838350000000005</v>
      </c>
      <c r="N85" s="35">
        <f t="shared" si="50"/>
        <v>97.838350000000005</v>
      </c>
      <c r="O85" s="35">
        <f t="shared" si="50"/>
        <v>-3.3232999999999997</v>
      </c>
      <c r="P85" s="35">
        <f t="shared" si="50"/>
        <v>0</v>
      </c>
      <c r="Q85" s="35">
        <f t="shared" si="50"/>
        <v>0</v>
      </c>
      <c r="R85" s="35">
        <f t="shared" si="50"/>
        <v>94.515050000000002</v>
      </c>
      <c r="S85" s="35">
        <f t="shared" si="50"/>
        <v>94.515050000000002</v>
      </c>
      <c r="T85" s="35">
        <f t="shared" si="50"/>
        <v>-3.3232999999999997</v>
      </c>
      <c r="U85" s="35">
        <f t="shared" si="50"/>
        <v>0</v>
      </c>
      <c r="V85" s="35">
        <f t="shared" si="50"/>
        <v>0</v>
      </c>
      <c r="W85" s="35">
        <f t="shared" si="50"/>
        <v>91.191749999999999</v>
      </c>
      <c r="X85" s="35">
        <f t="shared" si="50"/>
        <v>91.191749999999999</v>
      </c>
      <c r="Y85" s="35">
        <f t="shared" si="50"/>
        <v>-3.3232999999999997</v>
      </c>
      <c r="Z85" s="35">
        <f t="shared" si="50"/>
        <v>0</v>
      </c>
      <c r="AA85" s="35">
        <f t="shared" si="50"/>
        <v>0</v>
      </c>
      <c r="AB85" s="35">
        <f t="shared" si="50"/>
        <v>87.868449999999996</v>
      </c>
    </row>
    <row r="86" spans="2:28" x14ac:dyDescent="0.3">
      <c r="B86" s="60"/>
      <c r="C86" s="83"/>
      <c r="D86" s="83"/>
      <c r="E86" s="83"/>
      <c r="F86" s="83"/>
      <c r="G86" s="83"/>
      <c r="H86" s="83"/>
      <c r="I86" s="83"/>
      <c r="J86" s="83"/>
      <c r="K86" s="83"/>
    </row>
  </sheetData>
  <mergeCells count="36">
    <mergeCell ref="B10:B12"/>
    <mergeCell ref="C10:C12"/>
    <mergeCell ref="D10:H10"/>
    <mergeCell ref="I10:M10"/>
    <mergeCell ref="N10:R10"/>
    <mergeCell ref="X10:AB10"/>
    <mergeCell ref="D11:H11"/>
    <mergeCell ref="I11:M11"/>
    <mergeCell ref="N11:R11"/>
    <mergeCell ref="S11:W11"/>
    <mergeCell ref="X11:AB11"/>
    <mergeCell ref="S10:W10"/>
    <mergeCell ref="B38:B40"/>
    <mergeCell ref="C38:C40"/>
    <mergeCell ref="D38:H38"/>
    <mergeCell ref="I38:M38"/>
    <mergeCell ref="N38:R38"/>
    <mergeCell ref="X38:AB38"/>
    <mergeCell ref="D39:H39"/>
    <mergeCell ref="I39:M39"/>
    <mergeCell ref="N39:R39"/>
    <mergeCell ref="S39:W39"/>
    <mergeCell ref="X39:AB39"/>
    <mergeCell ref="S38:W38"/>
    <mergeCell ref="B64:B66"/>
    <mergeCell ref="C64:C66"/>
    <mergeCell ref="D64:H64"/>
    <mergeCell ref="I64:M64"/>
    <mergeCell ref="N64:R64"/>
    <mergeCell ref="X64:AB64"/>
    <mergeCell ref="D65:H65"/>
    <mergeCell ref="I65:M65"/>
    <mergeCell ref="N65:R65"/>
    <mergeCell ref="S65:W65"/>
    <mergeCell ref="X65:AB65"/>
    <mergeCell ref="S64:W64"/>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2" max="29" man="1"/>
    <brk id="61" max="29" man="1"/>
  </rowBreaks>
  <colBreaks count="1" manualBreakCount="1">
    <brk id="2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88"/>
  <sheetViews>
    <sheetView showGridLines="0" view="pageBreakPreview" topLeftCell="A5" zoomScale="60" zoomScaleNormal="68" workbookViewId="0">
      <selection activeCell="A5" sqref="A5"/>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109</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2.8075000000000001</v>
      </c>
      <c r="K17" s="66">
        <v>0</v>
      </c>
      <c r="L17" s="67"/>
      <c r="M17" s="30">
        <f t="shared" ref="M17:M32" si="2">I17+J17-K17-L17</f>
        <v>2.8075000000000001</v>
      </c>
      <c r="N17" s="68">
        <f t="shared" ref="N17:N32" si="3">M17</f>
        <v>2.8075000000000001</v>
      </c>
      <c r="O17" s="66">
        <v>0</v>
      </c>
      <c r="P17" s="66">
        <v>0</v>
      </c>
      <c r="Q17" s="67"/>
      <c r="R17" s="69">
        <f t="shared" ref="R17:R32" si="4">N17+O17-P17-Q17</f>
        <v>2.8075000000000001</v>
      </c>
      <c r="S17" s="69">
        <f t="shared" ref="S17:S32" si="5">R17</f>
        <v>2.8075000000000001</v>
      </c>
      <c r="T17" s="66">
        <v>0</v>
      </c>
      <c r="U17" s="66">
        <v>0</v>
      </c>
      <c r="V17" s="67"/>
      <c r="W17" s="69">
        <f t="shared" ref="W17:W32" si="6">S17+T17-U17-V17</f>
        <v>2.8075000000000001</v>
      </c>
      <c r="X17" s="69">
        <f t="shared" ref="X17:X32" si="7">W17</f>
        <v>2.8075000000000001</v>
      </c>
      <c r="Y17" s="70">
        <v>0</v>
      </c>
      <c r="Z17" s="70">
        <v>0</v>
      </c>
      <c r="AA17" s="67"/>
      <c r="AB17" s="69">
        <f t="shared" ref="AB17:AB32" si="8">X17+Y17-Z17-AA17</f>
        <v>2.8075000000000001</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68.709999999999994</v>
      </c>
      <c r="F21" s="66">
        <v>0</v>
      </c>
      <c r="G21" s="67"/>
      <c r="H21" s="29">
        <f t="shared" si="0"/>
        <v>68.709999999999994</v>
      </c>
      <c r="I21" s="30">
        <f t="shared" si="1"/>
        <v>68.709999999999994</v>
      </c>
      <c r="J21" s="66">
        <v>47.962499999999999</v>
      </c>
      <c r="K21" s="66">
        <v>0</v>
      </c>
      <c r="L21" s="67"/>
      <c r="M21" s="30">
        <f t="shared" si="2"/>
        <v>116.67249999999999</v>
      </c>
      <c r="N21" s="68">
        <f t="shared" si="3"/>
        <v>116.67249999999999</v>
      </c>
      <c r="O21" s="66">
        <v>80.625</v>
      </c>
      <c r="P21" s="66">
        <v>0</v>
      </c>
      <c r="Q21" s="67"/>
      <c r="R21" s="69">
        <f t="shared" si="4"/>
        <v>197.29749999999999</v>
      </c>
      <c r="S21" s="69">
        <f t="shared" si="5"/>
        <v>197.29749999999999</v>
      </c>
      <c r="T21" s="66">
        <v>7.6666666666666661</v>
      </c>
      <c r="U21" s="66">
        <v>0</v>
      </c>
      <c r="V21" s="67"/>
      <c r="W21" s="69">
        <f t="shared" si="6"/>
        <v>204.96416666666664</v>
      </c>
      <c r="X21" s="69">
        <f t="shared" si="7"/>
        <v>204.96416666666664</v>
      </c>
      <c r="Y21" s="70">
        <v>65</v>
      </c>
      <c r="Z21" s="70">
        <v>0</v>
      </c>
      <c r="AA21" s="67"/>
      <c r="AB21" s="69">
        <f t="shared" si="8"/>
        <v>269.96416666666664</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2.3333333333333334E-2</v>
      </c>
      <c r="F23" s="66">
        <v>0</v>
      </c>
      <c r="G23" s="74"/>
      <c r="H23" s="29">
        <f t="shared" si="0"/>
        <v>2.3333333333333334E-2</v>
      </c>
      <c r="I23" s="30">
        <f t="shared" si="1"/>
        <v>2.3333333333333334E-2</v>
      </c>
      <c r="J23" s="66">
        <v>1.7500000000000002E-2</v>
      </c>
      <c r="K23" s="66">
        <v>0</v>
      </c>
      <c r="L23" s="74"/>
      <c r="M23" s="30">
        <f t="shared" si="2"/>
        <v>4.0833333333333333E-2</v>
      </c>
      <c r="N23" s="68">
        <f t="shared" si="3"/>
        <v>4.0833333333333333E-2</v>
      </c>
      <c r="O23" s="66">
        <v>3.5000000000000003E-2</v>
      </c>
      <c r="P23" s="66">
        <v>0</v>
      </c>
      <c r="Q23" s="74"/>
      <c r="R23" s="69">
        <f t="shared" si="4"/>
        <v>7.5833333333333336E-2</v>
      </c>
      <c r="S23" s="69">
        <f t="shared" si="5"/>
        <v>7.5833333333333336E-2</v>
      </c>
      <c r="T23" s="66">
        <v>4.6666666666666669E-2</v>
      </c>
      <c r="U23" s="66">
        <v>0</v>
      </c>
      <c r="V23" s="74"/>
      <c r="W23" s="69">
        <f t="shared" si="6"/>
        <v>0.1225</v>
      </c>
      <c r="X23" s="69">
        <f t="shared" si="7"/>
        <v>0.1225</v>
      </c>
      <c r="Y23" s="70">
        <v>7.0000000000000007E-2</v>
      </c>
      <c r="Z23" s="70">
        <v>0</v>
      </c>
      <c r="AA23" s="74"/>
      <c r="AB23" s="69">
        <f t="shared" si="8"/>
        <v>0.1925</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6.6666666666666662E-3</v>
      </c>
      <c r="F26" s="66">
        <v>0</v>
      </c>
      <c r="G26" s="74"/>
      <c r="H26" s="29">
        <f t="shared" si="0"/>
        <v>6.6666666666666662E-3</v>
      </c>
      <c r="I26" s="30">
        <f t="shared" si="1"/>
        <v>6.6666666666666662E-3</v>
      </c>
      <c r="J26" s="66">
        <v>5.0000000000000001E-3</v>
      </c>
      <c r="K26" s="66">
        <v>0</v>
      </c>
      <c r="L26" s="74"/>
      <c r="M26" s="30">
        <f t="shared" si="2"/>
        <v>1.1666666666666665E-2</v>
      </c>
      <c r="N26" s="68">
        <f t="shared" si="3"/>
        <v>1.1666666666666665E-2</v>
      </c>
      <c r="O26" s="66">
        <v>0.01</v>
      </c>
      <c r="P26" s="66">
        <v>0</v>
      </c>
      <c r="Q26" s="74"/>
      <c r="R26" s="69">
        <f t="shared" si="4"/>
        <v>2.1666666666666667E-2</v>
      </c>
      <c r="S26" s="69">
        <f t="shared" si="5"/>
        <v>2.1666666666666667E-2</v>
      </c>
      <c r="T26" s="66">
        <v>1.3333333333333332E-2</v>
      </c>
      <c r="U26" s="66">
        <v>0</v>
      </c>
      <c r="V26" s="74"/>
      <c r="W26" s="69">
        <f t="shared" si="6"/>
        <v>3.5000000000000003E-2</v>
      </c>
      <c r="X26" s="69">
        <f t="shared" si="7"/>
        <v>3.5000000000000003E-2</v>
      </c>
      <c r="Y26" s="70">
        <v>0.02</v>
      </c>
      <c r="Z26" s="70">
        <v>0</v>
      </c>
      <c r="AA26" s="74"/>
      <c r="AB26" s="69">
        <f t="shared" si="8"/>
        <v>5.5000000000000007E-2</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6.6666666666666666E-2</v>
      </c>
      <c r="F29" s="66">
        <v>0</v>
      </c>
      <c r="G29" s="74"/>
      <c r="H29" s="29">
        <f t="shared" si="0"/>
        <v>6.6666666666666666E-2</v>
      </c>
      <c r="I29" s="30">
        <f t="shared" si="1"/>
        <v>6.6666666666666666E-2</v>
      </c>
      <c r="J29" s="66">
        <v>0.05</v>
      </c>
      <c r="K29" s="66">
        <v>0</v>
      </c>
      <c r="L29" s="74"/>
      <c r="M29" s="30">
        <f t="shared" si="2"/>
        <v>0.11666666666666667</v>
      </c>
      <c r="N29" s="68">
        <f t="shared" si="3"/>
        <v>0.11666666666666667</v>
      </c>
      <c r="O29" s="66">
        <v>0.1</v>
      </c>
      <c r="P29" s="66">
        <v>0</v>
      </c>
      <c r="Q29" s="74"/>
      <c r="R29" s="69">
        <f t="shared" si="4"/>
        <v>0.21666666666666667</v>
      </c>
      <c r="S29" s="69">
        <f t="shared" si="5"/>
        <v>0.21666666666666667</v>
      </c>
      <c r="T29" s="66">
        <v>0.13333333333333333</v>
      </c>
      <c r="U29" s="66">
        <v>0</v>
      </c>
      <c r="V29" s="74"/>
      <c r="W29" s="69">
        <f t="shared" si="6"/>
        <v>0.35</v>
      </c>
      <c r="X29" s="69">
        <f t="shared" si="7"/>
        <v>0.35</v>
      </c>
      <c r="Y29" s="70">
        <v>0.2</v>
      </c>
      <c r="Z29" s="70">
        <v>0</v>
      </c>
      <c r="AA29" s="74"/>
      <c r="AB29" s="69">
        <f t="shared" si="8"/>
        <v>0.55000000000000004</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66">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75">
        <f t="shared" ref="D33:G33" si="10">SUM(D16:D32)</f>
        <v>0</v>
      </c>
      <c r="E33" s="75">
        <f t="shared" si="10"/>
        <v>68.806666666666644</v>
      </c>
      <c r="F33" s="75">
        <f t="shared" si="10"/>
        <v>0</v>
      </c>
      <c r="G33" s="75">
        <f t="shared" si="10"/>
        <v>0</v>
      </c>
      <c r="H33" s="75">
        <f>SUM(H16:H32)</f>
        <v>68.806666666666644</v>
      </c>
      <c r="I33" s="75">
        <f t="shared" ref="I33:AB33" si="11">SUM(I16:I32)</f>
        <v>68.806666666666644</v>
      </c>
      <c r="J33" s="75">
        <f t="shared" si="11"/>
        <v>50.842499999999994</v>
      </c>
      <c r="K33" s="75">
        <f t="shared" si="11"/>
        <v>0</v>
      </c>
      <c r="L33" s="75">
        <f t="shared" si="11"/>
        <v>0</v>
      </c>
      <c r="M33" s="75">
        <f t="shared" si="11"/>
        <v>119.64916666666666</v>
      </c>
      <c r="N33" s="75">
        <f t="shared" si="11"/>
        <v>119.64916666666666</v>
      </c>
      <c r="O33" s="75">
        <f t="shared" si="11"/>
        <v>80.77</v>
      </c>
      <c r="P33" s="75">
        <f t="shared" si="11"/>
        <v>0</v>
      </c>
      <c r="Q33" s="75">
        <f t="shared" si="11"/>
        <v>0</v>
      </c>
      <c r="R33" s="75">
        <f t="shared" si="11"/>
        <v>200.41916666666665</v>
      </c>
      <c r="S33" s="75">
        <f t="shared" si="11"/>
        <v>200.41916666666665</v>
      </c>
      <c r="T33" s="75">
        <f t="shared" si="11"/>
        <v>7.86</v>
      </c>
      <c r="U33" s="75">
        <f t="shared" si="11"/>
        <v>0</v>
      </c>
      <c r="V33" s="75">
        <f t="shared" si="11"/>
        <v>0</v>
      </c>
      <c r="W33" s="75">
        <f t="shared" si="11"/>
        <v>208.27916666666664</v>
      </c>
      <c r="X33" s="75">
        <f t="shared" si="11"/>
        <v>208.27916666666664</v>
      </c>
      <c r="Y33" s="75">
        <f t="shared" si="11"/>
        <v>65.289999999999992</v>
      </c>
      <c r="Z33" s="75">
        <f t="shared" si="11"/>
        <v>0</v>
      </c>
      <c r="AA33" s="75">
        <f t="shared" si="11"/>
        <v>0</v>
      </c>
      <c r="AB33" s="75">
        <f t="shared" si="11"/>
        <v>273.56916666666666</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2">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3">IF((IFERROR(D45/((D17+E17)*90%),0))&lt;70%,MIN((MAX((D17+E17)*90%-D45,0)),(D17+E17/2)*$AC45),MAX((D17+E17)*90%-D45,0)/E$62)</f>
        <v>0</v>
      </c>
      <c r="F45" s="43">
        <f t="shared" ref="F45:F60" si="14">IFERROR(IF(D45=0,0,D45/D17*F17),0)</f>
        <v>0</v>
      </c>
      <c r="G45" s="44"/>
      <c r="H45" s="43">
        <f>D45+E45-F45-G45</f>
        <v>0</v>
      </c>
      <c r="I45" s="45">
        <f t="shared" ref="I45:I60" si="15">H45</f>
        <v>0</v>
      </c>
      <c r="J45" s="43">
        <f t="shared" ref="J45:J60" si="16">IF((IFERROR(I45/((I17+J17)*90%),0))&lt;70%,MIN((MAX((I17+J17)*90%-I45,0)),(I17+J17/2)*$AC45),MAX((I17+J17)*90%-I45,0)/J$62)</f>
        <v>4.6885250000000003E-2</v>
      </c>
      <c r="K45" s="43">
        <f t="shared" ref="K45:K60" si="17">IFERROR(IF(I45=0,0,I45/I17*K17),0)</f>
        <v>0</v>
      </c>
      <c r="L45" s="44"/>
      <c r="M45" s="45">
        <f t="shared" si="12"/>
        <v>4.6885250000000003E-2</v>
      </c>
      <c r="N45" s="68">
        <f t="shared" ref="N45:N60" si="18">M45</f>
        <v>4.6885250000000003E-2</v>
      </c>
      <c r="O45" s="43">
        <f t="shared" ref="O45:O60" si="19">IF((IFERROR(N45/((N17+O17)*90%),0))&lt;70%,MIN((MAX((N17+O17)*90%-N45,0)),(N17+O17/2)*$AC45),MAX((N17+O17)*90%-N45,0)/O$62)</f>
        <v>9.3770500000000007E-2</v>
      </c>
      <c r="P45" s="43">
        <f t="shared" ref="P45:P60" si="20">IFERROR(IF(N45=0,0,N45/N17*P17),0)</f>
        <v>0</v>
      </c>
      <c r="Q45" s="44"/>
      <c r="R45" s="43">
        <f t="shared" ref="R45:R60" si="21">N45+O45-P45-Q45</f>
        <v>0.14065575000000002</v>
      </c>
      <c r="S45" s="45">
        <f t="shared" ref="S45:S60" si="22">R45</f>
        <v>0.14065575000000002</v>
      </c>
      <c r="T45" s="43">
        <f t="shared" ref="T45:T60" si="23">IF((IFERROR(S45/((S17+T17)*90%),0))&lt;70%,MIN((MAX((S17+T17)*90%-S45,0)),(S17+T17/2)*$AC45),MAX((S17+T17)*90%-S45,0)/T$62)</f>
        <v>9.3770500000000007E-2</v>
      </c>
      <c r="U45" s="43">
        <f t="shared" ref="U45:U60" si="24">IFERROR(IF(S45=0,0,S45/S17*U17),0)</f>
        <v>0</v>
      </c>
      <c r="V45" s="44"/>
      <c r="W45" s="45">
        <f t="shared" ref="W45:W60" si="25">S45+T45-U45-V45</f>
        <v>0.23442625000000003</v>
      </c>
      <c r="X45" s="68">
        <f t="shared" ref="X45:X60" si="26">W45</f>
        <v>0.23442625000000003</v>
      </c>
      <c r="Y45" s="43">
        <f t="shared" ref="Y45:Y60" si="27">IF((IFERROR(X45/((X17+Y17)*90%),0))&lt;70%,MIN((MAX((X17+Y17)*90%-X45,0)),(X17+Y17/2)*$AC45),MAX((X17+Y17)*90%-X45,0)/Y$62)</f>
        <v>9.3770500000000007E-2</v>
      </c>
      <c r="Z45" s="43">
        <f t="shared" ref="Z45:Z60" si="28">IFERROR(IF(X45=0,0,X45/X17*Z17),0)</f>
        <v>0</v>
      </c>
      <c r="AA45" s="67"/>
      <c r="AB45" s="1"/>
      <c r="AC45" s="99">
        <v>3.3399999999999999E-2</v>
      </c>
    </row>
    <row r="46" spans="2:32" x14ac:dyDescent="0.3">
      <c r="B46" s="27">
        <f t="shared" ref="B46:B60" si="29">B45+1</f>
        <v>3</v>
      </c>
      <c r="C46" s="28" t="s">
        <v>2</v>
      </c>
      <c r="D46" s="66">
        <v>0</v>
      </c>
      <c r="E46" s="43">
        <f t="shared" si="13"/>
        <v>0</v>
      </c>
      <c r="F46" s="43">
        <f t="shared" si="14"/>
        <v>0</v>
      </c>
      <c r="G46" s="44"/>
      <c r="H46" s="43">
        <f t="shared" ref="H46:H60" si="30">D46+E46-F46-G46</f>
        <v>0</v>
      </c>
      <c r="I46" s="45">
        <f t="shared" si="15"/>
        <v>0</v>
      </c>
      <c r="J46" s="43">
        <f t="shared" si="16"/>
        <v>0</v>
      </c>
      <c r="K46" s="43">
        <f t="shared" si="17"/>
        <v>0</v>
      </c>
      <c r="L46" s="44"/>
      <c r="M46" s="45">
        <f t="shared" si="12"/>
        <v>0</v>
      </c>
      <c r="N46" s="68">
        <f t="shared" si="18"/>
        <v>0</v>
      </c>
      <c r="O46" s="43">
        <f t="shared" si="19"/>
        <v>0</v>
      </c>
      <c r="P46" s="43">
        <f t="shared" si="20"/>
        <v>0</v>
      </c>
      <c r="Q46" s="44"/>
      <c r="R46" s="43">
        <f t="shared" si="21"/>
        <v>0</v>
      </c>
      <c r="S46" s="45">
        <f t="shared" si="22"/>
        <v>0</v>
      </c>
      <c r="T46" s="43">
        <f t="shared" si="23"/>
        <v>0</v>
      </c>
      <c r="U46" s="43">
        <f t="shared" si="24"/>
        <v>0</v>
      </c>
      <c r="V46" s="44"/>
      <c r="W46" s="45">
        <f t="shared" si="25"/>
        <v>0</v>
      </c>
      <c r="X46" s="68">
        <f t="shared" si="26"/>
        <v>0</v>
      </c>
      <c r="Y46" s="43">
        <f t="shared" si="27"/>
        <v>0</v>
      </c>
      <c r="Z46" s="43">
        <f t="shared" si="28"/>
        <v>0</v>
      </c>
      <c r="AA46" s="72"/>
      <c r="AB46" s="1"/>
      <c r="AC46" s="99">
        <v>4.2200000000000001E-2</v>
      </c>
    </row>
    <row r="47" spans="2:32" x14ac:dyDescent="0.3">
      <c r="B47" s="27">
        <f t="shared" si="29"/>
        <v>4</v>
      </c>
      <c r="C47" s="28" t="s">
        <v>3</v>
      </c>
      <c r="D47" s="66">
        <v>0</v>
      </c>
      <c r="E47" s="43">
        <f t="shared" si="13"/>
        <v>0</v>
      </c>
      <c r="F47" s="43">
        <f t="shared" si="14"/>
        <v>0</v>
      </c>
      <c r="G47" s="44"/>
      <c r="H47" s="43">
        <f t="shared" si="30"/>
        <v>0</v>
      </c>
      <c r="I47" s="45">
        <f t="shared" si="15"/>
        <v>0</v>
      </c>
      <c r="J47" s="43">
        <f t="shared" si="16"/>
        <v>0</v>
      </c>
      <c r="K47" s="43">
        <f t="shared" si="17"/>
        <v>0</v>
      </c>
      <c r="L47" s="44"/>
      <c r="M47" s="45">
        <f t="shared" si="12"/>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99">
        <v>4.2200000000000001E-2</v>
      </c>
    </row>
    <row r="48" spans="2:32" x14ac:dyDescent="0.3">
      <c r="B48" s="27">
        <f t="shared" si="29"/>
        <v>5</v>
      </c>
      <c r="C48" s="28" t="s">
        <v>4</v>
      </c>
      <c r="D48" s="66">
        <v>0</v>
      </c>
      <c r="E48" s="43">
        <f t="shared" si="13"/>
        <v>0</v>
      </c>
      <c r="F48" s="43">
        <f t="shared" si="14"/>
        <v>0</v>
      </c>
      <c r="G48" s="44"/>
      <c r="H48" s="43">
        <f t="shared" si="30"/>
        <v>0</v>
      </c>
      <c r="I48" s="45">
        <f t="shared" si="15"/>
        <v>0</v>
      </c>
      <c r="J48" s="43">
        <f t="shared" si="16"/>
        <v>0</v>
      </c>
      <c r="K48" s="43">
        <f t="shared" si="17"/>
        <v>0</v>
      </c>
      <c r="L48" s="44"/>
      <c r="M48" s="45">
        <f t="shared" si="12"/>
        <v>0</v>
      </c>
      <c r="N48" s="68">
        <f t="shared" si="18"/>
        <v>0</v>
      </c>
      <c r="O48" s="43">
        <f t="shared" si="19"/>
        <v>0</v>
      </c>
      <c r="P48" s="43">
        <f t="shared" si="20"/>
        <v>0</v>
      </c>
      <c r="Q48" s="44"/>
      <c r="R48" s="43">
        <f t="shared" si="21"/>
        <v>0</v>
      </c>
      <c r="S48" s="45">
        <f t="shared" si="22"/>
        <v>0</v>
      </c>
      <c r="T48" s="43">
        <f t="shared" si="23"/>
        <v>0</v>
      </c>
      <c r="U48" s="43">
        <f t="shared" si="24"/>
        <v>0</v>
      </c>
      <c r="V48" s="44"/>
      <c r="W48" s="45">
        <f t="shared" si="25"/>
        <v>0</v>
      </c>
      <c r="X48" s="68">
        <f t="shared" si="26"/>
        <v>0</v>
      </c>
      <c r="Y48" s="43">
        <f t="shared" si="27"/>
        <v>0</v>
      </c>
      <c r="Z48" s="43">
        <f t="shared" si="28"/>
        <v>0</v>
      </c>
      <c r="AA48" s="67"/>
      <c r="AB48" s="1"/>
      <c r="AC48" s="99">
        <v>3.3399999999999999E-2</v>
      </c>
    </row>
    <row r="49" spans="2:29" x14ac:dyDescent="0.3">
      <c r="B49" s="27">
        <f t="shared" si="29"/>
        <v>6</v>
      </c>
      <c r="C49" s="28" t="s">
        <v>5</v>
      </c>
      <c r="D49" s="66">
        <v>0</v>
      </c>
      <c r="E49" s="43">
        <f t="shared" si="13"/>
        <v>1.449781</v>
      </c>
      <c r="F49" s="43">
        <f t="shared" si="14"/>
        <v>0</v>
      </c>
      <c r="G49" s="44"/>
      <c r="H49" s="43">
        <f t="shared" si="30"/>
        <v>1.449781</v>
      </c>
      <c r="I49" s="45">
        <f t="shared" si="15"/>
        <v>1.449781</v>
      </c>
      <c r="J49" s="43">
        <f t="shared" si="16"/>
        <v>3.9115707500000001</v>
      </c>
      <c r="K49" s="43">
        <f t="shared" si="17"/>
        <v>0</v>
      </c>
      <c r="L49" s="44"/>
      <c r="M49" s="45">
        <f t="shared" si="12"/>
        <v>5.3613517499999999</v>
      </c>
      <c r="N49" s="68">
        <f t="shared" si="18"/>
        <v>5.3613517499999999</v>
      </c>
      <c r="O49" s="43">
        <f t="shared" si="19"/>
        <v>6.6247669999999994</v>
      </c>
      <c r="P49" s="43">
        <f t="shared" si="20"/>
        <v>0</v>
      </c>
      <c r="Q49" s="44"/>
      <c r="R49" s="43">
        <f t="shared" si="21"/>
        <v>11.986118749999999</v>
      </c>
      <c r="S49" s="45">
        <f t="shared" si="22"/>
        <v>11.986118749999999</v>
      </c>
      <c r="T49" s="43">
        <f t="shared" si="23"/>
        <v>8.4877211666666668</v>
      </c>
      <c r="U49" s="43">
        <f t="shared" si="24"/>
        <v>0</v>
      </c>
      <c r="V49" s="44"/>
      <c r="W49" s="45">
        <f t="shared" si="25"/>
        <v>20.473839916666666</v>
      </c>
      <c r="X49" s="68">
        <f t="shared" si="26"/>
        <v>20.473839916666666</v>
      </c>
      <c r="Y49" s="43">
        <f t="shared" si="27"/>
        <v>10.020987833333333</v>
      </c>
      <c r="Z49" s="43">
        <f t="shared" si="28"/>
        <v>0</v>
      </c>
      <c r="AA49" s="67"/>
      <c r="AB49" s="1"/>
      <c r="AC49" s="99">
        <v>4.2200000000000001E-2</v>
      </c>
    </row>
    <row r="50" spans="2:29" x14ac:dyDescent="0.3">
      <c r="B50" s="27">
        <f t="shared" si="29"/>
        <v>7</v>
      </c>
      <c r="C50" s="28" t="s">
        <v>6</v>
      </c>
      <c r="D50" s="66">
        <v>0</v>
      </c>
      <c r="E50" s="43">
        <f t="shared" si="13"/>
        <v>0</v>
      </c>
      <c r="F50" s="43">
        <f t="shared" si="14"/>
        <v>0</v>
      </c>
      <c r="G50" s="44"/>
      <c r="H50" s="43">
        <f t="shared" si="30"/>
        <v>0</v>
      </c>
      <c r="I50" s="45">
        <f t="shared" si="15"/>
        <v>0</v>
      </c>
      <c r="J50" s="43">
        <f t="shared" si="16"/>
        <v>0</v>
      </c>
      <c r="K50" s="43">
        <f t="shared" si="17"/>
        <v>0</v>
      </c>
      <c r="L50" s="44"/>
      <c r="M50" s="45">
        <f t="shared" si="12"/>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99">
        <v>9.5000000000000001E-2</v>
      </c>
    </row>
    <row r="51" spans="2:29" x14ac:dyDescent="0.3">
      <c r="B51" s="27">
        <f t="shared" si="29"/>
        <v>8</v>
      </c>
      <c r="C51" s="28" t="s">
        <v>7</v>
      </c>
      <c r="D51" s="66">
        <v>0</v>
      </c>
      <c r="E51" s="43">
        <f t="shared" si="13"/>
        <v>1.1083333333333333E-3</v>
      </c>
      <c r="F51" s="43">
        <f t="shared" si="14"/>
        <v>0</v>
      </c>
      <c r="G51" s="44"/>
      <c r="H51" s="43">
        <f t="shared" si="30"/>
        <v>1.1083333333333333E-3</v>
      </c>
      <c r="I51" s="45">
        <f t="shared" si="15"/>
        <v>1.1083333333333333E-3</v>
      </c>
      <c r="J51" s="43">
        <f t="shared" si="16"/>
        <v>3.0479166666666671E-3</v>
      </c>
      <c r="K51" s="43">
        <f t="shared" si="17"/>
        <v>0</v>
      </c>
      <c r="L51" s="44"/>
      <c r="M51" s="45">
        <f t="shared" si="12"/>
        <v>4.1562500000000002E-3</v>
      </c>
      <c r="N51" s="68">
        <f t="shared" si="18"/>
        <v>4.1562500000000002E-3</v>
      </c>
      <c r="O51" s="43">
        <f t="shared" si="19"/>
        <v>5.541666666666667E-3</v>
      </c>
      <c r="P51" s="43">
        <f t="shared" si="20"/>
        <v>0</v>
      </c>
      <c r="Q51" s="44"/>
      <c r="R51" s="43">
        <f t="shared" si="21"/>
        <v>9.6979166666666672E-3</v>
      </c>
      <c r="S51" s="45">
        <f t="shared" si="22"/>
        <v>9.6979166666666672E-3</v>
      </c>
      <c r="T51" s="43">
        <f t="shared" si="23"/>
        <v>9.4208333333333331E-3</v>
      </c>
      <c r="U51" s="43">
        <f t="shared" si="24"/>
        <v>0</v>
      </c>
      <c r="V51" s="44"/>
      <c r="W51" s="45">
        <f t="shared" si="25"/>
        <v>1.911875E-2</v>
      </c>
      <c r="X51" s="68">
        <f t="shared" si="26"/>
        <v>1.911875E-2</v>
      </c>
      <c r="Y51" s="43">
        <f t="shared" si="27"/>
        <v>1.49625E-2</v>
      </c>
      <c r="Z51" s="43">
        <f t="shared" si="28"/>
        <v>0</v>
      </c>
      <c r="AA51" s="67"/>
      <c r="AB51" s="1"/>
      <c r="AC51" s="99">
        <v>9.5000000000000001E-2</v>
      </c>
    </row>
    <row r="52" spans="2:29" x14ac:dyDescent="0.3">
      <c r="B52" s="27">
        <f t="shared" si="29"/>
        <v>9</v>
      </c>
      <c r="C52" s="28" t="s">
        <v>8</v>
      </c>
      <c r="D52" s="66">
        <v>0</v>
      </c>
      <c r="E52" s="43">
        <f t="shared" si="13"/>
        <v>0</v>
      </c>
      <c r="F52" s="43">
        <f t="shared" si="14"/>
        <v>0</v>
      </c>
      <c r="G52" s="44"/>
      <c r="H52" s="43">
        <f t="shared" si="30"/>
        <v>0</v>
      </c>
      <c r="I52" s="45">
        <f t="shared" si="15"/>
        <v>0</v>
      </c>
      <c r="J52" s="43">
        <f t="shared" si="16"/>
        <v>0</v>
      </c>
      <c r="K52" s="43">
        <f t="shared" si="17"/>
        <v>0</v>
      </c>
      <c r="L52" s="44"/>
      <c r="M52" s="45">
        <f t="shared" si="12"/>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99">
        <v>4.2200000000000001E-2</v>
      </c>
    </row>
    <row r="53" spans="2:29" x14ac:dyDescent="0.3">
      <c r="B53" s="27">
        <f t="shared" si="29"/>
        <v>10</v>
      </c>
      <c r="C53" s="28" t="s">
        <v>9</v>
      </c>
      <c r="D53" s="66">
        <v>0</v>
      </c>
      <c r="E53" s="43">
        <f t="shared" si="13"/>
        <v>0</v>
      </c>
      <c r="F53" s="43">
        <f t="shared" si="14"/>
        <v>0</v>
      </c>
      <c r="G53" s="44"/>
      <c r="H53" s="43">
        <f t="shared" si="30"/>
        <v>0</v>
      </c>
      <c r="I53" s="45">
        <f t="shared" si="15"/>
        <v>0</v>
      </c>
      <c r="J53" s="43">
        <f t="shared" si="16"/>
        <v>0</v>
      </c>
      <c r="K53" s="43">
        <f t="shared" si="17"/>
        <v>0</v>
      </c>
      <c r="L53" s="44"/>
      <c r="M53" s="45">
        <f t="shared" si="12"/>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99">
        <v>9.5000000000000001E-2</v>
      </c>
    </row>
    <row r="54" spans="2:29" x14ac:dyDescent="0.3">
      <c r="B54" s="27">
        <f t="shared" si="29"/>
        <v>11</v>
      </c>
      <c r="C54" s="28" t="s">
        <v>10</v>
      </c>
      <c r="D54" s="66">
        <v>0</v>
      </c>
      <c r="E54" s="43">
        <f t="shared" si="13"/>
        <v>2.1099999999999998E-4</v>
      </c>
      <c r="F54" s="43">
        <f t="shared" si="14"/>
        <v>0</v>
      </c>
      <c r="G54" s="44"/>
      <c r="H54" s="43">
        <f t="shared" si="30"/>
        <v>2.1099999999999998E-4</v>
      </c>
      <c r="I54" s="45">
        <f t="shared" si="15"/>
        <v>2.1099999999999998E-4</v>
      </c>
      <c r="J54" s="43">
        <f t="shared" si="16"/>
        <v>5.8024999999999993E-4</v>
      </c>
      <c r="K54" s="43">
        <f t="shared" si="17"/>
        <v>0</v>
      </c>
      <c r="L54" s="44"/>
      <c r="M54" s="45">
        <f t="shared" si="12"/>
        <v>7.9124999999999985E-4</v>
      </c>
      <c r="N54" s="68">
        <f t="shared" si="18"/>
        <v>7.9124999999999985E-4</v>
      </c>
      <c r="O54" s="43">
        <f t="shared" si="19"/>
        <v>1.0549999999999999E-3</v>
      </c>
      <c r="P54" s="43">
        <f t="shared" si="20"/>
        <v>0</v>
      </c>
      <c r="Q54" s="44"/>
      <c r="R54" s="43">
        <f t="shared" si="21"/>
        <v>1.8462499999999998E-3</v>
      </c>
      <c r="S54" s="45">
        <f t="shared" si="22"/>
        <v>1.8462499999999998E-3</v>
      </c>
      <c r="T54" s="43">
        <f t="shared" si="23"/>
        <v>1.7935E-3</v>
      </c>
      <c r="U54" s="43">
        <f t="shared" si="24"/>
        <v>0</v>
      </c>
      <c r="V54" s="44"/>
      <c r="W54" s="45">
        <f t="shared" si="25"/>
        <v>3.6397499999999998E-3</v>
      </c>
      <c r="X54" s="68">
        <f t="shared" si="26"/>
        <v>3.6397499999999998E-3</v>
      </c>
      <c r="Y54" s="43">
        <f t="shared" si="27"/>
        <v>2.8484999999999999E-3</v>
      </c>
      <c r="Z54" s="43">
        <f t="shared" si="28"/>
        <v>0</v>
      </c>
      <c r="AA54" s="67"/>
      <c r="AB54" s="1"/>
      <c r="AC54" s="99">
        <v>6.3299999999999995E-2</v>
      </c>
    </row>
    <row r="55" spans="2:29" x14ac:dyDescent="0.3">
      <c r="B55" s="27">
        <f t="shared" si="29"/>
        <v>12</v>
      </c>
      <c r="C55" s="28" t="s">
        <v>11</v>
      </c>
      <c r="D55" s="66">
        <v>0</v>
      </c>
      <c r="E55" s="43">
        <f t="shared" si="13"/>
        <v>0</v>
      </c>
      <c r="F55" s="43">
        <f t="shared" si="14"/>
        <v>0</v>
      </c>
      <c r="G55" s="49"/>
      <c r="H55" s="43">
        <f t="shared" si="30"/>
        <v>0</v>
      </c>
      <c r="I55" s="45">
        <f t="shared" si="15"/>
        <v>0</v>
      </c>
      <c r="J55" s="43">
        <f t="shared" si="16"/>
        <v>0</v>
      </c>
      <c r="K55" s="43">
        <f t="shared" si="17"/>
        <v>0</v>
      </c>
      <c r="L55" s="44"/>
      <c r="M55" s="45">
        <f t="shared" si="12"/>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99">
        <v>6.3299999999999995E-2</v>
      </c>
    </row>
    <row r="56" spans="2:29" x14ac:dyDescent="0.3">
      <c r="B56" s="27">
        <f t="shared" si="29"/>
        <v>13</v>
      </c>
      <c r="C56" s="28" t="s">
        <v>12</v>
      </c>
      <c r="D56" s="66">
        <v>0</v>
      </c>
      <c r="E56" s="43">
        <f t="shared" si="13"/>
        <v>0</v>
      </c>
      <c r="F56" s="43">
        <f t="shared" si="14"/>
        <v>0</v>
      </c>
      <c r="G56" s="49"/>
      <c r="H56" s="43">
        <f t="shared" si="30"/>
        <v>0</v>
      </c>
      <c r="I56" s="45">
        <f t="shared" si="15"/>
        <v>0</v>
      </c>
      <c r="J56" s="43">
        <f t="shared" si="16"/>
        <v>0</v>
      </c>
      <c r="K56" s="43">
        <f t="shared" si="17"/>
        <v>0</v>
      </c>
      <c r="L56" s="44"/>
      <c r="M56" s="45">
        <f t="shared" si="12"/>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99">
        <v>6.3299999999999995E-2</v>
      </c>
    </row>
    <row r="57" spans="2:29" x14ac:dyDescent="0.3">
      <c r="B57" s="27">
        <f t="shared" si="29"/>
        <v>14</v>
      </c>
      <c r="C57" s="28" t="s">
        <v>13</v>
      </c>
      <c r="D57" s="66">
        <v>0</v>
      </c>
      <c r="E57" s="43">
        <f>IF((IFERROR(D57/((D29+E29)*100%),0))&lt;70%,MIN((MAX((D29+E29)*100%-D57,0)),(D29+E29/2)*$AC57),MAX((D29+E29)*100%-D57,0)/E$62)</f>
        <v>5.0000000000000001E-3</v>
      </c>
      <c r="F57" s="43">
        <f t="shared" si="14"/>
        <v>0</v>
      </c>
      <c r="G57" s="49"/>
      <c r="H57" s="43">
        <f t="shared" si="30"/>
        <v>5.0000000000000001E-3</v>
      </c>
      <c r="I57" s="45">
        <f t="shared" si="15"/>
        <v>5.0000000000000001E-3</v>
      </c>
      <c r="J57" s="43">
        <f>IF((IFERROR(I57/((I29+J29)*100%),0))&lt;70%,MIN((MAX((I29+J29)*100%-I57,0)),(I29+J29/2)*$AC57),MAX((I29+J29)*100%-I57,0)/J$62)</f>
        <v>1.375E-2</v>
      </c>
      <c r="K57" s="43">
        <f t="shared" si="17"/>
        <v>0</v>
      </c>
      <c r="L57" s="44"/>
      <c r="M57" s="45">
        <f t="shared" si="12"/>
        <v>1.8749999999999999E-2</v>
      </c>
      <c r="N57" s="68">
        <f t="shared" si="18"/>
        <v>1.8749999999999999E-2</v>
      </c>
      <c r="O57" s="43">
        <f>IF((IFERROR(N57/((N29+O29)*100%),0))&lt;70%,MIN((MAX((N29+O29)*100%-N57,0)),(N29+O29/2)*$AC57),MAX((N29+O29)*100%-N57,0)/O$62)</f>
        <v>2.5000000000000001E-2</v>
      </c>
      <c r="P57" s="43">
        <f t="shared" si="20"/>
        <v>0</v>
      </c>
      <c r="Q57" s="44"/>
      <c r="R57" s="43">
        <f t="shared" si="21"/>
        <v>4.3749999999999997E-2</v>
      </c>
      <c r="S57" s="45">
        <f t="shared" si="22"/>
        <v>4.3749999999999997E-2</v>
      </c>
      <c r="T57" s="43">
        <f>IF((IFERROR(S57/((S29+T29)*100%),0))&lt;70%,MIN((MAX((S29+T29)*100%-S57,0)),(S29+T29/2)*$AC57),MAX((S29+T29)*100%-S57,0)/T$62)</f>
        <v>4.2499999999999996E-2</v>
      </c>
      <c r="U57" s="43">
        <f t="shared" si="24"/>
        <v>0</v>
      </c>
      <c r="V57" s="44"/>
      <c r="W57" s="45">
        <f t="shared" si="25"/>
        <v>8.6249999999999993E-2</v>
      </c>
      <c r="X57" s="68">
        <f t="shared" si="26"/>
        <v>8.6249999999999993E-2</v>
      </c>
      <c r="Y57" s="43">
        <f>IF((IFERROR(X57/((X29+Y29)*100%),0))&lt;70%,MIN((MAX((X29+Y29)*100%-X57,0)),(X29+Y29/2)*$AC57),MAX((X29+Y29)*100%-X57,0)/Y$62)</f>
        <v>6.7499999999999991E-2</v>
      </c>
      <c r="Z57" s="43">
        <f t="shared" si="28"/>
        <v>0</v>
      </c>
      <c r="AA57" s="67"/>
      <c r="AB57" s="1"/>
      <c r="AC57" s="99">
        <v>0.15</v>
      </c>
    </row>
    <row r="58" spans="2:29" x14ac:dyDescent="0.3">
      <c r="B58" s="27">
        <f t="shared" si="29"/>
        <v>15</v>
      </c>
      <c r="C58" s="28" t="s">
        <v>14</v>
      </c>
      <c r="D58" s="66">
        <v>0</v>
      </c>
      <c r="E58" s="43">
        <f>IF((IFERROR(D58/((D30+E30)*100%),0))&lt;70%,MIN((MAX((D30+E30)*100%-D58,0)),(D30+E30/2)*$AC58),MAX((D30+E30)*100%-D58,0)/E$62)</f>
        <v>0</v>
      </c>
      <c r="F58" s="43">
        <f t="shared" si="14"/>
        <v>0</v>
      </c>
      <c r="G58" s="49"/>
      <c r="H58" s="43">
        <f t="shared" si="30"/>
        <v>0</v>
      </c>
      <c r="I58" s="45">
        <f t="shared" si="15"/>
        <v>0</v>
      </c>
      <c r="J58" s="43">
        <f>IF((IFERROR(I58/((I30+J30)*100%),0))&lt;70%,MIN((MAX((I30+J30)*100%-I58,0)),(I30+J30/2)*$AC58),MAX((I30+J30)*100%-I58,0)/J$62)</f>
        <v>0</v>
      </c>
      <c r="K58" s="43">
        <f t="shared" si="17"/>
        <v>0</v>
      </c>
      <c r="L58" s="44"/>
      <c r="M58" s="45">
        <f t="shared" si="12"/>
        <v>0</v>
      </c>
      <c r="N58" s="68">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68">
        <f t="shared" si="26"/>
        <v>0</v>
      </c>
      <c r="Y58" s="43">
        <f>IF((IFERROR(X58/((X30+Y30)*100%),0))&lt;70%,MIN((MAX((X30+Y30)*100%-X58,0)),(X30+Y30/2)*$AC58),MAX((X30+Y30)*100%-X58,0)/Y$62)</f>
        <v>0</v>
      </c>
      <c r="Z58" s="43">
        <f t="shared" si="28"/>
        <v>0</v>
      </c>
      <c r="AA58" s="67"/>
      <c r="AB58" s="1"/>
      <c r="AC58" s="99">
        <v>0.15</v>
      </c>
    </row>
    <row r="59" spans="2:29" x14ac:dyDescent="0.3">
      <c r="B59" s="27">
        <f t="shared" si="29"/>
        <v>16</v>
      </c>
      <c r="C59" s="28" t="s">
        <v>15</v>
      </c>
      <c r="D59" s="66">
        <v>0</v>
      </c>
      <c r="E59" s="43">
        <f>IF((IFERROR(D59/((D31+E31)*100%),0))&lt;70%,MIN((MAX((D31+E31)*100%-D59,0)),(D31+E31/2)*$AC59),MAX((D31+E31)*100%-D59,0)/E$62)</f>
        <v>0</v>
      </c>
      <c r="F59" s="43">
        <f t="shared" si="14"/>
        <v>0</v>
      </c>
      <c r="G59" s="44"/>
      <c r="H59" s="43">
        <f t="shared" si="30"/>
        <v>0</v>
      </c>
      <c r="I59" s="45">
        <f t="shared" si="15"/>
        <v>0</v>
      </c>
      <c r="J59" s="43">
        <f>IF((IFERROR(I59/((I31+J31)*100%),0))&lt;70%,MIN((MAX((I31+J31)*100%-I59,0)),(I31+J31/2)*$AC59),MAX((I31+J31)*100%-I59,0)/J$62)</f>
        <v>0</v>
      </c>
      <c r="K59" s="43">
        <f t="shared" si="17"/>
        <v>0</v>
      </c>
      <c r="L59" s="44"/>
      <c r="M59" s="45">
        <f t="shared" si="12"/>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99">
        <v>0.15</v>
      </c>
    </row>
    <row r="60" spans="2:29" x14ac:dyDescent="0.3">
      <c r="B60" s="27">
        <f t="shared" si="29"/>
        <v>17</v>
      </c>
      <c r="C60" s="28" t="s">
        <v>16</v>
      </c>
      <c r="D60" s="95">
        <v>0</v>
      </c>
      <c r="E60" s="43">
        <f t="shared" si="13"/>
        <v>0</v>
      </c>
      <c r="F60" s="43">
        <f t="shared" si="14"/>
        <v>0</v>
      </c>
      <c r="G60" s="44"/>
      <c r="H60" s="43">
        <f t="shared" si="30"/>
        <v>0</v>
      </c>
      <c r="I60" s="45">
        <f t="shared" si="15"/>
        <v>0</v>
      </c>
      <c r="J60" s="43">
        <f t="shared" si="16"/>
        <v>0</v>
      </c>
      <c r="K60" s="43">
        <f t="shared" si="17"/>
        <v>0</v>
      </c>
      <c r="L60" s="44"/>
      <c r="M60" s="45">
        <f t="shared" si="12"/>
        <v>0</v>
      </c>
      <c r="N60" s="68">
        <f t="shared" si="18"/>
        <v>0</v>
      </c>
      <c r="O60" s="43">
        <f t="shared" si="19"/>
        <v>0</v>
      </c>
      <c r="P60" s="43">
        <f t="shared" si="20"/>
        <v>0</v>
      </c>
      <c r="Q60" s="44"/>
      <c r="R60" s="43">
        <f t="shared" si="21"/>
        <v>0</v>
      </c>
      <c r="S60" s="45">
        <f t="shared" si="22"/>
        <v>0</v>
      </c>
      <c r="T60" s="43">
        <f t="shared" si="23"/>
        <v>0</v>
      </c>
      <c r="U60" s="43">
        <f t="shared" si="24"/>
        <v>0</v>
      </c>
      <c r="V60" s="44"/>
      <c r="W60" s="45">
        <f t="shared" si="25"/>
        <v>0</v>
      </c>
      <c r="X60" s="68">
        <f t="shared" si="26"/>
        <v>0</v>
      </c>
      <c r="Y60" s="43">
        <f t="shared" si="27"/>
        <v>0</v>
      </c>
      <c r="Z60" s="43">
        <f t="shared" si="28"/>
        <v>0</v>
      </c>
      <c r="AA60" s="67"/>
      <c r="AB60" s="1"/>
      <c r="AC60" s="99">
        <v>3.3399999999999999E-2</v>
      </c>
    </row>
    <row r="61" spans="2:29" ht="16" x14ac:dyDescent="0.3">
      <c r="B61" s="34"/>
      <c r="C61" s="35" t="s">
        <v>17</v>
      </c>
      <c r="D61" s="35"/>
      <c r="E61" s="36">
        <f>SUM(E44:E60)</f>
        <v>1.4561003333333331</v>
      </c>
      <c r="F61" s="36">
        <f t="shared" ref="F61:Y61" si="31">SUM(F44:F60)</f>
        <v>0</v>
      </c>
      <c r="G61" s="36">
        <f t="shared" si="31"/>
        <v>0</v>
      </c>
      <c r="H61" s="36">
        <f t="shared" si="31"/>
        <v>1.4561003333333331</v>
      </c>
      <c r="I61" s="36">
        <f t="shared" si="31"/>
        <v>1.4561003333333331</v>
      </c>
      <c r="J61" s="36">
        <f>SUM(J44:J60)</f>
        <v>3.9758341666666666</v>
      </c>
      <c r="K61" s="36">
        <f t="shared" si="31"/>
        <v>0</v>
      </c>
      <c r="L61" s="36">
        <f t="shared" si="31"/>
        <v>0</v>
      </c>
      <c r="M61" s="36">
        <f t="shared" si="31"/>
        <v>5.4319344999999997</v>
      </c>
      <c r="N61" s="36">
        <f t="shared" si="31"/>
        <v>5.4319344999999997</v>
      </c>
      <c r="O61" s="36">
        <f>SUM(O44:O60)</f>
        <v>6.7501341666666663</v>
      </c>
      <c r="P61" s="36">
        <f t="shared" ref="P61" si="32">SUM(P44:P60)</f>
        <v>0</v>
      </c>
      <c r="Q61" s="36">
        <f t="shared" si="31"/>
        <v>0</v>
      </c>
      <c r="R61" s="36">
        <f t="shared" si="31"/>
        <v>12.182068666666666</v>
      </c>
      <c r="S61" s="36">
        <f t="shared" si="31"/>
        <v>12.182068666666666</v>
      </c>
      <c r="T61" s="36">
        <f>SUM(T44:T60)</f>
        <v>8.6352060000000002</v>
      </c>
      <c r="U61" s="36">
        <f t="shared" ref="U61" si="33">SUM(U44:U60)</f>
        <v>0</v>
      </c>
      <c r="V61" s="36">
        <f t="shared" si="31"/>
        <v>0</v>
      </c>
      <c r="W61" s="36">
        <f t="shared" si="31"/>
        <v>20.817274666666666</v>
      </c>
      <c r="X61" s="36">
        <f t="shared" si="31"/>
        <v>20.817274666666666</v>
      </c>
      <c r="Y61" s="36">
        <f t="shared" si="31"/>
        <v>10.200069333333333</v>
      </c>
      <c r="Z61" s="34"/>
      <c r="AA61" s="74"/>
      <c r="AB61" s="34"/>
    </row>
    <row r="62" spans="2:29" ht="16" x14ac:dyDescent="0.3">
      <c r="B62" s="38"/>
      <c r="C62" s="51"/>
      <c r="D62" s="51"/>
      <c r="E62" s="100">
        <f>'PRL8(E) UptoFY20'!T86</f>
        <v>16.646575342465752</v>
      </c>
      <c r="F62" s="51"/>
      <c r="G62" s="51"/>
      <c r="H62" s="51"/>
      <c r="J62" s="100">
        <f>E62-1</f>
        <v>15.646575342465752</v>
      </c>
      <c r="K62" s="38"/>
      <c r="L62" s="38"/>
      <c r="M62" s="38"/>
      <c r="O62" s="100">
        <f>J62-1</f>
        <v>14.646575342465752</v>
      </c>
      <c r="P62" s="38"/>
      <c r="Q62" s="38"/>
      <c r="R62" s="38"/>
      <c r="T62" s="100">
        <f>O62-1</f>
        <v>13.646575342465752</v>
      </c>
      <c r="U62" s="81"/>
      <c r="V62" s="81"/>
      <c r="X62" s="38"/>
      <c r="Y62" s="100">
        <f>T62-1</f>
        <v>12.646575342465752</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4">E16-E44</f>
        <v>0</v>
      </c>
      <c r="F70" s="82">
        <f t="shared" si="34"/>
        <v>0</v>
      </c>
      <c r="G70" s="82"/>
      <c r="H70" s="43">
        <f t="shared" ref="H70:H86" si="35">D70+E70-F70-G70</f>
        <v>0</v>
      </c>
      <c r="I70" s="82">
        <f>I16-I44</f>
        <v>0</v>
      </c>
      <c r="J70" s="82">
        <f t="shared" ref="J70:K70" si="36">J16-J44</f>
        <v>0</v>
      </c>
      <c r="K70" s="82">
        <f t="shared" si="36"/>
        <v>0</v>
      </c>
      <c r="L70" s="82"/>
      <c r="M70" s="43">
        <f t="shared" ref="M70:M86" si="37">I70+J70-K70-L70</f>
        <v>0</v>
      </c>
      <c r="N70" s="82">
        <f>N16-N44</f>
        <v>0</v>
      </c>
      <c r="O70" s="82">
        <f t="shared" ref="O70:P70" si="38">O16-O44</f>
        <v>0</v>
      </c>
      <c r="P70" s="82">
        <f t="shared" si="38"/>
        <v>0</v>
      </c>
      <c r="Q70" s="82"/>
      <c r="R70" s="43">
        <f t="shared" ref="R70:R86" si="39">N70+O70-P70-Q70</f>
        <v>0</v>
      </c>
      <c r="S70" s="82">
        <f>S16-S44</f>
        <v>0</v>
      </c>
      <c r="T70" s="82">
        <f t="shared" ref="T70:U70" si="40">T16-T44</f>
        <v>0</v>
      </c>
      <c r="U70" s="82">
        <f t="shared" si="40"/>
        <v>0</v>
      </c>
      <c r="V70" s="82"/>
      <c r="W70" s="43">
        <f t="shared" ref="W70:W86" si="41">S70+T70-U70-V70</f>
        <v>0</v>
      </c>
      <c r="X70" s="82">
        <f>X16-X44</f>
        <v>0</v>
      </c>
      <c r="Y70" s="82">
        <f t="shared" ref="Y70:Z70" si="42">Y16-Y44</f>
        <v>0</v>
      </c>
      <c r="Z70" s="82">
        <f t="shared" si="42"/>
        <v>0</v>
      </c>
      <c r="AA70" s="82"/>
      <c r="AB70" s="43">
        <f t="shared" ref="AB70:AB86" si="43">X70+Y70-Z70-AA70</f>
        <v>0</v>
      </c>
    </row>
    <row r="71" spans="2:28" x14ac:dyDescent="0.3">
      <c r="B71" s="27">
        <f>B70+1</f>
        <v>2</v>
      </c>
      <c r="C71" s="28" t="s">
        <v>1</v>
      </c>
      <c r="D71" s="82">
        <f t="shared" ref="D71:F86" si="44">D17-D45</f>
        <v>0</v>
      </c>
      <c r="E71" s="82">
        <f t="shared" si="44"/>
        <v>0</v>
      </c>
      <c r="F71" s="82">
        <f t="shared" si="44"/>
        <v>0</v>
      </c>
      <c r="G71" s="82"/>
      <c r="H71" s="43">
        <f t="shared" si="35"/>
        <v>0</v>
      </c>
      <c r="I71" s="82">
        <f t="shared" ref="I71:K86" si="45">I17-I45</f>
        <v>0</v>
      </c>
      <c r="J71" s="82">
        <f t="shared" si="45"/>
        <v>2.7606147500000002</v>
      </c>
      <c r="K71" s="82">
        <f t="shared" si="45"/>
        <v>0</v>
      </c>
      <c r="L71" s="82"/>
      <c r="M71" s="43">
        <f t="shared" si="37"/>
        <v>2.7606147500000002</v>
      </c>
      <c r="N71" s="82">
        <f t="shared" ref="N71:P86" si="46">N17-N45</f>
        <v>2.7606147500000002</v>
      </c>
      <c r="O71" s="82">
        <f t="shared" si="46"/>
        <v>-9.3770500000000007E-2</v>
      </c>
      <c r="P71" s="82">
        <f t="shared" si="46"/>
        <v>0</v>
      </c>
      <c r="Q71" s="82"/>
      <c r="R71" s="43">
        <f t="shared" si="39"/>
        <v>2.66684425</v>
      </c>
      <c r="S71" s="82">
        <f t="shared" ref="S71:U86" si="47">S17-S45</f>
        <v>2.66684425</v>
      </c>
      <c r="T71" s="82">
        <f t="shared" si="47"/>
        <v>-9.3770500000000007E-2</v>
      </c>
      <c r="U71" s="82">
        <f t="shared" si="47"/>
        <v>0</v>
      </c>
      <c r="V71" s="82"/>
      <c r="W71" s="43">
        <f t="shared" si="41"/>
        <v>2.5730737499999998</v>
      </c>
      <c r="X71" s="82">
        <f t="shared" ref="X71:Z86" si="48">X17-X45</f>
        <v>2.5730737500000003</v>
      </c>
      <c r="Y71" s="82">
        <f t="shared" si="48"/>
        <v>-9.3770500000000007E-2</v>
      </c>
      <c r="Z71" s="82">
        <f t="shared" si="48"/>
        <v>0</v>
      </c>
      <c r="AA71" s="82"/>
      <c r="AB71" s="43">
        <f t="shared" si="43"/>
        <v>2.4793032500000001</v>
      </c>
    </row>
    <row r="72" spans="2:28" x14ac:dyDescent="0.3">
      <c r="B72" s="27">
        <f t="shared" ref="B72:B86" si="49">B71+1</f>
        <v>3</v>
      </c>
      <c r="C72" s="28" t="s">
        <v>2</v>
      </c>
      <c r="D72" s="82">
        <f t="shared" si="44"/>
        <v>0</v>
      </c>
      <c r="E72" s="82">
        <f t="shared" si="44"/>
        <v>0</v>
      </c>
      <c r="F72" s="82">
        <f t="shared" si="44"/>
        <v>0</v>
      </c>
      <c r="G72" s="82"/>
      <c r="H72" s="43">
        <f t="shared" si="35"/>
        <v>0</v>
      </c>
      <c r="I72" s="82">
        <f t="shared" si="45"/>
        <v>0</v>
      </c>
      <c r="J72" s="82">
        <f t="shared" si="45"/>
        <v>0</v>
      </c>
      <c r="K72" s="82">
        <f t="shared" si="45"/>
        <v>0</v>
      </c>
      <c r="L72" s="82"/>
      <c r="M72" s="43">
        <f t="shared" si="37"/>
        <v>0</v>
      </c>
      <c r="N72" s="82">
        <f t="shared" si="46"/>
        <v>0</v>
      </c>
      <c r="O72" s="82">
        <f t="shared" si="46"/>
        <v>0</v>
      </c>
      <c r="P72" s="82">
        <f t="shared" si="46"/>
        <v>0</v>
      </c>
      <c r="Q72" s="82"/>
      <c r="R72" s="43">
        <f t="shared" si="39"/>
        <v>0</v>
      </c>
      <c r="S72" s="82">
        <f t="shared" si="47"/>
        <v>0</v>
      </c>
      <c r="T72" s="82">
        <f t="shared" si="47"/>
        <v>0</v>
      </c>
      <c r="U72" s="82">
        <f t="shared" si="47"/>
        <v>0</v>
      </c>
      <c r="V72" s="82"/>
      <c r="W72" s="43">
        <f t="shared" si="41"/>
        <v>0</v>
      </c>
      <c r="X72" s="82">
        <f t="shared" si="48"/>
        <v>0</v>
      </c>
      <c r="Y72" s="82">
        <f t="shared" si="48"/>
        <v>0</v>
      </c>
      <c r="Z72" s="82">
        <f t="shared" si="48"/>
        <v>0</v>
      </c>
      <c r="AA72" s="82"/>
      <c r="AB72" s="43">
        <f t="shared" si="43"/>
        <v>0</v>
      </c>
    </row>
    <row r="73" spans="2:28" x14ac:dyDescent="0.3">
      <c r="B73" s="27">
        <f t="shared" si="49"/>
        <v>4</v>
      </c>
      <c r="C73" s="28" t="s">
        <v>3</v>
      </c>
      <c r="D73" s="82">
        <f t="shared" si="44"/>
        <v>0</v>
      </c>
      <c r="E73" s="82">
        <f t="shared" si="44"/>
        <v>0</v>
      </c>
      <c r="F73" s="82">
        <f t="shared" si="44"/>
        <v>0</v>
      </c>
      <c r="G73" s="82"/>
      <c r="H73" s="43">
        <f t="shared" si="35"/>
        <v>0</v>
      </c>
      <c r="I73" s="82">
        <f t="shared" si="45"/>
        <v>0</v>
      </c>
      <c r="J73" s="82">
        <f t="shared" si="45"/>
        <v>0</v>
      </c>
      <c r="K73" s="82">
        <f t="shared" si="45"/>
        <v>0</v>
      </c>
      <c r="L73" s="82"/>
      <c r="M73" s="43">
        <f t="shared" si="37"/>
        <v>0</v>
      </c>
      <c r="N73" s="82">
        <f t="shared" si="46"/>
        <v>0</v>
      </c>
      <c r="O73" s="82">
        <f t="shared" si="46"/>
        <v>0</v>
      </c>
      <c r="P73" s="82">
        <f t="shared" si="46"/>
        <v>0</v>
      </c>
      <c r="Q73" s="82"/>
      <c r="R73" s="43">
        <f t="shared" si="39"/>
        <v>0</v>
      </c>
      <c r="S73" s="82">
        <f t="shared" si="47"/>
        <v>0</v>
      </c>
      <c r="T73" s="82">
        <f t="shared" si="47"/>
        <v>0</v>
      </c>
      <c r="U73" s="82">
        <f t="shared" si="47"/>
        <v>0</v>
      </c>
      <c r="V73" s="82"/>
      <c r="W73" s="43">
        <f t="shared" si="41"/>
        <v>0</v>
      </c>
      <c r="X73" s="82">
        <f t="shared" si="48"/>
        <v>0</v>
      </c>
      <c r="Y73" s="82">
        <f t="shared" si="48"/>
        <v>0</v>
      </c>
      <c r="Z73" s="82">
        <f t="shared" si="48"/>
        <v>0</v>
      </c>
      <c r="AA73" s="82"/>
      <c r="AB73" s="43">
        <f t="shared" si="43"/>
        <v>0</v>
      </c>
    </row>
    <row r="74" spans="2:28" x14ac:dyDescent="0.3">
      <c r="B74" s="27">
        <f t="shared" si="49"/>
        <v>5</v>
      </c>
      <c r="C74" s="28" t="s">
        <v>4</v>
      </c>
      <c r="D74" s="82">
        <f t="shared" si="44"/>
        <v>0</v>
      </c>
      <c r="E74" s="82">
        <f t="shared" si="44"/>
        <v>0</v>
      </c>
      <c r="F74" s="82">
        <f t="shared" si="44"/>
        <v>0</v>
      </c>
      <c r="G74" s="82"/>
      <c r="H74" s="43">
        <f t="shared" si="35"/>
        <v>0</v>
      </c>
      <c r="I74" s="82">
        <f t="shared" si="45"/>
        <v>0</v>
      </c>
      <c r="J74" s="82">
        <f t="shared" si="45"/>
        <v>0</v>
      </c>
      <c r="K74" s="82">
        <f t="shared" si="45"/>
        <v>0</v>
      </c>
      <c r="L74" s="82"/>
      <c r="M74" s="43">
        <f t="shared" si="37"/>
        <v>0</v>
      </c>
      <c r="N74" s="82">
        <f t="shared" si="46"/>
        <v>0</v>
      </c>
      <c r="O74" s="82">
        <f t="shared" si="46"/>
        <v>0</v>
      </c>
      <c r="P74" s="82">
        <f t="shared" si="46"/>
        <v>0</v>
      </c>
      <c r="Q74" s="82"/>
      <c r="R74" s="43">
        <f t="shared" si="39"/>
        <v>0</v>
      </c>
      <c r="S74" s="82">
        <f t="shared" si="47"/>
        <v>0</v>
      </c>
      <c r="T74" s="82">
        <f t="shared" si="47"/>
        <v>0</v>
      </c>
      <c r="U74" s="82">
        <f t="shared" si="47"/>
        <v>0</v>
      </c>
      <c r="V74" s="82"/>
      <c r="W74" s="43">
        <f t="shared" si="41"/>
        <v>0</v>
      </c>
      <c r="X74" s="82">
        <f t="shared" si="48"/>
        <v>0</v>
      </c>
      <c r="Y74" s="82">
        <f t="shared" si="48"/>
        <v>0</v>
      </c>
      <c r="Z74" s="82">
        <f t="shared" si="48"/>
        <v>0</v>
      </c>
      <c r="AA74" s="82"/>
      <c r="AB74" s="43">
        <f t="shared" si="43"/>
        <v>0</v>
      </c>
    </row>
    <row r="75" spans="2:28" x14ac:dyDescent="0.3">
      <c r="B75" s="27">
        <f t="shared" si="49"/>
        <v>6</v>
      </c>
      <c r="C75" s="28" t="s">
        <v>5</v>
      </c>
      <c r="D75" s="82">
        <f t="shared" si="44"/>
        <v>0</v>
      </c>
      <c r="E75" s="82">
        <f t="shared" si="44"/>
        <v>67.260218999999992</v>
      </c>
      <c r="F75" s="82">
        <f t="shared" si="44"/>
        <v>0</v>
      </c>
      <c r="G75" s="82"/>
      <c r="H75" s="43">
        <f t="shared" si="35"/>
        <v>67.260218999999992</v>
      </c>
      <c r="I75" s="82">
        <f t="shared" si="45"/>
        <v>67.260218999999992</v>
      </c>
      <c r="J75" s="82">
        <f t="shared" si="45"/>
        <v>44.050929249999996</v>
      </c>
      <c r="K75" s="82">
        <f t="shared" si="45"/>
        <v>0</v>
      </c>
      <c r="L75" s="82"/>
      <c r="M75" s="43">
        <f t="shared" si="37"/>
        <v>111.31114824999999</v>
      </c>
      <c r="N75" s="82">
        <f t="shared" si="46"/>
        <v>111.31114824999999</v>
      </c>
      <c r="O75" s="82">
        <f t="shared" si="46"/>
        <v>74.000232999999994</v>
      </c>
      <c r="P75" s="82">
        <f t="shared" si="46"/>
        <v>0</v>
      </c>
      <c r="Q75" s="82"/>
      <c r="R75" s="43">
        <f t="shared" si="39"/>
        <v>185.31138124999998</v>
      </c>
      <c r="S75" s="82">
        <f t="shared" si="47"/>
        <v>185.31138124999998</v>
      </c>
      <c r="T75" s="82">
        <f t="shared" si="47"/>
        <v>-0.82105450000000069</v>
      </c>
      <c r="U75" s="82">
        <f t="shared" si="47"/>
        <v>0</v>
      </c>
      <c r="V75" s="82"/>
      <c r="W75" s="43">
        <f t="shared" si="41"/>
        <v>184.49032674999998</v>
      </c>
      <c r="X75" s="82">
        <f t="shared" si="48"/>
        <v>184.49032674999998</v>
      </c>
      <c r="Y75" s="82">
        <f t="shared" si="48"/>
        <v>54.979012166666664</v>
      </c>
      <c r="Z75" s="82">
        <f t="shared" si="48"/>
        <v>0</v>
      </c>
      <c r="AA75" s="82"/>
      <c r="AB75" s="43">
        <f t="shared" si="43"/>
        <v>239.46933891666663</v>
      </c>
    </row>
    <row r="76" spans="2:28" x14ac:dyDescent="0.3">
      <c r="B76" s="27">
        <f t="shared" si="49"/>
        <v>7</v>
      </c>
      <c r="C76" s="28" t="s">
        <v>6</v>
      </c>
      <c r="D76" s="82">
        <f t="shared" si="44"/>
        <v>0</v>
      </c>
      <c r="E76" s="82">
        <f t="shared" si="44"/>
        <v>0</v>
      </c>
      <c r="F76" s="82">
        <f t="shared" si="44"/>
        <v>0</v>
      </c>
      <c r="G76" s="82"/>
      <c r="H76" s="43">
        <f t="shared" si="35"/>
        <v>0</v>
      </c>
      <c r="I76" s="82">
        <f t="shared" si="45"/>
        <v>0</v>
      </c>
      <c r="J76" s="82">
        <f t="shared" si="45"/>
        <v>0</v>
      </c>
      <c r="K76" s="82">
        <f t="shared" si="45"/>
        <v>0</v>
      </c>
      <c r="L76" s="82"/>
      <c r="M76" s="43">
        <f t="shared" si="37"/>
        <v>0</v>
      </c>
      <c r="N76" s="82">
        <f t="shared" si="46"/>
        <v>0</v>
      </c>
      <c r="O76" s="82">
        <f t="shared" si="46"/>
        <v>0</v>
      </c>
      <c r="P76" s="82">
        <f t="shared" si="46"/>
        <v>0</v>
      </c>
      <c r="Q76" s="82"/>
      <c r="R76" s="43">
        <f t="shared" si="39"/>
        <v>0</v>
      </c>
      <c r="S76" s="82">
        <f t="shared" si="47"/>
        <v>0</v>
      </c>
      <c r="T76" s="82">
        <f t="shared" si="47"/>
        <v>0</v>
      </c>
      <c r="U76" s="82">
        <f t="shared" si="47"/>
        <v>0</v>
      </c>
      <c r="V76" s="82"/>
      <c r="W76" s="43">
        <f t="shared" si="41"/>
        <v>0</v>
      </c>
      <c r="X76" s="82">
        <f t="shared" si="48"/>
        <v>0</v>
      </c>
      <c r="Y76" s="82">
        <f t="shared" si="48"/>
        <v>0</v>
      </c>
      <c r="Z76" s="82">
        <f t="shared" si="48"/>
        <v>0</v>
      </c>
      <c r="AA76" s="82"/>
      <c r="AB76" s="43">
        <f t="shared" si="43"/>
        <v>0</v>
      </c>
    </row>
    <row r="77" spans="2:28" x14ac:dyDescent="0.3">
      <c r="B77" s="27">
        <f t="shared" si="49"/>
        <v>8</v>
      </c>
      <c r="C77" s="28" t="s">
        <v>7</v>
      </c>
      <c r="D77" s="82">
        <f t="shared" si="44"/>
        <v>0</v>
      </c>
      <c r="E77" s="82">
        <f t="shared" si="44"/>
        <v>2.2225000000000002E-2</v>
      </c>
      <c r="F77" s="82">
        <f t="shared" si="44"/>
        <v>0</v>
      </c>
      <c r="G77" s="82"/>
      <c r="H77" s="43">
        <f t="shared" si="35"/>
        <v>2.2225000000000002E-2</v>
      </c>
      <c r="I77" s="82">
        <f t="shared" si="45"/>
        <v>2.2225000000000002E-2</v>
      </c>
      <c r="J77" s="82">
        <f t="shared" si="45"/>
        <v>1.4452083333333334E-2</v>
      </c>
      <c r="K77" s="82">
        <f t="shared" si="45"/>
        <v>0</v>
      </c>
      <c r="L77" s="82"/>
      <c r="M77" s="43">
        <f t="shared" si="37"/>
        <v>3.6677083333333332E-2</v>
      </c>
      <c r="N77" s="82">
        <f t="shared" si="46"/>
        <v>3.6677083333333332E-2</v>
      </c>
      <c r="O77" s="82">
        <f t="shared" si="46"/>
        <v>2.9458333333333336E-2</v>
      </c>
      <c r="P77" s="82">
        <f t="shared" si="46"/>
        <v>0</v>
      </c>
      <c r="Q77" s="82"/>
      <c r="R77" s="43">
        <f t="shared" si="39"/>
        <v>6.6135416666666669E-2</v>
      </c>
      <c r="S77" s="82">
        <f t="shared" si="47"/>
        <v>6.6135416666666669E-2</v>
      </c>
      <c r="T77" s="82">
        <f t="shared" si="47"/>
        <v>3.7245833333333339E-2</v>
      </c>
      <c r="U77" s="82">
        <f t="shared" si="47"/>
        <v>0</v>
      </c>
      <c r="V77" s="82"/>
      <c r="W77" s="43">
        <f t="shared" si="41"/>
        <v>0.10338125000000001</v>
      </c>
      <c r="X77" s="82">
        <f t="shared" si="48"/>
        <v>0.10338124999999999</v>
      </c>
      <c r="Y77" s="82">
        <f t="shared" si="48"/>
        <v>5.5037500000000003E-2</v>
      </c>
      <c r="Z77" s="82">
        <f t="shared" si="48"/>
        <v>0</v>
      </c>
      <c r="AA77" s="82"/>
      <c r="AB77" s="43">
        <f t="shared" si="43"/>
        <v>0.15841875</v>
      </c>
    </row>
    <row r="78" spans="2:28" x14ac:dyDescent="0.3">
      <c r="B78" s="27">
        <f t="shared" si="49"/>
        <v>9</v>
      </c>
      <c r="C78" s="28" t="s">
        <v>8</v>
      </c>
      <c r="D78" s="82">
        <f t="shared" si="44"/>
        <v>0</v>
      </c>
      <c r="E78" s="82">
        <f t="shared" si="44"/>
        <v>0</v>
      </c>
      <c r="F78" s="82">
        <f t="shared" si="44"/>
        <v>0</v>
      </c>
      <c r="G78" s="82"/>
      <c r="H78" s="43">
        <f t="shared" si="35"/>
        <v>0</v>
      </c>
      <c r="I78" s="82">
        <f t="shared" si="45"/>
        <v>0</v>
      </c>
      <c r="J78" s="82">
        <f t="shared" si="45"/>
        <v>0</v>
      </c>
      <c r="K78" s="82">
        <f t="shared" si="45"/>
        <v>0</v>
      </c>
      <c r="L78" s="82"/>
      <c r="M78" s="43">
        <f t="shared" si="37"/>
        <v>0</v>
      </c>
      <c r="N78" s="82">
        <f t="shared" si="46"/>
        <v>0</v>
      </c>
      <c r="O78" s="82">
        <f t="shared" si="46"/>
        <v>0</v>
      </c>
      <c r="P78" s="82">
        <f t="shared" si="46"/>
        <v>0</v>
      </c>
      <c r="Q78" s="82"/>
      <c r="R78" s="43">
        <f t="shared" si="39"/>
        <v>0</v>
      </c>
      <c r="S78" s="82">
        <f t="shared" si="47"/>
        <v>0</v>
      </c>
      <c r="T78" s="82">
        <f t="shared" si="47"/>
        <v>0</v>
      </c>
      <c r="U78" s="82">
        <f t="shared" si="47"/>
        <v>0</v>
      </c>
      <c r="V78" s="82"/>
      <c r="W78" s="43">
        <f t="shared" si="41"/>
        <v>0</v>
      </c>
      <c r="X78" s="82">
        <f t="shared" si="48"/>
        <v>0</v>
      </c>
      <c r="Y78" s="82">
        <f t="shared" si="48"/>
        <v>0</v>
      </c>
      <c r="Z78" s="82">
        <f t="shared" si="48"/>
        <v>0</v>
      </c>
      <c r="AA78" s="82"/>
      <c r="AB78" s="43">
        <f t="shared" si="43"/>
        <v>0</v>
      </c>
    </row>
    <row r="79" spans="2:28" x14ac:dyDescent="0.3">
      <c r="B79" s="27">
        <f t="shared" si="49"/>
        <v>10</v>
      </c>
      <c r="C79" s="28" t="s">
        <v>9</v>
      </c>
      <c r="D79" s="82">
        <f t="shared" si="44"/>
        <v>0</v>
      </c>
      <c r="E79" s="82">
        <f t="shared" si="44"/>
        <v>0</v>
      </c>
      <c r="F79" s="82">
        <f t="shared" si="44"/>
        <v>0</v>
      </c>
      <c r="G79" s="82"/>
      <c r="H79" s="43">
        <f t="shared" si="35"/>
        <v>0</v>
      </c>
      <c r="I79" s="82">
        <f t="shared" si="45"/>
        <v>0</v>
      </c>
      <c r="J79" s="82">
        <f t="shared" si="45"/>
        <v>0</v>
      </c>
      <c r="K79" s="82">
        <f t="shared" si="45"/>
        <v>0</v>
      </c>
      <c r="L79" s="82"/>
      <c r="M79" s="43">
        <f t="shared" si="37"/>
        <v>0</v>
      </c>
      <c r="N79" s="82">
        <f t="shared" si="46"/>
        <v>0</v>
      </c>
      <c r="O79" s="82">
        <f t="shared" si="46"/>
        <v>0</v>
      </c>
      <c r="P79" s="82">
        <f t="shared" si="46"/>
        <v>0</v>
      </c>
      <c r="Q79" s="82"/>
      <c r="R79" s="43">
        <f t="shared" si="39"/>
        <v>0</v>
      </c>
      <c r="S79" s="82">
        <f t="shared" si="47"/>
        <v>0</v>
      </c>
      <c r="T79" s="82">
        <f t="shared" si="47"/>
        <v>0</v>
      </c>
      <c r="U79" s="82">
        <f t="shared" si="47"/>
        <v>0</v>
      </c>
      <c r="V79" s="82"/>
      <c r="W79" s="43">
        <f t="shared" si="41"/>
        <v>0</v>
      </c>
      <c r="X79" s="82">
        <f t="shared" si="48"/>
        <v>0</v>
      </c>
      <c r="Y79" s="82">
        <f t="shared" si="48"/>
        <v>0</v>
      </c>
      <c r="Z79" s="82">
        <f t="shared" si="48"/>
        <v>0</v>
      </c>
      <c r="AA79" s="82"/>
      <c r="AB79" s="43">
        <f t="shared" si="43"/>
        <v>0</v>
      </c>
    </row>
    <row r="80" spans="2:28" x14ac:dyDescent="0.3">
      <c r="B80" s="27">
        <f t="shared" si="49"/>
        <v>11</v>
      </c>
      <c r="C80" s="28" t="s">
        <v>10</v>
      </c>
      <c r="D80" s="82">
        <f t="shared" si="44"/>
        <v>0</v>
      </c>
      <c r="E80" s="82">
        <f t="shared" si="44"/>
        <v>6.455666666666666E-3</v>
      </c>
      <c r="F80" s="82">
        <f t="shared" si="44"/>
        <v>0</v>
      </c>
      <c r="G80" s="82"/>
      <c r="H80" s="43">
        <f t="shared" si="35"/>
        <v>6.455666666666666E-3</v>
      </c>
      <c r="I80" s="82">
        <f t="shared" si="45"/>
        <v>6.455666666666666E-3</v>
      </c>
      <c r="J80" s="82">
        <f t="shared" si="45"/>
        <v>4.4197500000000001E-3</v>
      </c>
      <c r="K80" s="82">
        <f t="shared" si="45"/>
        <v>0</v>
      </c>
      <c r="L80" s="82"/>
      <c r="M80" s="43">
        <f t="shared" si="37"/>
        <v>1.0875416666666665E-2</v>
      </c>
      <c r="N80" s="82">
        <f t="shared" si="46"/>
        <v>1.0875416666666665E-2</v>
      </c>
      <c r="O80" s="82">
        <f t="shared" si="46"/>
        <v>8.9449999999999998E-3</v>
      </c>
      <c r="P80" s="82">
        <f t="shared" si="46"/>
        <v>0</v>
      </c>
      <c r="Q80" s="82"/>
      <c r="R80" s="43">
        <f t="shared" si="39"/>
        <v>1.9820416666666667E-2</v>
      </c>
      <c r="S80" s="82">
        <f t="shared" si="47"/>
        <v>1.9820416666666667E-2</v>
      </c>
      <c r="T80" s="82">
        <f t="shared" si="47"/>
        <v>1.1539833333333332E-2</v>
      </c>
      <c r="U80" s="82">
        <f t="shared" si="47"/>
        <v>0</v>
      </c>
      <c r="V80" s="82"/>
      <c r="W80" s="43">
        <f t="shared" si="41"/>
        <v>3.1360249999999999E-2</v>
      </c>
      <c r="X80" s="82">
        <f t="shared" si="48"/>
        <v>3.1360250000000006E-2</v>
      </c>
      <c r="Y80" s="82">
        <f t="shared" si="48"/>
        <v>1.71515E-2</v>
      </c>
      <c r="Z80" s="82">
        <f t="shared" si="48"/>
        <v>0</v>
      </c>
      <c r="AA80" s="82"/>
      <c r="AB80" s="43">
        <f t="shared" si="43"/>
        <v>4.8511750000000006E-2</v>
      </c>
    </row>
    <row r="81" spans="2:28" x14ac:dyDescent="0.3">
      <c r="B81" s="27">
        <f t="shared" si="49"/>
        <v>12</v>
      </c>
      <c r="C81" s="28" t="s">
        <v>11</v>
      </c>
      <c r="D81" s="82">
        <f t="shared" si="44"/>
        <v>0</v>
      </c>
      <c r="E81" s="82">
        <f t="shared" si="44"/>
        <v>0</v>
      </c>
      <c r="F81" s="82">
        <f t="shared" si="44"/>
        <v>0</v>
      </c>
      <c r="G81" s="82"/>
      <c r="H81" s="43">
        <f t="shared" si="35"/>
        <v>0</v>
      </c>
      <c r="I81" s="82">
        <f t="shared" si="45"/>
        <v>0</v>
      </c>
      <c r="J81" s="82">
        <f t="shared" si="45"/>
        <v>0</v>
      </c>
      <c r="K81" s="82">
        <f t="shared" si="45"/>
        <v>0</v>
      </c>
      <c r="L81" s="82"/>
      <c r="M81" s="43">
        <f t="shared" si="37"/>
        <v>0</v>
      </c>
      <c r="N81" s="82">
        <f t="shared" si="46"/>
        <v>0</v>
      </c>
      <c r="O81" s="82">
        <f t="shared" si="46"/>
        <v>0</v>
      </c>
      <c r="P81" s="82">
        <f t="shared" si="46"/>
        <v>0</v>
      </c>
      <c r="Q81" s="82"/>
      <c r="R81" s="43">
        <f t="shared" si="39"/>
        <v>0</v>
      </c>
      <c r="S81" s="82">
        <f t="shared" si="47"/>
        <v>0</v>
      </c>
      <c r="T81" s="82">
        <f t="shared" si="47"/>
        <v>0</v>
      </c>
      <c r="U81" s="82">
        <f t="shared" si="47"/>
        <v>0</v>
      </c>
      <c r="V81" s="82"/>
      <c r="W81" s="43">
        <f t="shared" si="41"/>
        <v>0</v>
      </c>
      <c r="X81" s="82">
        <f t="shared" si="48"/>
        <v>0</v>
      </c>
      <c r="Y81" s="82">
        <f t="shared" si="48"/>
        <v>0</v>
      </c>
      <c r="Z81" s="82">
        <f t="shared" si="48"/>
        <v>0</v>
      </c>
      <c r="AA81" s="82"/>
      <c r="AB81" s="43">
        <f t="shared" si="43"/>
        <v>0</v>
      </c>
    </row>
    <row r="82" spans="2:28" x14ac:dyDescent="0.3">
      <c r="B82" s="27">
        <f t="shared" si="49"/>
        <v>13</v>
      </c>
      <c r="C82" s="28" t="s">
        <v>12</v>
      </c>
      <c r="D82" s="82">
        <f t="shared" si="44"/>
        <v>0</v>
      </c>
      <c r="E82" s="82">
        <f t="shared" si="44"/>
        <v>0</v>
      </c>
      <c r="F82" s="82">
        <f t="shared" si="44"/>
        <v>0</v>
      </c>
      <c r="G82" s="82"/>
      <c r="H82" s="43">
        <f t="shared" si="35"/>
        <v>0</v>
      </c>
      <c r="I82" s="82">
        <f t="shared" si="45"/>
        <v>0</v>
      </c>
      <c r="J82" s="82">
        <f t="shared" si="45"/>
        <v>0</v>
      </c>
      <c r="K82" s="82">
        <f t="shared" si="45"/>
        <v>0</v>
      </c>
      <c r="L82" s="82"/>
      <c r="M82" s="43">
        <f t="shared" si="37"/>
        <v>0</v>
      </c>
      <c r="N82" s="82">
        <f t="shared" si="46"/>
        <v>0</v>
      </c>
      <c r="O82" s="82">
        <f t="shared" si="46"/>
        <v>0</v>
      </c>
      <c r="P82" s="82">
        <f t="shared" si="46"/>
        <v>0</v>
      </c>
      <c r="Q82" s="82"/>
      <c r="R82" s="43">
        <f t="shared" si="39"/>
        <v>0</v>
      </c>
      <c r="S82" s="82">
        <f t="shared" si="47"/>
        <v>0</v>
      </c>
      <c r="T82" s="82">
        <f t="shared" si="47"/>
        <v>0</v>
      </c>
      <c r="U82" s="82">
        <f t="shared" si="47"/>
        <v>0</v>
      </c>
      <c r="V82" s="82"/>
      <c r="W82" s="43">
        <f t="shared" si="41"/>
        <v>0</v>
      </c>
      <c r="X82" s="82">
        <f t="shared" si="48"/>
        <v>0</v>
      </c>
      <c r="Y82" s="82">
        <f t="shared" si="48"/>
        <v>0</v>
      </c>
      <c r="Z82" s="82">
        <f t="shared" si="48"/>
        <v>0</v>
      </c>
      <c r="AA82" s="82"/>
      <c r="AB82" s="43">
        <f t="shared" si="43"/>
        <v>0</v>
      </c>
    </row>
    <row r="83" spans="2:28" x14ac:dyDescent="0.3">
      <c r="B83" s="27">
        <f t="shared" si="49"/>
        <v>14</v>
      </c>
      <c r="C83" s="28" t="s">
        <v>13</v>
      </c>
      <c r="D83" s="82">
        <f t="shared" si="44"/>
        <v>0</v>
      </c>
      <c r="E83" s="82">
        <f t="shared" si="44"/>
        <v>6.1666666666666668E-2</v>
      </c>
      <c r="F83" s="82">
        <f t="shared" si="44"/>
        <v>0</v>
      </c>
      <c r="G83" s="82"/>
      <c r="H83" s="43">
        <f t="shared" si="35"/>
        <v>6.1666666666666668E-2</v>
      </c>
      <c r="I83" s="82">
        <f t="shared" si="45"/>
        <v>6.1666666666666668E-2</v>
      </c>
      <c r="J83" s="82">
        <f t="shared" si="45"/>
        <v>3.6250000000000004E-2</v>
      </c>
      <c r="K83" s="82">
        <f t="shared" si="45"/>
        <v>0</v>
      </c>
      <c r="L83" s="82"/>
      <c r="M83" s="43">
        <f t="shared" si="37"/>
        <v>9.791666666666668E-2</v>
      </c>
      <c r="N83" s="82">
        <f t="shared" si="46"/>
        <v>9.7916666666666666E-2</v>
      </c>
      <c r="O83" s="82">
        <f t="shared" si="46"/>
        <v>7.5000000000000011E-2</v>
      </c>
      <c r="P83" s="82">
        <f t="shared" si="46"/>
        <v>0</v>
      </c>
      <c r="Q83" s="82"/>
      <c r="R83" s="43">
        <f t="shared" si="39"/>
        <v>0.17291666666666666</v>
      </c>
      <c r="S83" s="82">
        <f t="shared" si="47"/>
        <v>0.17291666666666666</v>
      </c>
      <c r="T83" s="82">
        <f t="shared" si="47"/>
        <v>9.0833333333333335E-2</v>
      </c>
      <c r="U83" s="82">
        <f t="shared" si="47"/>
        <v>0</v>
      </c>
      <c r="V83" s="82"/>
      <c r="W83" s="43">
        <f t="shared" si="41"/>
        <v>0.26374999999999998</v>
      </c>
      <c r="X83" s="82">
        <f t="shared" si="48"/>
        <v>0.26374999999999998</v>
      </c>
      <c r="Y83" s="82">
        <f t="shared" si="48"/>
        <v>0.13250000000000001</v>
      </c>
      <c r="Z83" s="82">
        <f t="shared" si="48"/>
        <v>0</v>
      </c>
      <c r="AA83" s="82"/>
      <c r="AB83" s="43">
        <f t="shared" si="43"/>
        <v>0.39624999999999999</v>
      </c>
    </row>
    <row r="84" spans="2:28" x14ac:dyDescent="0.3">
      <c r="B84" s="27">
        <f t="shared" si="49"/>
        <v>15</v>
      </c>
      <c r="C84" s="28" t="s">
        <v>14</v>
      </c>
      <c r="D84" s="82">
        <f t="shared" si="44"/>
        <v>0</v>
      </c>
      <c r="E84" s="82">
        <f t="shared" si="44"/>
        <v>0</v>
      </c>
      <c r="F84" s="82">
        <f t="shared" si="44"/>
        <v>0</v>
      </c>
      <c r="G84" s="82"/>
      <c r="H84" s="43">
        <f t="shared" si="35"/>
        <v>0</v>
      </c>
      <c r="I84" s="82">
        <f t="shared" si="45"/>
        <v>0</v>
      </c>
      <c r="J84" s="82">
        <f t="shared" si="45"/>
        <v>0</v>
      </c>
      <c r="K84" s="82">
        <f t="shared" si="45"/>
        <v>0</v>
      </c>
      <c r="L84" s="82"/>
      <c r="M84" s="43">
        <f t="shared" si="37"/>
        <v>0</v>
      </c>
      <c r="N84" s="82">
        <f t="shared" si="46"/>
        <v>0</v>
      </c>
      <c r="O84" s="82">
        <f t="shared" si="46"/>
        <v>0</v>
      </c>
      <c r="P84" s="82">
        <f t="shared" si="46"/>
        <v>0</v>
      </c>
      <c r="Q84" s="82"/>
      <c r="R84" s="43">
        <f t="shared" si="39"/>
        <v>0</v>
      </c>
      <c r="S84" s="82">
        <f t="shared" si="47"/>
        <v>0</v>
      </c>
      <c r="T84" s="82">
        <f t="shared" si="47"/>
        <v>0</v>
      </c>
      <c r="U84" s="82">
        <f t="shared" si="47"/>
        <v>0</v>
      </c>
      <c r="V84" s="82"/>
      <c r="W84" s="43">
        <f t="shared" si="41"/>
        <v>0</v>
      </c>
      <c r="X84" s="82">
        <f t="shared" si="48"/>
        <v>0</v>
      </c>
      <c r="Y84" s="82">
        <f t="shared" si="48"/>
        <v>0</v>
      </c>
      <c r="Z84" s="82">
        <f t="shared" si="48"/>
        <v>0</v>
      </c>
      <c r="AA84" s="82"/>
      <c r="AB84" s="43">
        <f t="shared" si="43"/>
        <v>0</v>
      </c>
    </row>
    <row r="85" spans="2:28" x14ac:dyDescent="0.3">
      <c r="B85" s="27">
        <f t="shared" si="49"/>
        <v>16</v>
      </c>
      <c r="C85" s="28" t="s">
        <v>15</v>
      </c>
      <c r="D85" s="82">
        <f t="shared" si="44"/>
        <v>0</v>
      </c>
      <c r="E85" s="82">
        <f t="shared" si="44"/>
        <v>0</v>
      </c>
      <c r="F85" s="82">
        <f t="shared" si="44"/>
        <v>0</v>
      </c>
      <c r="G85" s="82"/>
      <c r="H85" s="43">
        <f t="shared" si="35"/>
        <v>0</v>
      </c>
      <c r="I85" s="82">
        <f t="shared" si="45"/>
        <v>0</v>
      </c>
      <c r="J85" s="82">
        <f t="shared" si="45"/>
        <v>0</v>
      </c>
      <c r="K85" s="82">
        <f t="shared" si="45"/>
        <v>0</v>
      </c>
      <c r="L85" s="82"/>
      <c r="M85" s="43">
        <f t="shared" si="37"/>
        <v>0</v>
      </c>
      <c r="N85" s="82">
        <f t="shared" si="46"/>
        <v>0</v>
      </c>
      <c r="O85" s="82">
        <f t="shared" si="46"/>
        <v>0</v>
      </c>
      <c r="P85" s="82">
        <f t="shared" si="46"/>
        <v>0</v>
      </c>
      <c r="Q85" s="82"/>
      <c r="R85" s="43">
        <f t="shared" si="39"/>
        <v>0</v>
      </c>
      <c r="S85" s="82">
        <f t="shared" si="47"/>
        <v>0</v>
      </c>
      <c r="T85" s="82">
        <f t="shared" si="47"/>
        <v>0</v>
      </c>
      <c r="U85" s="82">
        <f t="shared" si="47"/>
        <v>0</v>
      </c>
      <c r="V85" s="82"/>
      <c r="W85" s="43">
        <f t="shared" si="41"/>
        <v>0</v>
      </c>
      <c r="X85" s="82">
        <f t="shared" si="48"/>
        <v>0</v>
      </c>
      <c r="Y85" s="82">
        <f t="shared" si="48"/>
        <v>0</v>
      </c>
      <c r="Z85" s="82">
        <f t="shared" si="48"/>
        <v>0</v>
      </c>
      <c r="AA85" s="82"/>
      <c r="AB85" s="43">
        <f t="shared" si="43"/>
        <v>0</v>
      </c>
    </row>
    <row r="86" spans="2:28" x14ac:dyDescent="0.3">
      <c r="B86" s="27">
        <f t="shared" si="49"/>
        <v>17</v>
      </c>
      <c r="C86" s="28" t="s">
        <v>16</v>
      </c>
      <c r="D86" s="82">
        <f t="shared" si="44"/>
        <v>0</v>
      </c>
      <c r="E86" s="82">
        <f t="shared" si="44"/>
        <v>0</v>
      </c>
      <c r="F86" s="82">
        <f t="shared" si="44"/>
        <v>0</v>
      </c>
      <c r="G86" s="82"/>
      <c r="H86" s="43">
        <f t="shared" si="35"/>
        <v>0</v>
      </c>
      <c r="I86" s="82">
        <f t="shared" si="45"/>
        <v>0</v>
      </c>
      <c r="J86" s="82">
        <f t="shared" si="45"/>
        <v>0</v>
      </c>
      <c r="K86" s="82">
        <f t="shared" si="45"/>
        <v>0</v>
      </c>
      <c r="L86" s="82"/>
      <c r="M86" s="43">
        <f t="shared" si="37"/>
        <v>0</v>
      </c>
      <c r="N86" s="82">
        <f t="shared" si="46"/>
        <v>0</v>
      </c>
      <c r="O86" s="82">
        <f t="shared" si="46"/>
        <v>0</v>
      </c>
      <c r="P86" s="82">
        <f t="shared" si="46"/>
        <v>0</v>
      </c>
      <c r="Q86" s="82"/>
      <c r="R86" s="43">
        <f t="shared" si="39"/>
        <v>0</v>
      </c>
      <c r="S86" s="82">
        <f t="shared" si="47"/>
        <v>0</v>
      </c>
      <c r="T86" s="82">
        <f t="shared" si="47"/>
        <v>0</v>
      </c>
      <c r="U86" s="82">
        <f t="shared" si="47"/>
        <v>0</v>
      </c>
      <c r="V86" s="82"/>
      <c r="W86" s="43">
        <f t="shared" si="41"/>
        <v>0</v>
      </c>
      <c r="X86" s="82">
        <f t="shared" si="48"/>
        <v>0</v>
      </c>
      <c r="Y86" s="82">
        <f t="shared" si="48"/>
        <v>0</v>
      </c>
      <c r="Z86" s="82">
        <f t="shared" si="48"/>
        <v>0</v>
      </c>
      <c r="AA86" s="82"/>
      <c r="AB86" s="43">
        <f t="shared" si="43"/>
        <v>0</v>
      </c>
    </row>
    <row r="87" spans="2:28" ht="16" x14ac:dyDescent="0.3">
      <c r="B87" s="34"/>
      <c r="C87" s="35" t="s">
        <v>17</v>
      </c>
      <c r="D87" s="35">
        <f>SUM(D70:D86)</f>
        <v>0</v>
      </c>
      <c r="E87" s="35">
        <f t="shared" ref="E87:AB87" si="50">SUM(E70:E86)</f>
        <v>67.350566333333333</v>
      </c>
      <c r="F87" s="35">
        <f t="shared" si="50"/>
        <v>0</v>
      </c>
      <c r="G87" s="35">
        <f t="shared" si="50"/>
        <v>0</v>
      </c>
      <c r="H87" s="35">
        <f t="shared" si="50"/>
        <v>67.350566333333333</v>
      </c>
      <c r="I87" s="35">
        <f t="shared" si="50"/>
        <v>67.350566333333333</v>
      </c>
      <c r="J87" s="35">
        <f t="shared" si="50"/>
        <v>46.866665833333329</v>
      </c>
      <c r="K87" s="35">
        <f t="shared" si="50"/>
        <v>0</v>
      </c>
      <c r="L87" s="35">
        <f t="shared" si="50"/>
        <v>0</v>
      </c>
      <c r="M87" s="35">
        <f t="shared" si="50"/>
        <v>114.21723216666665</v>
      </c>
      <c r="N87" s="35">
        <f t="shared" si="50"/>
        <v>114.21723216666665</v>
      </c>
      <c r="O87" s="35">
        <f t="shared" si="50"/>
        <v>74.019865833333327</v>
      </c>
      <c r="P87" s="35">
        <f t="shared" si="50"/>
        <v>0</v>
      </c>
      <c r="Q87" s="35">
        <f t="shared" si="50"/>
        <v>0</v>
      </c>
      <c r="R87" s="35">
        <f t="shared" si="50"/>
        <v>188.237098</v>
      </c>
      <c r="S87" s="35">
        <f t="shared" si="50"/>
        <v>188.237098</v>
      </c>
      <c r="T87" s="35">
        <f t="shared" si="50"/>
        <v>-0.77520600000000073</v>
      </c>
      <c r="U87" s="35">
        <f t="shared" si="50"/>
        <v>0</v>
      </c>
      <c r="V87" s="35">
        <f t="shared" si="50"/>
        <v>0</v>
      </c>
      <c r="W87" s="35">
        <f t="shared" si="50"/>
        <v>187.46189199999998</v>
      </c>
      <c r="X87" s="35">
        <f t="shared" si="50"/>
        <v>187.46189199999998</v>
      </c>
      <c r="Y87" s="35">
        <f t="shared" si="50"/>
        <v>55.08993066666666</v>
      </c>
      <c r="Z87" s="35">
        <f t="shared" si="50"/>
        <v>0</v>
      </c>
      <c r="AA87" s="35">
        <f t="shared" si="50"/>
        <v>0</v>
      </c>
      <c r="AB87" s="35">
        <f t="shared" si="50"/>
        <v>242.55182266666662</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G166"/>
  <sheetViews>
    <sheetView showGridLines="0" view="pageBreakPreview" topLeftCell="A83" zoomScale="90" zoomScaleNormal="68" zoomScaleSheetLayoutView="90" workbookViewId="0">
      <selection activeCell="D101" sqref="D101"/>
    </sheetView>
  </sheetViews>
  <sheetFormatPr defaultColWidth="9.36328125" defaultRowHeight="14" x14ac:dyDescent="0.3"/>
  <cols>
    <col min="1" max="1" width="7" style="3" bestFit="1" customWidth="1"/>
    <col min="2" max="2" width="6.36328125" style="3" customWidth="1"/>
    <col min="3" max="3" width="36.36328125" style="3" customWidth="1"/>
    <col min="4" max="7" width="18.36328125" style="3" customWidth="1"/>
    <col min="8" max="8" width="24.54296875" style="3" bestFit="1" customWidth="1"/>
    <col min="9" max="12" width="18.36328125" style="3" customWidth="1"/>
    <col min="13" max="13" width="23.453125" style="3" bestFit="1" customWidth="1"/>
    <col min="14" max="17" width="18.36328125" style="3" customWidth="1"/>
    <col min="18" max="18" width="23.36328125" style="3" bestFit="1" customWidth="1"/>
    <col min="19" max="22" width="18.6328125" style="3" customWidth="1"/>
    <col min="23" max="23" width="21.1796875" style="3" customWidth="1"/>
    <col min="24" max="24" width="13.6328125" style="3" bestFit="1" customWidth="1"/>
    <col min="25" max="25" width="13.453125" style="3" bestFit="1" customWidth="1"/>
    <col min="26" max="26" width="13.81640625" style="3" bestFit="1" customWidth="1"/>
    <col min="27" max="27" width="15.36328125" style="3" bestFit="1" customWidth="1"/>
    <col min="28" max="28" width="22.81640625" style="3" customWidth="1"/>
    <col min="29" max="16384" width="9.36328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119</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16"/>
      <c r="N9" s="16"/>
      <c r="O9" s="15"/>
      <c r="P9" s="15"/>
      <c r="Q9" s="15"/>
      <c r="R9" s="20" t="s">
        <v>22</v>
      </c>
    </row>
    <row r="10" spans="1:23" ht="15.75" customHeight="1" x14ac:dyDescent="0.3">
      <c r="B10" s="148" t="s">
        <v>23</v>
      </c>
      <c r="C10" s="148" t="s">
        <v>18</v>
      </c>
      <c r="D10" s="141" t="s">
        <v>24</v>
      </c>
      <c r="E10" s="142"/>
      <c r="F10" s="142"/>
      <c r="G10" s="142"/>
      <c r="H10" s="143"/>
      <c r="I10" s="144" t="s">
        <v>25</v>
      </c>
      <c r="J10" s="144"/>
      <c r="K10" s="144"/>
      <c r="L10" s="144"/>
      <c r="M10" s="144"/>
      <c r="N10" s="148" t="s">
        <v>26</v>
      </c>
      <c r="O10" s="148"/>
      <c r="P10" s="148"/>
      <c r="Q10" s="148"/>
      <c r="R10" s="148"/>
      <c r="S10" s="140" t="s">
        <v>27</v>
      </c>
      <c r="T10" s="140"/>
      <c r="U10" s="140"/>
      <c r="V10" s="140"/>
      <c r="W10" s="140"/>
    </row>
    <row r="11" spans="1:23" ht="15.75" customHeight="1" x14ac:dyDescent="0.3">
      <c r="B11" s="148"/>
      <c r="C11" s="148"/>
      <c r="D11" s="160" t="s">
        <v>28</v>
      </c>
      <c r="E11" s="161"/>
      <c r="F11" s="161"/>
      <c r="G11" s="161"/>
      <c r="H11" s="162"/>
      <c r="I11" s="146" t="s">
        <v>28</v>
      </c>
      <c r="J11" s="147"/>
      <c r="K11" s="147"/>
      <c r="L11" s="147"/>
      <c r="M11" s="147"/>
      <c r="N11" s="146" t="s">
        <v>29</v>
      </c>
      <c r="O11" s="147"/>
      <c r="P11" s="147"/>
      <c r="Q11" s="147"/>
      <c r="R11" s="147"/>
      <c r="S11" s="146" t="s">
        <v>30</v>
      </c>
      <c r="T11" s="147"/>
      <c r="U11" s="147"/>
      <c r="V11" s="147"/>
      <c r="W11" s="147"/>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2" t="s">
        <v>31</v>
      </c>
      <c r="O12" s="22" t="s">
        <v>32</v>
      </c>
      <c r="P12" s="22" t="s">
        <v>33</v>
      </c>
      <c r="Q12" s="22" t="s">
        <v>34</v>
      </c>
      <c r="R12" s="22" t="s">
        <v>35</v>
      </c>
      <c r="S12" s="23" t="s">
        <v>31</v>
      </c>
      <c r="T12" s="23" t="s">
        <v>32</v>
      </c>
      <c r="U12" s="23" t="s">
        <v>33</v>
      </c>
      <c r="V12" s="22" t="s">
        <v>34</v>
      </c>
      <c r="W12" s="23" t="s">
        <v>35</v>
      </c>
    </row>
    <row r="13" spans="1:23" s="24" customFormat="1" x14ac:dyDescent="0.35">
      <c r="B13" s="25"/>
      <c r="C13" s="25"/>
      <c r="D13" s="25" t="s">
        <v>36</v>
      </c>
      <c r="E13" s="25" t="s">
        <v>37</v>
      </c>
      <c r="F13" s="25" t="s">
        <v>38</v>
      </c>
      <c r="G13" s="25" t="s">
        <v>39</v>
      </c>
      <c r="H13" s="25" t="s">
        <v>40</v>
      </c>
      <c r="I13" s="25" t="s">
        <v>41</v>
      </c>
      <c r="J13" s="25" t="s">
        <v>42</v>
      </c>
      <c r="K13" s="25" t="s">
        <v>43</v>
      </c>
      <c r="L13" s="25" t="s">
        <v>44</v>
      </c>
      <c r="M13" s="25" t="s">
        <v>45</v>
      </c>
      <c r="N13" s="25" t="s">
        <v>46</v>
      </c>
      <c r="O13" s="25" t="s">
        <v>47</v>
      </c>
      <c r="P13" s="25" t="s">
        <v>48</v>
      </c>
      <c r="Q13" s="25" t="s">
        <v>49</v>
      </c>
      <c r="R13" s="25" t="s">
        <v>50</v>
      </c>
      <c r="S13" s="25" t="s">
        <v>61</v>
      </c>
      <c r="T13" s="25" t="s">
        <v>62</v>
      </c>
      <c r="U13" s="25" t="s">
        <v>63</v>
      </c>
      <c r="V13" s="25" t="s">
        <v>64</v>
      </c>
      <c r="W13" s="25" t="s">
        <v>65</v>
      </c>
    </row>
    <row r="14" spans="1:23" s="13" customFormat="1" x14ac:dyDescent="0.3">
      <c r="B14" s="41">
        <v>1</v>
      </c>
      <c r="C14" s="82" t="s">
        <v>0</v>
      </c>
      <c r="D14" s="133">
        <v>4.3032215600586891E-2</v>
      </c>
      <c r="E14" s="29"/>
      <c r="F14" s="29"/>
      <c r="G14" s="29"/>
      <c r="H14" s="29">
        <f>D14+E14+F14-G14</f>
        <v>4.3032215600586891E-2</v>
      </c>
      <c r="I14" s="30">
        <f>H14</f>
        <v>4.3032215600586891E-2</v>
      </c>
      <c r="J14" s="29"/>
      <c r="K14" s="29"/>
      <c r="L14" s="29"/>
      <c r="M14" s="30">
        <f>I14+J14-K14-L14</f>
        <v>4.3032215600586891E-2</v>
      </c>
      <c r="N14" s="30">
        <f>M14</f>
        <v>4.3032215600586891E-2</v>
      </c>
      <c r="O14" s="29"/>
      <c r="P14" s="29"/>
      <c r="Q14" s="29"/>
      <c r="R14" s="30">
        <f>N14+O14-P14-Q14</f>
        <v>4.3032215600586891E-2</v>
      </c>
      <c r="S14" s="29">
        <f t="shared" ref="S14:S30" si="0">R14</f>
        <v>4.3032215600586891E-2</v>
      </c>
      <c r="T14" s="29"/>
      <c r="U14" s="30"/>
      <c r="V14" s="29"/>
      <c r="W14" s="29">
        <f t="shared" ref="W14:W30" si="1">S14+T14-U14-V14</f>
        <v>4.3032215600586891E-2</v>
      </c>
    </row>
    <row r="15" spans="1:23" s="13" customFormat="1" x14ac:dyDescent="0.3">
      <c r="B15" s="41">
        <f>B14+1</f>
        <v>2</v>
      </c>
      <c r="C15" s="82" t="s">
        <v>1</v>
      </c>
      <c r="D15" s="133">
        <v>51.900859128923912</v>
      </c>
      <c r="E15" s="29"/>
      <c r="F15" s="29"/>
      <c r="G15" s="29"/>
      <c r="H15" s="29">
        <f>D15+E15-F15-G15</f>
        <v>51.900859128923912</v>
      </c>
      <c r="I15" s="30">
        <f t="shared" ref="I15:I30" si="2">H15</f>
        <v>51.900859128923912</v>
      </c>
      <c r="J15" s="29"/>
      <c r="K15" s="29"/>
      <c r="L15" s="29"/>
      <c r="M15" s="30">
        <f t="shared" ref="M15:M30" si="3">I15+J15-K15-L15</f>
        <v>51.900859128923912</v>
      </c>
      <c r="N15" s="30">
        <f t="shared" ref="N15:N30" si="4">M15</f>
        <v>51.900859128923912</v>
      </c>
      <c r="O15" s="29"/>
      <c r="P15" s="29"/>
      <c r="Q15" s="29"/>
      <c r="R15" s="30">
        <f t="shared" ref="R15:R30" si="5">N15+O15-P15-Q15</f>
        <v>51.900859128923912</v>
      </c>
      <c r="S15" s="29">
        <f t="shared" si="0"/>
        <v>51.900859128923912</v>
      </c>
      <c r="T15" s="29"/>
      <c r="U15" s="30"/>
      <c r="V15" s="29"/>
      <c r="W15" s="29">
        <f t="shared" si="1"/>
        <v>51.900859128923912</v>
      </c>
    </row>
    <row r="16" spans="1:23" s="13" customFormat="1" ht="28" x14ac:dyDescent="0.3">
      <c r="B16" s="41">
        <f t="shared" ref="B16:B30" si="6">B15+1</f>
        <v>3</v>
      </c>
      <c r="C16" s="118" t="s">
        <v>2</v>
      </c>
      <c r="D16" s="133">
        <v>0</v>
      </c>
      <c r="E16" s="29"/>
      <c r="F16" s="31"/>
      <c r="G16" s="31"/>
      <c r="H16" s="29">
        <f t="shared" ref="H16:H30" si="7">D16+E16-F16-G16</f>
        <v>0</v>
      </c>
      <c r="I16" s="30">
        <f t="shared" si="2"/>
        <v>0</v>
      </c>
      <c r="J16" s="29"/>
      <c r="K16" s="31"/>
      <c r="L16" s="31"/>
      <c r="M16" s="30">
        <f t="shared" si="3"/>
        <v>0</v>
      </c>
      <c r="N16" s="30">
        <f t="shared" si="4"/>
        <v>0</v>
      </c>
      <c r="O16" s="29"/>
      <c r="P16" s="31"/>
      <c r="Q16" s="31"/>
      <c r="R16" s="30">
        <f t="shared" si="5"/>
        <v>0</v>
      </c>
      <c r="S16" s="29">
        <f t="shared" si="0"/>
        <v>0</v>
      </c>
      <c r="T16" s="29"/>
      <c r="U16" s="30"/>
      <c r="V16" s="29"/>
      <c r="W16" s="29">
        <f t="shared" si="1"/>
        <v>0</v>
      </c>
    </row>
    <row r="17" spans="2:23" s="13" customFormat="1" x14ac:dyDescent="0.3">
      <c r="B17" s="41">
        <f t="shared" si="6"/>
        <v>4</v>
      </c>
      <c r="C17" s="118" t="s">
        <v>3</v>
      </c>
      <c r="D17" s="133">
        <v>4.2056465288064713</v>
      </c>
      <c r="E17" s="29"/>
      <c r="F17" s="31"/>
      <c r="G17" s="31"/>
      <c r="H17" s="29">
        <f t="shared" si="7"/>
        <v>4.2056465288064713</v>
      </c>
      <c r="I17" s="30">
        <f t="shared" si="2"/>
        <v>4.2056465288064713</v>
      </c>
      <c r="J17" s="29"/>
      <c r="K17" s="31"/>
      <c r="L17" s="31"/>
      <c r="M17" s="30">
        <f t="shared" si="3"/>
        <v>4.2056465288064713</v>
      </c>
      <c r="N17" s="30">
        <f t="shared" si="4"/>
        <v>4.2056465288064713</v>
      </c>
      <c r="O17" s="29"/>
      <c r="P17" s="31"/>
      <c r="Q17" s="31"/>
      <c r="R17" s="30">
        <f t="shared" si="5"/>
        <v>4.2056465288064713</v>
      </c>
      <c r="S17" s="29">
        <f t="shared" si="0"/>
        <v>4.2056465288064713</v>
      </c>
      <c r="T17" s="29"/>
      <c r="U17" s="30"/>
      <c r="V17" s="29"/>
      <c r="W17" s="29">
        <f t="shared" si="1"/>
        <v>4.2056465288064713</v>
      </c>
    </row>
    <row r="18" spans="2:23" s="13" customFormat="1" x14ac:dyDescent="0.3">
      <c r="B18" s="41">
        <f t="shared" si="6"/>
        <v>5</v>
      </c>
      <c r="C18" s="118" t="s">
        <v>4</v>
      </c>
      <c r="D18" s="133">
        <v>21.416622269235994</v>
      </c>
      <c r="E18" s="29"/>
      <c r="F18" s="31"/>
      <c r="G18" s="31"/>
      <c r="H18" s="29">
        <f t="shared" si="7"/>
        <v>21.416622269235994</v>
      </c>
      <c r="I18" s="30">
        <f t="shared" si="2"/>
        <v>21.416622269235994</v>
      </c>
      <c r="J18" s="29"/>
      <c r="K18" s="31"/>
      <c r="L18" s="31"/>
      <c r="M18" s="30">
        <f t="shared" si="3"/>
        <v>21.416622269235994</v>
      </c>
      <c r="N18" s="30">
        <f t="shared" si="4"/>
        <v>21.416622269235994</v>
      </c>
      <c r="O18" s="29"/>
      <c r="P18" s="31"/>
      <c r="Q18" s="31"/>
      <c r="R18" s="30">
        <f t="shared" si="5"/>
        <v>21.416622269235994</v>
      </c>
      <c r="S18" s="29">
        <f t="shared" si="0"/>
        <v>21.416622269235994</v>
      </c>
      <c r="T18" s="29"/>
      <c r="U18" s="30"/>
      <c r="V18" s="29"/>
      <c r="W18" s="29">
        <f t="shared" si="1"/>
        <v>21.416622269235994</v>
      </c>
    </row>
    <row r="19" spans="2:23" x14ac:dyDescent="0.3">
      <c r="B19" s="41">
        <f t="shared" si="6"/>
        <v>6</v>
      </c>
      <c r="C19" s="82" t="s">
        <v>5</v>
      </c>
      <c r="D19" s="133">
        <v>87.772068067222591</v>
      </c>
      <c r="E19" s="29"/>
      <c r="F19" s="29"/>
      <c r="G19" s="29"/>
      <c r="H19" s="29">
        <f t="shared" si="7"/>
        <v>87.772068067222591</v>
      </c>
      <c r="I19" s="30">
        <f t="shared" si="2"/>
        <v>87.772068067222591</v>
      </c>
      <c r="J19" s="29"/>
      <c r="K19" s="29"/>
      <c r="L19" s="29"/>
      <c r="M19" s="30">
        <f t="shared" si="3"/>
        <v>87.772068067222591</v>
      </c>
      <c r="N19" s="30">
        <f t="shared" si="4"/>
        <v>87.772068067222591</v>
      </c>
      <c r="O19" s="29"/>
      <c r="P19" s="29"/>
      <c r="Q19" s="29"/>
      <c r="R19" s="30">
        <f t="shared" si="5"/>
        <v>87.772068067222591</v>
      </c>
      <c r="S19" s="29">
        <f t="shared" si="0"/>
        <v>87.772068067222591</v>
      </c>
      <c r="T19" s="29"/>
      <c r="U19" s="30"/>
      <c r="V19" s="29"/>
      <c r="W19" s="29">
        <f t="shared" si="1"/>
        <v>87.772068067222591</v>
      </c>
    </row>
    <row r="20" spans="2:23" x14ac:dyDescent="0.3">
      <c r="B20" s="41">
        <f t="shared" si="6"/>
        <v>7</v>
      </c>
      <c r="C20" s="82" t="s">
        <v>6</v>
      </c>
      <c r="D20" s="133">
        <v>0.54402113064685087</v>
      </c>
      <c r="E20" s="29"/>
      <c r="F20" s="29"/>
      <c r="G20" s="29"/>
      <c r="H20" s="29">
        <f t="shared" si="7"/>
        <v>0.54402113064685087</v>
      </c>
      <c r="I20" s="30">
        <f t="shared" si="2"/>
        <v>0.54402113064685087</v>
      </c>
      <c r="J20" s="29"/>
      <c r="K20" s="29"/>
      <c r="L20" s="29"/>
      <c r="M20" s="30">
        <f t="shared" si="3"/>
        <v>0.54402113064685087</v>
      </c>
      <c r="N20" s="30">
        <f t="shared" si="4"/>
        <v>0.54402113064685087</v>
      </c>
      <c r="O20" s="29"/>
      <c r="P20" s="29"/>
      <c r="Q20" s="29"/>
      <c r="R20" s="30">
        <f t="shared" si="5"/>
        <v>0.54402113064685087</v>
      </c>
      <c r="S20" s="29">
        <f t="shared" si="0"/>
        <v>0.54402113064685087</v>
      </c>
      <c r="T20" s="29"/>
      <c r="U20" s="30"/>
      <c r="V20" s="29"/>
      <c r="W20" s="29">
        <f t="shared" si="1"/>
        <v>0.54402113064685087</v>
      </c>
    </row>
    <row r="21" spans="2:23" x14ac:dyDescent="0.3">
      <c r="B21" s="41">
        <f t="shared" si="6"/>
        <v>8</v>
      </c>
      <c r="C21" s="82" t="s">
        <v>7</v>
      </c>
      <c r="D21" s="133">
        <v>0</v>
      </c>
      <c r="E21" s="29"/>
      <c r="F21" s="29"/>
      <c r="G21" s="29"/>
      <c r="H21" s="29">
        <f t="shared" si="7"/>
        <v>0</v>
      </c>
      <c r="I21" s="30">
        <f t="shared" si="2"/>
        <v>0</v>
      </c>
      <c r="J21" s="29"/>
      <c r="K21" s="29"/>
      <c r="L21" s="29"/>
      <c r="M21" s="30">
        <f t="shared" si="3"/>
        <v>0</v>
      </c>
      <c r="N21" s="30">
        <f t="shared" si="4"/>
        <v>0</v>
      </c>
      <c r="O21" s="29"/>
      <c r="P21" s="29"/>
      <c r="Q21" s="29"/>
      <c r="R21" s="30">
        <f t="shared" si="5"/>
        <v>0</v>
      </c>
      <c r="S21" s="29">
        <f t="shared" si="0"/>
        <v>0</v>
      </c>
      <c r="T21" s="29"/>
      <c r="U21" s="30"/>
      <c r="V21" s="29"/>
      <c r="W21" s="29">
        <f t="shared" si="1"/>
        <v>0</v>
      </c>
    </row>
    <row r="22" spans="2:23" x14ac:dyDescent="0.3">
      <c r="B22" s="41">
        <f t="shared" si="6"/>
        <v>9</v>
      </c>
      <c r="C22" s="82" t="s">
        <v>8</v>
      </c>
      <c r="D22" s="133">
        <v>8.7835554063562427</v>
      </c>
      <c r="E22" s="29"/>
      <c r="F22" s="29"/>
      <c r="G22" s="29"/>
      <c r="H22" s="29">
        <f t="shared" si="7"/>
        <v>8.7835554063562427</v>
      </c>
      <c r="I22" s="30">
        <f t="shared" si="2"/>
        <v>8.7835554063562427</v>
      </c>
      <c r="J22" s="29"/>
      <c r="K22" s="29"/>
      <c r="L22" s="29"/>
      <c r="M22" s="30">
        <f t="shared" si="3"/>
        <v>8.7835554063562427</v>
      </c>
      <c r="N22" s="30">
        <f t="shared" si="4"/>
        <v>8.7835554063562427</v>
      </c>
      <c r="O22" s="29"/>
      <c r="P22" s="29"/>
      <c r="Q22" s="29"/>
      <c r="R22" s="30">
        <f t="shared" si="5"/>
        <v>8.7835554063562427</v>
      </c>
      <c r="S22" s="29">
        <f t="shared" si="0"/>
        <v>8.7835554063562427</v>
      </c>
      <c r="T22" s="29"/>
      <c r="U22" s="30"/>
      <c r="V22" s="29"/>
      <c r="W22" s="29">
        <f t="shared" si="1"/>
        <v>8.7835554063562427</v>
      </c>
    </row>
    <row r="23" spans="2:23" x14ac:dyDescent="0.3">
      <c r="B23" s="41">
        <f t="shared" si="6"/>
        <v>10</v>
      </c>
      <c r="C23" s="82" t="s">
        <v>9</v>
      </c>
      <c r="D23" s="133">
        <v>3.5742383511882898</v>
      </c>
      <c r="E23" s="29"/>
      <c r="F23" s="29"/>
      <c r="G23" s="29"/>
      <c r="H23" s="29">
        <f t="shared" si="7"/>
        <v>3.5742383511882898</v>
      </c>
      <c r="I23" s="30">
        <f t="shared" si="2"/>
        <v>3.5742383511882898</v>
      </c>
      <c r="J23" s="29"/>
      <c r="K23" s="29"/>
      <c r="L23" s="29"/>
      <c r="M23" s="30">
        <f t="shared" si="3"/>
        <v>3.5742383511882898</v>
      </c>
      <c r="N23" s="30">
        <f t="shared" si="4"/>
        <v>3.5742383511882898</v>
      </c>
      <c r="O23" s="29"/>
      <c r="P23" s="29"/>
      <c r="Q23" s="29"/>
      <c r="R23" s="30">
        <f t="shared" si="5"/>
        <v>3.5742383511882898</v>
      </c>
      <c r="S23" s="29">
        <f t="shared" si="0"/>
        <v>3.5742383511882898</v>
      </c>
      <c r="T23" s="29"/>
      <c r="U23" s="30"/>
      <c r="V23" s="29"/>
      <c r="W23" s="29">
        <f t="shared" si="1"/>
        <v>3.5742383511882898</v>
      </c>
    </row>
    <row r="24" spans="2:23" x14ac:dyDescent="0.3">
      <c r="B24" s="41">
        <f t="shared" si="6"/>
        <v>11</v>
      </c>
      <c r="C24" s="82" t="s">
        <v>10</v>
      </c>
      <c r="D24" s="133">
        <v>4.7445033502073759</v>
      </c>
      <c r="E24" s="29"/>
      <c r="F24" s="29"/>
      <c r="G24" s="29"/>
      <c r="H24" s="29">
        <f t="shared" si="7"/>
        <v>4.7445033502073759</v>
      </c>
      <c r="I24" s="30">
        <f t="shared" si="2"/>
        <v>4.7445033502073759</v>
      </c>
      <c r="J24" s="29"/>
      <c r="K24" s="29"/>
      <c r="L24" s="29"/>
      <c r="M24" s="30">
        <f t="shared" si="3"/>
        <v>4.7445033502073759</v>
      </c>
      <c r="N24" s="30">
        <f t="shared" si="4"/>
        <v>4.7445033502073759</v>
      </c>
      <c r="O24" s="29"/>
      <c r="P24" s="29"/>
      <c r="Q24" s="29"/>
      <c r="R24" s="30">
        <f t="shared" si="5"/>
        <v>4.7445033502073759</v>
      </c>
      <c r="S24" s="29">
        <f t="shared" si="0"/>
        <v>4.7445033502073759</v>
      </c>
      <c r="T24" s="29"/>
      <c r="U24" s="30"/>
      <c r="V24" s="29"/>
      <c r="W24" s="29">
        <f t="shared" si="1"/>
        <v>4.7445033502073759</v>
      </c>
    </row>
    <row r="25" spans="2:23" x14ac:dyDescent="0.3">
      <c r="B25" s="41">
        <f t="shared" si="6"/>
        <v>12</v>
      </c>
      <c r="C25" s="82" t="s">
        <v>11</v>
      </c>
      <c r="D25" s="133">
        <v>3.9064981897347897</v>
      </c>
      <c r="E25" s="29"/>
      <c r="F25" s="29"/>
      <c r="G25" s="29"/>
      <c r="H25" s="29">
        <f t="shared" si="7"/>
        <v>3.9064981897347897</v>
      </c>
      <c r="I25" s="30">
        <f t="shared" si="2"/>
        <v>3.9064981897347897</v>
      </c>
      <c r="J25" s="29"/>
      <c r="K25" s="29"/>
      <c r="L25" s="29"/>
      <c r="M25" s="30">
        <f t="shared" si="3"/>
        <v>3.9064981897347897</v>
      </c>
      <c r="N25" s="30">
        <f t="shared" si="4"/>
        <v>3.9064981897347897</v>
      </c>
      <c r="O25" s="29"/>
      <c r="P25" s="29"/>
      <c r="Q25" s="29"/>
      <c r="R25" s="30">
        <f t="shared" si="5"/>
        <v>3.9064981897347897</v>
      </c>
      <c r="S25" s="29">
        <f t="shared" si="0"/>
        <v>3.9064981897347897</v>
      </c>
      <c r="T25" s="29"/>
      <c r="U25" s="30"/>
      <c r="V25" s="29"/>
      <c r="W25" s="29">
        <f t="shared" si="1"/>
        <v>3.9064981897347897</v>
      </c>
    </row>
    <row r="26" spans="2:23" x14ac:dyDescent="0.3">
      <c r="B26" s="41">
        <f t="shared" si="6"/>
        <v>13</v>
      </c>
      <c r="C26" s="28" t="s">
        <v>12</v>
      </c>
      <c r="D26" s="133">
        <v>0</v>
      </c>
      <c r="E26" s="29"/>
      <c r="F26" s="29"/>
      <c r="G26" s="29"/>
      <c r="H26" s="29">
        <f t="shared" si="7"/>
        <v>0</v>
      </c>
      <c r="I26" s="30">
        <f t="shared" si="2"/>
        <v>0</v>
      </c>
      <c r="J26" s="29"/>
      <c r="K26" s="29"/>
      <c r="L26" s="29"/>
      <c r="M26" s="30">
        <f t="shared" si="3"/>
        <v>0</v>
      </c>
      <c r="N26" s="30">
        <f t="shared" si="4"/>
        <v>0</v>
      </c>
      <c r="O26" s="29"/>
      <c r="P26" s="29"/>
      <c r="Q26" s="29"/>
      <c r="R26" s="30">
        <f t="shared" si="5"/>
        <v>0</v>
      </c>
      <c r="S26" s="29">
        <f t="shared" si="0"/>
        <v>0</v>
      </c>
      <c r="T26" s="29"/>
      <c r="U26" s="30"/>
      <c r="V26" s="29"/>
      <c r="W26" s="29">
        <f t="shared" si="1"/>
        <v>0</v>
      </c>
    </row>
    <row r="27" spans="2:23" x14ac:dyDescent="0.3">
      <c r="B27" s="41">
        <f t="shared" si="6"/>
        <v>14</v>
      </c>
      <c r="C27" s="28" t="s">
        <v>13</v>
      </c>
      <c r="D27" s="133">
        <v>0</v>
      </c>
      <c r="E27" s="29"/>
      <c r="F27" s="29"/>
      <c r="G27" s="29"/>
      <c r="H27" s="29">
        <f t="shared" si="7"/>
        <v>0</v>
      </c>
      <c r="I27" s="30">
        <f t="shared" si="2"/>
        <v>0</v>
      </c>
      <c r="J27" s="29"/>
      <c r="K27" s="29"/>
      <c r="L27" s="29"/>
      <c r="M27" s="30">
        <f t="shared" si="3"/>
        <v>0</v>
      </c>
      <c r="N27" s="30">
        <f t="shared" si="4"/>
        <v>0</v>
      </c>
      <c r="O27" s="29"/>
      <c r="P27" s="29"/>
      <c r="Q27" s="29"/>
      <c r="R27" s="30">
        <f t="shared" si="5"/>
        <v>0</v>
      </c>
      <c r="S27" s="29">
        <f t="shared" si="0"/>
        <v>0</v>
      </c>
      <c r="T27" s="29"/>
      <c r="U27" s="30"/>
      <c r="V27" s="29"/>
      <c r="W27" s="29">
        <f t="shared" si="1"/>
        <v>0</v>
      </c>
    </row>
    <row r="28" spans="2:23" x14ac:dyDescent="0.3">
      <c r="B28" s="41">
        <f t="shared" si="6"/>
        <v>15</v>
      </c>
      <c r="C28" s="28" t="s">
        <v>14</v>
      </c>
      <c r="D28" s="133">
        <v>0</v>
      </c>
      <c r="E28" s="29"/>
      <c r="F28" s="29"/>
      <c r="G28" s="29"/>
      <c r="H28" s="29">
        <f t="shared" si="7"/>
        <v>0</v>
      </c>
      <c r="I28" s="30">
        <f t="shared" si="2"/>
        <v>0</v>
      </c>
      <c r="J28" s="29"/>
      <c r="K28" s="29"/>
      <c r="L28" s="29"/>
      <c r="M28" s="30">
        <f t="shared" si="3"/>
        <v>0</v>
      </c>
      <c r="N28" s="30">
        <f t="shared" si="4"/>
        <v>0</v>
      </c>
      <c r="O28" s="29"/>
      <c r="P28" s="29"/>
      <c r="Q28" s="29"/>
      <c r="R28" s="30">
        <f t="shared" si="5"/>
        <v>0</v>
      </c>
      <c r="S28" s="29">
        <f t="shared" si="0"/>
        <v>0</v>
      </c>
      <c r="T28" s="29"/>
      <c r="U28" s="30"/>
      <c r="V28" s="29"/>
      <c r="W28" s="29">
        <f t="shared" si="1"/>
        <v>0</v>
      </c>
    </row>
    <row r="29" spans="2:23" x14ac:dyDescent="0.3">
      <c r="B29" s="41">
        <f t="shared" si="6"/>
        <v>16</v>
      </c>
      <c r="C29" s="28" t="s">
        <v>15</v>
      </c>
      <c r="D29" s="133">
        <v>86.417194532576957</v>
      </c>
      <c r="E29" s="29"/>
      <c r="F29" s="29"/>
      <c r="G29" s="29"/>
      <c r="H29" s="29">
        <f t="shared" si="7"/>
        <v>86.417194532576957</v>
      </c>
      <c r="I29" s="30">
        <f t="shared" si="2"/>
        <v>86.417194532576957</v>
      </c>
      <c r="J29" s="29"/>
      <c r="K29" s="29"/>
      <c r="L29" s="29"/>
      <c r="M29" s="30">
        <f t="shared" si="3"/>
        <v>86.417194532576957</v>
      </c>
      <c r="N29" s="30">
        <f t="shared" si="4"/>
        <v>86.417194532576957</v>
      </c>
      <c r="O29" s="29"/>
      <c r="P29" s="29"/>
      <c r="Q29" s="29"/>
      <c r="R29" s="30">
        <f t="shared" si="5"/>
        <v>86.417194532576957</v>
      </c>
      <c r="S29" s="29">
        <f t="shared" si="0"/>
        <v>86.417194532576957</v>
      </c>
      <c r="T29" s="29"/>
      <c r="U29" s="30"/>
      <c r="V29" s="29"/>
      <c r="W29" s="29">
        <f t="shared" si="1"/>
        <v>86.417194532576957</v>
      </c>
    </row>
    <row r="30" spans="2:23" x14ac:dyDescent="0.3">
      <c r="B30" s="41">
        <f t="shared" si="6"/>
        <v>17</v>
      </c>
      <c r="C30" s="28" t="s">
        <v>16</v>
      </c>
      <c r="D30" s="133">
        <v>0</v>
      </c>
      <c r="E30" s="29"/>
      <c r="F30" s="29"/>
      <c r="G30" s="29"/>
      <c r="H30" s="29">
        <f t="shared" si="7"/>
        <v>0</v>
      </c>
      <c r="I30" s="30">
        <f t="shared" si="2"/>
        <v>0</v>
      </c>
      <c r="J30" s="29"/>
      <c r="K30" s="29"/>
      <c r="L30" s="29"/>
      <c r="M30" s="30">
        <f t="shared" si="3"/>
        <v>0</v>
      </c>
      <c r="N30" s="30">
        <f t="shared" si="4"/>
        <v>0</v>
      </c>
      <c r="O30" s="29"/>
      <c r="P30" s="29"/>
      <c r="Q30" s="29"/>
      <c r="R30" s="30">
        <f t="shared" si="5"/>
        <v>0</v>
      </c>
      <c r="S30" s="29">
        <f t="shared" si="0"/>
        <v>0</v>
      </c>
      <c r="T30" s="29"/>
      <c r="U30" s="30"/>
      <c r="V30" s="29"/>
      <c r="W30" s="29">
        <f t="shared" si="1"/>
        <v>0</v>
      </c>
    </row>
    <row r="31" spans="2:23" s="15" customFormat="1" ht="16" x14ac:dyDescent="0.3">
      <c r="B31" s="34"/>
      <c r="C31" s="35" t="s">
        <v>17</v>
      </c>
      <c r="D31" s="119">
        <f>SUM(D14:D30)</f>
        <v>273.30823917050003</v>
      </c>
      <c r="E31" s="119">
        <f t="shared" ref="E31:R31" si="8">SUM(E14:E30)</f>
        <v>0</v>
      </c>
      <c r="F31" s="119">
        <f>SUM(F14:F30)</f>
        <v>0</v>
      </c>
      <c r="G31" s="119">
        <f t="shared" si="8"/>
        <v>0</v>
      </c>
      <c r="H31" s="119">
        <f t="shared" si="8"/>
        <v>273.30823917050003</v>
      </c>
      <c r="I31" s="119">
        <f t="shared" si="8"/>
        <v>273.30823917050003</v>
      </c>
      <c r="J31" s="119">
        <f t="shared" si="8"/>
        <v>0</v>
      </c>
      <c r="K31" s="119">
        <f t="shared" si="8"/>
        <v>0</v>
      </c>
      <c r="L31" s="119">
        <f t="shared" si="8"/>
        <v>0</v>
      </c>
      <c r="M31" s="119">
        <f t="shared" si="8"/>
        <v>273.30823917050003</v>
      </c>
      <c r="N31" s="119">
        <f t="shared" si="8"/>
        <v>273.30823917050003</v>
      </c>
      <c r="O31" s="119">
        <f t="shared" si="8"/>
        <v>0</v>
      </c>
      <c r="P31" s="119">
        <f t="shared" si="8"/>
        <v>0</v>
      </c>
      <c r="Q31" s="119">
        <f t="shared" si="8"/>
        <v>0</v>
      </c>
      <c r="R31" s="119">
        <f t="shared" si="8"/>
        <v>273.30823917050003</v>
      </c>
      <c r="S31" s="119">
        <f>SUM(S14:S30)</f>
        <v>273.30823917050003</v>
      </c>
      <c r="T31" s="119">
        <f>SUM(T14:T30)</f>
        <v>0</v>
      </c>
      <c r="U31" s="119">
        <f>SUM(U14:U30)</f>
        <v>0</v>
      </c>
      <c r="V31" s="119">
        <f>SUM(V14:V30)</f>
        <v>0</v>
      </c>
      <c r="W31" s="119">
        <f>SUM(W14:W30)</f>
        <v>273.30823917050003</v>
      </c>
    </row>
    <row r="32" spans="2:23" s="15" customFormat="1" x14ac:dyDescent="0.3">
      <c r="B32" s="14"/>
      <c r="C32" s="19"/>
      <c r="D32" s="19"/>
      <c r="E32" s="19"/>
      <c r="F32" s="19"/>
      <c r="G32" s="19"/>
      <c r="H32" s="19"/>
      <c r="J32" s="16"/>
      <c r="M32" s="16"/>
      <c r="N32" s="16"/>
    </row>
    <row r="33" spans="2:23" x14ac:dyDescent="0.3">
      <c r="B33" s="159" t="s">
        <v>56</v>
      </c>
      <c r="C33" s="159"/>
      <c r="D33" s="159"/>
      <c r="E33" s="159"/>
      <c r="F33" s="159"/>
      <c r="G33" s="159"/>
      <c r="H33" s="19"/>
      <c r="I33" s="15"/>
      <c r="J33" s="16"/>
      <c r="K33" s="15"/>
      <c r="L33" s="15"/>
      <c r="M33" s="16"/>
      <c r="N33" s="16"/>
      <c r="O33" s="15"/>
      <c r="P33" s="15"/>
      <c r="Q33" s="15"/>
      <c r="R33" s="15"/>
    </row>
    <row r="34" spans="2:23" x14ac:dyDescent="0.3">
      <c r="B34" s="14"/>
      <c r="C34" s="19"/>
      <c r="D34" s="19"/>
      <c r="E34" s="19"/>
      <c r="F34" s="19"/>
      <c r="G34" s="19"/>
      <c r="H34" s="19"/>
      <c r="I34" s="15"/>
      <c r="J34" s="16"/>
      <c r="K34" s="15"/>
      <c r="L34" s="15"/>
      <c r="M34" s="16"/>
      <c r="N34" s="16"/>
      <c r="O34" s="15"/>
      <c r="P34" s="15"/>
      <c r="Q34" s="15"/>
      <c r="R34" s="15"/>
    </row>
    <row r="35" spans="2:23" ht="15.75" customHeight="1" x14ac:dyDescent="0.3">
      <c r="B35" s="14"/>
      <c r="C35" s="19"/>
      <c r="D35" s="19"/>
      <c r="E35" s="19"/>
      <c r="F35" s="19"/>
      <c r="G35" s="19"/>
      <c r="H35" s="19"/>
      <c r="I35" s="15"/>
      <c r="J35" s="16"/>
      <c r="K35" s="15"/>
      <c r="L35" s="15"/>
      <c r="M35" s="16"/>
      <c r="N35" s="16"/>
      <c r="O35" s="15"/>
      <c r="P35" s="15"/>
      <c r="Q35" s="15"/>
      <c r="R35" s="20" t="s">
        <v>22</v>
      </c>
    </row>
    <row r="36" spans="2:23" ht="15.75" customHeight="1" x14ac:dyDescent="0.3">
      <c r="B36" s="148" t="s">
        <v>23</v>
      </c>
      <c r="C36" s="148" t="s">
        <v>18</v>
      </c>
      <c r="D36" s="149" t="s">
        <v>57</v>
      </c>
      <c r="E36" s="150"/>
      <c r="F36" s="150"/>
      <c r="G36" s="150"/>
      <c r="H36" s="151"/>
      <c r="I36" s="120" t="s">
        <v>58</v>
      </c>
      <c r="J36" s="121"/>
      <c r="K36" s="121"/>
      <c r="L36" s="121"/>
      <c r="M36" s="122"/>
      <c r="N36" s="149" t="s">
        <v>59</v>
      </c>
      <c r="O36" s="150"/>
      <c r="P36" s="150"/>
      <c r="Q36" s="150"/>
      <c r="R36" s="151"/>
      <c r="S36" s="149" t="s">
        <v>60</v>
      </c>
      <c r="T36" s="150"/>
      <c r="U36" s="150"/>
      <c r="V36" s="150"/>
      <c r="W36" s="151"/>
    </row>
    <row r="37" spans="2:23" s="21" customFormat="1" x14ac:dyDescent="0.3">
      <c r="B37" s="148"/>
      <c r="C37" s="148"/>
      <c r="D37" s="141" t="s">
        <v>30</v>
      </c>
      <c r="E37" s="142"/>
      <c r="F37" s="142"/>
      <c r="G37" s="142"/>
      <c r="H37" s="143"/>
      <c r="I37" s="123" t="s">
        <v>30</v>
      </c>
      <c r="J37" s="124"/>
      <c r="K37" s="124"/>
      <c r="L37" s="124"/>
      <c r="M37" s="125"/>
      <c r="N37" s="141" t="s">
        <v>30</v>
      </c>
      <c r="O37" s="142"/>
      <c r="P37" s="142"/>
      <c r="Q37" s="142"/>
      <c r="R37" s="143"/>
      <c r="S37" s="144" t="s">
        <v>30</v>
      </c>
      <c r="T37" s="145"/>
      <c r="U37" s="145"/>
      <c r="V37" s="145"/>
      <c r="W37" s="145"/>
    </row>
    <row r="38" spans="2:2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2:23" s="13" customFormat="1" ht="28" x14ac:dyDescent="0.3">
      <c r="B39" s="25"/>
      <c r="C39" s="25"/>
      <c r="D39" s="25" t="s">
        <v>66</v>
      </c>
      <c r="E39" s="25" t="s">
        <v>67</v>
      </c>
      <c r="F39" s="25" t="s">
        <v>68</v>
      </c>
      <c r="G39" s="25" t="s">
        <v>69</v>
      </c>
      <c r="H39" s="25" t="s">
        <v>70</v>
      </c>
      <c r="I39" s="25" t="s">
        <v>71</v>
      </c>
      <c r="J39" s="25" t="s">
        <v>72</v>
      </c>
      <c r="K39" s="25" t="s">
        <v>73</v>
      </c>
      <c r="L39" s="25" t="s">
        <v>74</v>
      </c>
      <c r="M39" s="25" t="s">
        <v>75</v>
      </c>
      <c r="N39" s="25" t="s">
        <v>77</v>
      </c>
      <c r="O39" s="25" t="s">
        <v>78</v>
      </c>
      <c r="P39" s="25" t="s">
        <v>79</v>
      </c>
      <c r="Q39" s="25" t="s">
        <v>96</v>
      </c>
      <c r="R39" s="25" t="s">
        <v>97</v>
      </c>
      <c r="S39" s="25" t="s">
        <v>98</v>
      </c>
      <c r="T39" s="25" t="s">
        <v>99</v>
      </c>
      <c r="U39" s="25" t="s">
        <v>100</v>
      </c>
      <c r="V39" s="25" t="s">
        <v>101</v>
      </c>
      <c r="W39" s="25" t="s">
        <v>102</v>
      </c>
    </row>
    <row r="40" spans="2:23" s="13" customFormat="1" x14ac:dyDescent="0.3">
      <c r="B40" s="41">
        <v>1</v>
      </c>
      <c r="C40" s="82" t="s">
        <v>0</v>
      </c>
      <c r="D40" s="30">
        <f t="shared" ref="D40:D56" si="9">W14</f>
        <v>4.3032215600586891E-2</v>
      </c>
      <c r="E40" s="29"/>
      <c r="F40" s="30"/>
      <c r="G40" s="29"/>
      <c r="H40" s="30">
        <f t="shared" ref="H40:H56" si="10">D40+E40-F40-G40</f>
        <v>4.3032215600586891E-2</v>
      </c>
      <c r="I40" s="30">
        <f t="shared" ref="I40:I56" si="11">H40</f>
        <v>4.3032215600586891E-2</v>
      </c>
      <c r="J40" s="29"/>
      <c r="K40" s="30"/>
      <c r="L40" s="29"/>
      <c r="M40" s="30">
        <f t="shared" ref="M40:M56" si="12">I40+J40-K40-L40</f>
        <v>4.3032215600586891E-2</v>
      </c>
      <c r="N40" s="30">
        <f t="shared" ref="N40:N56" si="13">M40</f>
        <v>4.3032215600586891E-2</v>
      </c>
      <c r="O40" s="29"/>
      <c r="P40" s="30"/>
      <c r="Q40" s="29"/>
      <c r="R40" s="30">
        <f t="shared" ref="R40:R56" si="14">N40+O40-P40-Q40</f>
        <v>4.3032215600586891E-2</v>
      </c>
      <c r="S40" s="30">
        <f t="shared" ref="S40:S56" si="15">R40</f>
        <v>4.3032215600586891E-2</v>
      </c>
      <c r="T40" s="29"/>
      <c r="U40" s="30"/>
      <c r="V40" s="29"/>
      <c r="W40" s="30">
        <f t="shared" ref="W40:W56" si="16">S40+T40-U40-V40</f>
        <v>4.3032215600586891E-2</v>
      </c>
    </row>
    <row r="41" spans="2:23" s="13" customFormat="1" x14ac:dyDescent="0.3">
      <c r="B41" s="41">
        <f>B40+1</f>
        <v>2</v>
      </c>
      <c r="C41" s="82" t="s">
        <v>1</v>
      </c>
      <c r="D41" s="30">
        <f t="shared" si="9"/>
        <v>51.900859128923912</v>
      </c>
      <c r="E41" s="29"/>
      <c r="F41" s="30"/>
      <c r="G41" s="29"/>
      <c r="H41" s="30">
        <f t="shared" si="10"/>
        <v>51.900859128923912</v>
      </c>
      <c r="I41" s="30">
        <f t="shared" si="11"/>
        <v>51.900859128923912</v>
      </c>
      <c r="J41" s="29"/>
      <c r="K41" s="30"/>
      <c r="L41" s="29"/>
      <c r="M41" s="30">
        <f t="shared" si="12"/>
        <v>51.900859128923912</v>
      </c>
      <c r="N41" s="30">
        <f t="shared" si="13"/>
        <v>51.900859128923912</v>
      </c>
      <c r="O41" s="29"/>
      <c r="P41" s="30"/>
      <c r="Q41" s="29"/>
      <c r="R41" s="30">
        <f t="shared" si="14"/>
        <v>51.900859128923912</v>
      </c>
      <c r="S41" s="30">
        <f t="shared" si="15"/>
        <v>51.900859128923912</v>
      </c>
      <c r="T41" s="29"/>
      <c r="U41" s="30"/>
      <c r="V41" s="29"/>
      <c r="W41" s="30">
        <f t="shared" si="16"/>
        <v>51.900859128923912</v>
      </c>
    </row>
    <row r="42" spans="2:23" ht="28" x14ac:dyDescent="0.3">
      <c r="B42" s="41">
        <f t="shared" ref="B42:B56" si="17">B41+1</f>
        <v>3</v>
      </c>
      <c r="C42" s="11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2:23" x14ac:dyDescent="0.3">
      <c r="B43" s="41">
        <f t="shared" si="17"/>
        <v>4</v>
      </c>
      <c r="C43" s="118" t="s">
        <v>3</v>
      </c>
      <c r="D43" s="30">
        <f t="shared" si="9"/>
        <v>4.2056465288064713</v>
      </c>
      <c r="E43" s="29"/>
      <c r="F43" s="30"/>
      <c r="G43" s="29"/>
      <c r="H43" s="30">
        <f t="shared" si="10"/>
        <v>4.2056465288064713</v>
      </c>
      <c r="I43" s="30">
        <f t="shared" si="11"/>
        <v>4.2056465288064713</v>
      </c>
      <c r="J43" s="29"/>
      <c r="K43" s="30"/>
      <c r="L43" s="29"/>
      <c r="M43" s="30">
        <f t="shared" si="12"/>
        <v>4.2056465288064713</v>
      </c>
      <c r="N43" s="30">
        <f t="shared" si="13"/>
        <v>4.2056465288064713</v>
      </c>
      <c r="O43" s="29"/>
      <c r="P43" s="30"/>
      <c r="Q43" s="29"/>
      <c r="R43" s="30">
        <f t="shared" si="14"/>
        <v>4.2056465288064713</v>
      </c>
      <c r="S43" s="30">
        <f t="shared" si="15"/>
        <v>4.2056465288064713</v>
      </c>
      <c r="T43" s="29"/>
      <c r="U43" s="30"/>
      <c r="V43" s="29"/>
      <c r="W43" s="30">
        <f t="shared" si="16"/>
        <v>4.2056465288064713</v>
      </c>
    </row>
    <row r="44" spans="2:23" x14ac:dyDescent="0.3">
      <c r="B44" s="41">
        <f t="shared" si="17"/>
        <v>5</v>
      </c>
      <c r="C44" s="118" t="s">
        <v>4</v>
      </c>
      <c r="D44" s="30">
        <f t="shared" si="9"/>
        <v>21.416622269235994</v>
      </c>
      <c r="E44" s="29"/>
      <c r="F44" s="30"/>
      <c r="G44" s="29"/>
      <c r="H44" s="30">
        <f t="shared" si="10"/>
        <v>21.416622269235994</v>
      </c>
      <c r="I44" s="30">
        <f t="shared" si="11"/>
        <v>21.416622269235994</v>
      </c>
      <c r="J44" s="29"/>
      <c r="K44" s="30"/>
      <c r="L44" s="29"/>
      <c r="M44" s="30">
        <f t="shared" si="12"/>
        <v>21.416622269235994</v>
      </c>
      <c r="N44" s="30">
        <f t="shared" si="13"/>
        <v>21.416622269235994</v>
      </c>
      <c r="O44" s="29"/>
      <c r="P44" s="30"/>
      <c r="Q44" s="29"/>
      <c r="R44" s="30">
        <f t="shared" si="14"/>
        <v>21.416622269235994</v>
      </c>
      <c r="S44" s="30">
        <f t="shared" si="15"/>
        <v>21.416622269235994</v>
      </c>
      <c r="T44" s="29"/>
      <c r="U44" s="30"/>
      <c r="V44" s="29"/>
      <c r="W44" s="30">
        <f t="shared" si="16"/>
        <v>21.416622269235994</v>
      </c>
    </row>
    <row r="45" spans="2:23" x14ac:dyDescent="0.3">
      <c r="B45" s="41">
        <f t="shared" si="17"/>
        <v>6</v>
      </c>
      <c r="C45" s="82" t="s">
        <v>5</v>
      </c>
      <c r="D45" s="30">
        <f t="shared" si="9"/>
        <v>87.772068067222591</v>
      </c>
      <c r="E45" s="29"/>
      <c r="F45" s="30"/>
      <c r="G45" s="29"/>
      <c r="H45" s="30">
        <f t="shared" si="10"/>
        <v>87.772068067222591</v>
      </c>
      <c r="I45" s="30">
        <f t="shared" si="11"/>
        <v>87.772068067222591</v>
      </c>
      <c r="J45" s="29"/>
      <c r="K45" s="30"/>
      <c r="L45" s="29"/>
      <c r="M45" s="30">
        <f t="shared" si="12"/>
        <v>87.772068067222591</v>
      </c>
      <c r="N45" s="30">
        <f t="shared" si="13"/>
        <v>87.772068067222591</v>
      </c>
      <c r="O45" s="29"/>
      <c r="P45" s="30"/>
      <c r="Q45" s="29"/>
      <c r="R45" s="30">
        <f t="shared" si="14"/>
        <v>87.772068067222591</v>
      </c>
      <c r="S45" s="30">
        <f t="shared" si="15"/>
        <v>87.772068067222591</v>
      </c>
      <c r="T45" s="29"/>
      <c r="U45" s="30"/>
      <c r="V45" s="29"/>
      <c r="W45" s="30">
        <f t="shared" si="16"/>
        <v>87.772068067222591</v>
      </c>
    </row>
    <row r="46" spans="2:23" x14ac:dyDescent="0.3">
      <c r="B46" s="41">
        <f t="shared" si="17"/>
        <v>7</v>
      </c>
      <c r="C46" s="82" t="s">
        <v>6</v>
      </c>
      <c r="D46" s="30">
        <f t="shared" si="9"/>
        <v>0.54402113064685087</v>
      </c>
      <c r="E46" s="29"/>
      <c r="F46" s="30"/>
      <c r="G46" s="29"/>
      <c r="H46" s="30">
        <f t="shared" si="10"/>
        <v>0.54402113064685087</v>
      </c>
      <c r="I46" s="30">
        <f t="shared" si="11"/>
        <v>0.54402113064685087</v>
      </c>
      <c r="J46" s="29"/>
      <c r="K46" s="30"/>
      <c r="L46" s="29"/>
      <c r="M46" s="30">
        <f t="shared" si="12"/>
        <v>0.54402113064685087</v>
      </c>
      <c r="N46" s="30">
        <f t="shared" si="13"/>
        <v>0.54402113064685087</v>
      </c>
      <c r="O46" s="29"/>
      <c r="P46" s="30"/>
      <c r="Q46" s="29"/>
      <c r="R46" s="30">
        <f t="shared" si="14"/>
        <v>0.54402113064685087</v>
      </c>
      <c r="S46" s="30">
        <f t="shared" si="15"/>
        <v>0.54402113064685087</v>
      </c>
      <c r="T46" s="29"/>
      <c r="U46" s="30"/>
      <c r="V46" s="29"/>
      <c r="W46" s="30">
        <f t="shared" si="16"/>
        <v>0.54402113064685087</v>
      </c>
    </row>
    <row r="47" spans="2:23" x14ac:dyDescent="0.3">
      <c r="B47" s="41">
        <f t="shared" si="17"/>
        <v>8</v>
      </c>
      <c r="C47" s="82"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2:23" x14ac:dyDescent="0.3">
      <c r="B48" s="41">
        <f t="shared" si="17"/>
        <v>9</v>
      </c>
      <c r="C48" s="82" t="s">
        <v>8</v>
      </c>
      <c r="D48" s="30">
        <f t="shared" si="9"/>
        <v>8.7835554063562427</v>
      </c>
      <c r="E48" s="29"/>
      <c r="F48" s="30"/>
      <c r="G48" s="29"/>
      <c r="H48" s="30">
        <f t="shared" si="10"/>
        <v>8.7835554063562427</v>
      </c>
      <c r="I48" s="30">
        <f t="shared" si="11"/>
        <v>8.7835554063562427</v>
      </c>
      <c r="J48" s="29"/>
      <c r="K48" s="30"/>
      <c r="L48" s="29"/>
      <c r="M48" s="30">
        <f t="shared" si="12"/>
        <v>8.7835554063562427</v>
      </c>
      <c r="N48" s="30">
        <f t="shared" si="13"/>
        <v>8.7835554063562427</v>
      </c>
      <c r="O48" s="29"/>
      <c r="P48" s="30"/>
      <c r="Q48" s="29"/>
      <c r="R48" s="30">
        <f t="shared" si="14"/>
        <v>8.7835554063562427</v>
      </c>
      <c r="S48" s="30">
        <f t="shared" si="15"/>
        <v>8.7835554063562427</v>
      </c>
      <c r="T48" s="29"/>
      <c r="U48" s="30"/>
      <c r="V48" s="29"/>
      <c r="W48" s="30">
        <f t="shared" si="16"/>
        <v>8.7835554063562427</v>
      </c>
    </row>
    <row r="49" spans="2:23" x14ac:dyDescent="0.3">
      <c r="B49" s="41">
        <f t="shared" si="17"/>
        <v>10</v>
      </c>
      <c r="C49" s="82" t="s">
        <v>9</v>
      </c>
      <c r="D49" s="30">
        <f t="shared" si="9"/>
        <v>3.5742383511882898</v>
      </c>
      <c r="E49" s="29"/>
      <c r="F49" s="30"/>
      <c r="G49" s="29"/>
      <c r="H49" s="30">
        <f t="shared" si="10"/>
        <v>3.5742383511882898</v>
      </c>
      <c r="I49" s="30">
        <f t="shared" si="11"/>
        <v>3.5742383511882898</v>
      </c>
      <c r="J49" s="29"/>
      <c r="K49" s="30"/>
      <c r="L49" s="29"/>
      <c r="M49" s="30">
        <f t="shared" si="12"/>
        <v>3.5742383511882898</v>
      </c>
      <c r="N49" s="30">
        <f t="shared" si="13"/>
        <v>3.5742383511882898</v>
      </c>
      <c r="O49" s="29"/>
      <c r="P49" s="30"/>
      <c r="Q49" s="29"/>
      <c r="R49" s="30">
        <f t="shared" si="14"/>
        <v>3.5742383511882898</v>
      </c>
      <c r="S49" s="30">
        <f t="shared" si="15"/>
        <v>3.5742383511882898</v>
      </c>
      <c r="T49" s="29"/>
      <c r="U49" s="30"/>
      <c r="V49" s="29"/>
      <c r="W49" s="30">
        <f t="shared" si="16"/>
        <v>3.5742383511882898</v>
      </c>
    </row>
    <row r="50" spans="2:23" x14ac:dyDescent="0.3">
      <c r="B50" s="41">
        <f t="shared" si="17"/>
        <v>11</v>
      </c>
      <c r="C50" s="82" t="s">
        <v>10</v>
      </c>
      <c r="D50" s="30">
        <f t="shared" si="9"/>
        <v>4.7445033502073759</v>
      </c>
      <c r="E50" s="29"/>
      <c r="F50" s="30"/>
      <c r="G50" s="29"/>
      <c r="H50" s="30">
        <f t="shared" si="10"/>
        <v>4.7445033502073759</v>
      </c>
      <c r="I50" s="30">
        <f t="shared" si="11"/>
        <v>4.7445033502073759</v>
      </c>
      <c r="J50" s="29"/>
      <c r="K50" s="30"/>
      <c r="L50" s="29"/>
      <c r="M50" s="30">
        <f t="shared" si="12"/>
        <v>4.7445033502073759</v>
      </c>
      <c r="N50" s="30">
        <f t="shared" si="13"/>
        <v>4.7445033502073759</v>
      </c>
      <c r="O50" s="29"/>
      <c r="P50" s="30"/>
      <c r="Q50" s="29"/>
      <c r="R50" s="30">
        <f t="shared" si="14"/>
        <v>4.7445033502073759</v>
      </c>
      <c r="S50" s="30">
        <f t="shared" si="15"/>
        <v>4.7445033502073759</v>
      </c>
      <c r="T50" s="29"/>
      <c r="U50" s="30"/>
      <c r="V50" s="29"/>
      <c r="W50" s="30">
        <f t="shared" si="16"/>
        <v>4.7445033502073759</v>
      </c>
    </row>
    <row r="51" spans="2:23" s="15" customFormat="1" x14ac:dyDescent="0.3">
      <c r="B51" s="41">
        <f t="shared" si="17"/>
        <v>12</v>
      </c>
      <c r="C51" s="82" t="s">
        <v>11</v>
      </c>
      <c r="D51" s="30">
        <f t="shared" si="9"/>
        <v>3.9064981897347897</v>
      </c>
      <c r="E51" s="29"/>
      <c r="F51" s="30"/>
      <c r="G51" s="29"/>
      <c r="H51" s="30">
        <f t="shared" si="10"/>
        <v>3.9064981897347897</v>
      </c>
      <c r="I51" s="30">
        <f t="shared" si="11"/>
        <v>3.9064981897347897</v>
      </c>
      <c r="J51" s="29"/>
      <c r="K51" s="30"/>
      <c r="L51" s="29"/>
      <c r="M51" s="30">
        <f t="shared" si="12"/>
        <v>3.9064981897347897</v>
      </c>
      <c r="N51" s="30">
        <f t="shared" si="13"/>
        <v>3.9064981897347897</v>
      </c>
      <c r="O51" s="29"/>
      <c r="P51" s="30"/>
      <c r="Q51" s="29"/>
      <c r="R51" s="30">
        <f t="shared" si="14"/>
        <v>3.9064981897347897</v>
      </c>
      <c r="S51" s="30">
        <f t="shared" si="15"/>
        <v>3.9064981897347897</v>
      </c>
      <c r="T51" s="29"/>
      <c r="U51" s="30"/>
      <c r="V51" s="29"/>
      <c r="W51" s="30">
        <f t="shared" si="16"/>
        <v>3.9064981897347897</v>
      </c>
    </row>
    <row r="52" spans="2:23" s="15" customFormat="1" x14ac:dyDescent="0.3">
      <c r="B52" s="41">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2:23" s="15" customFormat="1" x14ac:dyDescent="0.3">
      <c r="B53" s="41">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2:23" s="15" customFormat="1" x14ac:dyDescent="0.3">
      <c r="B54" s="41">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2:23" s="15" customFormat="1" x14ac:dyDescent="0.3">
      <c r="B55" s="41">
        <f t="shared" si="17"/>
        <v>16</v>
      </c>
      <c r="C55" s="28" t="s">
        <v>15</v>
      </c>
      <c r="D55" s="30">
        <f t="shared" si="9"/>
        <v>86.417194532576957</v>
      </c>
      <c r="E55" s="29"/>
      <c r="F55" s="30"/>
      <c r="G55" s="29"/>
      <c r="H55" s="30">
        <f t="shared" si="10"/>
        <v>86.417194532576957</v>
      </c>
      <c r="I55" s="30">
        <f t="shared" si="11"/>
        <v>86.417194532576957</v>
      </c>
      <c r="J55" s="29"/>
      <c r="K55" s="30"/>
      <c r="L55" s="29"/>
      <c r="M55" s="30">
        <f t="shared" si="12"/>
        <v>86.417194532576957</v>
      </c>
      <c r="N55" s="30">
        <f t="shared" si="13"/>
        <v>86.417194532576957</v>
      </c>
      <c r="O55" s="29"/>
      <c r="P55" s="30"/>
      <c r="Q55" s="29"/>
      <c r="R55" s="30">
        <f t="shared" si="14"/>
        <v>86.417194532576957</v>
      </c>
      <c r="S55" s="30">
        <f t="shared" si="15"/>
        <v>86.417194532576957</v>
      </c>
      <c r="T55" s="29"/>
      <c r="U55" s="30"/>
      <c r="V55" s="29"/>
      <c r="W55" s="30">
        <f t="shared" si="16"/>
        <v>86.417194532576957</v>
      </c>
    </row>
    <row r="56" spans="2:23" s="15" customFormat="1" x14ac:dyDescent="0.3">
      <c r="B56" s="41">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2:23" s="15" customFormat="1" ht="16" x14ac:dyDescent="0.3">
      <c r="B57" s="34"/>
      <c r="C57" s="35" t="s">
        <v>17</v>
      </c>
      <c r="D57" s="119">
        <f t="shared" ref="D57:W57" si="18">SUM(D40:D56)</f>
        <v>273.30823917050003</v>
      </c>
      <c r="E57" s="119">
        <f t="shared" si="18"/>
        <v>0</v>
      </c>
      <c r="F57" s="119">
        <f t="shared" si="18"/>
        <v>0</v>
      </c>
      <c r="G57" s="119">
        <f t="shared" si="18"/>
        <v>0</v>
      </c>
      <c r="H57" s="119">
        <f t="shared" si="18"/>
        <v>273.30823917050003</v>
      </c>
      <c r="I57" s="119">
        <f t="shared" si="18"/>
        <v>273.30823917050003</v>
      </c>
      <c r="J57" s="119">
        <f t="shared" si="18"/>
        <v>0</v>
      </c>
      <c r="K57" s="119">
        <f t="shared" si="18"/>
        <v>0</v>
      </c>
      <c r="L57" s="119">
        <f t="shared" si="18"/>
        <v>0</v>
      </c>
      <c r="M57" s="119">
        <f t="shared" si="18"/>
        <v>273.30823917050003</v>
      </c>
      <c r="N57" s="119">
        <f t="shared" si="18"/>
        <v>273.30823917050003</v>
      </c>
      <c r="O57" s="119">
        <f t="shared" si="18"/>
        <v>0</v>
      </c>
      <c r="P57" s="119">
        <f t="shared" si="18"/>
        <v>0</v>
      </c>
      <c r="Q57" s="119">
        <f t="shared" si="18"/>
        <v>0</v>
      </c>
      <c r="R57" s="119">
        <f t="shared" si="18"/>
        <v>273.30823917050003</v>
      </c>
      <c r="S57" s="119">
        <f t="shared" si="18"/>
        <v>273.30823917050003</v>
      </c>
      <c r="T57" s="119">
        <f t="shared" si="18"/>
        <v>0</v>
      </c>
      <c r="U57" s="119">
        <f t="shared" si="18"/>
        <v>0</v>
      </c>
      <c r="V57" s="119">
        <f t="shared" si="18"/>
        <v>0</v>
      </c>
      <c r="W57" s="119">
        <f t="shared" si="18"/>
        <v>273.30823917050003</v>
      </c>
    </row>
    <row r="58" spans="2:23" s="15" customFormat="1" ht="16" x14ac:dyDescent="0.3">
      <c r="B58" s="38"/>
      <c r="C58" s="38"/>
      <c r="D58" s="38"/>
      <c r="E58" s="38"/>
      <c r="F58" s="38"/>
      <c r="G58" s="38"/>
      <c r="H58" s="38"/>
      <c r="I58" s="38"/>
      <c r="J58" s="38"/>
      <c r="K58" s="38"/>
      <c r="L58" s="38"/>
      <c r="M58" s="38"/>
      <c r="N58" s="38"/>
      <c r="O58" s="38"/>
    </row>
    <row r="59" spans="2:23" ht="16" x14ac:dyDescent="0.3">
      <c r="B59" s="38"/>
      <c r="C59" s="38"/>
      <c r="D59" s="38"/>
      <c r="E59" s="38"/>
      <c r="F59" s="38"/>
      <c r="G59" s="38"/>
      <c r="H59" s="38"/>
      <c r="I59" s="38"/>
      <c r="J59" s="38"/>
      <c r="K59" s="38"/>
      <c r="L59" s="38"/>
      <c r="M59" s="38"/>
      <c r="N59" s="38"/>
      <c r="O59" s="38"/>
      <c r="P59" s="15"/>
      <c r="Q59" s="15"/>
      <c r="R59" s="15"/>
    </row>
    <row r="60" spans="2:23" x14ac:dyDescent="0.3">
      <c r="B60" s="15"/>
      <c r="C60" s="15"/>
      <c r="D60" s="15"/>
      <c r="E60" s="15"/>
      <c r="F60" s="15"/>
      <c r="G60" s="15"/>
      <c r="H60" s="15"/>
      <c r="I60" s="15"/>
      <c r="J60" s="15"/>
      <c r="K60" s="15"/>
      <c r="L60" s="15"/>
      <c r="M60" s="15"/>
      <c r="N60" s="15"/>
      <c r="O60" s="15"/>
      <c r="P60" s="15"/>
      <c r="Q60" s="15"/>
      <c r="R60" s="15"/>
    </row>
    <row r="61" spans="2:23" x14ac:dyDescent="0.3">
      <c r="B61" s="14" t="s">
        <v>81</v>
      </c>
      <c r="C61" s="15"/>
      <c r="D61" s="15"/>
      <c r="E61" s="15"/>
      <c r="F61" s="15"/>
      <c r="G61" s="15"/>
      <c r="H61" s="15"/>
      <c r="I61" s="15"/>
      <c r="J61" s="15"/>
      <c r="K61" s="15"/>
      <c r="L61" s="15"/>
      <c r="M61" s="15"/>
      <c r="N61" s="15"/>
      <c r="O61" s="15"/>
      <c r="P61" s="15"/>
      <c r="Q61" s="15"/>
      <c r="R61" s="15"/>
    </row>
    <row r="62" spans="2:23" x14ac:dyDescent="0.3">
      <c r="B62" s="14"/>
      <c r="C62" s="15"/>
      <c r="D62" s="15"/>
      <c r="E62" s="15"/>
      <c r="F62" s="15"/>
      <c r="G62" s="15"/>
      <c r="H62" s="15"/>
      <c r="I62" s="15"/>
      <c r="J62" s="15"/>
      <c r="K62" s="15"/>
      <c r="L62" s="15"/>
      <c r="M62" s="15"/>
      <c r="N62" s="15"/>
      <c r="O62" s="15"/>
      <c r="P62" s="15"/>
      <c r="Q62" s="15"/>
      <c r="R62" s="15"/>
    </row>
    <row r="63" spans="2:23" ht="15" customHeight="1" x14ac:dyDescent="0.3">
      <c r="B63" s="15"/>
      <c r="C63" s="15"/>
      <c r="D63" s="19"/>
      <c r="E63" s="19"/>
      <c r="F63" s="19"/>
      <c r="G63" s="19"/>
      <c r="H63" s="19"/>
      <c r="I63" s="15"/>
      <c r="J63" s="16"/>
      <c r="K63" s="15"/>
      <c r="L63" s="15"/>
      <c r="M63" s="16"/>
      <c r="N63" s="16"/>
      <c r="O63" s="15"/>
      <c r="P63" s="15"/>
      <c r="Q63" s="15"/>
      <c r="R63" s="20" t="s">
        <v>22</v>
      </c>
    </row>
    <row r="64" spans="2:23" x14ac:dyDescent="0.3">
      <c r="B64" s="148" t="s">
        <v>23</v>
      </c>
      <c r="C64" s="148" t="s">
        <v>18</v>
      </c>
      <c r="D64" s="141" t="s">
        <v>24</v>
      </c>
      <c r="E64" s="142"/>
      <c r="F64" s="142"/>
      <c r="G64" s="142"/>
      <c r="H64" s="143"/>
      <c r="I64" s="144" t="s">
        <v>25</v>
      </c>
      <c r="J64" s="144"/>
      <c r="K64" s="144"/>
      <c r="L64" s="144"/>
      <c r="M64" s="144"/>
      <c r="N64" s="148" t="s">
        <v>26</v>
      </c>
      <c r="O64" s="148"/>
      <c r="P64" s="148"/>
      <c r="Q64" s="148"/>
      <c r="R64" s="148"/>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6" t="s">
        <v>30</v>
      </c>
      <c r="T65" s="147"/>
      <c r="U65" s="147"/>
      <c r="V65" s="147"/>
      <c r="W65" s="147"/>
    </row>
    <row r="66" spans="1:25" ht="56" x14ac:dyDescent="0.3">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c r="Y66" s="3" t="s">
        <v>103</v>
      </c>
    </row>
    <row r="67" spans="1:25" x14ac:dyDescent="0.3">
      <c r="B67" s="25"/>
      <c r="C67" s="25"/>
      <c r="D67" s="25" t="s">
        <v>36</v>
      </c>
      <c r="E67" s="25" t="s">
        <v>37</v>
      </c>
      <c r="F67" s="25" t="s">
        <v>38</v>
      </c>
      <c r="G67" s="25" t="s">
        <v>39</v>
      </c>
      <c r="H67" s="25" t="s">
        <v>40</v>
      </c>
      <c r="I67" s="25" t="s">
        <v>41</v>
      </c>
      <c r="J67" s="25" t="s">
        <v>42</v>
      </c>
      <c r="K67" s="25" t="s">
        <v>43</v>
      </c>
      <c r="L67" s="25" t="s">
        <v>44</v>
      </c>
      <c r="M67" s="25" t="s">
        <v>45</v>
      </c>
      <c r="N67" s="25" t="s">
        <v>46</v>
      </c>
      <c r="O67" s="25" t="s">
        <v>47</v>
      </c>
      <c r="P67" s="25" t="s">
        <v>48</v>
      </c>
      <c r="Q67" s="25" t="s">
        <v>49</v>
      </c>
      <c r="R67" s="25" t="s">
        <v>50</v>
      </c>
      <c r="S67" s="25" t="s">
        <v>61</v>
      </c>
      <c r="T67" s="25" t="s">
        <v>62</v>
      </c>
      <c r="U67" s="25" t="s">
        <v>63</v>
      </c>
      <c r="V67" s="25" t="s">
        <v>64</v>
      </c>
      <c r="W67" s="25" t="s">
        <v>65</v>
      </c>
    </row>
    <row r="68" spans="1:25" x14ac:dyDescent="0.3">
      <c r="A68" s="126">
        <f t="shared" ref="A68:A84" si="19">Y68</f>
        <v>0</v>
      </c>
      <c r="B68" s="41">
        <v>1</v>
      </c>
      <c r="C68" s="82" t="s">
        <v>0</v>
      </c>
      <c r="D68" s="133">
        <v>0</v>
      </c>
      <c r="E68" s="43">
        <f t="shared" ref="E68:E84" si="20">IF((IFERROR(D68/((D14+E14)*90%),0))&lt;70%,MIN((MAX((D14+E14)*90%-D68,0)),(D14+E14/2)*$Y68),MAX((E14+D14)*90%-D68,0)/E$86)</f>
        <v>0</v>
      </c>
      <c r="F68" s="43">
        <f>IFERROR(IF(D68=0,0,D68/D14*F14),0)</f>
        <v>0</v>
      </c>
      <c r="G68" s="44"/>
      <c r="H68" s="43">
        <f>D68+E68-F68-G68</f>
        <v>0</v>
      </c>
      <c r="I68" s="45">
        <f>H68</f>
        <v>0</v>
      </c>
      <c r="J68" s="43">
        <f t="shared" ref="J68:J80" si="21">IF((IFERROR(I68/((I14+J14)*90%),0))&lt;70%,MIN((MAX((I14+J14)*90%-I68,0)),(I14+J14/2)*$A68),MAX((J14+I14)*90%-I68,0)/J$86)</f>
        <v>0</v>
      </c>
      <c r="K68" s="43">
        <f t="shared" ref="K68:K82" si="22">IF(I68=0,0,I68/I14*K14)</f>
        <v>0</v>
      </c>
      <c r="L68" s="44"/>
      <c r="M68" s="45">
        <f t="shared" ref="M68:M84" si="23">I68+J68-K68-L68</f>
        <v>0</v>
      </c>
      <c r="N68" s="45">
        <f>M68</f>
        <v>0</v>
      </c>
      <c r="O68" s="43">
        <f>IF((IFERROR(N68/((N14+O14)*90%),0))&lt;70%,MIN((MAX((N14+O14)*90%-N68,0)),(N14+O14/2)*$A68),MAX((O14+N14)*90%-N68,0)/O$86)</f>
        <v>0</v>
      </c>
      <c r="P68" s="43">
        <f t="shared" ref="P68:P83" si="24">IF(N68=0,0,N68/N14*P14)</f>
        <v>0</v>
      </c>
      <c r="Q68" s="44"/>
      <c r="R68" s="45">
        <f>N68+O68-P68-Q68</f>
        <v>0</v>
      </c>
      <c r="S68" s="43">
        <f t="shared" ref="S68:S84" si="25">R68</f>
        <v>0</v>
      </c>
      <c r="T68" s="43">
        <f>IF((IFERROR(S68/((S14+T14)*90%),0))&lt;70%,MIN((MAX((S14+T14)*90%-S68,0)),(S14+T14/2)*$A95),MAX((T14+S14)*90%-S68,0)/T$86)</f>
        <v>0</v>
      </c>
      <c r="U68" s="43">
        <f t="shared" ref="U68:U83" si="26">IF(S68=0,0,S68/S14*U14)</f>
        <v>0</v>
      </c>
      <c r="V68" s="44"/>
      <c r="W68" s="43">
        <f>S68+T68-U68-V68</f>
        <v>0</v>
      </c>
      <c r="Y68" s="46">
        <v>0</v>
      </c>
    </row>
    <row r="69" spans="1:25" x14ac:dyDescent="0.3">
      <c r="A69" s="126">
        <f t="shared" si="19"/>
        <v>3.3399999999999999E-2</v>
      </c>
      <c r="B69" s="41">
        <f>B68+1</f>
        <v>2</v>
      </c>
      <c r="C69" s="82" t="s">
        <v>1</v>
      </c>
      <c r="D69" s="133">
        <v>41.838416786521748</v>
      </c>
      <c r="E69" s="43">
        <f t="shared" si="20"/>
        <v>0.97447128590195431</v>
      </c>
      <c r="F69" s="43">
        <f t="shared" ref="F69:F84" si="27">IFERROR(IF(D69=0,0,D69/D15*F15),0)</f>
        <v>0</v>
      </c>
      <c r="G69" s="44"/>
      <c r="H69" s="43">
        <f t="shared" ref="H69:H84" si="28">D69+E69-F69-G69</f>
        <v>42.812888072423704</v>
      </c>
      <c r="I69" s="45">
        <f t="shared" ref="I69:I84" si="29">H69</f>
        <v>42.812888072423704</v>
      </c>
      <c r="J69" s="43">
        <f>IF((IFERROR(I69/((I15+J15)*90%),0))&lt;70%,MIN((MAX((I15+J15)*90%-I69,0)),(I15+J15/2)*$A69),MAX((J15+I15)*90%-I69,0)/J$86)</f>
        <v>0.55684073480111651</v>
      </c>
      <c r="K69" s="43">
        <f t="shared" si="22"/>
        <v>0</v>
      </c>
      <c r="L69" s="44"/>
      <c r="M69" s="45">
        <f t="shared" si="23"/>
        <v>43.369728807224817</v>
      </c>
      <c r="N69" s="45">
        <f t="shared" ref="N69:N84" si="30">M69</f>
        <v>43.369728807224817</v>
      </c>
      <c r="O69" s="43">
        <f t="shared" ref="O69:O84" si="31">IF((IFERROR(N69/((N15+O15)*90%),0))&lt;70%,MIN((MAX((N15+O15)*90%-N69,0)),(N15+O15/2)*$A69),MAX((O15+N15)*90%-N69,0)/O$86)</f>
        <v>0.55684073480111707</v>
      </c>
      <c r="P69" s="43">
        <f t="shared" si="24"/>
        <v>0</v>
      </c>
      <c r="Q69" s="44"/>
      <c r="R69" s="45">
        <f t="shared" ref="R69:R84" si="32">N69+O69-P69-Q69</f>
        <v>43.926569542025931</v>
      </c>
      <c r="S69" s="43">
        <f t="shared" si="25"/>
        <v>43.926569542025931</v>
      </c>
      <c r="T69" s="43">
        <f t="shared" ref="T69:T84" si="33">IF((IFERROR(S69/((S15+T15)*90%),0))&lt;70%,MIN((MAX((S15+T15)*90%-S69,0)),(S15+T15/2)*$A96),MAX((T15+S15)*90%-S69,0)/T$86)</f>
        <v>0.55684073480111773</v>
      </c>
      <c r="U69" s="43">
        <f t="shared" si="26"/>
        <v>0</v>
      </c>
      <c r="V69" s="44"/>
      <c r="W69" s="43">
        <f t="shared" ref="W69:W84" si="34">S69+T69-U69-V69</f>
        <v>44.483410276827051</v>
      </c>
      <c r="Y69" s="46">
        <v>3.3399999999999999E-2</v>
      </c>
    </row>
    <row r="70" spans="1:25" ht="28" x14ac:dyDescent="0.3">
      <c r="A70" s="126">
        <f t="shared" si="19"/>
        <v>5.28E-2</v>
      </c>
      <c r="B70" s="41">
        <f t="shared" ref="B70:B84" si="35">B69+1</f>
        <v>3</v>
      </c>
      <c r="C70" s="118" t="s">
        <v>2</v>
      </c>
      <c r="D70" s="133">
        <v>0</v>
      </c>
      <c r="E70" s="43">
        <f t="shared" si="20"/>
        <v>0</v>
      </c>
      <c r="F70" s="43">
        <f t="shared" si="27"/>
        <v>0</v>
      </c>
      <c r="G70" s="44"/>
      <c r="H70" s="43">
        <f t="shared" si="28"/>
        <v>0</v>
      </c>
      <c r="I70" s="45">
        <f t="shared" si="29"/>
        <v>0</v>
      </c>
      <c r="J70" s="43">
        <f t="shared" si="21"/>
        <v>0</v>
      </c>
      <c r="K70" s="43">
        <f t="shared" si="22"/>
        <v>0</v>
      </c>
      <c r="L70" s="44"/>
      <c r="M70" s="45">
        <f t="shared" si="23"/>
        <v>0</v>
      </c>
      <c r="N70" s="45">
        <f t="shared" si="30"/>
        <v>0</v>
      </c>
      <c r="O70" s="43">
        <f t="shared" si="31"/>
        <v>0</v>
      </c>
      <c r="P70" s="43">
        <f t="shared" si="24"/>
        <v>0</v>
      </c>
      <c r="Q70" s="44"/>
      <c r="R70" s="45">
        <f t="shared" si="32"/>
        <v>0</v>
      </c>
      <c r="S70" s="43">
        <f t="shared" si="25"/>
        <v>0</v>
      </c>
      <c r="T70" s="43">
        <f t="shared" si="33"/>
        <v>0</v>
      </c>
      <c r="U70" s="43">
        <f t="shared" si="26"/>
        <v>0</v>
      </c>
      <c r="V70" s="44"/>
      <c r="W70" s="43">
        <f t="shared" si="34"/>
        <v>0</v>
      </c>
      <c r="Y70" s="46">
        <v>5.28E-2</v>
      </c>
    </row>
    <row r="71" spans="1:25" x14ac:dyDescent="0.3">
      <c r="A71" s="126">
        <f t="shared" si="19"/>
        <v>5.28E-2</v>
      </c>
      <c r="B71" s="41">
        <f t="shared" si="35"/>
        <v>4</v>
      </c>
      <c r="C71" s="118" t="s">
        <v>3</v>
      </c>
      <c r="D71" s="133">
        <v>3.280301179218112</v>
      </c>
      <c r="E71" s="43">
        <f t="shared" si="20"/>
        <v>0.10095613934154243</v>
      </c>
      <c r="F71" s="43">
        <f t="shared" si="27"/>
        <v>0</v>
      </c>
      <c r="G71" s="44"/>
      <c r="H71" s="43">
        <f t="shared" si="28"/>
        <v>3.3812573185596544</v>
      </c>
      <c r="I71" s="45">
        <f t="shared" si="29"/>
        <v>3.3812573185596544</v>
      </c>
      <c r="J71" s="43">
        <f t="shared" si="21"/>
        <v>5.7689222480881409E-2</v>
      </c>
      <c r="K71" s="43">
        <f t="shared" si="22"/>
        <v>0</v>
      </c>
      <c r="L71" s="44"/>
      <c r="M71" s="45">
        <f t="shared" si="23"/>
        <v>3.438946541040536</v>
      </c>
      <c r="N71" s="45">
        <f t="shared" si="30"/>
        <v>3.438946541040536</v>
      </c>
      <c r="O71" s="43">
        <f t="shared" si="31"/>
        <v>5.7689222480881375E-2</v>
      </c>
      <c r="P71" s="43">
        <f t="shared" si="24"/>
        <v>0</v>
      </c>
      <c r="Q71" s="44"/>
      <c r="R71" s="45">
        <f t="shared" si="32"/>
        <v>3.4966357635214171</v>
      </c>
      <c r="S71" s="43">
        <f t="shared" si="25"/>
        <v>3.4966357635214171</v>
      </c>
      <c r="T71" s="43">
        <f t="shared" si="33"/>
        <v>5.7689222480881416E-2</v>
      </c>
      <c r="U71" s="43">
        <f t="shared" si="26"/>
        <v>0</v>
      </c>
      <c r="V71" s="44"/>
      <c r="W71" s="43">
        <f t="shared" si="34"/>
        <v>3.5543249860022987</v>
      </c>
      <c r="Y71" s="46">
        <v>5.28E-2</v>
      </c>
    </row>
    <row r="72" spans="1:25" x14ac:dyDescent="0.3">
      <c r="A72" s="126">
        <f t="shared" si="19"/>
        <v>3.3399999999999999E-2</v>
      </c>
      <c r="B72" s="41">
        <f t="shared" si="35"/>
        <v>5</v>
      </c>
      <c r="C72" s="118" t="s">
        <v>4</v>
      </c>
      <c r="D72" s="133">
        <v>6.9702311087316318</v>
      </c>
      <c r="E72" s="43">
        <f t="shared" si="20"/>
        <v>0.71531518379248216</v>
      </c>
      <c r="F72" s="43">
        <f t="shared" si="27"/>
        <v>0</v>
      </c>
      <c r="G72" s="44"/>
      <c r="H72" s="43">
        <f t="shared" si="28"/>
        <v>7.6855462925241138</v>
      </c>
      <c r="I72" s="45">
        <f t="shared" si="29"/>
        <v>7.6855462925241138</v>
      </c>
      <c r="J72" s="43">
        <f t="shared" si="21"/>
        <v>0.71531518379248216</v>
      </c>
      <c r="K72" s="43">
        <f t="shared" si="22"/>
        <v>0</v>
      </c>
      <c r="L72" s="44"/>
      <c r="M72" s="45">
        <f t="shared" si="23"/>
        <v>8.4008614763165959</v>
      </c>
      <c r="N72" s="45">
        <f t="shared" si="30"/>
        <v>8.4008614763165959</v>
      </c>
      <c r="O72" s="43">
        <f t="shared" si="31"/>
        <v>0.71531518379248216</v>
      </c>
      <c r="P72" s="43">
        <f t="shared" si="24"/>
        <v>0</v>
      </c>
      <c r="Q72" s="44"/>
      <c r="R72" s="45">
        <f t="shared" si="32"/>
        <v>9.1161766601090779</v>
      </c>
      <c r="S72" s="43">
        <f t="shared" si="25"/>
        <v>9.1161766601090779</v>
      </c>
      <c r="T72" s="43">
        <f t="shared" si="33"/>
        <v>0.71531518379248216</v>
      </c>
      <c r="U72" s="43">
        <f t="shared" si="26"/>
        <v>0</v>
      </c>
      <c r="V72" s="44"/>
      <c r="W72" s="43">
        <f t="shared" si="34"/>
        <v>9.8314918439015599</v>
      </c>
      <c r="Y72" s="46">
        <v>3.3399999999999999E-2</v>
      </c>
    </row>
    <row r="73" spans="1:25" x14ac:dyDescent="0.3">
      <c r="A73" s="126">
        <f t="shared" si="19"/>
        <v>5.28E-2</v>
      </c>
      <c r="B73" s="41">
        <f t="shared" si="35"/>
        <v>6</v>
      </c>
      <c r="C73" s="82" t="s">
        <v>5</v>
      </c>
      <c r="D73" s="133">
        <v>69.783927255192182</v>
      </c>
      <c r="E73" s="43">
        <f t="shared" si="20"/>
        <v>1.8421868010616294</v>
      </c>
      <c r="F73" s="43">
        <f t="shared" si="27"/>
        <v>0</v>
      </c>
      <c r="G73" s="44"/>
      <c r="H73" s="43">
        <f t="shared" si="28"/>
        <v>71.626114056253812</v>
      </c>
      <c r="I73" s="45">
        <f t="shared" si="29"/>
        <v>71.626114056253812</v>
      </c>
      <c r="J73" s="43">
        <f t="shared" si="21"/>
        <v>1.0526781720352167</v>
      </c>
      <c r="K73" s="43">
        <f t="shared" si="22"/>
        <v>0</v>
      </c>
      <c r="L73" s="44"/>
      <c r="M73" s="45">
        <f t="shared" si="23"/>
        <v>72.678792228289026</v>
      </c>
      <c r="N73" s="45">
        <f t="shared" si="30"/>
        <v>72.678792228289026</v>
      </c>
      <c r="O73" s="43">
        <f t="shared" si="31"/>
        <v>1.0526781720352172</v>
      </c>
      <c r="P73" s="43">
        <f t="shared" si="24"/>
        <v>0</v>
      </c>
      <c r="Q73" s="44"/>
      <c r="R73" s="45">
        <f t="shared" si="32"/>
        <v>73.731470400324241</v>
      </c>
      <c r="S73" s="43">
        <f t="shared" si="25"/>
        <v>73.731470400324241</v>
      </c>
      <c r="T73" s="43">
        <f t="shared" si="33"/>
        <v>1.0526781720352176</v>
      </c>
      <c r="U73" s="43">
        <f t="shared" si="26"/>
        <v>0</v>
      </c>
      <c r="V73" s="44"/>
      <c r="W73" s="43">
        <f t="shared" si="34"/>
        <v>74.784148572359456</v>
      </c>
      <c r="Y73" s="46">
        <v>5.28E-2</v>
      </c>
    </row>
    <row r="74" spans="1:25" x14ac:dyDescent="0.3">
      <c r="A74" s="126">
        <f t="shared" si="19"/>
        <v>0.18</v>
      </c>
      <c r="B74" s="41">
        <f t="shared" si="35"/>
        <v>7</v>
      </c>
      <c r="C74" s="82" t="s">
        <v>6</v>
      </c>
      <c r="D74" s="133">
        <v>0.29377141054929945</v>
      </c>
      <c r="E74" s="43">
        <f t="shared" si="20"/>
        <v>9.792380351643315E-2</v>
      </c>
      <c r="F74" s="43">
        <f t="shared" si="27"/>
        <v>0</v>
      </c>
      <c r="G74" s="44"/>
      <c r="H74" s="43">
        <f t="shared" si="28"/>
        <v>0.3916952140657326</v>
      </c>
      <c r="I74" s="45">
        <f t="shared" si="29"/>
        <v>0.3916952140657326</v>
      </c>
      <c r="J74" s="43">
        <f t="shared" si="21"/>
        <v>1.3989114788061887E-2</v>
      </c>
      <c r="K74" s="43">
        <f t="shared" si="22"/>
        <v>0</v>
      </c>
      <c r="L74" s="44"/>
      <c r="M74" s="45">
        <f t="shared" si="23"/>
        <v>0.40568432885379446</v>
      </c>
      <c r="N74" s="45">
        <f t="shared" si="30"/>
        <v>0.40568432885379446</v>
      </c>
      <c r="O74" s="43">
        <f t="shared" si="31"/>
        <v>1.398911478806189E-2</v>
      </c>
      <c r="P74" s="43">
        <f t="shared" si="24"/>
        <v>0</v>
      </c>
      <c r="Q74" s="44"/>
      <c r="R74" s="45">
        <f t="shared" si="32"/>
        <v>0.41967344364185633</v>
      </c>
      <c r="S74" s="43">
        <f t="shared" si="25"/>
        <v>0.41967344364185633</v>
      </c>
      <c r="T74" s="43">
        <f t="shared" si="33"/>
        <v>1.3989114788061896E-2</v>
      </c>
      <c r="U74" s="43">
        <f t="shared" si="26"/>
        <v>0</v>
      </c>
      <c r="V74" s="44"/>
      <c r="W74" s="43">
        <f t="shared" si="34"/>
        <v>0.43366255842991824</v>
      </c>
      <c r="Y74" s="46">
        <v>0.18</v>
      </c>
    </row>
    <row r="75" spans="1:25" x14ac:dyDescent="0.3">
      <c r="A75" s="126">
        <f t="shared" si="19"/>
        <v>5.28E-2</v>
      </c>
      <c r="B75" s="41">
        <f t="shared" si="35"/>
        <v>8</v>
      </c>
      <c r="C75" s="82" t="s">
        <v>7</v>
      </c>
      <c r="D75" s="133">
        <v>0</v>
      </c>
      <c r="E75" s="43">
        <f t="shared" si="20"/>
        <v>0</v>
      </c>
      <c r="F75" s="43">
        <f t="shared" si="27"/>
        <v>0</v>
      </c>
      <c r="G75" s="44"/>
      <c r="H75" s="43">
        <f t="shared" si="28"/>
        <v>0</v>
      </c>
      <c r="I75" s="45">
        <f t="shared" si="29"/>
        <v>0</v>
      </c>
      <c r="J75" s="43">
        <f t="shared" si="21"/>
        <v>0</v>
      </c>
      <c r="K75" s="43">
        <f t="shared" si="22"/>
        <v>0</v>
      </c>
      <c r="L75" s="44"/>
      <c r="M75" s="45">
        <f t="shared" si="23"/>
        <v>0</v>
      </c>
      <c r="N75" s="45">
        <f t="shared" si="30"/>
        <v>0</v>
      </c>
      <c r="O75" s="43">
        <f t="shared" si="31"/>
        <v>0</v>
      </c>
      <c r="P75" s="43">
        <f t="shared" si="24"/>
        <v>0</v>
      </c>
      <c r="Q75" s="44"/>
      <c r="R75" s="45">
        <f t="shared" si="32"/>
        <v>0</v>
      </c>
      <c r="S75" s="43">
        <f t="shared" si="25"/>
        <v>0</v>
      </c>
      <c r="T75" s="43">
        <f t="shared" si="33"/>
        <v>0</v>
      </c>
      <c r="U75" s="43">
        <f t="shared" si="26"/>
        <v>0</v>
      </c>
      <c r="V75" s="44"/>
      <c r="W75" s="43">
        <f t="shared" si="34"/>
        <v>0</v>
      </c>
      <c r="Y75" s="46">
        <v>5.28E-2</v>
      </c>
    </row>
    <row r="76" spans="1:25" x14ac:dyDescent="0.3">
      <c r="A76" s="126">
        <f t="shared" si="19"/>
        <v>5.28E-2</v>
      </c>
      <c r="B76" s="41">
        <f t="shared" si="35"/>
        <v>9</v>
      </c>
      <c r="C76" s="82" t="s">
        <v>8</v>
      </c>
      <c r="D76" s="133">
        <v>4.0280273800882664</v>
      </c>
      <c r="E76" s="43">
        <f t="shared" si="20"/>
        <v>0.46377172545560963</v>
      </c>
      <c r="F76" s="43">
        <f t="shared" si="27"/>
        <v>0</v>
      </c>
      <c r="G76" s="44"/>
      <c r="H76" s="43">
        <f t="shared" si="28"/>
        <v>4.4917991055438762</v>
      </c>
      <c r="I76" s="45">
        <f t="shared" si="29"/>
        <v>4.4917991055438762</v>
      </c>
      <c r="J76" s="43">
        <f t="shared" si="21"/>
        <v>0.46377172545560963</v>
      </c>
      <c r="K76" s="43">
        <f t="shared" si="22"/>
        <v>0</v>
      </c>
      <c r="L76" s="44"/>
      <c r="M76" s="45">
        <f t="shared" si="23"/>
        <v>4.9555708309994859</v>
      </c>
      <c r="N76" s="45">
        <f t="shared" si="30"/>
        <v>4.9555708309994859</v>
      </c>
      <c r="O76" s="43">
        <f t="shared" si="31"/>
        <v>0.46377172545560963</v>
      </c>
      <c r="P76" s="43">
        <f t="shared" si="24"/>
        <v>0</v>
      </c>
      <c r="Q76" s="44"/>
      <c r="R76" s="45">
        <f t="shared" si="32"/>
        <v>5.4193425564550957</v>
      </c>
      <c r="S76" s="43">
        <f t="shared" si="25"/>
        <v>5.4193425564550957</v>
      </c>
      <c r="T76" s="43">
        <f t="shared" si="33"/>
        <v>0.46377172545560963</v>
      </c>
      <c r="U76" s="43">
        <f t="shared" si="26"/>
        <v>0</v>
      </c>
      <c r="V76" s="44"/>
      <c r="W76" s="43">
        <f t="shared" si="34"/>
        <v>5.8831142819107054</v>
      </c>
      <c r="Y76" s="46">
        <v>5.28E-2</v>
      </c>
    </row>
    <row r="77" spans="1:25" x14ac:dyDescent="0.3">
      <c r="A77" s="126">
        <f t="shared" si="19"/>
        <v>9.5000000000000001E-2</v>
      </c>
      <c r="B77" s="41">
        <f t="shared" si="35"/>
        <v>10</v>
      </c>
      <c r="C77" s="82" t="s">
        <v>9</v>
      </c>
      <c r="D77" s="133">
        <v>3.1609191049020451</v>
      </c>
      <c r="E77" s="43">
        <f t="shared" si="20"/>
        <v>1.1179082233483139E-2</v>
      </c>
      <c r="F77" s="43">
        <f t="shared" si="27"/>
        <v>0</v>
      </c>
      <c r="G77" s="44"/>
      <c r="H77" s="43">
        <f t="shared" si="28"/>
        <v>3.172098187135528</v>
      </c>
      <c r="I77" s="45">
        <f t="shared" si="29"/>
        <v>3.172098187135528</v>
      </c>
      <c r="J77" s="43">
        <f t="shared" si="21"/>
        <v>6.3880469905618197E-3</v>
      </c>
      <c r="K77" s="43">
        <f t="shared" si="22"/>
        <v>0</v>
      </c>
      <c r="L77" s="44"/>
      <c r="M77" s="45">
        <f t="shared" si="23"/>
        <v>3.17848623412609</v>
      </c>
      <c r="N77" s="45">
        <f t="shared" si="30"/>
        <v>3.17848623412609</v>
      </c>
      <c r="O77" s="43">
        <f t="shared" si="31"/>
        <v>6.388046990561798E-3</v>
      </c>
      <c r="P77" s="43">
        <f t="shared" si="24"/>
        <v>0</v>
      </c>
      <c r="Q77" s="44"/>
      <c r="R77" s="45">
        <f t="shared" si="32"/>
        <v>3.1848742811166519</v>
      </c>
      <c r="S77" s="43">
        <f t="shared" si="25"/>
        <v>3.1848742811166519</v>
      </c>
      <c r="T77" s="43">
        <f t="shared" si="33"/>
        <v>6.3880469905617685E-3</v>
      </c>
      <c r="U77" s="43">
        <f t="shared" si="26"/>
        <v>0</v>
      </c>
      <c r="V77" s="44"/>
      <c r="W77" s="43">
        <f t="shared" si="34"/>
        <v>3.1912623281072139</v>
      </c>
      <c r="Y77" s="46">
        <v>9.5000000000000001E-2</v>
      </c>
    </row>
    <row r="78" spans="1:25" x14ac:dyDescent="0.3">
      <c r="A78" s="126">
        <f t="shared" si="19"/>
        <v>6.3299999999999995E-2</v>
      </c>
      <c r="B78" s="41">
        <f t="shared" si="35"/>
        <v>11</v>
      </c>
      <c r="C78" s="82" t="s">
        <v>10</v>
      </c>
      <c r="D78" s="133">
        <v>3.8685350071559301</v>
      </c>
      <c r="E78" s="43">
        <f t="shared" si="20"/>
        <v>8.0303601606141667E-2</v>
      </c>
      <c r="F78" s="43">
        <f t="shared" si="27"/>
        <v>0</v>
      </c>
      <c r="G78" s="44"/>
      <c r="H78" s="43">
        <f t="shared" si="28"/>
        <v>3.9488386087620717</v>
      </c>
      <c r="I78" s="45">
        <f t="shared" si="29"/>
        <v>3.9488386087620717</v>
      </c>
      <c r="J78" s="43">
        <f t="shared" si="21"/>
        <v>4.5887772346366686E-2</v>
      </c>
      <c r="K78" s="43">
        <f t="shared" si="22"/>
        <v>0</v>
      </c>
      <c r="L78" s="44"/>
      <c r="M78" s="45">
        <f t="shared" si="23"/>
        <v>3.9947263811084386</v>
      </c>
      <c r="N78" s="45">
        <f t="shared" si="30"/>
        <v>3.9947263811084386</v>
      </c>
      <c r="O78" s="43">
        <f t="shared" si="31"/>
        <v>4.5887772346366651E-2</v>
      </c>
      <c r="P78" s="43">
        <f t="shared" si="24"/>
        <v>0</v>
      </c>
      <c r="Q78" s="44"/>
      <c r="R78" s="45">
        <f t="shared" si="32"/>
        <v>4.040614153454805</v>
      </c>
      <c r="S78" s="43">
        <f t="shared" si="25"/>
        <v>4.040614153454805</v>
      </c>
      <c r="T78" s="43">
        <f t="shared" si="33"/>
        <v>4.5887772346366693E-2</v>
      </c>
      <c r="U78" s="43">
        <f t="shared" si="26"/>
        <v>0</v>
      </c>
      <c r="V78" s="44"/>
      <c r="W78" s="43">
        <f t="shared" si="34"/>
        <v>4.0865019258011719</v>
      </c>
      <c r="Y78" s="46">
        <v>6.3299999999999995E-2</v>
      </c>
    </row>
    <row r="79" spans="1:25" x14ac:dyDescent="0.3">
      <c r="A79" s="126">
        <f t="shared" si="19"/>
        <v>6.3299999999999995E-2</v>
      </c>
      <c r="B79" s="41">
        <f t="shared" si="35"/>
        <v>12</v>
      </c>
      <c r="C79" s="82" t="s">
        <v>11</v>
      </c>
      <c r="D79" s="133">
        <v>2.6331540749259457</v>
      </c>
      <c r="E79" s="43">
        <f t="shared" si="20"/>
        <v>0.17653885916707299</v>
      </c>
      <c r="F79" s="43">
        <f t="shared" si="27"/>
        <v>0</v>
      </c>
      <c r="G79" s="49"/>
      <c r="H79" s="43">
        <f t="shared" si="28"/>
        <v>2.8096929340930186</v>
      </c>
      <c r="I79" s="45">
        <f t="shared" si="29"/>
        <v>2.8096929340930186</v>
      </c>
      <c r="J79" s="43">
        <f t="shared" si="21"/>
        <v>0.10087934809547029</v>
      </c>
      <c r="K79" s="43">
        <f t="shared" si="22"/>
        <v>0</v>
      </c>
      <c r="L79" s="44"/>
      <c r="M79" s="45">
        <f t="shared" si="23"/>
        <v>2.9105722821884887</v>
      </c>
      <c r="N79" s="45">
        <f t="shared" si="30"/>
        <v>2.9105722821884887</v>
      </c>
      <c r="O79" s="43">
        <f t="shared" si="31"/>
        <v>0.10087934809547032</v>
      </c>
      <c r="P79" s="43">
        <f t="shared" si="24"/>
        <v>0</v>
      </c>
      <c r="Q79" s="44"/>
      <c r="R79" s="45">
        <f t="shared" si="32"/>
        <v>3.0114516302839589</v>
      </c>
      <c r="S79" s="43">
        <f t="shared" si="25"/>
        <v>3.0114516302839589</v>
      </c>
      <c r="T79" s="43">
        <f t="shared" si="33"/>
        <v>0.10087934809547035</v>
      </c>
      <c r="U79" s="43">
        <f t="shared" si="26"/>
        <v>0</v>
      </c>
      <c r="V79" s="44"/>
      <c r="W79" s="43">
        <f t="shared" si="34"/>
        <v>3.1123309783794291</v>
      </c>
      <c r="Y79" s="46">
        <v>6.3299999999999995E-2</v>
      </c>
    </row>
    <row r="80" spans="1:25" x14ac:dyDescent="0.3">
      <c r="A80" s="126">
        <f t="shared" si="19"/>
        <v>6.3299999999999995E-2</v>
      </c>
      <c r="B80" s="41">
        <f t="shared" si="35"/>
        <v>13</v>
      </c>
      <c r="C80" s="28" t="s">
        <v>12</v>
      </c>
      <c r="D80" s="133">
        <v>0</v>
      </c>
      <c r="E80" s="43">
        <f t="shared" si="20"/>
        <v>0</v>
      </c>
      <c r="F80" s="43">
        <f t="shared" si="27"/>
        <v>0</v>
      </c>
      <c r="G80" s="49"/>
      <c r="H80" s="43">
        <f t="shared" si="28"/>
        <v>0</v>
      </c>
      <c r="I80" s="45">
        <f t="shared" si="29"/>
        <v>0</v>
      </c>
      <c r="J80" s="43">
        <f t="shared" si="21"/>
        <v>0</v>
      </c>
      <c r="K80" s="43">
        <f t="shared" si="22"/>
        <v>0</v>
      </c>
      <c r="L80" s="44"/>
      <c r="M80" s="45">
        <f t="shared" si="23"/>
        <v>0</v>
      </c>
      <c r="N80" s="45">
        <f t="shared" si="30"/>
        <v>0</v>
      </c>
      <c r="O80" s="43">
        <f t="shared" si="31"/>
        <v>0</v>
      </c>
      <c r="P80" s="43">
        <f t="shared" si="24"/>
        <v>0</v>
      </c>
      <c r="Q80" s="44"/>
      <c r="R80" s="45">
        <f t="shared" si="32"/>
        <v>0</v>
      </c>
      <c r="S80" s="43">
        <f t="shared" si="25"/>
        <v>0</v>
      </c>
      <c r="T80" s="43">
        <f t="shared" si="33"/>
        <v>0</v>
      </c>
      <c r="U80" s="43">
        <f t="shared" si="26"/>
        <v>0</v>
      </c>
      <c r="V80" s="44"/>
      <c r="W80" s="43">
        <f t="shared" si="34"/>
        <v>0</v>
      </c>
      <c r="Y80" s="46">
        <v>6.3299999999999995E-2</v>
      </c>
    </row>
    <row r="81" spans="1:33" x14ac:dyDescent="0.3">
      <c r="A81" s="126">
        <f t="shared" si="19"/>
        <v>0.15</v>
      </c>
      <c r="B81" s="41">
        <f t="shared" si="35"/>
        <v>14</v>
      </c>
      <c r="C81" s="28" t="s">
        <v>13</v>
      </c>
      <c r="D81" s="133">
        <v>0</v>
      </c>
      <c r="E81" s="43">
        <f>IF((IFERROR(D81/((D27+E27)*100%),0))&lt;70%,MIN((MAX((D27+E27)*100%-D81,0)),(D27+E27/2)*$Y81),MAX((E27+D27)*100%-D81,0)/E$86)</f>
        <v>0</v>
      </c>
      <c r="F81" s="43">
        <f t="shared" si="27"/>
        <v>0</v>
      </c>
      <c r="G81" s="49"/>
      <c r="H81" s="43">
        <f t="shared" si="28"/>
        <v>0</v>
      </c>
      <c r="I81" s="45">
        <f t="shared" si="29"/>
        <v>0</v>
      </c>
      <c r="J81" s="43">
        <f>IF((IFERROR(I81/((I27+J27)*100%),0))&lt;70%,MIN((MAX((I27+J27)*100%-I81,0)),(I27+J27/2)*$A81),MAX((J27+I27)*100%-I81,0)/J$86)</f>
        <v>0</v>
      </c>
      <c r="K81" s="43">
        <f t="shared" si="22"/>
        <v>0</v>
      </c>
      <c r="L81" s="44"/>
      <c r="M81" s="45">
        <f t="shared" si="23"/>
        <v>0</v>
      </c>
      <c r="N81" s="45">
        <f t="shared" si="30"/>
        <v>0</v>
      </c>
      <c r="O81" s="43">
        <f>IF((IFERROR(N81/((N27+O27)*100%),0))&lt;70%,MIN((MAX((N27+O27)*100%-N81,0)),(N27+O27/2)*$A81),MAX((O27+N27)*100%-N81,0)/O$86)</f>
        <v>0</v>
      </c>
      <c r="P81" s="43">
        <f t="shared" si="24"/>
        <v>0</v>
      </c>
      <c r="Q81" s="44"/>
      <c r="R81" s="45">
        <f t="shared" si="32"/>
        <v>0</v>
      </c>
      <c r="S81" s="43">
        <f t="shared" si="25"/>
        <v>0</v>
      </c>
      <c r="T81" s="43">
        <f>IF((IFERROR(S81/((S27+T27)*100%),0))&lt;70%,MIN((MAX((S27+T27)*100%-S81,0)),(S27+T27/2)*$A108),MAX((T27+S27)*100%-S81,0)/T$86)</f>
        <v>0</v>
      </c>
      <c r="U81" s="43">
        <f t="shared" si="26"/>
        <v>0</v>
      </c>
      <c r="V81" s="44"/>
      <c r="W81" s="43">
        <f t="shared" si="34"/>
        <v>0</v>
      </c>
      <c r="Y81" s="46">
        <v>0.15</v>
      </c>
    </row>
    <row r="82" spans="1:33" x14ac:dyDescent="0.3">
      <c r="A82" s="126">
        <f t="shared" si="19"/>
        <v>0.3</v>
      </c>
      <c r="B82" s="41">
        <f t="shared" si="35"/>
        <v>15</v>
      </c>
      <c r="C82" s="28" t="s">
        <v>14</v>
      </c>
      <c r="D82" s="133">
        <v>0</v>
      </c>
      <c r="E82" s="43">
        <f>IF((IFERROR(D82/((D28+E28)*100%),0))&lt;70%,MIN((MAX((D28+E28)*100%-D82,0)),(D28+E28/2)*$Y82),MAX((E28+D28)*100%-D82,0)/E$86)</f>
        <v>0</v>
      </c>
      <c r="F82" s="43">
        <f t="shared" si="27"/>
        <v>0</v>
      </c>
      <c r="G82" s="49"/>
      <c r="H82" s="43">
        <f t="shared" si="28"/>
        <v>0</v>
      </c>
      <c r="I82" s="45">
        <f t="shared" si="29"/>
        <v>0</v>
      </c>
      <c r="J82" s="43">
        <f>IF((IFERROR(I82/((I28+J28)*100%),0))&lt;70%,MIN((MAX((I28+J28)*100%-I82,0)),(I28+J28/2)*$A82),MAX((J28+I28)*100%-I82,0)/J$86)</f>
        <v>0</v>
      </c>
      <c r="K82" s="43">
        <f t="shared" si="22"/>
        <v>0</v>
      </c>
      <c r="L82" s="44"/>
      <c r="M82" s="45">
        <f t="shared" si="23"/>
        <v>0</v>
      </c>
      <c r="N82" s="45">
        <f t="shared" si="30"/>
        <v>0</v>
      </c>
      <c r="O82" s="43">
        <f>IF((IFERROR(N82/((N28+O28)*100%),0))&lt;70%,MIN((MAX((N28+O28)*100%-N82,0)),(N28+O28/2)*$A82),MAX((O28+N28)*100%-N82,0)/O$86)</f>
        <v>0</v>
      </c>
      <c r="P82" s="43">
        <f t="shared" si="24"/>
        <v>0</v>
      </c>
      <c r="Q82" s="44"/>
      <c r="R82" s="45">
        <f t="shared" si="32"/>
        <v>0</v>
      </c>
      <c r="S82" s="43">
        <f t="shared" si="25"/>
        <v>0</v>
      </c>
      <c r="T82" s="43">
        <f>IF((IFERROR(S82/((S28+T28)*100%),0))&lt;70%,MIN((MAX((S28+T28)*100%-S82,0)),(S28+T28/2)*$A109),MAX((T28+S28)*100%-S82,0)/T$86)</f>
        <v>0</v>
      </c>
      <c r="U82" s="43">
        <f t="shared" si="26"/>
        <v>0</v>
      </c>
      <c r="V82" s="44"/>
      <c r="W82" s="43">
        <f t="shared" si="34"/>
        <v>0</v>
      </c>
      <c r="Y82" s="46">
        <v>0.3</v>
      </c>
    </row>
    <row r="83" spans="1:33" x14ac:dyDescent="0.3">
      <c r="A83" s="126">
        <f t="shared" si="19"/>
        <v>0.3</v>
      </c>
      <c r="B83" s="41">
        <f t="shared" si="35"/>
        <v>16</v>
      </c>
      <c r="C83" s="28" t="s">
        <v>15</v>
      </c>
      <c r="D83" s="133">
        <v>77.77547507931925</v>
      </c>
      <c r="E83" s="43">
        <f>IF((IFERROR(D83/((D29+E29)*100%),0))&lt;70%,MIN((MAX((D29+E29)*100%-D83,0)),(D29+E29/2)*$Y83),MAX((E29+D29)*100%-D83,0)/E$86)</f>
        <v>1.7283438906515414</v>
      </c>
      <c r="F83" s="43">
        <f t="shared" si="27"/>
        <v>0</v>
      </c>
      <c r="G83" s="49"/>
      <c r="H83" s="43">
        <f t="shared" si="28"/>
        <v>79.503818969970794</v>
      </c>
      <c r="I83" s="45">
        <f t="shared" si="29"/>
        <v>79.503818969970794</v>
      </c>
      <c r="J83" s="43">
        <f>IF((IFERROR(I83/((I29+J29)*100%),0))&lt;70%,MIN((MAX((I29+J29)*100%-I83,0)),(I29+J29/2)*$A83),MAX((J29+I29)*100%-I83,0)/J$86)</f>
        <v>0.98762508037230901</v>
      </c>
      <c r="K83" s="43">
        <f>IF(I83=0,0,I83/I29*K29)</f>
        <v>0</v>
      </c>
      <c r="L83" s="44"/>
      <c r="M83" s="45">
        <f t="shared" si="23"/>
        <v>80.491444050343105</v>
      </c>
      <c r="N83" s="45">
        <f t="shared" si="30"/>
        <v>80.491444050343105</v>
      </c>
      <c r="O83" s="43">
        <f>IF((IFERROR(N83/((N29+O29)*100%),0))&lt;70%,MIN((MAX((N29+O29)*100%-N83,0)),(N29+O29/2)*$A83),MAX((O29+N29)*100%-N83,0)/O$86)</f>
        <v>0.98762508037230867</v>
      </c>
      <c r="P83" s="43">
        <f t="shared" si="24"/>
        <v>0</v>
      </c>
      <c r="Q83" s="44"/>
      <c r="R83" s="45">
        <f t="shared" si="32"/>
        <v>81.479069130715416</v>
      </c>
      <c r="S83" s="43">
        <f t="shared" si="25"/>
        <v>81.479069130715416</v>
      </c>
      <c r="T83" s="43">
        <f>IF((IFERROR(S83/((S29+T29)*100%),0))&lt;70%,MIN((MAX((S29+T29)*100%-S83,0)),(S29+T29/2)*$A110),MAX((T29+S29)*100%-S83,0)/T$86)</f>
        <v>0.98762508037230812</v>
      </c>
      <c r="U83" s="43">
        <f t="shared" si="26"/>
        <v>0</v>
      </c>
      <c r="V83" s="44"/>
      <c r="W83" s="43">
        <f t="shared" si="34"/>
        <v>82.466694211087727</v>
      </c>
      <c r="Y83" s="46">
        <v>0.3</v>
      </c>
    </row>
    <row r="84" spans="1:33" x14ac:dyDescent="0.3">
      <c r="A84" s="126">
        <f t="shared" si="19"/>
        <v>3.3399999999999999E-2</v>
      </c>
      <c r="B84" s="41">
        <f t="shared" si="35"/>
        <v>17</v>
      </c>
      <c r="C84" s="28" t="s">
        <v>16</v>
      </c>
      <c r="D84" s="133">
        <v>38.752378999763451</v>
      </c>
      <c r="E84" s="43">
        <f t="shared" si="20"/>
        <v>0</v>
      </c>
      <c r="F84" s="43">
        <f t="shared" si="27"/>
        <v>0</v>
      </c>
      <c r="G84" s="49"/>
      <c r="H84" s="43">
        <f t="shared" si="28"/>
        <v>38.752378999763451</v>
      </c>
      <c r="I84" s="45">
        <f t="shared" si="29"/>
        <v>38.752378999763451</v>
      </c>
      <c r="J84" s="43">
        <f>IF((IFERROR(I84/((I30+J30)*90%),0))&lt;70%,MIN((MAX((I30+J30)*90%-I84,0)),(I30+J30/2)*$A84),MAX((J30+I30)*90%-I84,0)/J$86)</f>
        <v>0</v>
      </c>
      <c r="K84" s="43">
        <f>IFERROR(IF(I84=0,0,I84/I30*K30),0)</f>
        <v>0</v>
      </c>
      <c r="L84" s="44"/>
      <c r="M84" s="45">
        <f t="shared" si="23"/>
        <v>38.752378999763451</v>
      </c>
      <c r="N84" s="45">
        <f t="shared" si="30"/>
        <v>38.752378999763451</v>
      </c>
      <c r="O84" s="43">
        <f t="shared" si="31"/>
        <v>0</v>
      </c>
      <c r="P84" s="43">
        <f>IFERROR(IF(N84=0,0,N84/N30*P30),0)</f>
        <v>0</v>
      </c>
      <c r="Q84" s="44"/>
      <c r="R84" s="45">
        <f t="shared" si="32"/>
        <v>38.752378999763451</v>
      </c>
      <c r="S84" s="43">
        <f t="shared" si="25"/>
        <v>38.752378999763451</v>
      </c>
      <c r="T84" s="43">
        <f t="shared" si="33"/>
        <v>0</v>
      </c>
      <c r="U84" s="43">
        <f>IFERROR(IF(S84=0,0,S84/S30*U30),0)</f>
        <v>0</v>
      </c>
      <c r="V84" s="44"/>
      <c r="W84" s="43">
        <f t="shared" si="34"/>
        <v>38.752378999763451</v>
      </c>
      <c r="Y84" s="46">
        <v>3.3399999999999999E-2</v>
      </c>
    </row>
    <row r="85" spans="1:33" ht="16" x14ac:dyDescent="0.3">
      <c r="A85" s="85"/>
      <c r="B85" s="34"/>
      <c r="C85" s="35" t="s">
        <v>17</v>
      </c>
      <c r="D85" s="36">
        <f>SUM(D68:D84)</f>
        <v>252.38513738636789</v>
      </c>
      <c r="E85" s="36">
        <f>SUM(E68:E84)</f>
        <v>6.1909903727278905</v>
      </c>
      <c r="F85" s="36">
        <f t="shared" ref="F85:R85" si="36">SUM(F68:F84)</f>
        <v>0</v>
      </c>
      <c r="G85" s="36">
        <f t="shared" si="36"/>
        <v>0</v>
      </c>
      <c r="H85" s="36">
        <f t="shared" si="36"/>
        <v>258.57612775909575</v>
      </c>
      <c r="I85" s="36">
        <f t="shared" si="36"/>
        <v>258.57612775909575</v>
      </c>
      <c r="J85" s="36">
        <f t="shared" si="36"/>
        <v>4.001064401158076</v>
      </c>
      <c r="K85" s="36">
        <f t="shared" si="36"/>
        <v>0</v>
      </c>
      <c r="L85" s="36">
        <f t="shared" si="36"/>
        <v>0</v>
      </c>
      <c r="M85" s="36">
        <f t="shared" si="36"/>
        <v>262.57719216025384</v>
      </c>
      <c r="N85" s="36">
        <f t="shared" si="36"/>
        <v>262.57719216025384</v>
      </c>
      <c r="O85" s="36">
        <f t="shared" si="36"/>
        <v>4.0010644011580769</v>
      </c>
      <c r="P85" s="36">
        <f>SUM(P68:P84)</f>
        <v>0</v>
      </c>
      <c r="Q85" s="36">
        <f t="shared" si="36"/>
        <v>0</v>
      </c>
      <c r="R85" s="36">
        <f t="shared" si="36"/>
        <v>266.57825656141193</v>
      </c>
      <c r="S85" s="119">
        <f>SUM(S68:S84)</f>
        <v>266.57825656141193</v>
      </c>
      <c r="T85" s="119">
        <f>SUM(T68:T84)</f>
        <v>4.0010644011580778</v>
      </c>
      <c r="U85" s="119">
        <f>SUM(U68:U84)</f>
        <v>0</v>
      </c>
      <c r="V85" s="119">
        <f>SUM(V68:V84)</f>
        <v>0</v>
      </c>
      <c r="W85" s="119">
        <f>SUM(W68:W84)</f>
        <v>270.57932096256997</v>
      </c>
    </row>
    <row r="86" spans="1:33" ht="16" x14ac:dyDescent="0.3">
      <c r="A86" s="85"/>
      <c r="B86" s="38"/>
      <c r="C86" s="51" t="s">
        <v>87</v>
      </c>
      <c r="D86" s="51"/>
      <c r="E86" s="127">
        <v>5</v>
      </c>
      <c r="F86" s="51"/>
      <c r="G86" s="51"/>
      <c r="H86" s="51"/>
      <c r="I86" s="38"/>
      <c r="J86" s="35">
        <v>7</v>
      </c>
      <c r="K86" s="38"/>
      <c r="L86" s="38"/>
      <c r="M86" s="38"/>
      <c r="N86" s="38"/>
      <c r="O86" s="35">
        <f>J86-1</f>
        <v>6</v>
      </c>
      <c r="P86" s="38"/>
      <c r="Q86" s="38"/>
      <c r="R86" s="38"/>
      <c r="S86" s="55"/>
      <c r="T86" s="35">
        <f>O86-1</f>
        <v>5</v>
      </c>
      <c r="U86" s="55"/>
      <c r="V86" s="55"/>
      <c r="W86" s="55"/>
      <c r="X86" s="55"/>
      <c r="Y86" s="55"/>
      <c r="Z86" s="55"/>
      <c r="AA86" s="55"/>
      <c r="AB86" s="55"/>
      <c r="AC86" s="55"/>
      <c r="AD86" s="55"/>
      <c r="AE86" s="55"/>
      <c r="AF86" s="55"/>
      <c r="AG86" s="55"/>
    </row>
    <row r="87" spans="1:33" ht="16" x14ac:dyDescent="0.3">
      <c r="A87" s="85"/>
      <c r="B87" s="128" t="s">
        <v>88</v>
      </c>
      <c r="C87" s="129"/>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128" t="s">
        <v>89</v>
      </c>
      <c r="C88" s="129"/>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R90" s="20" t="s">
        <v>22</v>
      </c>
    </row>
    <row r="91" spans="1:33" x14ac:dyDescent="0.3">
      <c r="A91" s="85"/>
      <c r="B91" s="148" t="s">
        <v>23</v>
      </c>
      <c r="C91" s="148" t="s">
        <v>18</v>
      </c>
      <c r="D91" s="149" t="s">
        <v>57</v>
      </c>
      <c r="E91" s="150"/>
      <c r="F91" s="150"/>
      <c r="G91" s="150"/>
      <c r="H91" s="151"/>
      <c r="I91" s="149" t="s">
        <v>58</v>
      </c>
      <c r="J91" s="150"/>
      <c r="K91" s="150"/>
      <c r="L91" s="150"/>
      <c r="M91" s="151"/>
      <c r="N91" s="149" t="s">
        <v>59</v>
      </c>
      <c r="O91" s="150"/>
      <c r="P91" s="150"/>
      <c r="Q91" s="150"/>
      <c r="R91" s="151"/>
      <c r="S91" s="149" t="s">
        <v>60</v>
      </c>
      <c r="T91" s="150"/>
      <c r="U91" s="150"/>
      <c r="V91" s="150"/>
      <c r="W91" s="151"/>
    </row>
    <row r="92" spans="1:33" x14ac:dyDescent="0.3">
      <c r="A92" s="85"/>
      <c r="B92" s="148"/>
      <c r="C92" s="148"/>
      <c r="D92" s="141" t="s">
        <v>30</v>
      </c>
      <c r="E92" s="142"/>
      <c r="F92" s="142"/>
      <c r="G92" s="142"/>
      <c r="H92" s="143"/>
      <c r="I92" s="141" t="s">
        <v>30</v>
      </c>
      <c r="J92" s="142"/>
      <c r="K92" s="142"/>
      <c r="L92" s="142"/>
      <c r="M92" s="143"/>
      <c r="N92" s="141" t="s">
        <v>30</v>
      </c>
      <c r="O92" s="142"/>
      <c r="P92" s="142"/>
      <c r="Q92" s="142"/>
      <c r="R92" s="143"/>
      <c r="S92" s="144" t="s">
        <v>30</v>
      </c>
      <c r="T92" s="145"/>
      <c r="U92" s="145"/>
      <c r="V92" s="145"/>
      <c r="W92" s="145"/>
    </row>
    <row r="93" spans="1:33" ht="56" x14ac:dyDescent="0.3">
      <c r="A93" s="85"/>
      <c r="B93" s="148"/>
      <c r="C93" s="148"/>
      <c r="D93" s="23" t="s">
        <v>83</v>
      </c>
      <c r="E93" s="23" t="s">
        <v>32</v>
      </c>
      <c r="F93" s="39" t="s">
        <v>84</v>
      </c>
      <c r="G93" s="22" t="s">
        <v>34</v>
      </c>
      <c r="H93" s="23" t="s">
        <v>85</v>
      </c>
      <c r="I93" s="23" t="s">
        <v>83</v>
      </c>
      <c r="J93" s="23" t="s">
        <v>32</v>
      </c>
      <c r="K93" s="39" t="s">
        <v>84</v>
      </c>
      <c r="L93" s="22" t="s">
        <v>34</v>
      </c>
      <c r="M93" s="23" t="s">
        <v>85</v>
      </c>
      <c r="N93" s="23" t="s">
        <v>83</v>
      </c>
      <c r="O93" s="23" t="s">
        <v>32</v>
      </c>
      <c r="P93" s="39" t="s">
        <v>84</v>
      </c>
      <c r="Q93" s="22" t="s">
        <v>34</v>
      </c>
      <c r="R93" s="23" t="s">
        <v>85</v>
      </c>
      <c r="S93" s="23" t="s">
        <v>83</v>
      </c>
      <c r="T93" s="23" t="s">
        <v>32</v>
      </c>
      <c r="U93" s="39" t="s">
        <v>84</v>
      </c>
      <c r="V93" s="22" t="s">
        <v>34</v>
      </c>
      <c r="W93" s="23" t="s">
        <v>85</v>
      </c>
    </row>
    <row r="94" spans="1:33" ht="28" x14ac:dyDescent="0.3">
      <c r="A94" s="85"/>
      <c r="B94" s="25"/>
      <c r="C94" s="25"/>
      <c r="D94" s="25" t="s">
        <v>66</v>
      </c>
      <c r="E94" s="25" t="s">
        <v>67</v>
      </c>
      <c r="F94" s="25" t="s">
        <v>68</v>
      </c>
      <c r="G94" s="25" t="s">
        <v>69</v>
      </c>
      <c r="H94" s="25" t="s">
        <v>70</v>
      </c>
      <c r="I94" s="25" t="s">
        <v>71</v>
      </c>
      <c r="J94" s="25" t="s">
        <v>72</v>
      </c>
      <c r="K94" s="25" t="s">
        <v>73</v>
      </c>
      <c r="L94" s="25" t="s">
        <v>74</v>
      </c>
      <c r="M94" s="25" t="s">
        <v>75</v>
      </c>
      <c r="N94" s="25" t="s">
        <v>77</v>
      </c>
      <c r="O94" s="25" t="s">
        <v>78</v>
      </c>
      <c r="P94" s="25" t="s">
        <v>79</v>
      </c>
      <c r="Q94" s="25" t="s">
        <v>96</v>
      </c>
      <c r="R94" s="25" t="s">
        <v>97</v>
      </c>
      <c r="S94" s="25" t="s">
        <v>98</v>
      </c>
      <c r="T94" s="25" t="s">
        <v>99</v>
      </c>
      <c r="U94" s="25" t="s">
        <v>100</v>
      </c>
      <c r="V94" s="25" t="s">
        <v>101</v>
      </c>
      <c r="W94" s="25" t="s">
        <v>102</v>
      </c>
    </row>
    <row r="95" spans="1:33" x14ac:dyDescent="0.3">
      <c r="A95" s="126">
        <f t="shared" ref="A95:A111" si="37">A68</f>
        <v>0</v>
      </c>
      <c r="B95" s="41">
        <v>1</v>
      </c>
      <c r="C95" s="82" t="s">
        <v>0</v>
      </c>
      <c r="D95" s="45">
        <f t="shared" ref="D95:D111" si="38">W68</f>
        <v>0</v>
      </c>
      <c r="E95" s="43">
        <f t="shared" ref="E95:E111" si="39">IF((IFERROR(D95/((D40+E40)*90%),0))&lt;70%,MIN((MAX((D40+E40)*90%-D95,0)),(D40+E40/2)*$A95),MAX((E40+D40)*90%-D95,0)/E$113)</f>
        <v>0</v>
      </c>
      <c r="F95" s="43">
        <f t="shared" ref="F95:F110" si="40">IF(D95=0,0,D95/D40*F40)</f>
        <v>0</v>
      </c>
      <c r="G95" s="44"/>
      <c r="H95" s="45">
        <f>D95+E95-F95-G95</f>
        <v>0</v>
      </c>
      <c r="I95" s="45">
        <f>H95</f>
        <v>0</v>
      </c>
      <c r="J95" s="43">
        <f t="shared" ref="J95:J111" si="41">IF((IFERROR(I95/((I40+J40)*90%),0))&lt;70%,MIN((MAX((I40+J40)*90%-I95,0)),(I40+J40/2)*$A95),MAX((J40+I40)*90%-I95,0)/J$113)</f>
        <v>0</v>
      </c>
      <c r="K95" s="43">
        <f t="shared" ref="K95:K110" si="42">IF(I95=0,0,I95/I40*K40)</f>
        <v>0</v>
      </c>
      <c r="L95" s="44"/>
      <c r="M95" s="45">
        <f>I95+J95-K95-L95</f>
        <v>0</v>
      </c>
      <c r="N95" s="45">
        <f>M95</f>
        <v>0</v>
      </c>
      <c r="O95" s="43">
        <f t="shared" ref="O95:O111" si="43">IF((IFERROR(N95/((N40+O40)*90%),0))&lt;70%,MIN((MAX((N40+O40)*90%-N95,0)),(N40+O40/2)*$A95),MAX((O40+N40)*90%-N95,0)/O$113)</f>
        <v>0</v>
      </c>
      <c r="P95" s="43">
        <f t="shared" ref="P95:P110" si="44">IF(N95=0,0,N95/N40*P40)</f>
        <v>0</v>
      </c>
      <c r="Q95" s="44"/>
      <c r="R95" s="45">
        <f>N95+O95-P95-Q95</f>
        <v>0</v>
      </c>
      <c r="S95" s="45">
        <f>R95</f>
        <v>0</v>
      </c>
      <c r="T95" s="43">
        <f t="shared" ref="T95:T111" si="45">IF((IFERROR(S95/((S40+T40)*90%),0))&lt;70%,MIN((MAX((S40+T40)*90%-S95,0)),(S40+T40/2)*$A95),MAX((T40+S40)*90%-S95,0)/T$113)</f>
        <v>0</v>
      </c>
      <c r="U95" s="43">
        <f t="shared" ref="U95:U110" si="46">IF(S95=0,0,S95/S40*U40)</f>
        <v>0</v>
      </c>
      <c r="V95" s="44"/>
      <c r="W95" s="45">
        <f>S95+T95-U95-V95</f>
        <v>0</v>
      </c>
    </row>
    <row r="96" spans="1:33" x14ac:dyDescent="0.3">
      <c r="A96" s="126">
        <f t="shared" si="37"/>
        <v>3.3399999999999999E-2</v>
      </c>
      <c r="B96" s="41">
        <f>B95+1</f>
        <v>2</v>
      </c>
      <c r="C96" s="82" t="s">
        <v>1</v>
      </c>
      <c r="D96" s="45">
        <f t="shared" si="38"/>
        <v>44.483410276827051</v>
      </c>
      <c r="E96" s="43">
        <f t="shared" si="39"/>
        <v>0.55684073480111707</v>
      </c>
      <c r="F96" s="43">
        <f t="shared" si="40"/>
        <v>0</v>
      </c>
      <c r="G96" s="44"/>
      <c r="H96" s="45">
        <f t="shared" ref="H96:H111" si="47">D96+E96-F96-G96</f>
        <v>45.040251011628172</v>
      </c>
      <c r="I96" s="45">
        <f t="shared" ref="I96:I111" si="48">H96</f>
        <v>45.040251011628172</v>
      </c>
      <c r="J96" s="43">
        <f t="shared" si="41"/>
        <v>0.55684073480111584</v>
      </c>
      <c r="K96" s="43">
        <f t="shared" si="42"/>
        <v>0</v>
      </c>
      <c r="L96" s="44"/>
      <c r="M96" s="45">
        <f t="shared" ref="M96:M111" si="49">I96+J96-K96-L96</f>
        <v>45.597091746429285</v>
      </c>
      <c r="N96" s="45">
        <f t="shared" ref="N96:N111" si="50">M96</f>
        <v>45.597091746429285</v>
      </c>
      <c r="O96" s="43">
        <f t="shared" si="43"/>
        <v>0.55684073480111707</v>
      </c>
      <c r="P96" s="43">
        <f t="shared" si="44"/>
        <v>0</v>
      </c>
      <c r="Q96" s="44"/>
      <c r="R96" s="45">
        <f t="shared" ref="R96:R111" si="51">N96+O96-P96-Q96</f>
        <v>46.153932481230399</v>
      </c>
      <c r="S96" s="45">
        <f t="shared" ref="S96:S111" si="52">R96</f>
        <v>46.153932481230399</v>
      </c>
      <c r="T96" s="43">
        <f t="shared" si="45"/>
        <v>0.55684073480112062</v>
      </c>
      <c r="U96" s="43">
        <f t="shared" si="46"/>
        <v>0</v>
      </c>
      <c r="V96" s="44"/>
      <c r="W96" s="45">
        <f t="shared" ref="W96:W111" si="53">S96+T96-U96-V96</f>
        <v>46.710773216031519</v>
      </c>
    </row>
    <row r="97" spans="1:23" ht="28" x14ac:dyDescent="0.3">
      <c r="A97" s="126">
        <f t="shared" si="37"/>
        <v>5.28E-2</v>
      </c>
      <c r="B97" s="41">
        <f t="shared" ref="B97:B111" si="54">B96+1</f>
        <v>3</v>
      </c>
      <c r="C97" s="118" t="s">
        <v>2</v>
      </c>
      <c r="D97" s="45">
        <f t="shared" si="38"/>
        <v>0</v>
      </c>
      <c r="E97" s="43">
        <f t="shared" si="39"/>
        <v>0</v>
      </c>
      <c r="F97" s="43">
        <f t="shared" si="40"/>
        <v>0</v>
      </c>
      <c r="G97" s="44"/>
      <c r="H97" s="45">
        <f t="shared" si="47"/>
        <v>0</v>
      </c>
      <c r="I97" s="45">
        <f t="shared" si="48"/>
        <v>0</v>
      </c>
      <c r="J97" s="43">
        <f t="shared" si="41"/>
        <v>0</v>
      </c>
      <c r="K97" s="43">
        <f t="shared" si="42"/>
        <v>0</v>
      </c>
      <c r="L97" s="44"/>
      <c r="M97" s="45">
        <f t="shared" si="49"/>
        <v>0</v>
      </c>
      <c r="N97" s="45">
        <f t="shared" si="50"/>
        <v>0</v>
      </c>
      <c r="O97" s="43">
        <f t="shared" si="43"/>
        <v>0</v>
      </c>
      <c r="P97" s="43">
        <f t="shared" si="44"/>
        <v>0</v>
      </c>
      <c r="Q97" s="44"/>
      <c r="R97" s="45">
        <f t="shared" si="51"/>
        <v>0</v>
      </c>
      <c r="S97" s="45">
        <f t="shared" si="52"/>
        <v>0</v>
      </c>
      <c r="T97" s="43">
        <f t="shared" si="45"/>
        <v>0</v>
      </c>
      <c r="U97" s="43">
        <f t="shared" si="46"/>
        <v>0</v>
      </c>
      <c r="V97" s="44"/>
      <c r="W97" s="45">
        <f t="shared" si="53"/>
        <v>0</v>
      </c>
    </row>
    <row r="98" spans="1:23" x14ac:dyDescent="0.3">
      <c r="A98" s="126">
        <f t="shared" si="37"/>
        <v>5.28E-2</v>
      </c>
      <c r="B98" s="41">
        <f t="shared" si="54"/>
        <v>4</v>
      </c>
      <c r="C98" s="118" t="s">
        <v>3</v>
      </c>
      <c r="D98" s="45">
        <f t="shared" si="38"/>
        <v>3.5543249860022987</v>
      </c>
      <c r="E98" s="43">
        <f t="shared" si="39"/>
        <v>5.7689222480881375E-2</v>
      </c>
      <c r="F98" s="43">
        <f t="shared" si="40"/>
        <v>0</v>
      </c>
      <c r="G98" s="44"/>
      <c r="H98" s="45">
        <f t="shared" si="47"/>
        <v>3.6120142084831803</v>
      </c>
      <c r="I98" s="45">
        <f t="shared" si="48"/>
        <v>3.6120142084831803</v>
      </c>
      <c r="J98" s="43">
        <f t="shared" si="41"/>
        <v>5.7689222480881298E-2</v>
      </c>
      <c r="K98" s="43">
        <f t="shared" si="42"/>
        <v>0</v>
      </c>
      <c r="L98" s="44"/>
      <c r="M98" s="45">
        <f t="shared" si="49"/>
        <v>3.6697034309640615</v>
      </c>
      <c r="N98" s="45">
        <f t="shared" si="50"/>
        <v>3.6697034309640615</v>
      </c>
      <c r="O98" s="43">
        <f t="shared" si="43"/>
        <v>5.7689222480881375E-2</v>
      </c>
      <c r="P98" s="43">
        <f t="shared" si="44"/>
        <v>0</v>
      </c>
      <c r="Q98" s="44"/>
      <c r="R98" s="45">
        <f t="shared" si="51"/>
        <v>3.7273926534449426</v>
      </c>
      <c r="S98" s="45">
        <f t="shared" si="52"/>
        <v>3.7273926534449426</v>
      </c>
      <c r="T98" s="43">
        <f t="shared" si="45"/>
        <v>5.7689222480881597E-2</v>
      </c>
      <c r="U98" s="43">
        <f t="shared" si="46"/>
        <v>0</v>
      </c>
      <c r="V98" s="44"/>
      <c r="W98" s="45">
        <f t="shared" si="53"/>
        <v>3.7850818759258242</v>
      </c>
    </row>
    <row r="99" spans="1:23" x14ac:dyDescent="0.3">
      <c r="A99" s="126">
        <f t="shared" si="37"/>
        <v>3.3399999999999999E-2</v>
      </c>
      <c r="B99" s="41">
        <f t="shared" si="54"/>
        <v>5</v>
      </c>
      <c r="C99" s="118" t="s">
        <v>4</v>
      </c>
      <c r="D99" s="45">
        <f t="shared" si="38"/>
        <v>9.8314918439015599</v>
      </c>
      <c r="E99" s="43">
        <f t="shared" si="39"/>
        <v>0.71531518379248216</v>
      </c>
      <c r="F99" s="43">
        <f t="shared" si="40"/>
        <v>0</v>
      </c>
      <c r="G99" s="44"/>
      <c r="H99" s="45">
        <f t="shared" si="47"/>
        <v>10.546807027694042</v>
      </c>
      <c r="I99" s="45">
        <f t="shared" si="48"/>
        <v>10.546807027694042</v>
      </c>
      <c r="J99" s="43">
        <f t="shared" si="41"/>
        <v>0.71531518379248216</v>
      </c>
      <c r="K99" s="43">
        <f t="shared" si="42"/>
        <v>0</v>
      </c>
      <c r="L99" s="44"/>
      <c r="M99" s="45">
        <f t="shared" si="49"/>
        <v>11.262122211486524</v>
      </c>
      <c r="N99" s="45">
        <f t="shared" si="50"/>
        <v>11.262122211486524</v>
      </c>
      <c r="O99" s="43">
        <f t="shared" si="43"/>
        <v>0.71531518379248216</v>
      </c>
      <c r="P99" s="43">
        <f t="shared" si="44"/>
        <v>0</v>
      </c>
      <c r="Q99" s="44"/>
      <c r="R99" s="45">
        <f t="shared" si="51"/>
        <v>11.977437395279006</v>
      </c>
      <c r="S99" s="45">
        <f t="shared" si="52"/>
        <v>11.977437395279006</v>
      </c>
      <c r="T99" s="43">
        <f t="shared" si="45"/>
        <v>0.71531518379248216</v>
      </c>
      <c r="U99" s="43">
        <f t="shared" si="46"/>
        <v>0</v>
      </c>
      <c r="V99" s="44"/>
      <c r="W99" s="45">
        <f t="shared" si="53"/>
        <v>12.692752579071488</v>
      </c>
    </row>
    <row r="100" spans="1:23" x14ac:dyDescent="0.3">
      <c r="A100" s="126">
        <f t="shared" si="37"/>
        <v>5.28E-2</v>
      </c>
      <c r="B100" s="41">
        <f t="shared" si="54"/>
        <v>6</v>
      </c>
      <c r="C100" s="82" t="s">
        <v>5</v>
      </c>
      <c r="D100" s="45">
        <f t="shared" si="38"/>
        <v>74.784148572359456</v>
      </c>
      <c r="E100" s="43">
        <f t="shared" si="39"/>
        <v>1.0526781720352183</v>
      </c>
      <c r="F100" s="43">
        <f t="shared" si="40"/>
        <v>0</v>
      </c>
      <c r="G100" s="44"/>
      <c r="H100" s="45">
        <f t="shared" si="47"/>
        <v>75.836826744394671</v>
      </c>
      <c r="I100" s="45">
        <f t="shared" si="48"/>
        <v>75.836826744394671</v>
      </c>
      <c r="J100" s="43">
        <f t="shared" si="41"/>
        <v>1.0526781720352194</v>
      </c>
      <c r="K100" s="43">
        <f t="shared" si="42"/>
        <v>0</v>
      </c>
      <c r="L100" s="44"/>
      <c r="M100" s="45">
        <f t="shared" si="49"/>
        <v>76.889504916429885</v>
      </c>
      <c r="N100" s="45">
        <f t="shared" si="50"/>
        <v>76.889504916429885</v>
      </c>
      <c r="O100" s="43">
        <f t="shared" si="43"/>
        <v>1.0526781720352218</v>
      </c>
      <c r="P100" s="43">
        <f t="shared" si="44"/>
        <v>0</v>
      </c>
      <c r="Q100" s="44"/>
      <c r="R100" s="45">
        <f t="shared" si="51"/>
        <v>77.9421830884651</v>
      </c>
      <c r="S100" s="45">
        <f t="shared" si="52"/>
        <v>77.9421830884651</v>
      </c>
      <c r="T100" s="43">
        <f t="shared" si="45"/>
        <v>1.052678172035229</v>
      </c>
      <c r="U100" s="43">
        <f t="shared" si="46"/>
        <v>0</v>
      </c>
      <c r="V100" s="44"/>
      <c r="W100" s="45">
        <f t="shared" si="53"/>
        <v>78.994861260500329</v>
      </c>
    </row>
    <row r="101" spans="1:23" x14ac:dyDescent="0.3">
      <c r="A101" s="126">
        <f t="shared" si="37"/>
        <v>0.18</v>
      </c>
      <c r="B101" s="41">
        <f t="shared" si="54"/>
        <v>7</v>
      </c>
      <c r="C101" s="82" t="s">
        <v>6</v>
      </c>
      <c r="D101" s="45">
        <f t="shared" si="38"/>
        <v>0.43366255842991824</v>
      </c>
      <c r="E101" s="43">
        <f t="shared" si="39"/>
        <v>1.398911478806189E-2</v>
      </c>
      <c r="F101" s="43">
        <f t="shared" si="40"/>
        <v>0</v>
      </c>
      <c r="G101" s="44"/>
      <c r="H101" s="45">
        <f t="shared" si="47"/>
        <v>0.44765167321798016</v>
      </c>
      <c r="I101" s="45">
        <f t="shared" si="48"/>
        <v>0.44765167321798016</v>
      </c>
      <c r="J101" s="43">
        <f t="shared" si="41"/>
        <v>1.3989114788061882E-2</v>
      </c>
      <c r="K101" s="43">
        <f t="shared" si="42"/>
        <v>0</v>
      </c>
      <c r="L101" s="44"/>
      <c r="M101" s="45">
        <f t="shared" si="49"/>
        <v>0.46164078800604202</v>
      </c>
      <c r="N101" s="45">
        <f t="shared" si="50"/>
        <v>0.46164078800604202</v>
      </c>
      <c r="O101" s="43">
        <f t="shared" si="43"/>
        <v>1.398911478806189E-2</v>
      </c>
      <c r="P101" s="43">
        <f t="shared" si="44"/>
        <v>0</v>
      </c>
      <c r="Q101" s="44"/>
      <c r="R101" s="45">
        <f t="shared" si="51"/>
        <v>0.47562990279410389</v>
      </c>
      <c r="S101" s="45">
        <f t="shared" si="52"/>
        <v>0.47562990279410389</v>
      </c>
      <c r="T101" s="43">
        <f>IFERROR(IF((IFERROR(S101/((S46+T46)*90%),0))&lt;70%,MIN((MAX((S46+T46)*90%-S101,0)),(S46+T46/2)*$A101),MAX((T46+S46)*90%-S101,0)/T$113),0)</f>
        <v>1.3989114788061918E-2</v>
      </c>
      <c r="U101" s="43">
        <f t="shared" si="46"/>
        <v>0</v>
      </c>
      <c r="V101" s="44"/>
      <c r="W101" s="45">
        <f t="shared" si="53"/>
        <v>0.48961901758216581</v>
      </c>
    </row>
    <row r="102" spans="1:23" x14ac:dyDescent="0.3">
      <c r="A102" s="126">
        <f t="shared" si="37"/>
        <v>5.28E-2</v>
      </c>
      <c r="B102" s="41">
        <f t="shared" si="54"/>
        <v>8</v>
      </c>
      <c r="C102" s="82" t="s">
        <v>7</v>
      </c>
      <c r="D102" s="45">
        <f t="shared" si="38"/>
        <v>0</v>
      </c>
      <c r="E102" s="43">
        <f t="shared" si="39"/>
        <v>0</v>
      </c>
      <c r="F102" s="43">
        <f t="shared" si="40"/>
        <v>0</v>
      </c>
      <c r="G102" s="44"/>
      <c r="H102" s="45">
        <f t="shared" si="47"/>
        <v>0</v>
      </c>
      <c r="I102" s="45">
        <f t="shared" si="48"/>
        <v>0</v>
      </c>
      <c r="J102" s="43">
        <f t="shared" si="41"/>
        <v>0</v>
      </c>
      <c r="K102" s="43">
        <f t="shared" si="42"/>
        <v>0</v>
      </c>
      <c r="L102" s="44"/>
      <c r="M102" s="45">
        <f t="shared" si="49"/>
        <v>0</v>
      </c>
      <c r="N102" s="45">
        <f t="shared" si="50"/>
        <v>0</v>
      </c>
      <c r="O102" s="43">
        <f t="shared" si="43"/>
        <v>0</v>
      </c>
      <c r="P102" s="43">
        <f t="shared" si="44"/>
        <v>0</v>
      </c>
      <c r="Q102" s="44"/>
      <c r="R102" s="45">
        <f t="shared" si="51"/>
        <v>0</v>
      </c>
      <c r="S102" s="45">
        <f t="shared" si="52"/>
        <v>0</v>
      </c>
      <c r="T102" s="43">
        <f t="shared" si="45"/>
        <v>0</v>
      </c>
      <c r="U102" s="43">
        <f t="shared" si="46"/>
        <v>0</v>
      </c>
      <c r="V102" s="44"/>
      <c r="W102" s="45">
        <f t="shared" si="53"/>
        <v>0</v>
      </c>
    </row>
    <row r="103" spans="1:23" x14ac:dyDescent="0.3">
      <c r="A103" s="126">
        <f t="shared" si="37"/>
        <v>5.28E-2</v>
      </c>
      <c r="B103" s="41">
        <f t="shared" si="54"/>
        <v>9</v>
      </c>
      <c r="C103" s="82" t="s">
        <v>8</v>
      </c>
      <c r="D103" s="45">
        <f t="shared" si="38"/>
        <v>5.8831142819107054</v>
      </c>
      <c r="E103" s="43">
        <f t="shared" si="39"/>
        <v>0.50552139595247825</v>
      </c>
      <c r="F103" s="43">
        <f t="shared" si="40"/>
        <v>0</v>
      </c>
      <c r="G103" s="44"/>
      <c r="H103" s="45">
        <f t="shared" si="47"/>
        <v>6.3886356778631832</v>
      </c>
      <c r="I103" s="45">
        <f t="shared" si="48"/>
        <v>6.3886356778631832</v>
      </c>
      <c r="J103" s="43">
        <f t="shared" si="41"/>
        <v>0.50552139595247836</v>
      </c>
      <c r="K103" s="43">
        <f t="shared" si="42"/>
        <v>0</v>
      </c>
      <c r="L103" s="44"/>
      <c r="M103" s="45">
        <f t="shared" si="49"/>
        <v>6.8941570738156619</v>
      </c>
      <c r="N103" s="45">
        <f t="shared" si="50"/>
        <v>6.8941570738156619</v>
      </c>
      <c r="O103" s="43">
        <f t="shared" si="43"/>
        <v>0.50552139595247825</v>
      </c>
      <c r="P103" s="43">
        <f t="shared" si="44"/>
        <v>0</v>
      </c>
      <c r="Q103" s="44"/>
      <c r="R103" s="45">
        <f t="shared" si="51"/>
        <v>7.3996784697681406</v>
      </c>
      <c r="S103" s="45">
        <f t="shared" si="52"/>
        <v>7.3996784697681406</v>
      </c>
      <c r="T103" s="43">
        <f t="shared" si="45"/>
        <v>0.5055213959524778</v>
      </c>
      <c r="U103" s="43">
        <f t="shared" si="46"/>
        <v>0</v>
      </c>
      <c r="V103" s="44"/>
      <c r="W103" s="45">
        <f t="shared" si="53"/>
        <v>7.9051998657206184</v>
      </c>
    </row>
    <row r="104" spans="1:23" x14ac:dyDescent="0.3">
      <c r="A104" s="126">
        <f t="shared" si="37"/>
        <v>9.5000000000000001E-2</v>
      </c>
      <c r="B104" s="41">
        <f t="shared" si="54"/>
        <v>10</v>
      </c>
      <c r="C104" s="82" t="s">
        <v>9</v>
      </c>
      <c r="D104" s="45">
        <f t="shared" si="38"/>
        <v>3.1912623281072139</v>
      </c>
      <c r="E104" s="43">
        <f t="shared" si="39"/>
        <v>6.3880469905617243E-3</v>
      </c>
      <c r="F104" s="43">
        <f t="shared" si="40"/>
        <v>0</v>
      </c>
      <c r="G104" s="44"/>
      <c r="H104" s="45">
        <f t="shared" si="47"/>
        <v>3.1976503750977754</v>
      </c>
      <c r="I104" s="45">
        <f t="shared" si="48"/>
        <v>3.1976503750977754</v>
      </c>
      <c r="J104" s="43">
        <f t="shared" si="41"/>
        <v>6.388046990561798E-3</v>
      </c>
      <c r="K104" s="43">
        <f t="shared" si="42"/>
        <v>0</v>
      </c>
      <c r="L104" s="44"/>
      <c r="M104" s="45">
        <f t="shared" si="49"/>
        <v>3.2040384220883373</v>
      </c>
      <c r="N104" s="45">
        <f t="shared" si="50"/>
        <v>3.2040384220883373</v>
      </c>
      <c r="O104" s="43">
        <f t="shared" si="43"/>
        <v>6.3880469905617243E-3</v>
      </c>
      <c r="P104" s="43">
        <f t="shared" si="44"/>
        <v>0</v>
      </c>
      <c r="Q104" s="44"/>
      <c r="R104" s="45">
        <f t="shared" si="51"/>
        <v>3.2104264690788993</v>
      </c>
      <c r="S104" s="45">
        <f t="shared" si="52"/>
        <v>3.2104264690788993</v>
      </c>
      <c r="T104" s="43">
        <f t="shared" si="45"/>
        <v>6.3880469905615023E-3</v>
      </c>
      <c r="U104" s="43">
        <f t="shared" si="46"/>
        <v>0</v>
      </c>
      <c r="V104" s="44"/>
      <c r="W104" s="45">
        <f t="shared" si="53"/>
        <v>3.2168145160694608</v>
      </c>
    </row>
    <row r="105" spans="1:23" x14ac:dyDescent="0.3">
      <c r="A105" s="126">
        <f t="shared" si="37"/>
        <v>6.3299999999999995E-2</v>
      </c>
      <c r="B105" s="41">
        <f t="shared" si="54"/>
        <v>11</v>
      </c>
      <c r="C105" s="82" t="s">
        <v>10</v>
      </c>
      <c r="D105" s="45">
        <f t="shared" si="38"/>
        <v>4.0865019258011719</v>
      </c>
      <c r="E105" s="43">
        <f t="shared" si="39"/>
        <v>4.5887772346366651E-2</v>
      </c>
      <c r="F105" s="43">
        <f t="shared" si="40"/>
        <v>0</v>
      </c>
      <c r="G105" s="44"/>
      <c r="H105" s="45">
        <f t="shared" si="47"/>
        <v>4.1323896981475388</v>
      </c>
      <c r="I105" s="45">
        <f t="shared" si="48"/>
        <v>4.1323896981475388</v>
      </c>
      <c r="J105" s="43">
        <f t="shared" si="41"/>
        <v>4.5887772346366575E-2</v>
      </c>
      <c r="K105" s="43">
        <f t="shared" si="42"/>
        <v>0</v>
      </c>
      <c r="L105" s="44"/>
      <c r="M105" s="45">
        <f t="shared" si="49"/>
        <v>4.1782774704939056</v>
      </c>
      <c r="N105" s="45">
        <f t="shared" si="50"/>
        <v>4.1782774704939056</v>
      </c>
      <c r="O105" s="43">
        <f t="shared" si="43"/>
        <v>4.5887772346366429E-2</v>
      </c>
      <c r="P105" s="43">
        <f t="shared" si="44"/>
        <v>0</v>
      </c>
      <c r="Q105" s="44"/>
      <c r="R105" s="45">
        <f t="shared" si="51"/>
        <v>4.2241652428402716</v>
      </c>
      <c r="S105" s="45">
        <f t="shared" si="52"/>
        <v>4.2241652428402716</v>
      </c>
      <c r="T105" s="43">
        <f t="shared" si="45"/>
        <v>4.5887772346366873E-2</v>
      </c>
      <c r="U105" s="43">
        <f t="shared" si="46"/>
        <v>0</v>
      </c>
      <c r="V105" s="44"/>
      <c r="W105" s="45">
        <f t="shared" si="53"/>
        <v>4.2700530151866385</v>
      </c>
    </row>
    <row r="106" spans="1:23" x14ac:dyDescent="0.3">
      <c r="A106" s="126">
        <f t="shared" si="37"/>
        <v>6.3299999999999995E-2</v>
      </c>
      <c r="B106" s="41">
        <f t="shared" si="54"/>
        <v>12</v>
      </c>
      <c r="C106" s="82" t="s">
        <v>11</v>
      </c>
      <c r="D106" s="45">
        <f t="shared" si="38"/>
        <v>3.1123309783794291</v>
      </c>
      <c r="E106" s="43">
        <f t="shared" si="39"/>
        <v>0.10087934809547039</v>
      </c>
      <c r="F106" s="43">
        <f t="shared" si="40"/>
        <v>0</v>
      </c>
      <c r="G106" s="44"/>
      <c r="H106" s="45">
        <f t="shared" si="47"/>
        <v>3.2132103264748997</v>
      </c>
      <c r="I106" s="45">
        <f t="shared" si="48"/>
        <v>3.2132103264748997</v>
      </c>
      <c r="J106" s="43">
        <f t="shared" si="41"/>
        <v>0.10087934809547032</v>
      </c>
      <c r="K106" s="43">
        <f t="shared" si="42"/>
        <v>0</v>
      </c>
      <c r="L106" s="44"/>
      <c r="M106" s="45">
        <f t="shared" si="49"/>
        <v>3.3140896745703698</v>
      </c>
      <c r="N106" s="45">
        <f t="shared" si="50"/>
        <v>3.3140896745703698</v>
      </c>
      <c r="O106" s="43">
        <f t="shared" si="43"/>
        <v>0.10087934809547039</v>
      </c>
      <c r="P106" s="43">
        <f t="shared" si="44"/>
        <v>0</v>
      </c>
      <c r="Q106" s="44"/>
      <c r="R106" s="45">
        <f t="shared" si="51"/>
        <v>3.41496902266584</v>
      </c>
      <c r="S106" s="45">
        <f t="shared" si="52"/>
        <v>3.41496902266584</v>
      </c>
      <c r="T106" s="43">
        <f t="shared" si="45"/>
        <v>0.10087934809547061</v>
      </c>
      <c r="U106" s="43">
        <f t="shared" si="46"/>
        <v>0</v>
      </c>
      <c r="V106" s="44"/>
      <c r="W106" s="45">
        <f t="shared" si="53"/>
        <v>3.5158483707613106</v>
      </c>
    </row>
    <row r="107" spans="1:23" x14ac:dyDescent="0.3">
      <c r="A107" s="126">
        <f t="shared" si="37"/>
        <v>6.3299999999999995E-2</v>
      </c>
      <c r="B107" s="41">
        <f t="shared" si="54"/>
        <v>13</v>
      </c>
      <c r="C107" s="28" t="s">
        <v>12</v>
      </c>
      <c r="D107" s="45">
        <f t="shared" si="38"/>
        <v>0</v>
      </c>
      <c r="E107" s="43">
        <f t="shared" si="39"/>
        <v>0</v>
      </c>
      <c r="F107" s="43">
        <f t="shared" si="40"/>
        <v>0</v>
      </c>
      <c r="G107" s="44"/>
      <c r="H107" s="45">
        <f t="shared" si="47"/>
        <v>0</v>
      </c>
      <c r="I107" s="45">
        <f t="shared" si="48"/>
        <v>0</v>
      </c>
      <c r="J107" s="43">
        <f t="shared" si="41"/>
        <v>0</v>
      </c>
      <c r="K107" s="43">
        <f t="shared" si="42"/>
        <v>0</v>
      </c>
      <c r="L107" s="44"/>
      <c r="M107" s="45">
        <f t="shared" si="49"/>
        <v>0</v>
      </c>
      <c r="N107" s="45">
        <f t="shared" si="50"/>
        <v>0</v>
      </c>
      <c r="O107" s="43">
        <f t="shared" si="43"/>
        <v>0</v>
      </c>
      <c r="P107" s="43">
        <f t="shared" si="44"/>
        <v>0</v>
      </c>
      <c r="Q107" s="44"/>
      <c r="R107" s="45">
        <f t="shared" si="51"/>
        <v>0</v>
      </c>
      <c r="S107" s="45">
        <f t="shared" si="52"/>
        <v>0</v>
      </c>
      <c r="T107" s="43">
        <f t="shared" si="45"/>
        <v>0</v>
      </c>
      <c r="U107" s="43">
        <f t="shared" si="46"/>
        <v>0</v>
      </c>
      <c r="V107" s="44"/>
      <c r="W107" s="45">
        <f t="shared" si="53"/>
        <v>0</v>
      </c>
    </row>
    <row r="108" spans="1:23" x14ac:dyDescent="0.3">
      <c r="A108" s="126">
        <f t="shared" si="37"/>
        <v>0.15</v>
      </c>
      <c r="B108" s="41">
        <f t="shared" si="54"/>
        <v>14</v>
      </c>
      <c r="C108" s="28" t="s">
        <v>13</v>
      </c>
      <c r="D108" s="45">
        <f t="shared" si="38"/>
        <v>0</v>
      </c>
      <c r="E108" s="43">
        <f>IF((IFERROR(D108/((D53+E53)*100%),0))&lt;70%,MIN((MAX((D53+E53)*100%-D108,0)),(D53+E53/2)*$A108),MAX((E53+D53)*100%-D108,0)/E$113)</f>
        <v>0</v>
      </c>
      <c r="F108" s="43">
        <f t="shared" si="40"/>
        <v>0</v>
      </c>
      <c r="G108" s="44"/>
      <c r="H108" s="45">
        <f t="shared" si="47"/>
        <v>0</v>
      </c>
      <c r="I108" s="45">
        <f t="shared" si="48"/>
        <v>0</v>
      </c>
      <c r="J108" s="43">
        <f>IF((IFERROR(I108/((I53+J53)*100%),0))&lt;70%,MIN((MAX((I53+J53)*100%-I108,0)),(I53+J53/2)*$A108),MAX((J53+I53)*100%-I108,0)/J$113)</f>
        <v>0</v>
      </c>
      <c r="K108" s="43">
        <f t="shared" si="42"/>
        <v>0</v>
      </c>
      <c r="L108" s="44"/>
      <c r="M108" s="45">
        <f t="shared" si="49"/>
        <v>0</v>
      </c>
      <c r="N108" s="45">
        <f t="shared" si="50"/>
        <v>0</v>
      </c>
      <c r="O108" s="43">
        <f>IF((IFERROR(N108/((N53+O53)*100%),0))&lt;70%,MIN((MAX((N53+O53)*100%-N108,0)),(N53+O53/2)*$A108),MAX((O53+N53)*100%-N108,0)/O$113)</f>
        <v>0</v>
      </c>
      <c r="P108" s="43">
        <f t="shared" si="44"/>
        <v>0</v>
      </c>
      <c r="Q108" s="44"/>
      <c r="R108" s="45">
        <f t="shared" si="51"/>
        <v>0</v>
      </c>
      <c r="S108" s="45">
        <f t="shared" si="52"/>
        <v>0</v>
      </c>
      <c r="T108" s="43">
        <f>IF((IFERROR(S108/((S53+T53)*100%),0))&lt;70%,MIN((MAX((S53+T53)*100%-S108,0)),(S53+T53/2)*$A108),MAX((T53+S53)*100%-S108,0)/T$113)</f>
        <v>0</v>
      </c>
      <c r="U108" s="43">
        <f t="shared" si="46"/>
        <v>0</v>
      </c>
      <c r="V108" s="44"/>
      <c r="W108" s="45">
        <f t="shared" si="53"/>
        <v>0</v>
      </c>
    </row>
    <row r="109" spans="1:23" x14ac:dyDescent="0.3">
      <c r="A109" s="126">
        <f t="shared" si="37"/>
        <v>0.3</v>
      </c>
      <c r="B109" s="41">
        <f t="shared" si="54"/>
        <v>15</v>
      </c>
      <c r="C109" s="28" t="s">
        <v>14</v>
      </c>
      <c r="D109" s="45">
        <f t="shared" si="38"/>
        <v>0</v>
      </c>
      <c r="E109" s="43">
        <f>IF((IFERROR(D109/((D54+E54)*100%),0))&lt;70%,MIN((MAX((D54+E54)*100%-D109,0)),(D54+E54/2)*$A109),MAX((E54+D54)*100%-D109,0)/E$113)</f>
        <v>0</v>
      </c>
      <c r="F109" s="43">
        <f t="shared" si="40"/>
        <v>0</v>
      </c>
      <c r="G109" s="44"/>
      <c r="H109" s="45">
        <f t="shared" si="47"/>
        <v>0</v>
      </c>
      <c r="I109" s="45">
        <f t="shared" si="48"/>
        <v>0</v>
      </c>
      <c r="J109" s="43">
        <f>IF((IFERROR(I109/((I54+J54)*100%),0))&lt;70%,MIN((MAX((I54+J54)*100%-I109,0)),(I54+J54/2)*$A109),MAX((J54+I54)*100%-I109,0)/J$113)</f>
        <v>0</v>
      </c>
      <c r="K109" s="43">
        <f t="shared" si="42"/>
        <v>0</v>
      </c>
      <c r="L109" s="44"/>
      <c r="M109" s="45">
        <f t="shared" si="49"/>
        <v>0</v>
      </c>
      <c r="N109" s="45">
        <f t="shared" si="50"/>
        <v>0</v>
      </c>
      <c r="O109" s="43">
        <f>IF((IFERROR(N109/((N54+O54)*100%),0))&lt;70%,MIN((MAX((N54+O54)*100%-N109,0)),(N54+O54/2)*$A109),MAX((O54+N54)*100%-N109,0)/O$113)</f>
        <v>0</v>
      </c>
      <c r="P109" s="43">
        <f t="shared" si="44"/>
        <v>0</v>
      </c>
      <c r="Q109" s="44"/>
      <c r="R109" s="45">
        <f t="shared" si="51"/>
        <v>0</v>
      </c>
      <c r="S109" s="45">
        <f t="shared" si="52"/>
        <v>0</v>
      </c>
      <c r="T109" s="43">
        <f>IF((IFERROR(S109/((S54+T54)*100%),0))&lt;70%,MIN((MAX((S54+T54)*100%-S109,0)),(S54+T54/2)*$A109),MAX((T54+S54)*100%-S109,0)/T$113)</f>
        <v>0</v>
      </c>
      <c r="U109" s="43">
        <f t="shared" si="46"/>
        <v>0</v>
      </c>
      <c r="V109" s="44"/>
      <c r="W109" s="45">
        <f t="shared" si="53"/>
        <v>0</v>
      </c>
    </row>
    <row r="110" spans="1:23" x14ac:dyDescent="0.3">
      <c r="A110" s="126">
        <f t="shared" si="37"/>
        <v>0.3</v>
      </c>
      <c r="B110" s="41">
        <f t="shared" si="54"/>
        <v>16</v>
      </c>
      <c r="C110" s="28" t="s">
        <v>15</v>
      </c>
      <c r="D110" s="45">
        <f t="shared" si="38"/>
        <v>82.466694211087727</v>
      </c>
      <c r="E110" s="43">
        <f>IF((IFERROR(D110/((D55+E55)*100%),0))&lt;70%,MIN((MAX((D55+E55)*100%-D110,0)),(D55+E55/2)*$A110),MAX((E55+D55)*100%-D110,0)/E$113)</f>
        <v>0.98762508037230745</v>
      </c>
      <c r="F110" s="43">
        <f t="shared" si="40"/>
        <v>0</v>
      </c>
      <c r="G110" s="44"/>
      <c r="H110" s="45">
        <f t="shared" si="47"/>
        <v>83.454319291460038</v>
      </c>
      <c r="I110" s="45">
        <f t="shared" si="48"/>
        <v>83.454319291460038</v>
      </c>
      <c r="J110" s="43">
        <f>IF((IFERROR(I110/((I55+J55)*100%),0))&lt;70%,MIN((MAX((I55+J55)*100%-I110,0)),(I55+J55/2)*$A110),MAX((J55+I55)*100%-I110,0)/J$113)</f>
        <v>0.98762508037230623</v>
      </c>
      <c r="K110" s="43">
        <f t="shared" si="42"/>
        <v>0</v>
      </c>
      <c r="L110" s="44"/>
      <c r="M110" s="45">
        <f t="shared" si="49"/>
        <v>84.441944371832349</v>
      </c>
      <c r="N110" s="45">
        <f t="shared" si="50"/>
        <v>84.441944371832349</v>
      </c>
      <c r="O110" s="43">
        <f>IFERROR(IF((IFERROR(N110/((N55+O55)*100%),0))&lt;70%,MIN((MAX((N55+O55)*100%-N110,0)),(N55+O55/2)*$A110),MAX((O55+N55)*100%-N110,0)/O$113),0)</f>
        <v>0.9876250803723039</v>
      </c>
      <c r="P110" s="43">
        <f t="shared" si="44"/>
        <v>0</v>
      </c>
      <c r="Q110" s="44"/>
      <c r="R110" s="45">
        <f t="shared" si="51"/>
        <v>85.429569452204646</v>
      </c>
      <c r="S110" s="45">
        <f t="shared" si="52"/>
        <v>85.429569452204646</v>
      </c>
      <c r="T110" s="43">
        <f>IFERROR(IF((IFERROR(S110/((S55+T55)*100%),0))&lt;70%,MIN((MAX((S55+T55)*100%-S110,0)),(S55+T55/2)*$A110),MAX((T55+S55)*100%-S110,0)/T$113),0)</f>
        <v>0.987625080372311</v>
      </c>
      <c r="U110" s="43">
        <f t="shared" si="46"/>
        <v>0</v>
      </c>
      <c r="V110" s="44"/>
      <c r="W110" s="45">
        <f t="shared" si="53"/>
        <v>86.417194532576957</v>
      </c>
    </row>
    <row r="111" spans="1:23" x14ac:dyDescent="0.3">
      <c r="A111" s="126">
        <f t="shared" si="37"/>
        <v>3.3399999999999999E-2</v>
      </c>
      <c r="B111" s="41">
        <f t="shared" si="54"/>
        <v>17</v>
      </c>
      <c r="C111" s="28" t="s">
        <v>16</v>
      </c>
      <c r="D111" s="45">
        <f t="shared" si="38"/>
        <v>38.752378999763451</v>
      </c>
      <c r="E111" s="43">
        <f t="shared" si="39"/>
        <v>0</v>
      </c>
      <c r="F111" s="43">
        <f>IFERROR(IF(D111=0,0,D111/D56*F56),0)</f>
        <v>0</v>
      </c>
      <c r="G111" s="44"/>
      <c r="H111" s="45">
        <f t="shared" si="47"/>
        <v>38.752378999763451</v>
      </c>
      <c r="I111" s="45">
        <f t="shared" si="48"/>
        <v>38.752378999763451</v>
      </c>
      <c r="J111" s="43">
        <f t="shared" si="41"/>
        <v>0</v>
      </c>
      <c r="K111" s="43">
        <f>IFERROR(IF(I111=0,0,I111/I56*K56),0)</f>
        <v>0</v>
      </c>
      <c r="L111" s="44"/>
      <c r="M111" s="45">
        <f t="shared" si="49"/>
        <v>38.752378999763451</v>
      </c>
      <c r="N111" s="45">
        <f t="shared" si="50"/>
        <v>38.752378999763451</v>
      </c>
      <c r="O111" s="43">
        <f t="shared" si="43"/>
        <v>0</v>
      </c>
      <c r="P111" s="43">
        <f>IFERROR(IF(N111=0,0,N111/N56*P56),0)</f>
        <v>0</v>
      </c>
      <c r="Q111" s="44"/>
      <c r="R111" s="45">
        <f t="shared" si="51"/>
        <v>38.752378999763451</v>
      </c>
      <c r="S111" s="45">
        <f t="shared" si="52"/>
        <v>38.752378999763451</v>
      </c>
      <c r="T111" s="43">
        <f t="shared" si="45"/>
        <v>0</v>
      </c>
      <c r="U111" s="43">
        <f>IFERROR(IF(S111=0,0,S111/S56*U56),0)</f>
        <v>0</v>
      </c>
      <c r="V111" s="44"/>
      <c r="W111" s="45">
        <f t="shared" si="53"/>
        <v>38.752378999763451</v>
      </c>
    </row>
    <row r="112" spans="1:23" ht="16" x14ac:dyDescent="0.3">
      <c r="B112" s="34"/>
      <c r="C112" s="35" t="s">
        <v>17</v>
      </c>
      <c r="D112" s="119">
        <f t="shared" ref="D112:W112" si="55">SUM(D95:D111)</f>
        <v>270.57932096256997</v>
      </c>
      <c r="E112" s="119">
        <f t="shared" si="55"/>
        <v>4.0428140716549459</v>
      </c>
      <c r="F112" s="119">
        <f t="shared" si="55"/>
        <v>0</v>
      </c>
      <c r="G112" s="119">
        <f t="shared" si="55"/>
        <v>0</v>
      </c>
      <c r="H112" s="119">
        <f t="shared" si="55"/>
        <v>274.62213503422493</v>
      </c>
      <c r="I112" s="119">
        <f t="shared" si="55"/>
        <v>274.62213503422493</v>
      </c>
      <c r="J112" s="119">
        <f t="shared" si="55"/>
        <v>4.0428140716549441</v>
      </c>
      <c r="K112" s="119">
        <f t="shared" si="55"/>
        <v>0</v>
      </c>
      <c r="L112" s="119">
        <f t="shared" si="55"/>
        <v>0</v>
      </c>
      <c r="M112" s="119">
        <f t="shared" si="55"/>
        <v>278.66494910587983</v>
      </c>
      <c r="N112" s="119">
        <f t="shared" si="55"/>
        <v>278.66494910587983</v>
      </c>
      <c r="O112" s="119">
        <f t="shared" si="55"/>
        <v>4.042814071654945</v>
      </c>
      <c r="P112" s="119">
        <f t="shared" si="55"/>
        <v>0</v>
      </c>
      <c r="Q112" s="119">
        <f t="shared" si="55"/>
        <v>0</v>
      </c>
      <c r="R112" s="119">
        <f t="shared" si="55"/>
        <v>282.70776317753479</v>
      </c>
      <c r="S112" s="119">
        <f t="shared" si="55"/>
        <v>282.70776317753479</v>
      </c>
      <c r="T112" s="119">
        <f t="shared" si="55"/>
        <v>4.0428140716549628</v>
      </c>
      <c r="U112" s="119">
        <f t="shared" si="55"/>
        <v>0</v>
      </c>
      <c r="V112" s="119">
        <f t="shared" si="55"/>
        <v>0</v>
      </c>
      <c r="W112" s="119">
        <f t="shared" si="55"/>
        <v>286.75057724918975</v>
      </c>
    </row>
    <row r="113" spans="2:23" ht="16" x14ac:dyDescent="0.3">
      <c r="B113" s="38"/>
      <c r="C113" s="51" t="s">
        <v>87</v>
      </c>
      <c r="D113" s="38"/>
      <c r="E113" s="35">
        <f>T86-1</f>
        <v>4</v>
      </c>
      <c r="F113" s="38"/>
      <c r="G113" s="38"/>
      <c r="H113" s="38"/>
      <c r="I113" s="38"/>
      <c r="J113" s="35">
        <f>E113-1</f>
        <v>3</v>
      </c>
      <c r="K113" s="38"/>
      <c r="L113" s="38"/>
      <c r="M113" s="38"/>
      <c r="O113" s="35">
        <f>J113-1</f>
        <v>2</v>
      </c>
      <c r="T113" s="35">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16"/>
      <c r="N117" s="16"/>
      <c r="O117" s="15"/>
      <c r="P117" s="15"/>
      <c r="Q117" s="15"/>
      <c r="R117" s="20" t="s">
        <v>22</v>
      </c>
    </row>
    <row r="118" spans="2:23" ht="15" customHeight="1" x14ac:dyDescent="0.3">
      <c r="B118" s="148" t="s">
        <v>23</v>
      </c>
      <c r="C118" s="148" t="s">
        <v>18</v>
      </c>
      <c r="D118" s="141" t="s">
        <v>24</v>
      </c>
      <c r="E118" s="142"/>
      <c r="F118" s="142"/>
      <c r="G118" s="142"/>
      <c r="H118" s="143"/>
      <c r="I118" s="144" t="s">
        <v>25</v>
      </c>
      <c r="J118" s="144"/>
      <c r="K118" s="144"/>
      <c r="L118" s="144"/>
      <c r="M118" s="144"/>
      <c r="N118" s="148" t="s">
        <v>26</v>
      </c>
      <c r="O118" s="148"/>
      <c r="P118" s="148"/>
      <c r="Q118" s="148"/>
      <c r="R118" s="148"/>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6" t="s">
        <v>29</v>
      </c>
      <c r="O119" s="147"/>
      <c r="P119" s="147"/>
      <c r="Q119" s="147"/>
      <c r="R119" s="147"/>
      <c r="S119" s="146" t="s">
        <v>30</v>
      </c>
      <c r="T119" s="147"/>
      <c r="U119" s="147"/>
      <c r="V119" s="147"/>
      <c r="W119" s="147"/>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x14ac:dyDescent="0.3">
      <c r="B121" s="25"/>
      <c r="C121" s="25"/>
      <c r="D121" s="25" t="s">
        <v>36</v>
      </c>
      <c r="E121" s="25" t="s">
        <v>37</v>
      </c>
      <c r="F121" s="25" t="s">
        <v>38</v>
      </c>
      <c r="G121" s="25" t="s">
        <v>39</v>
      </c>
      <c r="H121" s="25" t="s">
        <v>40</v>
      </c>
      <c r="I121" s="25" t="s">
        <v>41</v>
      </c>
      <c r="J121" s="25" t="s">
        <v>42</v>
      </c>
      <c r="K121" s="25" t="s">
        <v>43</v>
      </c>
      <c r="L121" s="25" t="s">
        <v>44</v>
      </c>
      <c r="M121" s="25" t="s">
        <v>45</v>
      </c>
      <c r="N121" s="25" t="s">
        <v>46</v>
      </c>
      <c r="O121" s="25" t="s">
        <v>47</v>
      </c>
      <c r="P121" s="25" t="s">
        <v>48</v>
      </c>
      <c r="Q121" s="25" t="s">
        <v>49</v>
      </c>
      <c r="R121" s="25" t="s">
        <v>50</v>
      </c>
      <c r="S121" s="25" t="s">
        <v>61</v>
      </c>
      <c r="T121" s="25" t="s">
        <v>62</v>
      </c>
      <c r="U121" s="25" t="s">
        <v>63</v>
      </c>
      <c r="V121" s="25" t="s">
        <v>64</v>
      </c>
      <c r="W121" s="25" t="s">
        <v>65</v>
      </c>
    </row>
    <row r="122" spans="2:23" x14ac:dyDescent="0.3">
      <c r="B122" s="41">
        <v>1</v>
      </c>
      <c r="C122" s="82" t="s">
        <v>0</v>
      </c>
      <c r="D122" s="43">
        <f t="shared" ref="D122:G137" si="56">D14-D68</f>
        <v>4.3032215600586891E-2</v>
      </c>
      <c r="E122" s="43">
        <f t="shared" si="56"/>
        <v>0</v>
      </c>
      <c r="F122" s="43">
        <f t="shared" si="56"/>
        <v>0</v>
      </c>
      <c r="G122" s="43">
        <f t="shared" si="56"/>
        <v>0</v>
      </c>
      <c r="H122" s="43">
        <f>D122+E122-F122-G122</f>
        <v>4.3032215600586891E-2</v>
      </c>
      <c r="I122" s="43">
        <f t="shared" ref="I122:L137" si="57">I14-I68</f>
        <v>4.3032215600586891E-2</v>
      </c>
      <c r="J122" s="43">
        <f t="shared" si="57"/>
        <v>0</v>
      </c>
      <c r="K122" s="43">
        <f t="shared" si="57"/>
        <v>0</v>
      </c>
      <c r="L122" s="43">
        <f t="shared" si="57"/>
        <v>0</v>
      </c>
      <c r="M122" s="45">
        <f>I122+J122-K122-L122</f>
        <v>4.3032215600586891E-2</v>
      </c>
      <c r="N122" s="43">
        <f t="shared" ref="N122:Q137" si="58">N14-N68</f>
        <v>4.3032215600586891E-2</v>
      </c>
      <c r="O122" s="43">
        <f t="shared" si="58"/>
        <v>0</v>
      </c>
      <c r="P122" s="43">
        <f t="shared" si="58"/>
        <v>0</v>
      </c>
      <c r="Q122" s="43">
        <f t="shared" si="58"/>
        <v>0</v>
      </c>
      <c r="R122" s="45">
        <f>N122+O122-P122-Q122</f>
        <v>4.3032215600586891E-2</v>
      </c>
      <c r="S122" s="130">
        <f t="shared" ref="S122:V137" si="59">S14-S68</f>
        <v>4.3032215600586891E-2</v>
      </c>
      <c r="T122" s="130">
        <f t="shared" si="59"/>
        <v>0</v>
      </c>
      <c r="U122" s="130">
        <f t="shared" si="59"/>
        <v>0</v>
      </c>
      <c r="V122" s="130">
        <f t="shared" si="59"/>
        <v>0</v>
      </c>
      <c r="W122" s="43">
        <f>S122+T122-U122-V122</f>
        <v>4.3032215600586891E-2</v>
      </c>
    </row>
    <row r="123" spans="2:23" x14ac:dyDescent="0.3">
      <c r="B123" s="41">
        <f>B122+1</f>
        <v>2</v>
      </c>
      <c r="C123" s="82" t="s">
        <v>1</v>
      </c>
      <c r="D123" s="43">
        <f t="shared" si="56"/>
        <v>10.062442342402164</v>
      </c>
      <c r="E123" s="43">
        <f t="shared" si="56"/>
        <v>-0.97447128590195431</v>
      </c>
      <c r="F123" s="43">
        <f t="shared" si="56"/>
        <v>0</v>
      </c>
      <c r="G123" s="43">
        <f t="shared" si="56"/>
        <v>0</v>
      </c>
      <c r="H123" s="43">
        <f t="shared" ref="H123:H138" si="60">D123+E123-F123-G123</f>
        <v>9.0879710565002103</v>
      </c>
      <c r="I123" s="43">
        <f t="shared" si="57"/>
        <v>9.0879710565002085</v>
      </c>
      <c r="J123" s="43">
        <f t="shared" si="57"/>
        <v>-0.55684073480111651</v>
      </c>
      <c r="K123" s="43">
        <f t="shared" si="57"/>
        <v>0</v>
      </c>
      <c r="L123" s="43">
        <f t="shared" si="57"/>
        <v>0</v>
      </c>
      <c r="M123" s="45">
        <f t="shared" ref="M123:M138" si="61">I123+J123-K123-L123</f>
        <v>8.5311303216990915</v>
      </c>
      <c r="N123" s="43">
        <f t="shared" si="58"/>
        <v>8.531130321699095</v>
      </c>
      <c r="O123" s="43">
        <f t="shared" si="58"/>
        <v>-0.55684073480111707</v>
      </c>
      <c r="P123" s="43">
        <f t="shared" si="58"/>
        <v>0</v>
      </c>
      <c r="Q123" s="43">
        <f t="shared" si="58"/>
        <v>0</v>
      </c>
      <c r="R123" s="45">
        <f t="shared" ref="R123:R138" si="62">N123+O123-P123-Q123</f>
        <v>7.974289586897978</v>
      </c>
      <c r="S123" s="130">
        <f t="shared" si="59"/>
        <v>7.9742895868979815</v>
      </c>
      <c r="T123" s="130">
        <f t="shared" si="59"/>
        <v>-0.55684073480111773</v>
      </c>
      <c r="U123" s="130">
        <f t="shared" si="59"/>
        <v>0</v>
      </c>
      <c r="V123" s="130">
        <f t="shared" si="59"/>
        <v>0</v>
      </c>
      <c r="W123" s="43">
        <f t="shared" ref="W123:W138" si="63">S123+T123-U123-V123</f>
        <v>7.4174488520968636</v>
      </c>
    </row>
    <row r="124" spans="2:23" ht="28" x14ac:dyDescent="0.3">
      <c r="B124" s="41">
        <f t="shared" ref="B124:B138" si="64">B123+1</f>
        <v>3</v>
      </c>
      <c r="C124" s="118" t="s">
        <v>2</v>
      </c>
      <c r="D124" s="43">
        <f t="shared" si="56"/>
        <v>0</v>
      </c>
      <c r="E124" s="43">
        <f t="shared" si="56"/>
        <v>0</v>
      </c>
      <c r="F124" s="43">
        <f t="shared" si="56"/>
        <v>0</v>
      </c>
      <c r="G124" s="43">
        <f t="shared" si="56"/>
        <v>0</v>
      </c>
      <c r="H124" s="43">
        <f t="shared" si="60"/>
        <v>0</v>
      </c>
      <c r="I124" s="43">
        <f t="shared" si="57"/>
        <v>0</v>
      </c>
      <c r="J124" s="43">
        <f t="shared" si="57"/>
        <v>0</v>
      </c>
      <c r="K124" s="43">
        <f t="shared" si="57"/>
        <v>0</v>
      </c>
      <c r="L124" s="43">
        <f t="shared" si="57"/>
        <v>0</v>
      </c>
      <c r="M124" s="45">
        <f t="shared" si="61"/>
        <v>0</v>
      </c>
      <c r="N124" s="43">
        <f t="shared" si="58"/>
        <v>0</v>
      </c>
      <c r="O124" s="43">
        <f t="shared" si="58"/>
        <v>0</v>
      </c>
      <c r="P124" s="43">
        <f t="shared" si="58"/>
        <v>0</v>
      </c>
      <c r="Q124" s="43">
        <f t="shared" si="58"/>
        <v>0</v>
      </c>
      <c r="R124" s="45">
        <f t="shared" si="62"/>
        <v>0</v>
      </c>
      <c r="S124" s="130">
        <f t="shared" si="59"/>
        <v>0</v>
      </c>
      <c r="T124" s="130">
        <f t="shared" si="59"/>
        <v>0</v>
      </c>
      <c r="U124" s="130">
        <f t="shared" si="59"/>
        <v>0</v>
      </c>
      <c r="V124" s="130">
        <f t="shared" si="59"/>
        <v>0</v>
      </c>
      <c r="W124" s="43">
        <f t="shared" si="63"/>
        <v>0</v>
      </c>
    </row>
    <row r="125" spans="2:23" x14ac:dyDescent="0.3">
      <c r="B125" s="41">
        <f t="shared" si="64"/>
        <v>4</v>
      </c>
      <c r="C125" s="118" t="s">
        <v>3</v>
      </c>
      <c r="D125" s="43">
        <f t="shared" si="56"/>
        <v>0.92534534958835923</v>
      </c>
      <c r="E125" s="43">
        <f t="shared" si="56"/>
        <v>-0.10095613934154243</v>
      </c>
      <c r="F125" s="43">
        <f t="shared" si="56"/>
        <v>0</v>
      </c>
      <c r="G125" s="43">
        <f t="shared" si="56"/>
        <v>0</v>
      </c>
      <c r="H125" s="43">
        <f t="shared" si="60"/>
        <v>0.82438921024681677</v>
      </c>
      <c r="I125" s="43">
        <f t="shared" si="57"/>
        <v>0.82438921024681688</v>
      </c>
      <c r="J125" s="43">
        <f t="shared" si="57"/>
        <v>-5.7689222480881409E-2</v>
      </c>
      <c r="K125" s="43">
        <f t="shared" si="57"/>
        <v>0</v>
      </c>
      <c r="L125" s="43">
        <f t="shared" si="57"/>
        <v>0</v>
      </c>
      <c r="M125" s="45">
        <f t="shared" si="61"/>
        <v>0.76669998776593551</v>
      </c>
      <c r="N125" s="43">
        <f t="shared" si="58"/>
        <v>0.76669998776593529</v>
      </c>
      <c r="O125" s="43">
        <f t="shared" si="58"/>
        <v>-5.7689222480881375E-2</v>
      </c>
      <c r="P125" s="43">
        <f t="shared" si="58"/>
        <v>0</v>
      </c>
      <c r="Q125" s="43">
        <f t="shared" si="58"/>
        <v>0</v>
      </c>
      <c r="R125" s="45">
        <f t="shared" si="62"/>
        <v>0.70901076528505391</v>
      </c>
      <c r="S125" s="130">
        <f t="shared" si="59"/>
        <v>0.70901076528505413</v>
      </c>
      <c r="T125" s="130">
        <f t="shared" si="59"/>
        <v>-5.7689222480881416E-2</v>
      </c>
      <c r="U125" s="130">
        <f t="shared" si="59"/>
        <v>0</v>
      </c>
      <c r="V125" s="130">
        <f t="shared" si="59"/>
        <v>0</v>
      </c>
      <c r="W125" s="43">
        <f t="shared" si="63"/>
        <v>0.65132154280417276</v>
      </c>
    </row>
    <row r="126" spans="2:23" x14ac:dyDescent="0.3">
      <c r="B126" s="41">
        <f t="shared" si="64"/>
        <v>5</v>
      </c>
      <c r="C126" s="118" t="s">
        <v>4</v>
      </c>
      <c r="D126" s="43">
        <f t="shared" si="56"/>
        <v>14.446391160504362</v>
      </c>
      <c r="E126" s="43">
        <f t="shared" si="56"/>
        <v>-0.71531518379248216</v>
      </c>
      <c r="F126" s="43">
        <f t="shared" si="56"/>
        <v>0</v>
      </c>
      <c r="G126" s="43">
        <f t="shared" si="56"/>
        <v>0</v>
      </c>
      <c r="H126" s="43">
        <f t="shared" si="60"/>
        <v>13.73107597671188</v>
      </c>
      <c r="I126" s="43">
        <f t="shared" si="57"/>
        <v>13.73107597671188</v>
      </c>
      <c r="J126" s="43">
        <f t="shared" si="57"/>
        <v>-0.71531518379248216</v>
      </c>
      <c r="K126" s="43">
        <f t="shared" si="57"/>
        <v>0</v>
      </c>
      <c r="L126" s="43">
        <f t="shared" si="57"/>
        <v>0</v>
      </c>
      <c r="M126" s="45">
        <f t="shared" si="61"/>
        <v>13.015760792919398</v>
      </c>
      <c r="N126" s="43">
        <f t="shared" si="58"/>
        <v>13.015760792919398</v>
      </c>
      <c r="O126" s="43">
        <f t="shared" si="58"/>
        <v>-0.71531518379248216</v>
      </c>
      <c r="P126" s="43">
        <f t="shared" si="58"/>
        <v>0</v>
      </c>
      <c r="Q126" s="43">
        <f t="shared" si="58"/>
        <v>0</v>
      </c>
      <c r="R126" s="45">
        <f t="shared" si="62"/>
        <v>12.300445609126916</v>
      </c>
      <c r="S126" s="130">
        <f t="shared" si="59"/>
        <v>12.300445609126916</v>
      </c>
      <c r="T126" s="130">
        <f t="shared" si="59"/>
        <v>-0.71531518379248216</v>
      </c>
      <c r="U126" s="130">
        <f t="shared" si="59"/>
        <v>0</v>
      </c>
      <c r="V126" s="130">
        <f t="shared" si="59"/>
        <v>0</v>
      </c>
      <c r="W126" s="43">
        <f t="shared" si="63"/>
        <v>11.585130425334434</v>
      </c>
    </row>
    <row r="127" spans="2:23" x14ac:dyDescent="0.3">
      <c r="B127" s="41">
        <f t="shared" si="64"/>
        <v>6</v>
      </c>
      <c r="C127" s="82" t="s">
        <v>5</v>
      </c>
      <c r="D127" s="43">
        <f t="shared" si="56"/>
        <v>17.988140812030409</v>
      </c>
      <c r="E127" s="43">
        <f t="shared" si="56"/>
        <v>-1.8421868010616294</v>
      </c>
      <c r="F127" s="43">
        <f t="shared" si="56"/>
        <v>0</v>
      </c>
      <c r="G127" s="43">
        <f t="shared" si="56"/>
        <v>0</v>
      </c>
      <c r="H127" s="43">
        <f t="shared" si="60"/>
        <v>16.145954010968779</v>
      </c>
      <c r="I127" s="43">
        <f t="shared" si="57"/>
        <v>16.145954010968779</v>
      </c>
      <c r="J127" s="43">
        <f t="shared" si="57"/>
        <v>-1.0526781720352167</v>
      </c>
      <c r="K127" s="43">
        <f t="shared" si="57"/>
        <v>0</v>
      </c>
      <c r="L127" s="43">
        <f t="shared" si="57"/>
        <v>0</v>
      </c>
      <c r="M127" s="45">
        <f t="shared" si="61"/>
        <v>15.093275838933563</v>
      </c>
      <c r="N127" s="43">
        <f t="shared" si="58"/>
        <v>15.093275838933565</v>
      </c>
      <c r="O127" s="43">
        <f t="shared" si="58"/>
        <v>-1.0526781720352172</v>
      </c>
      <c r="P127" s="43">
        <f t="shared" si="58"/>
        <v>0</v>
      </c>
      <c r="Q127" s="43">
        <f t="shared" si="58"/>
        <v>0</v>
      </c>
      <c r="R127" s="45">
        <f t="shared" si="62"/>
        <v>14.040597666898348</v>
      </c>
      <c r="S127" s="130">
        <f t="shared" si="59"/>
        <v>14.04059766689835</v>
      </c>
      <c r="T127" s="130">
        <f t="shared" si="59"/>
        <v>-1.0526781720352176</v>
      </c>
      <c r="U127" s="130">
        <f t="shared" si="59"/>
        <v>0</v>
      </c>
      <c r="V127" s="130">
        <f t="shared" si="59"/>
        <v>0</v>
      </c>
      <c r="W127" s="43">
        <f t="shared" si="63"/>
        <v>12.987919494863132</v>
      </c>
    </row>
    <row r="128" spans="2:23" x14ac:dyDescent="0.3">
      <c r="B128" s="41">
        <f t="shared" si="64"/>
        <v>7</v>
      </c>
      <c r="C128" s="82" t="s">
        <v>6</v>
      </c>
      <c r="D128" s="43">
        <f t="shared" si="56"/>
        <v>0.25024972009755142</v>
      </c>
      <c r="E128" s="43">
        <f t="shared" si="56"/>
        <v>-9.792380351643315E-2</v>
      </c>
      <c r="F128" s="43">
        <f t="shared" si="56"/>
        <v>0</v>
      </c>
      <c r="G128" s="43">
        <f t="shared" si="56"/>
        <v>0</v>
      </c>
      <c r="H128" s="43">
        <f t="shared" si="60"/>
        <v>0.15232591658111827</v>
      </c>
      <c r="I128" s="43">
        <f t="shared" si="57"/>
        <v>0.15232591658111827</v>
      </c>
      <c r="J128" s="43">
        <f t="shared" si="57"/>
        <v>-1.3989114788061887E-2</v>
      </c>
      <c r="K128" s="43">
        <f t="shared" si="57"/>
        <v>0</v>
      </c>
      <c r="L128" s="43">
        <f t="shared" si="57"/>
        <v>0</v>
      </c>
      <c r="M128" s="45">
        <f t="shared" si="61"/>
        <v>0.13833680179305638</v>
      </c>
      <c r="N128" s="43">
        <f t="shared" si="58"/>
        <v>0.13833680179305641</v>
      </c>
      <c r="O128" s="43">
        <f t="shared" si="58"/>
        <v>-1.398911478806189E-2</v>
      </c>
      <c r="P128" s="43">
        <f t="shared" si="58"/>
        <v>0</v>
      </c>
      <c r="Q128" s="43">
        <f t="shared" si="58"/>
        <v>0</v>
      </c>
      <c r="R128" s="45">
        <f t="shared" si="62"/>
        <v>0.12434768700499452</v>
      </c>
      <c r="S128" s="130">
        <f t="shared" si="59"/>
        <v>0.12434768700499454</v>
      </c>
      <c r="T128" s="130">
        <f t="shared" si="59"/>
        <v>-1.3989114788061896E-2</v>
      </c>
      <c r="U128" s="130">
        <f t="shared" si="59"/>
        <v>0</v>
      </c>
      <c r="V128" s="130">
        <f t="shared" si="59"/>
        <v>0</v>
      </c>
      <c r="W128" s="43">
        <f t="shared" si="63"/>
        <v>0.11035857221693265</v>
      </c>
    </row>
    <row r="129" spans="2:33" x14ac:dyDescent="0.3">
      <c r="B129" s="41">
        <f t="shared" si="64"/>
        <v>8</v>
      </c>
      <c r="C129" s="82" t="s">
        <v>7</v>
      </c>
      <c r="D129" s="43">
        <f t="shared" si="56"/>
        <v>0</v>
      </c>
      <c r="E129" s="43">
        <f t="shared" si="56"/>
        <v>0</v>
      </c>
      <c r="F129" s="43">
        <f t="shared" si="56"/>
        <v>0</v>
      </c>
      <c r="G129" s="43">
        <f t="shared" si="56"/>
        <v>0</v>
      </c>
      <c r="H129" s="43">
        <f t="shared" si="60"/>
        <v>0</v>
      </c>
      <c r="I129" s="43">
        <f t="shared" si="57"/>
        <v>0</v>
      </c>
      <c r="J129" s="43">
        <f t="shared" si="57"/>
        <v>0</v>
      </c>
      <c r="K129" s="43">
        <f t="shared" si="57"/>
        <v>0</v>
      </c>
      <c r="L129" s="43">
        <f t="shared" si="57"/>
        <v>0</v>
      </c>
      <c r="M129" s="45">
        <f t="shared" si="61"/>
        <v>0</v>
      </c>
      <c r="N129" s="43">
        <f t="shared" si="58"/>
        <v>0</v>
      </c>
      <c r="O129" s="43">
        <f t="shared" si="58"/>
        <v>0</v>
      </c>
      <c r="P129" s="43">
        <f t="shared" si="58"/>
        <v>0</v>
      </c>
      <c r="Q129" s="43">
        <f t="shared" si="58"/>
        <v>0</v>
      </c>
      <c r="R129" s="45">
        <f t="shared" si="62"/>
        <v>0</v>
      </c>
      <c r="S129" s="130">
        <f t="shared" si="59"/>
        <v>0</v>
      </c>
      <c r="T129" s="130">
        <f t="shared" si="59"/>
        <v>0</v>
      </c>
      <c r="U129" s="130">
        <f t="shared" si="59"/>
        <v>0</v>
      </c>
      <c r="V129" s="130">
        <f t="shared" si="59"/>
        <v>0</v>
      </c>
      <c r="W129" s="43">
        <f t="shared" si="63"/>
        <v>0</v>
      </c>
    </row>
    <row r="130" spans="2:33" x14ac:dyDescent="0.3">
      <c r="B130" s="41">
        <f t="shared" si="64"/>
        <v>9</v>
      </c>
      <c r="C130" s="82" t="s">
        <v>8</v>
      </c>
      <c r="D130" s="43">
        <f t="shared" si="56"/>
        <v>4.7555280262679762</v>
      </c>
      <c r="E130" s="43">
        <f t="shared" si="56"/>
        <v>-0.46377172545560963</v>
      </c>
      <c r="F130" s="43">
        <f t="shared" si="56"/>
        <v>0</v>
      </c>
      <c r="G130" s="43">
        <f t="shared" si="56"/>
        <v>0</v>
      </c>
      <c r="H130" s="43">
        <f t="shared" si="60"/>
        <v>4.2917563008123665</v>
      </c>
      <c r="I130" s="43">
        <f t="shared" si="57"/>
        <v>4.2917563008123665</v>
      </c>
      <c r="J130" s="43">
        <f t="shared" si="57"/>
        <v>-0.46377172545560963</v>
      </c>
      <c r="K130" s="43">
        <f t="shared" si="57"/>
        <v>0</v>
      </c>
      <c r="L130" s="43">
        <f t="shared" si="57"/>
        <v>0</v>
      </c>
      <c r="M130" s="45">
        <f t="shared" si="61"/>
        <v>3.8279845753567567</v>
      </c>
      <c r="N130" s="43">
        <f t="shared" si="58"/>
        <v>3.8279845753567567</v>
      </c>
      <c r="O130" s="43">
        <f t="shared" si="58"/>
        <v>-0.46377172545560963</v>
      </c>
      <c r="P130" s="43">
        <f t="shared" si="58"/>
        <v>0</v>
      </c>
      <c r="Q130" s="43">
        <f t="shared" si="58"/>
        <v>0</v>
      </c>
      <c r="R130" s="45">
        <f t="shared" si="62"/>
        <v>3.364212849901147</v>
      </c>
      <c r="S130" s="130">
        <f t="shared" si="59"/>
        <v>3.364212849901147</v>
      </c>
      <c r="T130" s="130">
        <f t="shared" si="59"/>
        <v>-0.46377172545560963</v>
      </c>
      <c r="U130" s="130">
        <f t="shared" si="59"/>
        <v>0</v>
      </c>
      <c r="V130" s="130">
        <f t="shared" si="59"/>
        <v>0</v>
      </c>
      <c r="W130" s="43">
        <f t="shared" si="63"/>
        <v>2.9004411244455373</v>
      </c>
    </row>
    <row r="131" spans="2:33" x14ac:dyDescent="0.3">
      <c r="B131" s="41">
        <f t="shared" si="64"/>
        <v>10</v>
      </c>
      <c r="C131" s="82" t="s">
        <v>9</v>
      </c>
      <c r="D131" s="43">
        <f t="shared" si="56"/>
        <v>0.41331924628624472</v>
      </c>
      <c r="E131" s="43">
        <f t="shared" si="56"/>
        <v>-1.1179082233483139E-2</v>
      </c>
      <c r="F131" s="43">
        <f t="shared" si="56"/>
        <v>0</v>
      </c>
      <c r="G131" s="43">
        <f t="shared" si="56"/>
        <v>0</v>
      </c>
      <c r="H131" s="43">
        <f t="shared" si="60"/>
        <v>0.4021401640527616</v>
      </c>
      <c r="I131" s="43">
        <f t="shared" si="57"/>
        <v>0.40214016405276176</v>
      </c>
      <c r="J131" s="43">
        <f t="shared" si="57"/>
        <v>-6.3880469905618197E-3</v>
      </c>
      <c r="K131" s="43">
        <f t="shared" si="57"/>
        <v>0</v>
      </c>
      <c r="L131" s="43">
        <f t="shared" si="57"/>
        <v>0</v>
      </c>
      <c r="M131" s="45">
        <f t="shared" si="61"/>
        <v>0.39575211706219993</v>
      </c>
      <c r="N131" s="43">
        <f t="shared" si="58"/>
        <v>0.39575211706219982</v>
      </c>
      <c r="O131" s="43">
        <f t="shared" si="58"/>
        <v>-6.388046990561798E-3</v>
      </c>
      <c r="P131" s="43">
        <f t="shared" si="58"/>
        <v>0</v>
      </c>
      <c r="Q131" s="43">
        <f t="shared" si="58"/>
        <v>0</v>
      </c>
      <c r="R131" s="45">
        <f t="shared" si="62"/>
        <v>0.38936407007163804</v>
      </c>
      <c r="S131" s="130">
        <f t="shared" si="59"/>
        <v>0.38936407007163787</v>
      </c>
      <c r="T131" s="130">
        <f t="shared" si="59"/>
        <v>-6.3880469905617685E-3</v>
      </c>
      <c r="U131" s="130">
        <f t="shared" si="59"/>
        <v>0</v>
      </c>
      <c r="V131" s="130">
        <f t="shared" si="59"/>
        <v>0</v>
      </c>
      <c r="W131" s="43">
        <f t="shared" si="63"/>
        <v>0.38297602308107609</v>
      </c>
    </row>
    <row r="132" spans="2:33" x14ac:dyDescent="0.3">
      <c r="B132" s="41">
        <f t="shared" si="64"/>
        <v>11</v>
      </c>
      <c r="C132" s="82" t="s">
        <v>10</v>
      </c>
      <c r="D132" s="43">
        <f t="shared" si="56"/>
        <v>0.87596834305144577</v>
      </c>
      <c r="E132" s="43">
        <f t="shared" si="56"/>
        <v>-8.0303601606141667E-2</v>
      </c>
      <c r="F132" s="43">
        <f t="shared" si="56"/>
        <v>0</v>
      </c>
      <c r="G132" s="43">
        <f t="shared" si="56"/>
        <v>0</v>
      </c>
      <c r="H132" s="43">
        <f t="shared" si="60"/>
        <v>0.79566474144530408</v>
      </c>
      <c r="I132" s="43">
        <f t="shared" si="57"/>
        <v>0.79566474144530419</v>
      </c>
      <c r="J132" s="43">
        <f t="shared" si="57"/>
        <v>-4.5887772346366686E-2</v>
      </c>
      <c r="K132" s="43">
        <f t="shared" si="57"/>
        <v>0</v>
      </c>
      <c r="L132" s="43">
        <f t="shared" si="57"/>
        <v>0</v>
      </c>
      <c r="M132" s="45">
        <f t="shared" si="61"/>
        <v>0.74977696909893754</v>
      </c>
      <c r="N132" s="43">
        <f t="shared" si="58"/>
        <v>0.74977696909893732</v>
      </c>
      <c r="O132" s="43">
        <f t="shared" si="58"/>
        <v>-4.5887772346366651E-2</v>
      </c>
      <c r="P132" s="43">
        <f t="shared" si="58"/>
        <v>0</v>
      </c>
      <c r="Q132" s="43">
        <f t="shared" si="58"/>
        <v>0</v>
      </c>
      <c r="R132" s="45">
        <f t="shared" si="62"/>
        <v>0.70388919675257067</v>
      </c>
      <c r="S132" s="130">
        <f t="shared" si="59"/>
        <v>0.70388919675257089</v>
      </c>
      <c r="T132" s="130">
        <f t="shared" si="59"/>
        <v>-4.5887772346366693E-2</v>
      </c>
      <c r="U132" s="130">
        <f t="shared" si="59"/>
        <v>0</v>
      </c>
      <c r="V132" s="130">
        <f t="shared" si="59"/>
        <v>0</v>
      </c>
      <c r="W132" s="43">
        <f t="shared" si="63"/>
        <v>0.65800142440620424</v>
      </c>
    </row>
    <row r="133" spans="2:33" x14ac:dyDescent="0.3">
      <c r="B133" s="41">
        <f t="shared" si="64"/>
        <v>12</v>
      </c>
      <c r="C133" s="82" t="s">
        <v>11</v>
      </c>
      <c r="D133" s="43">
        <f t="shared" si="56"/>
        <v>1.273344114808844</v>
      </c>
      <c r="E133" s="43">
        <f t="shared" si="56"/>
        <v>-0.17653885916707299</v>
      </c>
      <c r="F133" s="43">
        <f t="shared" si="56"/>
        <v>0</v>
      </c>
      <c r="G133" s="43">
        <f t="shared" si="56"/>
        <v>0</v>
      </c>
      <c r="H133" s="43">
        <f t="shared" si="60"/>
        <v>1.0968052556417711</v>
      </c>
      <c r="I133" s="43">
        <f t="shared" si="57"/>
        <v>1.0968052556417711</v>
      </c>
      <c r="J133" s="43">
        <f t="shared" si="57"/>
        <v>-0.10087934809547029</v>
      </c>
      <c r="K133" s="43">
        <f t="shared" si="57"/>
        <v>0</v>
      </c>
      <c r="L133" s="43">
        <f t="shared" si="57"/>
        <v>0</v>
      </c>
      <c r="M133" s="45">
        <f t="shared" si="61"/>
        <v>0.99592590754630084</v>
      </c>
      <c r="N133" s="43">
        <f t="shared" si="58"/>
        <v>0.99592590754630095</v>
      </c>
      <c r="O133" s="43">
        <f t="shared" si="58"/>
        <v>-0.10087934809547032</v>
      </c>
      <c r="P133" s="43">
        <f t="shared" si="58"/>
        <v>0</v>
      </c>
      <c r="Q133" s="43">
        <f t="shared" si="58"/>
        <v>0</v>
      </c>
      <c r="R133" s="45">
        <f t="shared" si="62"/>
        <v>0.89504655945083067</v>
      </c>
      <c r="S133" s="130">
        <f t="shared" si="59"/>
        <v>0.89504655945083078</v>
      </c>
      <c r="T133" s="130">
        <f t="shared" si="59"/>
        <v>-0.10087934809547035</v>
      </c>
      <c r="U133" s="130">
        <f t="shared" si="59"/>
        <v>0</v>
      </c>
      <c r="V133" s="130">
        <f t="shared" si="59"/>
        <v>0</v>
      </c>
      <c r="W133" s="43">
        <f t="shared" si="63"/>
        <v>0.79416721135536039</v>
      </c>
    </row>
    <row r="134" spans="2:33" x14ac:dyDescent="0.3">
      <c r="B134" s="41">
        <f t="shared" si="64"/>
        <v>13</v>
      </c>
      <c r="C134" s="28" t="s">
        <v>12</v>
      </c>
      <c r="D134" s="43">
        <f t="shared" si="56"/>
        <v>0</v>
      </c>
      <c r="E134" s="43">
        <f t="shared" si="56"/>
        <v>0</v>
      </c>
      <c r="F134" s="43">
        <f t="shared" si="56"/>
        <v>0</v>
      </c>
      <c r="G134" s="43">
        <f t="shared" si="56"/>
        <v>0</v>
      </c>
      <c r="H134" s="43">
        <f t="shared" si="60"/>
        <v>0</v>
      </c>
      <c r="I134" s="43">
        <f t="shared" si="57"/>
        <v>0</v>
      </c>
      <c r="J134" s="43">
        <f t="shared" si="57"/>
        <v>0</v>
      </c>
      <c r="K134" s="43">
        <f t="shared" si="57"/>
        <v>0</v>
      </c>
      <c r="L134" s="43">
        <f t="shared" si="57"/>
        <v>0</v>
      </c>
      <c r="M134" s="45">
        <f t="shared" si="61"/>
        <v>0</v>
      </c>
      <c r="N134" s="43">
        <f t="shared" si="58"/>
        <v>0</v>
      </c>
      <c r="O134" s="43">
        <f t="shared" si="58"/>
        <v>0</v>
      </c>
      <c r="P134" s="43">
        <f t="shared" si="58"/>
        <v>0</v>
      </c>
      <c r="Q134" s="43">
        <f t="shared" si="58"/>
        <v>0</v>
      </c>
      <c r="R134" s="45">
        <f t="shared" si="62"/>
        <v>0</v>
      </c>
      <c r="S134" s="130">
        <f t="shared" si="59"/>
        <v>0</v>
      </c>
      <c r="T134" s="130">
        <f t="shared" si="59"/>
        <v>0</v>
      </c>
      <c r="U134" s="130">
        <f t="shared" si="59"/>
        <v>0</v>
      </c>
      <c r="V134" s="130">
        <f t="shared" si="59"/>
        <v>0</v>
      </c>
      <c r="W134" s="43">
        <f t="shared" si="63"/>
        <v>0</v>
      </c>
    </row>
    <row r="135" spans="2:33" x14ac:dyDescent="0.3">
      <c r="B135" s="41">
        <f t="shared" si="64"/>
        <v>14</v>
      </c>
      <c r="C135" s="28" t="s">
        <v>13</v>
      </c>
      <c r="D135" s="43">
        <f t="shared" si="56"/>
        <v>0</v>
      </c>
      <c r="E135" s="43">
        <f t="shared" si="56"/>
        <v>0</v>
      </c>
      <c r="F135" s="43">
        <f t="shared" si="56"/>
        <v>0</v>
      </c>
      <c r="G135" s="43">
        <f t="shared" si="56"/>
        <v>0</v>
      </c>
      <c r="H135" s="43">
        <f t="shared" si="60"/>
        <v>0</v>
      </c>
      <c r="I135" s="43">
        <f t="shared" si="57"/>
        <v>0</v>
      </c>
      <c r="J135" s="43">
        <f t="shared" si="57"/>
        <v>0</v>
      </c>
      <c r="K135" s="43">
        <f t="shared" si="57"/>
        <v>0</v>
      </c>
      <c r="L135" s="43">
        <f t="shared" si="57"/>
        <v>0</v>
      </c>
      <c r="M135" s="45">
        <f t="shared" si="61"/>
        <v>0</v>
      </c>
      <c r="N135" s="43">
        <f t="shared" si="58"/>
        <v>0</v>
      </c>
      <c r="O135" s="43">
        <f t="shared" si="58"/>
        <v>0</v>
      </c>
      <c r="P135" s="43">
        <f t="shared" si="58"/>
        <v>0</v>
      </c>
      <c r="Q135" s="43">
        <f t="shared" si="58"/>
        <v>0</v>
      </c>
      <c r="R135" s="45">
        <f t="shared" si="62"/>
        <v>0</v>
      </c>
      <c r="S135" s="130">
        <f t="shared" si="59"/>
        <v>0</v>
      </c>
      <c r="T135" s="130">
        <f t="shared" si="59"/>
        <v>0</v>
      </c>
      <c r="U135" s="130">
        <f t="shared" si="59"/>
        <v>0</v>
      </c>
      <c r="V135" s="130">
        <f t="shared" si="59"/>
        <v>0</v>
      </c>
      <c r="W135" s="43">
        <f t="shared" si="63"/>
        <v>0</v>
      </c>
    </row>
    <row r="136" spans="2:33" x14ac:dyDescent="0.3">
      <c r="B136" s="41">
        <f t="shared" si="64"/>
        <v>15</v>
      </c>
      <c r="C136" s="28" t="s">
        <v>14</v>
      </c>
      <c r="D136" s="43">
        <f t="shared" si="56"/>
        <v>0</v>
      </c>
      <c r="E136" s="43">
        <f t="shared" si="56"/>
        <v>0</v>
      </c>
      <c r="F136" s="43">
        <f t="shared" si="56"/>
        <v>0</v>
      </c>
      <c r="G136" s="43">
        <f t="shared" si="56"/>
        <v>0</v>
      </c>
      <c r="H136" s="43">
        <f t="shared" si="60"/>
        <v>0</v>
      </c>
      <c r="I136" s="43">
        <f t="shared" si="57"/>
        <v>0</v>
      </c>
      <c r="J136" s="43">
        <f t="shared" si="57"/>
        <v>0</v>
      </c>
      <c r="K136" s="43">
        <f t="shared" si="57"/>
        <v>0</v>
      </c>
      <c r="L136" s="43">
        <f t="shared" si="57"/>
        <v>0</v>
      </c>
      <c r="M136" s="45">
        <f t="shared" si="61"/>
        <v>0</v>
      </c>
      <c r="N136" s="43">
        <f t="shared" si="58"/>
        <v>0</v>
      </c>
      <c r="O136" s="43">
        <f t="shared" si="58"/>
        <v>0</v>
      </c>
      <c r="P136" s="43">
        <f t="shared" si="58"/>
        <v>0</v>
      </c>
      <c r="Q136" s="43">
        <f t="shared" si="58"/>
        <v>0</v>
      </c>
      <c r="R136" s="45">
        <f t="shared" si="62"/>
        <v>0</v>
      </c>
      <c r="S136" s="130">
        <f t="shared" si="59"/>
        <v>0</v>
      </c>
      <c r="T136" s="130">
        <f t="shared" si="59"/>
        <v>0</v>
      </c>
      <c r="U136" s="130">
        <f t="shared" si="59"/>
        <v>0</v>
      </c>
      <c r="V136" s="130">
        <f t="shared" si="59"/>
        <v>0</v>
      </c>
      <c r="W136" s="43">
        <f t="shared" si="63"/>
        <v>0</v>
      </c>
    </row>
    <row r="137" spans="2:33" x14ac:dyDescent="0.3">
      <c r="B137" s="41">
        <f t="shared" si="64"/>
        <v>16</v>
      </c>
      <c r="C137" s="28" t="s">
        <v>15</v>
      </c>
      <c r="D137" s="43">
        <f t="shared" si="56"/>
        <v>8.6417194532577071</v>
      </c>
      <c r="E137" s="43">
        <f t="shared" si="56"/>
        <v>-1.7283438906515414</v>
      </c>
      <c r="F137" s="43">
        <f t="shared" si="56"/>
        <v>0</v>
      </c>
      <c r="G137" s="43">
        <f t="shared" si="56"/>
        <v>0</v>
      </c>
      <c r="H137" s="43">
        <f t="shared" si="60"/>
        <v>6.9133755626061655</v>
      </c>
      <c r="I137" s="43">
        <f t="shared" si="57"/>
        <v>6.9133755626061628</v>
      </c>
      <c r="J137" s="43">
        <f t="shared" si="57"/>
        <v>-0.98762508037230901</v>
      </c>
      <c r="K137" s="43">
        <f t="shared" si="57"/>
        <v>0</v>
      </c>
      <c r="L137" s="43">
        <f t="shared" si="57"/>
        <v>0</v>
      </c>
      <c r="M137" s="45">
        <f t="shared" si="61"/>
        <v>5.9257504822338536</v>
      </c>
      <c r="N137" s="43">
        <f t="shared" si="58"/>
        <v>5.9257504822338518</v>
      </c>
      <c r="O137" s="43">
        <f t="shared" si="58"/>
        <v>-0.98762508037230867</v>
      </c>
      <c r="P137" s="43">
        <f t="shared" si="58"/>
        <v>0</v>
      </c>
      <c r="Q137" s="43">
        <f t="shared" si="58"/>
        <v>0</v>
      </c>
      <c r="R137" s="45">
        <f t="shared" si="62"/>
        <v>4.9381254018615435</v>
      </c>
      <c r="S137" s="130">
        <f t="shared" si="59"/>
        <v>4.9381254018615408</v>
      </c>
      <c r="T137" s="130">
        <f t="shared" si="59"/>
        <v>-0.98762508037230812</v>
      </c>
      <c r="U137" s="130">
        <f t="shared" si="59"/>
        <v>0</v>
      </c>
      <c r="V137" s="130">
        <f t="shared" si="59"/>
        <v>0</v>
      </c>
      <c r="W137" s="43">
        <f t="shared" si="63"/>
        <v>3.9505003214892325</v>
      </c>
    </row>
    <row r="138" spans="2:33" x14ac:dyDescent="0.3">
      <c r="B138" s="41">
        <f t="shared" si="64"/>
        <v>17</v>
      </c>
      <c r="C138" s="28" t="s">
        <v>16</v>
      </c>
      <c r="D138" s="43">
        <f t="shared" ref="D138:G138" si="65">D30-D84</f>
        <v>-38.752378999763451</v>
      </c>
      <c r="E138" s="43">
        <f t="shared" si="65"/>
        <v>0</v>
      </c>
      <c r="F138" s="43">
        <f t="shared" si="65"/>
        <v>0</v>
      </c>
      <c r="G138" s="43">
        <f t="shared" si="65"/>
        <v>0</v>
      </c>
      <c r="H138" s="43">
        <f t="shared" si="60"/>
        <v>-38.752378999763451</v>
      </c>
      <c r="I138" s="43">
        <f t="shared" ref="I138:L138" si="66">I30-I84</f>
        <v>-38.752378999763451</v>
      </c>
      <c r="J138" s="43">
        <f t="shared" si="66"/>
        <v>0</v>
      </c>
      <c r="K138" s="43">
        <f t="shared" si="66"/>
        <v>0</v>
      </c>
      <c r="L138" s="43">
        <f t="shared" si="66"/>
        <v>0</v>
      </c>
      <c r="M138" s="45">
        <f t="shared" si="61"/>
        <v>-38.752378999763451</v>
      </c>
      <c r="N138" s="43">
        <f t="shared" ref="N138:Q138" si="67">N30-N84</f>
        <v>-38.752378999763451</v>
      </c>
      <c r="O138" s="43">
        <f t="shared" si="67"/>
        <v>0</v>
      </c>
      <c r="P138" s="43">
        <f t="shared" si="67"/>
        <v>0</v>
      </c>
      <c r="Q138" s="43">
        <f t="shared" si="67"/>
        <v>0</v>
      </c>
      <c r="R138" s="45">
        <f t="shared" si="62"/>
        <v>-38.752378999763451</v>
      </c>
      <c r="S138" s="130">
        <f t="shared" ref="S138:V138" si="68">S30-S84</f>
        <v>-38.752378999763451</v>
      </c>
      <c r="T138" s="130">
        <f t="shared" si="68"/>
        <v>0</v>
      </c>
      <c r="U138" s="130">
        <f t="shared" si="68"/>
        <v>0</v>
      </c>
      <c r="V138" s="130">
        <f t="shared" si="68"/>
        <v>0</v>
      </c>
      <c r="W138" s="43">
        <f t="shared" si="63"/>
        <v>-38.752378999763451</v>
      </c>
    </row>
    <row r="139" spans="2:33" ht="16" x14ac:dyDescent="0.3">
      <c r="B139" s="34"/>
      <c r="C139" s="35" t="s">
        <v>17</v>
      </c>
      <c r="D139" s="36">
        <f>SUM(D122:D138)</f>
        <v>20.923101784132193</v>
      </c>
      <c r="E139" s="36">
        <f t="shared" ref="E139:R139" si="69">SUM(E122:E138)</f>
        <v>-6.1909903727278905</v>
      </c>
      <c r="F139" s="36">
        <f t="shared" si="69"/>
        <v>0</v>
      </c>
      <c r="G139" s="36">
        <f t="shared" si="69"/>
        <v>0</v>
      </c>
      <c r="H139" s="36">
        <f t="shared" si="69"/>
        <v>14.732111411404311</v>
      </c>
      <c r="I139" s="36">
        <f t="shared" si="69"/>
        <v>14.732111411404304</v>
      </c>
      <c r="J139" s="36">
        <f t="shared" si="69"/>
        <v>-4.001064401158076</v>
      </c>
      <c r="K139" s="36">
        <f t="shared" si="69"/>
        <v>0</v>
      </c>
      <c r="L139" s="36">
        <f t="shared" si="69"/>
        <v>0</v>
      </c>
      <c r="M139" s="36">
        <f t="shared" si="69"/>
        <v>10.731047010246236</v>
      </c>
      <c r="N139" s="36">
        <f t="shared" si="69"/>
        <v>10.731047010246236</v>
      </c>
      <c r="O139" s="36">
        <f t="shared" si="69"/>
        <v>-4.0010644011580769</v>
      </c>
      <c r="P139" s="36">
        <f t="shared" si="69"/>
        <v>0</v>
      </c>
      <c r="Q139" s="36">
        <f t="shared" si="69"/>
        <v>0</v>
      </c>
      <c r="R139" s="36">
        <f t="shared" si="69"/>
        <v>6.7299826090881538</v>
      </c>
      <c r="S139" s="36">
        <f>SUM(S122:S138)</f>
        <v>6.7299826090881538</v>
      </c>
      <c r="T139" s="36">
        <f>SUM(T122:T138)</f>
        <v>-4.0010644011580778</v>
      </c>
      <c r="U139" s="36">
        <f>SUM(U122:U138)</f>
        <v>0</v>
      </c>
      <c r="V139" s="36">
        <f>SUM(V122:V138)</f>
        <v>0</v>
      </c>
      <c r="W139" s="36">
        <f>SUM(W122:W138)</f>
        <v>2.7289182079300716</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128"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R143" s="20" t="s">
        <v>22</v>
      </c>
    </row>
    <row r="144" spans="2:33" x14ac:dyDescent="0.3">
      <c r="B144" s="148" t="s">
        <v>23</v>
      </c>
      <c r="C144" s="148" t="s">
        <v>18</v>
      </c>
      <c r="D144" s="149" t="s">
        <v>57</v>
      </c>
      <c r="E144" s="150"/>
      <c r="F144" s="150"/>
      <c r="G144" s="150"/>
      <c r="H144" s="151"/>
      <c r="I144" s="149" t="s">
        <v>58</v>
      </c>
      <c r="J144" s="150"/>
      <c r="K144" s="150"/>
      <c r="L144" s="150"/>
      <c r="M144" s="151"/>
      <c r="N144" s="149" t="s">
        <v>59</v>
      </c>
      <c r="O144" s="150"/>
      <c r="P144" s="150"/>
      <c r="Q144" s="150"/>
      <c r="R144" s="151"/>
      <c r="S144" s="149" t="s">
        <v>60</v>
      </c>
      <c r="T144" s="150"/>
      <c r="U144" s="150"/>
      <c r="V144" s="150"/>
      <c r="W144" s="151"/>
    </row>
    <row r="145" spans="2:23" x14ac:dyDescent="0.3">
      <c r="B145" s="148"/>
      <c r="C145" s="148"/>
      <c r="D145" s="141" t="s">
        <v>30</v>
      </c>
      <c r="E145" s="142"/>
      <c r="F145" s="142"/>
      <c r="G145" s="142"/>
      <c r="H145" s="143"/>
      <c r="I145" s="141" t="s">
        <v>30</v>
      </c>
      <c r="J145" s="142"/>
      <c r="K145" s="142"/>
      <c r="L145" s="142"/>
      <c r="M145" s="143"/>
      <c r="N145" s="141" t="s">
        <v>30</v>
      </c>
      <c r="O145" s="142"/>
      <c r="P145" s="142"/>
      <c r="Q145" s="142"/>
      <c r="R145" s="143"/>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39" t="s">
        <v>84</v>
      </c>
      <c r="V146" s="22" t="s">
        <v>34</v>
      </c>
      <c r="W146" s="23" t="s">
        <v>35</v>
      </c>
    </row>
    <row r="147" spans="2:23" ht="28" x14ac:dyDescent="0.3">
      <c r="B147" s="25"/>
      <c r="C147" s="25"/>
      <c r="D147" s="25" t="s">
        <v>66</v>
      </c>
      <c r="E147" s="25" t="s">
        <v>67</v>
      </c>
      <c r="F147" s="25" t="s">
        <v>68</v>
      </c>
      <c r="G147" s="25" t="s">
        <v>69</v>
      </c>
      <c r="H147" s="25" t="s">
        <v>70</v>
      </c>
      <c r="I147" s="25" t="s">
        <v>71</v>
      </c>
      <c r="J147" s="25" t="s">
        <v>72</v>
      </c>
      <c r="K147" s="25" t="s">
        <v>73</v>
      </c>
      <c r="L147" s="25" t="s">
        <v>74</v>
      </c>
      <c r="M147" s="25" t="s">
        <v>75</v>
      </c>
      <c r="N147" s="25" t="s">
        <v>77</v>
      </c>
      <c r="O147" s="25" t="s">
        <v>78</v>
      </c>
      <c r="P147" s="25" t="s">
        <v>79</v>
      </c>
      <c r="Q147" s="25" t="s">
        <v>96</v>
      </c>
      <c r="R147" s="25" t="s">
        <v>97</v>
      </c>
      <c r="S147" s="25" t="s">
        <v>98</v>
      </c>
      <c r="T147" s="25" t="s">
        <v>99</v>
      </c>
      <c r="U147" s="25" t="s">
        <v>100</v>
      </c>
      <c r="V147" s="25" t="s">
        <v>101</v>
      </c>
      <c r="W147" s="25" t="s">
        <v>102</v>
      </c>
    </row>
    <row r="148" spans="2:23" x14ac:dyDescent="0.3">
      <c r="B148" s="41">
        <v>1</v>
      </c>
      <c r="C148" s="82" t="s">
        <v>0</v>
      </c>
      <c r="D148" s="130">
        <f t="shared" ref="D148:G163" si="70">D40-D95</f>
        <v>4.3032215600586891E-2</v>
      </c>
      <c r="E148" s="130">
        <f t="shared" si="70"/>
        <v>0</v>
      </c>
      <c r="F148" s="130">
        <f t="shared" si="70"/>
        <v>0</v>
      </c>
      <c r="G148" s="130">
        <f t="shared" si="70"/>
        <v>0</v>
      </c>
      <c r="H148" s="45">
        <f>D148+E148-F148-G148</f>
        <v>4.3032215600586891E-2</v>
      </c>
      <c r="I148" s="130">
        <f t="shared" ref="I148:L163" si="71">I40-I95</f>
        <v>4.3032215600586891E-2</v>
      </c>
      <c r="J148" s="130">
        <f t="shared" si="71"/>
        <v>0</v>
      </c>
      <c r="K148" s="130">
        <f t="shared" si="71"/>
        <v>0</v>
      </c>
      <c r="L148" s="130">
        <f t="shared" si="71"/>
        <v>0</v>
      </c>
      <c r="M148" s="45">
        <f>I148+J148-K148-L148</f>
        <v>4.3032215600586891E-2</v>
      </c>
      <c r="N148" s="130">
        <f t="shared" ref="N148:Q163" si="72">N40-N95</f>
        <v>4.3032215600586891E-2</v>
      </c>
      <c r="O148" s="130">
        <f t="shared" si="72"/>
        <v>0</v>
      </c>
      <c r="P148" s="130">
        <f t="shared" si="72"/>
        <v>0</v>
      </c>
      <c r="Q148" s="130">
        <f t="shared" si="72"/>
        <v>0</v>
      </c>
      <c r="R148" s="45">
        <f>N148+O148-P148-Q148</f>
        <v>4.3032215600586891E-2</v>
      </c>
      <c r="S148" s="130">
        <f t="shared" ref="S148:V163" si="73">S40-S95</f>
        <v>4.3032215600586891E-2</v>
      </c>
      <c r="T148" s="130">
        <f t="shared" si="73"/>
        <v>0</v>
      </c>
      <c r="U148" s="130">
        <f t="shared" si="73"/>
        <v>0</v>
      </c>
      <c r="V148" s="130">
        <f t="shared" si="73"/>
        <v>0</v>
      </c>
      <c r="W148" s="45">
        <f>S148+T148-U148-V148</f>
        <v>4.3032215600586891E-2</v>
      </c>
    </row>
    <row r="149" spans="2:23" x14ac:dyDescent="0.3">
      <c r="B149" s="41">
        <f>B148+1</f>
        <v>2</v>
      </c>
      <c r="C149" s="82" t="s">
        <v>1</v>
      </c>
      <c r="D149" s="130">
        <f t="shared" si="70"/>
        <v>7.4174488520968609</v>
      </c>
      <c r="E149" s="130">
        <f t="shared" si="70"/>
        <v>-0.55684073480111707</v>
      </c>
      <c r="F149" s="130">
        <f t="shared" si="70"/>
        <v>0</v>
      </c>
      <c r="G149" s="130">
        <f t="shared" si="70"/>
        <v>0</v>
      </c>
      <c r="H149" s="45">
        <f t="shared" ref="H149:H164" si="74">D149+E149-F149-G149</f>
        <v>6.8606081172957438</v>
      </c>
      <c r="I149" s="130">
        <f t="shared" si="71"/>
        <v>6.8606081172957403</v>
      </c>
      <c r="J149" s="130">
        <f t="shared" si="71"/>
        <v>-0.55684073480111584</v>
      </c>
      <c r="K149" s="130">
        <f t="shared" si="71"/>
        <v>0</v>
      </c>
      <c r="L149" s="130">
        <f t="shared" si="71"/>
        <v>0</v>
      </c>
      <c r="M149" s="45">
        <f t="shared" ref="M149:M164" si="75">I149+J149-K149-L149</f>
        <v>6.3037673824946241</v>
      </c>
      <c r="N149" s="130">
        <f t="shared" si="72"/>
        <v>6.3037673824946268</v>
      </c>
      <c r="O149" s="130">
        <f t="shared" si="72"/>
        <v>-0.55684073480111707</v>
      </c>
      <c r="P149" s="130">
        <f t="shared" si="72"/>
        <v>0</v>
      </c>
      <c r="Q149" s="130">
        <f t="shared" si="72"/>
        <v>0</v>
      </c>
      <c r="R149" s="45">
        <f t="shared" ref="R149:R164" si="76">N149+O149-P149-Q149</f>
        <v>5.7469266476935097</v>
      </c>
      <c r="S149" s="130">
        <f t="shared" si="73"/>
        <v>5.7469266476935132</v>
      </c>
      <c r="T149" s="130">
        <f t="shared" si="73"/>
        <v>-0.55684073480112062</v>
      </c>
      <c r="U149" s="130">
        <f t="shared" si="73"/>
        <v>0</v>
      </c>
      <c r="V149" s="130">
        <f t="shared" si="73"/>
        <v>0</v>
      </c>
      <c r="W149" s="45">
        <f t="shared" ref="W149:W164" si="77">S149+T149-U149-V149</f>
        <v>5.1900859128923926</v>
      </c>
    </row>
    <row r="150" spans="2:23" ht="28" x14ac:dyDescent="0.3">
      <c r="B150" s="41">
        <f t="shared" ref="B150:B164" si="78">B149+1</f>
        <v>3</v>
      </c>
      <c r="C150" s="118" t="s">
        <v>2</v>
      </c>
      <c r="D150" s="130">
        <f t="shared" si="70"/>
        <v>0</v>
      </c>
      <c r="E150" s="130">
        <f t="shared" si="70"/>
        <v>0</v>
      </c>
      <c r="F150" s="130">
        <f t="shared" si="70"/>
        <v>0</v>
      </c>
      <c r="G150" s="130">
        <f t="shared" si="70"/>
        <v>0</v>
      </c>
      <c r="H150" s="45">
        <f t="shared" si="74"/>
        <v>0</v>
      </c>
      <c r="I150" s="130">
        <f t="shared" si="71"/>
        <v>0</v>
      </c>
      <c r="J150" s="130">
        <f t="shared" si="71"/>
        <v>0</v>
      </c>
      <c r="K150" s="130">
        <f t="shared" si="71"/>
        <v>0</v>
      </c>
      <c r="L150" s="130">
        <f t="shared" si="71"/>
        <v>0</v>
      </c>
      <c r="M150" s="45">
        <f t="shared" si="75"/>
        <v>0</v>
      </c>
      <c r="N150" s="130">
        <f t="shared" si="72"/>
        <v>0</v>
      </c>
      <c r="O150" s="130">
        <f t="shared" si="72"/>
        <v>0</v>
      </c>
      <c r="P150" s="130">
        <f t="shared" si="72"/>
        <v>0</v>
      </c>
      <c r="Q150" s="130">
        <f t="shared" si="72"/>
        <v>0</v>
      </c>
      <c r="R150" s="45">
        <f t="shared" si="76"/>
        <v>0</v>
      </c>
      <c r="S150" s="130">
        <f t="shared" si="73"/>
        <v>0</v>
      </c>
      <c r="T150" s="130">
        <f t="shared" si="73"/>
        <v>0</v>
      </c>
      <c r="U150" s="130">
        <f t="shared" si="73"/>
        <v>0</v>
      </c>
      <c r="V150" s="130">
        <f t="shared" si="73"/>
        <v>0</v>
      </c>
      <c r="W150" s="45">
        <f t="shared" si="77"/>
        <v>0</v>
      </c>
    </row>
    <row r="151" spans="2:23" x14ac:dyDescent="0.3">
      <c r="B151" s="41">
        <f t="shared" si="78"/>
        <v>4</v>
      </c>
      <c r="C151" s="118" t="s">
        <v>3</v>
      </c>
      <c r="D151" s="130">
        <f t="shared" si="70"/>
        <v>0.65132154280417254</v>
      </c>
      <c r="E151" s="130">
        <f t="shared" si="70"/>
        <v>-5.7689222480881375E-2</v>
      </c>
      <c r="F151" s="130">
        <f t="shared" si="70"/>
        <v>0</v>
      </c>
      <c r="G151" s="130">
        <f t="shared" si="70"/>
        <v>0</v>
      </c>
      <c r="H151" s="45">
        <f t="shared" si="74"/>
        <v>0.59363232032329116</v>
      </c>
      <c r="I151" s="130">
        <f t="shared" si="71"/>
        <v>0.59363232032329094</v>
      </c>
      <c r="J151" s="130">
        <f t="shared" si="71"/>
        <v>-5.7689222480881298E-2</v>
      </c>
      <c r="K151" s="130">
        <f t="shared" si="71"/>
        <v>0</v>
      </c>
      <c r="L151" s="130">
        <f t="shared" si="71"/>
        <v>0</v>
      </c>
      <c r="M151" s="45">
        <f t="shared" si="75"/>
        <v>0.53594309784240968</v>
      </c>
      <c r="N151" s="130">
        <f t="shared" si="72"/>
        <v>0.53594309784240979</v>
      </c>
      <c r="O151" s="130">
        <f t="shared" si="72"/>
        <v>-5.7689222480881375E-2</v>
      </c>
      <c r="P151" s="130">
        <f t="shared" si="72"/>
        <v>0</v>
      </c>
      <c r="Q151" s="130">
        <f t="shared" si="72"/>
        <v>0</v>
      </c>
      <c r="R151" s="45">
        <f t="shared" si="76"/>
        <v>0.47825387536152841</v>
      </c>
      <c r="S151" s="130">
        <f t="shared" si="73"/>
        <v>0.47825387536152864</v>
      </c>
      <c r="T151" s="130">
        <f t="shared" si="73"/>
        <v>-5.7689222480881597E-2</v>
      </c>
      <c r="U151" s="130">
        <f t="shared" si="73"/>
        <v>0</v>
      </c>
      <c r="V151" s="130">
        <f t="shared" si="73"/>
        <v>0</v>
      </c>
      <c r="W151" s="45">
        <f t="shared" si="77"/>
        <v>0.42056465288064704</v>
      </c>
    </row>
    <row r="152" spans="2:23" x14ac:dyDescent="0.3">
      <c r="B152" s="41">
        <f t="shared" si="78"/>
        <v>5</v>
      </c>
      <c r="C152" s="118" t="s">
        <v>4</v>
      </c>
      <c r="D152" s="130">
        <f t="shared" si="70"/>
        <v>11.585130425334434</v>
      </c>
      <c r="E152" s="130">
        <f t="shared" si="70"/>
        <v>-0.71531518379248216</v>
      </c>
      <c r="F152" s="130">
        <f t="shared" si="70"/>
        <v>0</v>
      </c>
      <c r="G152" s="130">
        <f t="shared" si="70"/>
        <v>0</v>
      </c>
      <c r="H152" s="45">
        <f t="shared" si="74"/>
        <v>10.869815241541952</v>
      </c>
      <c r="I152" s="130">
        <f t="shared" si="71"/>
        <v>10.869815241541952</v>
      </c>
      <c r="J152" s="130">
        <f t="shared" si="71"/>
        <v>-0.71531518379248216</v>
      </c>
      <c r="K152" s="130">
        <f t="shared" si="71"/>
        <v>0</v>
      </c>
      <c r="L152" s="130">
        <f t="shared" si="71"/>
        <v>0</v>
      </c>
      <c r="M152" s="45">
        <f t="shared" si="75"/>
        <v>10.15450005774947</v>
      </c>
      <c r="N152" s="130">
        <f t="shared" si="72"/>
        <v>10.15450005774947</v>
      </c>
      <c r="O152" s="130">
        <f t="shared" si="72"/>
        <v>-0.71531518379248216</v>
      </c>
      <c r="P152" s="130">
        <f t="shared" si="72"/>
        <v>0</v>
      </c>
      <c r="Q152" s="130">
        <f t="shared" si="72"/>
        <v>0</v>
      </c>
      <c r="R152" s="45">
        <f t="shared" si="76"/>
        <v>9.4391848739569877</v>
      </c>
      <c r="S152" s="130">
        <f t="shared" si="73"/>
        <v>9.4391848739569877</v>
      </c>
      <c r="T152" s="130">
        <f t="shared" si="73"/>
        <v>-0.71531518379248216</v>
      </c>
      <c r="U152" s="130">
        <f t="shared" si="73"/>
        <v>0</v>
      </c>
      <c r="V152" s="130">
        <f t="shared" si="73"/>
        <v>0</v>
      </c>
      <c r="W152" s="45">
        <f t="shared" si="77"/>
        <v>8.7238696901645056</v>
      </c>
    </row>
    <row r="153" spans="2:23" x14ac:dyDescent="0.3">
      <c r="B153" s="41">
        <f t="shared" si="78"/>
        <v>6</v>
      </c>
      <c r="C153" s="82" t="s">
        <v>5</v>
      </c>
      <c r="D153" s="130">
        <f t="shared" si="70"/>
        <v>12.987919494863135</v>
      </c>
      <c r="E153" s="130">
        <f t="shared" si="70"/>
        <v>-1.0526781720352183</v>
      </c>
      <c r="F153" s="130">
        <f t="shared" si="70"/>
        <v>0</v>
      </c>
      <c r="G153" s="130">
        <f t="shared" si="70"/>
        <v>0</v>
      </c>
      <c r="H153" s="45">
        <f t="shared" si="74"/>
        <v>11.935241322827917</v>
      </c>
      <c r="I153" s="130">
        <f t="shared" si="71"/>
        <v>11.93524132282792</v>
      </c>
      <c r="J153" s="130">
        <f t="shared" si="71"/>
        <v>-1.0526781720352194</v>
      </c>
      <c r="K153" s="130">
        <f t="shared" si="71"/>
        <v>0</v>
      </c>
      <c r="L153" s="130">
        <f t="shared" si="71"/>
        <v>0</v>
      </c>
      <c r="M153" s="45">
        <f t="shared" si="75"/>
        <v>10.8825631507927</v>
      </c>
      <c r="N153" s="130">
        <f t="shared" si="72"/>
        <v>10.882563150792706</v>
      </c>
      <c r="O153" s="130">
        <f t="shared" si="72"/>
        <v>-1.0526781720352218</v>
      </c>
      <c r="P153" s="130">
        <f t="shared" si="72"/>
        <v>0</v>
      </c>
      <c r="Q153" s="130">
        <f t="shared" si="72"/>
        <v>0</v>
      </c>
      <c r="R153" s="45">
        <f t="shared" si="76"/>
        <v>9.8298849787574838</v>
      </c>
      <c r="S153" s="130">
        <f t="shared" si="73"/>
        <v>9.8298849787574909</v>
      </c>
      <c r="T153" s="130">
        <f t="shared" si="73"/>
        <v>-1.052678172035229</v>
      </c>
      <c r="U153" s="130">
        <f t="shared" si="73"/>
        <v>0</v>
      </c>
      <c r="V153" s="130">
        <f t="shared" si="73"/>
        <v>0</v>
      </c>
      <c r="W153" s="45">
        <f t="shared" si="77"/>
        <v>8.7772068067222619</v>
      </c>
    </row>
    <row r="154" spans="2:23" x14ac:dyDescent="0.3">
      <c r="B154" s="41">
        <f t="shared" si="78"/>
        <v>7</v>
      </c>
      <c r="C154" s="82" t="s">
        <v>6</v>
      </c>
      <c r="D154" s="130">
        <f t="shared" si="70"/>
        <v>0.11035857221693263</v>
      </c>
      <c r="E154" s="130">
        <f t="shared" si="70"/>
        <v>-1.398911478806189E-2</v>
      </c>
      <c r="F154" s="130">
        <f t="shared" si="70"/>
        <v>0</v>
      </c>
      <c r="G154" s="130">
        <f t="shared" si="70"/>
        <v>0</v>
      </c>
      <c r="H154" s="45">
        <f t="shared" si="74"/>
        <v>9.6369457428870736E-2</v>
      </c>
      <c r="I154" s="130">
        <f t="shared" si="71"/>
        <v>9.6369457428870708E-2</v>
      </c>
      <c r="J154" s="130">
        <f t="shared" si="71"/>
        <v>-1.3989114788061882E-2</v>
      </c>
      <c r="K154" s="130">
        <f t="shared" si="71"/>
        <v>0</v>
      </c>
      <c r="L154" s="130">
        <f t="shared" si="71"/>
        <v>0</v>
      </c>
      <c r="M154" s="45">
        <f t="shared" si="75"/>
        <v>8.2380342640808832E-2</v>
      </c>
      <c r="N154" s="130">
        <f t="shared" si="72"/>
        <v>8.2380342640808846E-2</v>
      </c>
      <c r="O154" s="130">
        <f t="shared" si="72"/>
        <v>-1.398911478806189E-2</v>
      </c>
      <c r="P154" s="130">
        <f t="shared" si="72"/>
        <v>0</v>
      </c>
      <c r="Q154" s="130">
        <f t="shared" si="72"/>
        <v>0</v>
      </c>
      <c r="R154" s="45">
        <f t="shared" si="76"/>
        <v>6.8391227852746955E-2</v>
      </c>
      <c r="S154" s="130">
        <f t="shared" si="73"/>
        <v>6.8391227852746983E-2</v>
      </c>
      <c r="T154" s="130">
        <f t="shared" si="73"/>
        <v>-1.3989114788061918E-2</v>
      </c>
      <c r="U154" s="130">
        <f t="shared" si="73"/>
        <v>0</v>
      </c>
      <c r="V154" s="130">
        <f t="shared" si="73"/>
        <v>0</v>
      </c>
      <c r="W154" s="45">
        <f t="shared" si="77"/>
        <v>5.4402113064685065E-2</v>
      </c>
    </row>
    <row r="155" spans="2:23" x14ac:dyDescent="0.3">
      <c r="B155" s="41">
        <f t="shared" si="78"/>
        <v>8</v>
      </c>
      <c r="C155" s="82" t="s">
        <v>7</v>
      </c>
      <c r="D155" s="130">
        <f t="shared" si="70"/>
        <v>0</v>
      </c>
      <c r="E155" s="130">
        <f t="shared" si="70"/>
        <v>0</v>
      </c>
      <c r="F155" s="130">
        <f t="shared" si="70"/>
        <v>0</v>
      </c>
      <c r="G155" s="130">
        <f t="shared" si="70"/>
        <v>0</v>
      </c>
      <c r="H155" s="45">
        <f t="shared" si="74"/>
        <v>0</v>
      </c>
      <c r="I155" s="130">
        <f t="shared" si="71"/>
        <v>0</v>
      </c>
      <c r="J155" s="130">
        <f t="shared" si="71"/>
        <v>0</v>
      </c>
      <c r="K155" s="130">
        <f t="shared" si="71"/>
        <v>0</v>
      </c>
      <c r="L155" s="130">
        <f t="shared" si="71"/>
        <v>0</v>
      </c>
      <c r="M155" s="45">
        <f t="shared" si="75"/>
        <v>0</v>
      </c>
      <c r="N155" s="130">
        <f t="shared" si="72"/>
        <v>0</v>
      </c>
      <c r="O155" s="130">
        <f t="shared" si="72"/>
        <v>0</v>
      </c>
      <c r="P155" s="130">
        <f t="shared" si="72"/>
        <v>0</v>
      </c>
      <c r="Q155" s="130">
        <f t="shared" si="72"/>
        <v>0</v>
      </c>
      <c r="R155" s="45">
        <f t="shared" si="76"/>
        <v>0</v>
      </c>
      <c r="S155" s="130">
        <f t="shared" si="73"/>
        <v>0</v>
      </c>
      <c r="T155" s="130">
        <f t="shared" si="73"/>
        <v>0</v>
      </c>
      <c r="U155" s="130">
        <f t="shared" si="73"/>
        <v>0</v>
      </c>
      <c r="V155" s="130">
        <f t="shared" si="73"/>
        <v>0</v>
      </c>
      <c r="W155" s="45">
        <f t="shared" si="77"/>
        <v>0</v>
      </c>
    </row>
    <row r="156" spans="2:23" x14ac:dyDescent="0.3">
      <c r="B156" s="41">
        <f t="shared" si="78"/>
        <v>9</v>
      </c>
      <c r="C156" s="82" t="s">
        <v>8</v>
      </c>
      <c r="D156" s="130">
        <f t="shared" si="70"/>
        <v>2.9004411244455373</v>
      </c>
      <c r="E156" s="130">
        <f t="shared" si="70"/>
        <v>-0.50552139595247825</v>
      </c>
      <c r="F156" s="130">
        <f t="shared" si="70"/>
        <v>0</v>
      </c>
      <c r="G156" s="130">
        <f t="shared" si="70"/>
        <v>0</v>
      </c>
      <c r="H156" s="45">
        <f t="shared" si="74"/>
        <v>2.394919728493059</v>
      </c>
      <c r="I156" s="130">
        <f t="shared" si="71"/>
        <v>2.3949197284930595</v>
      </c>
      <c r="J156" s="130">
        <f t="shared" si="71"/>
        <v>-0.50552139595247836</v>
      </c>
      <c r="K156" s="130">
        <f t="shared" si="71"/>
        <v>0</v>
      </c>
      <c r="L156" s="130">
        <f t="shared" si="71"/>
        <v>0</v>
      </c>
      <c r="M156" s="45">
        <f t="shared" si="75"/>
        <v>1.8893983325405812</v>
      </c>
      <c r="N156" s="130">
        <f t="shared" si="72"/>
        <v>1.8893983325405808</v>
      </c>
      <c r="O156" s="130">
        <f t="shared" si="72"/>
        <v>-0.50552139595247825</v>
      </c>
      <c r="P156" s="130">
        <f t="shared" si="72"/>
        <v>0</v>
      </c>
      <c r="Q156" s="130">
        <f t="shared" si="72"/>
        <v>0</v>
      </c>
      <c r="R156" s="45">
        <f t="shared" si="76"/>
        <v>1.3838769365881025</v>
      </c>
      <c r="S156" s="130">
        <f t="shared" si="73"/>
        <v>1.3838769365881021</v>
      </c>
      <c r="T156" s="130">
        <f t="shared" si="73"/>
        <v>-0.5055213959524778</v>
      </c>
      <c r="U156" s="130">
        <f t="shared" si="73"/>
        <v>0</v>
      </c>
      <c r="V156" s="130">
        <f t="shared" si="73"/>
        <v>0</v>
      </c>
      <c r="W156" s="45">
        <f t="shared" si="77"/>
        <v>0.87835554063562427</v>
      </c>
    </row>
    <row r="157" spans="2:23" x14ac:dyDescent="0.3">
      <c r="B157" s="41">
        <f t="shared" si="78"/>
        <v>10</v>
      </c>
      <c r="C157" s="82" t="s">
        <v>9</v>
      </c>
      <c r="D157" s="130">
        <f t="shared" si="70"/>
        <v>0.38297602308107592</v>
      </c>
      <c r="E157" s="130">
        <f t="shared" si="70"/>
        <v>-6.3880469905617243E-3</v>
      </c>
      <c r="F157" s="130">
        <f t="shared" si="70"/>
        <v>0</v>
      </c>
      <c r="G157" s="130">
        <f t="shared" si="70"/>
        <v>0</v>
      </c>
      <c r="H157" s="45">
        <f t="shared" si="74"/>
        <v>0.3765879760905142</v>
      </c>
      <c r="I157" s="130">
        <f t="shared" si="71"/>
        <v>0.37658797609051442</v>
      </c>
      <c r="J157" s="130">
        <f t="shared" si="71"/>
        <v>-6.388046990561798E-3</v>
      </c>
      <c r="K157" s="130">
        <f t="shared" si="71"/>
        <v>0</v>
      </c>
      <c r="L157" s="130">
        <f t="shared" si="71"/>
        <v>0</v>
      </c>
      <c r="M157" s="45">
        <f t="shared" si="75"/>
        <v>0.37019992909995264</v>
      </c>
      <c r="N157" s="130">
        <f t="shared" si="72"/>
        <v>0.37019992909995247</v>
      </c>
      <c r="O157" s="130">
        <f t="shared" si="72"/>
        <v>-6.3880469905617243E-3</v>
      </c>
      <c r="P157" s="130">
        <f t="shared" si="72"/>
        <v>0</v>
      </c>
      <c r="Q157" s="130">
        <f t="shared" si="72"/>
        <v>0</v>
      </c>
      <c r="R157" s="45">
        <f t="shared" si="76"/>
        <v>0.36381188210939075</v>
      </c>
      <c r="S157" s="130">
        <f t="shared" si="73"/>
        <v>0.36381188210939053</v>
      </c>
      <c r="T157" s="130">
        <f t="shared" si="73"/>
        <v>-6.3880469905615023E-3</v>
      </c>
      <c r="U157" s="130">
        <f t="shared" si="73"/>
        <v>0</v>
      </c>
      <c r="V157" s="130">
        <f t="shared" si="73"/>
        <v>0</v>
      </c>
      <c r="W157" s="45">
        <f t="shared" si="77"/>
        <v>0.35742383511882903</v>
      </c>
    </row>
    <row r="158" spans="2:23" x14ac:dyDescent="0.3">
      <c r="B158" s="41">
        <f t="shared" si="78"/>
        <v>11</v>
      </c>
      <c r="C158" s="82" t="s">
        <v>10</v>
      </c>
      <c r="D158" s="130">
        <f t="shared" si="70"/>
        <v>0.65800142440620402</v>
      </c>
      <c r="E158" s="130">
        <f t="shared" si="70"/>
        <v>-4.5887772346366651E-2</v>
      </c>
      <c r="F158" s="130">
        <f t="shared" si="70"/>
        <v>0</v>
      </c>
      <c r="G158" s="130">
        <f t="shared" si="70"/>
        <v>0</v>
      </c>
      <c r="H158" s="45">
        <f t="shared" si="74"/>
        <v>0.61211365205983737</v>
      </c>
      <c r="I158" s="130">
        <f t="shared" si="71"/>
        <v>0.61211365205983714</v>
      </c>
      <c r="J158" s="130">
        <f t="shared" si="71"/>
        <v>-4.5887772346366575E-2</v>
      </c>
      <c r="K158" s="130">
        <f t="shared" si="71"/>
        <v>0</v>
      </c>
      <c r="L158" s="130">
        <f t="shared" si="71"/>
        <v>0</v>
      </c>
      <c r="M158" s="45">
        <f t="shared" si="75"/>
        <v>0.5662258797134706</v>
      </c>
      <c r="N158" s="130">
        <f t="shared" si="72"/>
        <v>0.56622587971347027</v>
      </c>
      <c r="O158" s="130">
        <f t="shared" si="72"/>
        <v>-4.5887772346366429E-2</v>
      </c>
      <c r="P158" s="130">
        <f t="shared" si="72"/>
        <v>0</v>
      </c>
      <c r="Q158" s="130">
        <f t="shared" si="72"/>
        <v>0</v>
      </c>
      <c r="R158" s="45">
        <f t="shared" si="76"/>
        <v>0.52033810736710384</v>
      </c>
      <c r="S158" s="130">
        <f t="shared" si="73"/>
        <v>0.52033810736710429</v>
      </c>
      <c r="T158" s="130">
        <f t="shared" si="73"/>
        <v>-4.5887772346366873E-2</v>
      </c>
      <c r="U158" s="130">
        <f t="shared" si="73"/>
        <v>0</v>
      </c>
      <c r="V158" s="130">
        <f t="shared" si="73"/>
        <v>0</v>
      </c>
      <c r="W158" s="45">
        <f t="shared" si="77"/>
        <v>0.47445033502073741</v>
      </c>
    </row>
    <row r="159" spans="2:23" x14ac:dyDescent="0.3">
      <c r="B159" s="41">
        <f t="shared" si="78"/>
        <v>12</v>
      </c>
      <c r="C159" s="82" t="s">
        <v>11</v>
      </c>
      <c r="D159" s="130">
        <f t="shared" si="70"/>
        <v>0.79416721135536061</v>
      </c>
      <c r="E159" s="130">
        <f t="shared" si="70"/>
        <v>-0.10087934809547039</v>
      </c>
      <c r="F159" s="130">
        <f t="shared" si="70"/>
        <v>0</v>
      </c>
      <c r="G159" s="130">
        <f t="shared" si="70"/>
        <v>0</v>
      </c>
      <c r="H159" s="45">
        <f t="shared" si="74"/>
        <v>0.69328786325989022</v>
      </c>
      <c r="I159" s="130">
        <f t="shared" si="71"/>
        <v>0.69328786325989</v>
      </c>
      <c r="J159" s="130">
        <f t="shared" si="71"/>
        <v>-0.10087934809547032</v>
      </c>
      <c r="K159" s="130">
        <f t="shared" si="71"/>
        <v>0</v>
      </c>
      <c r="L159" s="130">
        <f t="shared" si="71"/>
        <v>0</v>
      </c>
      <c r="M159" s="45">
        <f t="shared" si="75"/>
        <v>0.59240851516441972</v>
      </c>
      <c r="N159" s="130">
        <f t="shared" si="72"/>
        <v>0.59240851516441984</v>
      </c>
      <c r="O159" s="130">
        <f t="shared" si="72"/>
        <v>-0.10087934809547039</v>
      </c>
      <c r="P159" s="130">
        <f t="shared" si="72"/>
        <v>0</v>
      </c>
      <c r="Q159" s="130">
        <f t="shared" si="72"/>
        <v>0</v>
      </c>
      <c r="R159" s="45">
        <f t="shared" si="76"/>
        <v>0.49152916706894945</v>
      </c>
      <c r="S159" s="130">
        <f t="shared" si="73"/>
        <v>0.49152916706894967</v>
      </c>
      <c r="T159" s="130">
        <f t="shared" si="73"/>
        <v>-0.10087934809547061</v>
      </c>
      <c r="U159" s="130">
        <f t="shared" si="73"/>
        <v>0</v>
      </c>
      <c r="V159" s="130">
        <f t="shared" si="73"/>
        <v>0</v>
      </c>
      <c r="W159" s="45">
        <f t="shared" si="77"/>
        <v>0.39064981897347906</v>
      </c>
    </row>
    <row r="160" spans="2:23" x14ac:dyDescent="0.3">
      <c r="B160" s="41">
        <f t="shared" si="78"/>
        <v>13</v>
      </c>
      <c r="C160" s="28" t="s">
        <v>12</v>
      </c>
      <c r="D160" s="130">
        <f t="shared" si="70"/>
        <v>0</v>
      </c>
      <c r="E160" s="130">
        <f t="shared" si="70"/>
        <v>0</v>
      </c>
      <c r="F160" s="130">
        <f t="shared" si="70"/>
        <v>0</v>
      </c>
      <c r="G160" s="130">
        <f t="shared" si="70"/>
        <v>0</v>
      </c>
      <c r="H160" s="45">
        <f t="shared" si="74"/>
        <v>0</v>
      </c>
      <c r="I160" s="130">
        <f t="shared" si="71"/>
        <v>0</v>
      </c>
      <c r="J160" s="130">
        <f t="shared" si="71"/>
        <v>0</v>
      </c>
      <c r="K160" s="130">
        <f t="shared" si="71"/>
        <v>0</v>
      </c>
      <c r="L160" s="130">
        <f t="shared" si="71"/>
        <v>0</v>
      </c>
      <c r="M160" s="45">
        <f t="shared" si="75"/>
        <v>0</v>
      </c>
      <c r="N160" s="130">
        <f t="shared" si="72"/>
        <v>0</v>
      </c>
      <c r="O160" s="130">
        <f t="shared" si="72"/>
        <v>0</v>
      </c>
      <c r="P160" s="130">
        <f t="shared" si="72"/>
        <v>0</v>
      </c>
      <c r="Q160" s="130">
        <f t="shared" si="72"/>
        <v>0</v>
      </c>
      <c r="R160" s="45">
        <f t="shared" si="76"/>
        <v>0</v>
      </c>
      <c r="S160" s="130">
        <f t="shared" si="73"/>
        <v>0</v>
      </c>
      <c r="T160" s="130">
        <f t="shared" si="73"/>
        <v>0</v>
      </c>
      <c r="U160" s="130">
        <f t="shared" si="73"/>
        <v>0</v>
      </c>
      <c r="V160" s="130">
        <f t="shared" si="73"/>
        <v>0</v>
      </c>
      <c r="W160" s="45">
        <f t="shared" si="77"/>
        <v>0</v>
      </c>
    </row>
    <row r="161" spans="2:23" x14ac:dyDescent="0.3">
      <c r="B161" s="41">
        <f t="shared" si="78"/>
        <v>14</v>
      </c>
      <c r="C161" s="28" t="s">
        <v>13</v>
      </c>
      <c r="D161" s="130">
        <f t="shared" si="70"/>
        <v>0</v>
      </c>
      <c r="E161" s="130">
        <f t="shared" si="70"/>
        <v>0</v>
      </c>
      <c r="F161" s="130">
        <f t="shared" si="70"/>
        <v>0</v>
      </c>
      <c r="G161" s="130">
        <f t="shared" si="70"/>
        <v>0</v>
      </c>
      <c r="H161" s="45">
        <f t="shared" si="74"/>
        <v>0</v>
      </c>
      <c r="I161" s="130">
        <f t="shared" si="71"/>
        <v>0</v>
      </c>
      <c r="J161" s="130">
        <f t="shared" si="71"/>
        <v>0</v>
      </c>
      <c r="K161" s="130">
        <f t="shared" si="71"/>
        <v>0</v>
      </c>
      <c r="L161" s="130">
        <f t="shared" si="71"/>
        <v>0</v>
      </c>
      <c r="M161" s="45">
        <f t="shared" si="75"/>
        <v>0</v>
      </c>
      <c r="N161" s="130">
        <f t="shared" si="72"/>
        <v>0</v>
      </c>
      <c r="O161" s="130">
        <f t="shared" si="72"/>
        <v>0</v>
      </c>
      <c r="P161" s="130">
        <f t="shared" si="72"/>
        <v>0</v>
      </c>
      <c r="Q161" s="130">
        <f t="shared" si="72"/>
        <v>0</v>
      </c>
      <c r="R161" s="45">
        <f t="shared" si="76"/>
        <v>0</v>
      </c>
      <c r="S161" s="130">
        <f t="shared" si="73"/>
        <v>0</v>
      </c>
      <c r="T161" s="130">
        <f t="shared" si="73"/>
        <v>0</v>
      </c>
      <c r="U161" s="130">
        <f t="shared" si="73"/>
        <v>0</v>
      </c>
      <c r="V161" s="130">
        <f t="shared" si="73"/>
        <v>0</v>
      </c>
      <c r="W161" s="45">
        <f t="shared" si="77"/>
        <v>0</v>
      </c>
    </row>
    <row r="162" spans="2:23" x14ac:dyDescent="0.3">
      <c r="B162" s="41">
        <f t="shared" si="78"/>
        <v>15</v>
      </c>
      <c r="C162" s="28" t="s">
        <v>14</v>
      </c>
      <c r="D162" s="130">
        <f t="shared" si="70"/>
        <v>0</v>
      </c>
      <c r="E162" s="130">
        <f t="shared" si="70"/>
        <v>0</v>
      </c>
      <c r="F162" s="130">
        <f t="shared" si="70"/>
        <v>0</v>
      </c>
      <c r="G162" s="130">
        <f t="shared" si="70"/>
        <v>0</v>
      </c>
      <c r="H162" s="45">
        <f t="shared" si="74"/>
        <v>0</v>
      </c>
      <c r="I162" s="130">
        <f t="shared" si="71"/>
        <v>0</v>
      </c>
      <c r="J162" s="130">
        <f t="shared" si="71"/>
        <v>0</v>
      </c>
      <c r="K162" s="130">
        <f t="shared" si="71"/>
        <v>0</v>
      </c>
      <c r="L162" s="130">
        <f t="shared" si="71"/>
        <v>0</v>
      </c>
      <c r="M162" s="45">
        <f t="shared" si="75"/>
        <v>0</v>
      </c>
      <c r="N162" s="130">
        <f t="shared" si="72"/>
        <v>0</v>
      </c>
      <c r="O162" s="130">
        <f t="shared" si="72"/>
        <v>0</v>
      </c>
      <c r="P162" s="130">
        <f t="shared" si="72"/>
        <v>0</v>
      </c>
      <c r="Q162" s="130">
        <f t="shared" si="72"/>
        <v>0</v>
      </c>
      <c r="R162" s="45">
        <f t="shared" si="76"/>
        <v>0</v>
      </c>
      <c r="S162" s="130">
        <f t="shared" si="73"/>
        <v>0</v>
      </c>
      <c r="T162" s="130">
        <f t="shared" si="73"/>
        <v>0</v>
      </c>
      <c r="U162" s="130">
        <f t="shared" si="73"/>
        <v>0</v>
      </c>
      <c r="V162" s="130">
        <f t="shared" si="73"/>
        <v>0</v>
      </c>
      <c r="W162" s="45">
        <f t="shared" si="77"/>
        <v>0</v>
      </c>
    </row>
    <row r="163" spans="2:23" x14ac:dyDescent="0.3">
      <c r="B163" s="41">
        <f t="shared" si="78"/>
        <v>16</v>
      </c>
      <c r="C163" s="28" t="s">
        <v>15</v>
      </c>
      <c r="D163" s="130">
        <f t="shared" si="70"/>
        <v>3.9505003214892298</v>
      </c>
      <c r="E163" s="130">
        <f t="shared" si="70"/>
        <v>-0.98762508037230745</v>
      </c>
      <c r="F163" s="130">
        <f t="shared" si="70"/>
        <v>0</v>
      </c>
      <c r="G163" s="130">
        <f t="shared" si="70"/>
        <v>0</v>
      </c>
      <c r="H163" s="45">
        <f t="shared" si="74"/>
        <v>2.9628752411169224</v>
      </c>
      <c r="I163" s="130">
        <f t="shared" si="71"/>
        <v>2.9628752411169188</v>
      </c>
      <c r="J163" s="130">
        <f t="shared" si="71"/>
        <v>-0.98762508037230623</v>
      </c>
      <c r="K163" s="130">
        <f t="shared" si="71"/>
        <v>0</v>
      </c>
      <c r="L163" s="130">
        <f t="shared" si="71"/>
        <v>0</v>
      </c>
      <c r="M163" s="45">
        <f t="shared" si="75"/>
        <v>1.9752501607446127</v>
      </c>
      <c r="N163" s="130">
        <f t="shared" si="72"/>
        <v>1.9752501607446078</v>
      </c>
      <c r="O163" s="130">
        <f t="shared" si="72"/>
        <v>-0.9876250803723039</v>
      </c>
      <c r="P163" s="130">
        <f t="shared" si="72"/>
        <v>0</v>
      </c>
      <c r="Q163" s="130">
        <f t="shared" si="72"/>
        <v>0</v>
      </c>
      <c r="R163" s="45">
        <f t="shared" si="76"/>
        <v>0.9876250803723039</v>
      </c>
      <c r="S163" s="130">
        <f t="shared" si="73"/>
        <v>0.987625080372311</v>
      </c>
      <c r="T163" s="130">
        <f t="shared" si="73"/>
        <v>-0.987625080372311</v>
      </c>
      <c r="U163" s="130">
        <f t="shared" si="73"/>
        <v>0</v>
      </c>
      <c r="V163" s="130">
        <f t="shared" si="73"/>
        <v>0</v>
      </c>
      <c r="W163" s="45">
        <f t="shared" si="77"/>
        <v>0</v>
      </c>
    </row>
    <row r="164" spans="2:23" x14ac:dyDescent="0.3">
      <c r="B164" s="41">
        <f t="shared" si="78"/>
        <v>17</v>
      </c>
      <c r="C164" s="28" t="s">
        <v>16</v>
      </c>
      <c r="D164" s="130">
        <f t="shared" ref="D164:G164" si="79">D56-D111</f>
        <v>-38.752378999763451</v>
      </c>
      <c r="E164" s="130">
        <f t="shared" si="79"/>
        <v>0</v>
      </c>
      <c r="F164" s="130">
        <f t="shared" si="79"/>
        <v>0</v>
      </c>
      <c r="G164" s="130">
        <f t="shared" si="79"/>
        <v>0</v>
      </c>
      <c r="H164" s="45">
        <f t="shared" si="74"/>
        <v>-38.752378999763451</v>
      </c>
      <c r="I164" s="130">
        <f t="shared" ref="I164:L164" si="80">I56-I111</f>
        <v>-38.752378999763451</v>
      </c>
      <c r="J164" s="130">
        <f t="shared" si="80"/>
        <v>0</v>
      </c>
      <c r="K164" s="130">
        <f t="shared" si="80"/>
        <v>0</v>
      </c>
      <c r="L164" s="130">
        <f t="shared" si="80"/>
        <v>0</v>
      </c>
      <c r="M164" s="45">
        <f t="shared" si="75"/>
        <v>-38.752378999763451</v>
      </c>
      <c r="N164" s="130">
        <f t="shared" ref="N164:Q164" si="81">N56-N111</f>
        <v>-38.752378999763451</v>
      </c>
      <c r="O164" s="130">
        <f t="shared" si="81"/>
        <v>0</v>
      </c>
      <c r="P164" s="130">
        <f t="shared" si="81"/>
        <v>0</v>
      </c>
      <c r="Q164" s="130">
        <f t="shared" si="81"/>
        <v>0</v>
      </c>
      <c r="R164" s="45">
        <f t="shared" si="76"/>
        <v>-38.752378999763451</v>
      </c>
      <c r="S164" s="130">
        <f t="shared" ref="S164:V164" si="82">S56-S111</f>
        <v>-38.752378999763451</v>
      </c>
      <c r="T164" s="130">
        <f t="shared" si="82"/>
        <v>0</v>
      </c>
      <c r="U164" s="130">
        <f t="shared" si="82"/>
        <v>0</v>
      </c>
      <c r="V164" s="130">
        <f t="shared" si="82"/>
        <v>0</v>
      </c>
      <c r="W164" s="45">
        <f t="shared" si="77"/>
        <v>-38.752378999763451</v>
      </c>
    </row>
    <row r="165" spans="2:23" ht="16" x14ac:dyDescent="0.3">
      <c r="B165" s="34"/>
      <c r="C165" s="35" t="s">
        <v>17</v>
      </c>
      <c r="D165" s="36">
        <f t="shared" ref="D165:W165" si="83">SUM(D148:D164)</f>
        <v>2.7289182079300716</v>
      </c>
      <c r="E165" s="36">
        <f t="shared" si="83"/>
        <v>-4.0428140716549459</v>
      </c>
      <c r="F165" s="36">
        <f t="shared" si="83"/>
        <v>0</v>
      </c>
      <c r="G165" s="36">
        <f t="shared" si="83"/>
        <v>0</v>
      </c>
      <c r="H165" s="36">
        <f t="shared" si="83"/>
        <v>-1.3138958637248663</v>
      </c>
      <c r="I165" s="36">
        <f t="shared" si="83"/>
        <v>-1.3138958637248734</v>
      </c>
      <c r="J165" s="36">
        <f t="shared" si="83"/>
        <v>-4.0428140716549441</v>
      </c>
      <c r="K165" s="36">
        <f t="shared" si="83"/>
        <v>0</v>
      </c>
      <c r="L165" s="36">
        <f t="shared" si="83"/>
        <v>0</v>
      </c>
      <c r="M165" s="36">
        <f t="shared" si="83"/>
        <v>-5.3567099353798184</v>
      </c>
      <c r="N165" s="36">
        <f t="shared" si="83"/>
        <v>-5.3567099353798113</v>
      </c>
      <c r="O165" s="36">
        <f t="shared" si="83"/>
        <v>-4.042814071654945</v>
      </c>
      <c r="P165" s="36">
        <f t="shared" si="83"/>
        <v>0</v>
      </c>
      <c r="Q165" s="36">
        <f t="shared" si="83"/>
        <v>0</v>
      </c>
      <c r="R165" s="36">
        <f t="shared" si="83"/>
        <v>-9.3995240070347563</v>
      </c>
      <c r="S165" s="36">
        <f t="shared" si="83"/>
        <v>-9.3995240070347386</v>
      </c>
      <c r="T165" s="36">
        <f t="shared" si="83"/>
        <v>-4.0428140716549628</v>
      </c>
      <c r="U165" s="36">
        <f t="shared" si="83"/>
        <v>0</v>
      </c>
      <c r="V165" s="36">
        <f t="shared" si="83"/>
        <v>0</v>
      </c>
      <c r="W165" s="36">
        <f t="shared" si="83"/>
        <v>-13.442338078689701</v>
      </c>
    </row>
    <row r="166" spans="2:23" x14ac:dyDescent="0.3">
      <c r="B166" s="60"/>
      <c r="C166" s="61"/>
      <c r="D166" s="61"/>
      <c r="E166" s="61"/>
      <c r="F166" s="61"/>
    </row>
  </sheetData>
  <mergeCells count="59">
    <mergeCell ref="B33:G33"/>
    <mergeCell ref="B36:B38"/>
    <mergeCell ref="S10:W10"/>
    <mergeCell ref="D11:H11"/>
    <mergeCell ref="I11:M11"/>
    <mergeCell ref="N11:R11"/>
    <mergeCell ref="S11:W11"/>
    <mergeCell ref="B10:B12"/>
    <mergeCell ref="C10:C12"/>
    <mergeCell ref="D10:H10"/>
    <mergeCell ref="I10:M10"/>
    <mergeCell ref="N10:R10"/>
    <mergeCell ref="C36:C38"/>
    <mergeCell ref="D36:H36"/>
    <mergeCell ref="N36:R36"/>
    <mergeCell ref="S36:W36"/>
    <mergeCell ref="D37:H37"/>
    <mergeCell ref="N37:R37"/>
    <mergeCell ref="S37:W37"/>
    <mergeCell ref="B64:B66"/>
    <mergeCell ref="C64:C66"/>
    <mergeCell ref="D64:H64"/>
    <mergeCell ref="I64:M64"/>
    <mergeCell ref="N64:R64"/>
    <mergeCell ref="S64:W64"/>
    <mergeCell ref="D65:H65"/>
    <mergeCell ref="I65:M65"/>
    <mergeCell ref="N65:R65"/>
    <mergeCell ref="S65:W65"/>
    <mergeCell ref="S91:W91"/>
    <mergeCell ref="D92:H92"/>
    <mergeCell ref="I92:M92"/>
    <mergeCell ref="N92:R92"/>
    <mergeCell ref="S92:W92"/>
    <mergeCell ref="B91:B93"/>
    <mergeCell ref="C91:C93"/>
    <mergeCell ref="D91:H91"/>
    <mergeCell ref="I91:M91"/>
    <mergeCell ref="N91:R91"/>
    <mergeCell ref="S118:W118"/>
    <mergeCell ref="D119:H119"/>
    <mergeCell ref="I119:M119"/>
    <mergeCell ref="N119:R119"/>
    <mergeCell ref="S119:W119"/>
    <mergeCell ref="B118:B120"/>
    <mergeCell ref="C118:C120"/>
    <mergeCell ref="D118:H118"/>
    <mergeCell ref="I118:M118"/>
    <mergeCell ref="N118:R118"/>
    <mergeCell ref="S144:W144"/>
    <mergeCell ref="D145:H145"/>
    <mergeCell ref="I145:M145"/>
    <mergeCell ref="N145:R145"/>
    <mergeCell ref="S145:W145"/>
    <mergeCell ref="B144:B146"/>
    <mergeCell ref="C144:C146"/>
    <mergeCell ref="D144:H144"/>
    <mergeCell ref="I144:M144"/>
    <mergeCell ref="N144:R144"/>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27" man="1"/>
    <brk id="114" max="2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AG166"/>
  <sheetViews>
    <sheetView showGridLines="0" view="pageBreakPreview" zoomScale="60" zoomScaleNormal="68" workbookViewId="0"/>
  </sheetViews>
  <sheetFormatPr defaultColWidth="9.36328125" defaultRowHeight="14" x14ac:dyDescent="0.3"/>
  <cols>
    <col min="1" max="1" width="7" style="3" bestFit="1" customWidth="1"/>
    <col min="2" max="2" width="6.36328125" style="3" customWidth="1"/>
    <col min="3" max="3" width="48.90625" style="3" bestFit="1" customWidth="1"/>
    <col min="4" max="7" width="18.36328125" style="3" customWidth="1"/>
    <col min="8" max="8" width="24.54296875" style="3" bestFit="1" customWidth="1"/>
    <col min="9" max="12" width="18.36328125" style="3" customWidth="1"/>
    <col min="13" max="13" width="23.453125" style="3" bestFit="1" customWidth="1"/>
    <col min="14" max="17" width="18.36328125" style="3" customWidth="1"/>
    <col min="18" max="18" width="23.36328125" style="3" bestFit="1" customWidth="1"/>
    <col min="19" max="22" width="18.6328125" style="3" customWidth="1"/>
    <col min="23" max="23" width="21.1796875" style="3" customWidth="1"/>
    <col min="24" max="24" width="13.6328125" style="3" bestFit="1" customWidth="1"/>
    <col min="25" max="25" width="13.453125" style="3" bestFit="1" customWidth="1"/>
    <col min="26" max="26" width="13.81640625" style="3" bestFit="1" customWidth="1"/>
    <col min="27" max="27" width="15.36328125" style="3" bestFit="1" customWidth="1"/>
    <col min="28" max="28" width="22.81640625" style="3" customWidth="1"/>
    <col min="29" max="16384" width="9.36328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119</v>
      </c>
      <c r="L5" s="7"/>
      <c r="M5" s="8"/>
      <c r="N5" s="8"/>
      <c r="O5" s="8"/>
      <c r="P5" s="8"/>
      <c r="Q5" s="8"/>
      <c r="R5" s="8"/>
    </row>
    <row r="6" spans="1:23" x14ac:dyDescent="0.3">
      <c r="B6" s="6"/>
      <c r="I6" s="9"/>
      <c r="J6" s="10"/>
      <c r="K6" s="12" t="s">
        <v>95</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16"/>
      <c r="N9" s="16"/>
      <c r="O9" s="15"/>
      <c r="P9" s="15"/>
      <c r="Q9" s="15"/>
      <c r="R9" s="20" t="s">
        <v>22</v>
      </c>
    </row>
    <row r="10" spans="1:23" ht="15.75" customHeight="1" x14ac:dyDescent="0.3">
      <c r="B10" s="148" t="s">
        <v>23</v>
      </c>
      <c r="C10" s="148" t="s">
        <v>18</v>
      </c>
      <c r="D10" s="141" t="s">
        <v>24</v>
      </c>
      <c r="E10" s="142"/>
      <c r="F10" s="142"/>
      <c r="G10" s="142"/>
      <c r="H10" s="143"/>
      <c r="I10" s="144" t="s">
        <v>25</v>
      </c>
      <c r="J10" s="144"/>
      <c r="K10" s="144"/>
      <c r="L10" s="144"/>
      <c r="M10" s="144"/>
      <c r="N10" s="148" t="s">
        <v>26</v>
      </c>
      <c r="O10" s="148"/>
      <c r="P10" s="148"/>
      <c r="Q10" s="148"/>
      <c r="R10" s="148"/>
      <c r="S10" s="140" t="s">
        <v>27</v>
      </c>
      <c r="T10" s="140"/>
      <c r="U10" s="140"/>
      <c r="V10" s="140"/>
      <c r="W10" s="140"/>
    </row>
    <row r="11" spans="1:23" ht="15.75" customHeight="1" x14ac:dyDescent="0.3">
      <c r="B11" s="148"/>
      <c r="C11" s="148"/>
      <c r="D11" s="160" t="s">
        <v>28</v>
      </c>
      <c r="E11" s="161"/>
      <c r="F11" s="161"/>
      <c r="G11" s="161"/>
      <c r="H11" s="162"/>
      <c r="I11" s="146" t="s">
        <v>28</v>
      </c>
      <c r="J11" s="147"/>
      <c r="K11" s="147"/>
      <c r="L11" s="147"/>
      <c r="M11" s="147"/>
      <c r="N11" s="146" t="s">
        <v>29</v>
      </c>
      <c r="O11" s="147"/>
      <c r="P11" s="147"/>
      <c r="Q11" s="147"/>
      <c r="R11" s="147"/>
      <c r="S11" s="146" t="s">
        <v>30</v>
      </c>
      <c r="T11" s="147"/>
      <c r="U11" s="147"/>
      <c r="V11" s="147"/>
      <c r="W11" s="147"/>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2" t="s">
        <v>31</v>
      </c>
      <c r="O12" s="22" t="s">
        <v>32</v>
      </c>
      <c r="P12" s="22" t="s">
        <v>33</v>
      </c>
      <c r="Q12" s="22" t="s">
        <v>34</v>
      </c>
      <c r="R12" s="22" t="s">
        <v>35</v>
      </c>
      <c r="S12" s="23" t="s">
        <v>31</v>
      </c>
      <c r="T12" s="23" t="s">
        <v>32</v>
      </c>
      <c r="U12" s="23" t="s">
        <v>33</v>
      </c>
      <c r="V12" s="22" t="s">
        <v>34</v>
      </c>
      <c r="W12" s="23" t="s">
        <v>35</v>
      </c>
    </row>
    <row r="13" spans="1:23" s="24" customFormat="1" x14ac:dyDescent="0.35">
      <c r="B13" s="25"/>
      <c r="C13" s="25"/>
      <c r="D13" s="25" t="s">
        <v>36</v>
      </c>
      <c r="E13" s="25" t="s">
        <v>37</v>
      </c>
      <c r="F13" s="25" t="s">
        <v>38</v>
      </c>
      <c r="G13" s="25" t="s">
        <v>39</v>
      </c>
      <c r="H13" s="25" t="s">
        <v>40</v>
      </c>
      <c r="I13" s="25" t="s">
        <v>41</v>
      </c>
      <c r="J13" s="25" t="s">
        <v>42</v>
      </c>
      <c r="K13" s="25" t="s">
        <v>43</v>
      </c>
      <c r="L13" s="25" t="s">
        <v>44</v>
      </c>
      <c r="M13" s="25" t="s">
        <v>45</v>
      </c>
      <c r="N13" s="25" t="s">
        <v>46</v>
      </c>
      <c r="O13" s="25" t="s">
        <v>47</v>
      </c>
      <c r="P13" s="25" t="s">
        <v>48</v>
      </c>
      <c r="Q13" s="25" t="s">
        <v>49</v>
      </c>
      <c r="R13" s="25" t="s">
        <v>50</v>
      </c>
      <c r="S13" s="25" t="s">
        <v>61</v>
      </c>
      <c r="T13" s="25" t="s">
        <v>62</v>
      </c>
      <c r="U13" s="25" t="s">
        <v>63</v>
      </c>
      <c r="V13" s="25" t="s">
        <v>64</v>
      </c>
      <c r="W13" s="25" t="s">
        <v>65</v>
      </c>
    </row>
    <row r="14" spans="1:23" s="13" customFormat="1" x14ac:dyDescent="0.3">
      <c r="B14" s="41">
        <v>1</v>
      </c>
      <c r="C14" s="82" t="s">
        <v>0</v>
      </c>
      <c r="D14" s="134">
        <v>0</v>
      </c>
      <c r="E14" s="29">
        <v>0</v>
      </c>
      <c r="F14" s="29">
        <v>0</v>
      </c>
      <c r="G14" s="29"/>
      <c r="H14" s="29">
        <f>D14+E14+F14-G14</f>
        <v>0</v>
      </c>
      <c r="I14" s="30">
        <f>H14</f>
        <v>0</v>
      </c>
      <c r="J14" s="29">
        <v>0</v>
      </c>
      <c r="K14" s="29">
        <v>0</v>
      </c>
      <c r="L14" s="29"/>
      <c r="M14" s="30">
        <f>I14+J14-K14-L14</f>
        <v>0</v>
      </c>
      <c r="N14" s="30">
        <f>M14</f>
        <v>0</v>
      </c>
      <c r="O14" s="29">
        <v>0</v>
      </c>
      <c r="P14" s="29">
        <v>0</v>
      </c>
      <c r="Q14" s="29"/>
      <c r="R14" s="30">
        <f>N14+O14-P14-Q14</f>
        <v>0</v>
      </c>
      <c r="S14" s="29">
        <f t="shared" ref="S14:S30" si="0">R14</f>
        <v>0</v>
      </c>
      <c r="T14" s="29">
        <v>0</v>
      </c>
      <c r="U14" s="30">
        <v>0</v>
      </c>
      <c r="V14" s="29"/>
      <c r="W14" s="29">
        <f t="shared" ref="W14:W30" si="1">S14+T14-U14-V14</f>
        <v>0</v>
      </c>
    </row>
    <row r="15" spans="1:23" s="13" customFormat="1" x14ac:dyDescent="0.3">
      <c r="B15" s="41">
        <f>B14+1</f>
        <v>2</v>
      </c>
      <c r="C15" s="82" t="s">
        <v>1</v>
      </c>
      <c r="D15" s="134">
        <v>3.5235510931771272</v>
      </c>
      <c r="E15" s="29">
        <v>0.1500322</v>
      </c>
      <c r="F15" s="29">
        <v>1.9667567530000001</v>
      </c>
      <c r="G15" s="29"/>
      <c r="H15" s="29">
        <f>D15+E15-F15-G15</f>
        <v>1.7068265401771272</v>
      </c>
      <c r="I15" s="30">
        <f t="shared" ref="I15:I30" si="2">H15</f>
        <v>1.7068265401771272</v>
      </c>
      <c r="J15" s="29">
        <v>2.7560401199999998</v>
      </c>
      <c r="K15" s="29">
        <v>0.43562739099999997</v>
      </c>
      <c r="L15" s="29"/>
      <c r="M15" s="30">
        <f t="shared" ref="M15:M30" si="3">I15+J15-K15-L15</f>
        <v>4.0272392691771275</v>
      </c>
      <c r="N15" s="30">
        <f t="shared" ref="N15:N30" si="4">M15</f>
        <v>4.0272392691771275</v>
      </c>
      <c r="O15" s="29">
        <v>0</v>
      </c>
      <c r="P15" s="29">
        <v>0</v>
      </c>
      <c r="Q15" s="29"/>
      <c r="R15" s="30">
        <f t="shared" ref="R15:R30" si="5">N15+O15-P15-Q15</f>
        <v>4.0272392691771275</v>
      </c>
      <c r="S15" s="29">
        <f t="shared" si="0"/>
        <v>4.0272392691771275</v>
      </c>
      <c r="T15" s="29">
        <v>0</v>
      </c>
      <c r="U15" s="30">
        <v>0</v>
      </c>
      <c r="V15" s="29"/>
      <c r="W15" s="29">
        <f t="shared" si="1"/>
        <v>4.0272392691771275</v>
      </c>
    </row>
    <row r="16" spans="1:23" s="13" customFormat="1" x14ac:dyDescent="0.3">
      <c r="B16" s="41">
        <f t="shared" ref="B16:B30" si="6">B15+1</f>
        <v>3</v>
      </c>
      <c r="C16" s="118" t="s">
        <v>2</v>
      </c>
      <c r="D16" s="134">
        <v>0</v>
      </c>
      <c r="E16" s="29">
        <v>0</v>
      </c>
      <c r="F16" s="31">
        <v>0</v>
      </c>
      <c r="G16" s="31"/>
      <c r="H16" s="29">
        <f t="shared" ref="H16:H30" si="7">D16+E16-F16-G16</f>
        <v>0</v>
      </c>
      <c r="I16" s="30">
        <f t="shared" si="2"/>
        <v>0</v>
      </c>
      <c r="J16" s="29">
        <v>0</v>
      </c>
      <c r="K16" s="31">
        <v>0</v>
      </c>
      <c r="L16" s="31"/>
      <c r="M16" s="30">
        <f t="shared" si="3"/>
        <v>0</v>
      </c>
      <c r="N16" s="30">
        <f t="shared" si="4"/>
        <v>0</v>
      </c>
      <c r="O16" s="29">
        <v>0</v>
      </c>
      <c r="P16" s="31">
        <v>0</v>
      </c>
      <c r="Q16" s="31"/>
      <c r="R16" s="30">
        <f t="shared" si="5"/>
        <v>0</v>
      </c>
      <c r="S16" s="29">
        <f t="shared" si="0"/>
        <v>0</v>
      </c>
      <c r="T16" s="29">
        <v>0</v>
      </c>
      <c r="U16" s="30">
        <v>0</v>
      </c>
      <c r="V16" s="29"/>
      <c r="W16" s="29">
        <f t="shared" si="1"/>
        <v>0</v>
      </c>
    </row>
    <row r="17" spans="2:23" s="13" customFormat="1" x14ac:dyDescent="0.3">
      <c r="B17" s="41">
        <f t="shared" si="6"/>
        <v>4</v>
      </c>
      <c r="C17" s="118" t="s">
        <v>3</v>
      </c>
      <c r="D17" s="134">
        <v>0</v>
      </c>
      <c r="E17" s="29">
        <v>0</v>
      </c>
      <c r="F17" s="31">
        <v>0</v>
      </c>
      <c r="G17" s="31"/>
      <c r="H17" s="29">
        <f t="shared" si="7"/>
        <v>0</v>
      </c>
      <c r="I17" s="30">
        <f t="shared" si="2"/>
        <v>0</v>
      </c>
      <c r="J17" s="29">
        <v>-3.1500000000000001E-4</v>
      </c>
      <c r="K17" s="31">
        <v>0</v>
      </c>
      <c r="L17" s="31"/>
      <c r="M17" s="30">
        <f t="shared" si="3"/>
        <v>-3.1500000000000001E-4</v>
      </c>
      <c r="N17" s="30">
        <f t="shared" si="4"/>
        <v>-3.1500000000000001E-4</v>
      </c>
      <c r="O17" s="29">
        <v>0</v>
      </c>
      <c r="P17" s="31">
        <v>0</v>
      </c>
      <c r="Q17" s="31"/>
      <c r="R17" s="30">
        <f t="shared" si="5"/>
        <v>-3.1500000000000001E-4</v>
      </c>
      <c r="S17" s="29">
        <f t="shared" si="0"/>
        <v>-3.1500000000000001E-4</v>
      </c>
      <c r="T17" s="29">
        <v>0</v>
      </c>
      <c r="U17" s="30">
        <v>0</v>
      </c>
      <c r="V17" s="29"/>
      <c r="W17" s="29">
        <f t="shared" si="1"/>
        <v>-3.1500000000000001E-4</v>
      </c>
    </row>
    <row r="18" spans="2:23" s="13" customFormat="1" x14ac:dyDescent="0.3">
      <c r="B18" s="41">
        <f t="shared" si="6"/>
        <v>5</v>
      </c>
      <c r="C18" s="118" t="s">
        <v>4</v>
      </c>
      <c r="D18" s="134">
        <v>0.59439471201151428</v>
      </c>
      <c r="E18" s="29">
        <v>4.11755534</v>
      </c>
      <c r="F18" s="31">
        <v>1.7941060210000002</v>
      </c>
      <c r="G18" s="31"/>
      <c r="H18" s="29">
        <f t="shared" si="7"/>
        <v>2.9178440310115139</v>
      </c>
      <c r="I18" s="30">
        <f t="shared" si="2"/>
        <v>2.9178440310115139</v>
      </c>
      <c r="J18" s="29">
        <v>0.26429979999999997</v>
      </c>
      <c r="K18" s="31">
        <v>0.1190133</v>
      </c>
      <c r="L18" s="31"/>
      <c r="M18" s="30">
        <f t="shared" si="3"/>
        <v>3.0631305310115136</v>
      </c>
      <c r="N18" s="30">
        <f t="shared" si="4"/>
        <v>3.0631305310115136</v>
      </c>
      <c r="O18" s="29">
        <v>0</v>
      </c>
      <c r="P18" s="31">
        <v>0</v>
      </c>
      <c r="Q18" s="31"/>
      <c r="R18" s="30">
        <f t="shared" si="5"/>
        <v>3.0631305310115136</v>
      </c>
      <c r="S18" s="29">
        <f t="shared" si="0"/>
        <v>3.0631305310115136</v>
      </c>
      <c r="T18" s="29">
        <v>0</v>
      </c>
      <c r="U18" s="30">
        <v>0</v>
      </c>
      <c r="V18" s="29"/>
      <c r="W18" s="29">
        <f t="shared" si="1"/>
        <v>3.0631305310115136</v>
      </c>
    </row>
    <row r="19" spans="2:23" x14ac:dyDescent="0.3">
      <c r="B19" s="41">
        <f t="shared" si="6"/>
        <v>6</v>
      </c>
      <c r="C19" s="82" t="s">
        <v>5</v>
      </c>
      <c r="D19" s="134">
        <v>15.11611278910048</v>
      </c>
      <c r="E19" s="29">
        <v>4.7514384800000009</v>
      </c>
      <c r="F19" s="29">
        <v>0</v>
      </c>
      <c r="G19" s="29"/>
      <c r="H19" s="29">
        <f t="shared" si="7"/>
        <v>19.867551269100481</v>
      </c>
      <c r="I19" s="30">
        <f t="shared" si="2"/>
        <v>19.867551269100481</v>
      </c>
      <c r="J19" s="29">
        <v>3.6514658360000003</v>
      </c>
      <c r="K19" s="29">
        <v>0</v>
      </c>
      <c r="L19" s="29"/>
      <c r="M19" s="30">
        <f t="shared" si="3"/>
        <v>23.519017105100481</v>
      </c>
      <c r="N19" s="30">
        <f t="shared" si="4"/>
        <v>23.519017105100481</v>
      </c>
      <c r="O19" s="29">
        <v>47.903960000000005</v>
      </c>
      <c r="P19" s="29">
        <v>0</v>
      </c>
      <c r="Q19" s="29"/>
      <c r="R19" s="30">
        <f t="shared" si="5"/>
        <v>71.422977105100486</v>
      </c>
      <c r="S19" s="29">
        <f t="shared" si="0"/>
        <v>71.422977105100486</v>
      </c>
      <c r="T19" s="29">
        <v>0.16126666666666664</v>
      </c>
      <c r="U19" s="30">
        <v>0</v>
      </c>
      <c r="V19" s="29"/>
      <c r="W19" s="29">
        <f t="shared" si="1"/>
        <v>71.584243771767149</v>
      </c>
    </row>
    <row r="20" spans="2:23" x14ac:dyDescent="0.3">
      <c r="B20" s="41">
        <f t="shared" si="6"/>
        <v>7</v>
      </c>
      <c r="C20" s="82" t="s">
        <v>6</v>
      </c>
      <c r="D20" s="134">
        <v>0</v>
      </c>
      <c r="E20" s="29">
        <v>0.1138</v>
      </c>
      <c r="F20" s="29">
        <v>0</v>
      </c>
      <c r="G20" s="29"/>
      <c r="H20" s="29">
        <f t="shared" si="7"/>
        <v>0.1138</v>
      </c>
      <c r="I20" s="30">
        <f t="shared" si="2"/>
        <v>0.1138</v>
      </c>
      <c r="J20" s="29">
        <v>0.58658415999999991</v>
      </c>
      <c r="K20" s="29">
        <v>4.6325100000000001E-2</v>
      </c>
      <c r="L20" s="29"/>
      <c r="M20" s="30">
        <f t="shared" si="3"/>
        <v>0.65405905999999991</v>
      </c>
      <c r="N20" s="30">
        <f t="shared" si="4"/>
        <v>0.65405905999999991</v>
      </c>
      <c r="O20" s="29">
        <v>0</v>
      </c>
      <c r="P20" s="29">
        <v>0</v>
      </c>
      <c r="Q20" s="29"/>
      <c r="R20" s="30">
        <f t="shared" si="5"/>
        <v>0.65405905999999991</v>
      </c>
      <c r="S20" s="29">
        <f t="shared" si="0"/>
        <v>0.65405905999999991</v>
      </c>
      <c r="T20" s="29">
        <v>0</v>
      </c>
      <c r="U20" s="30">
        <v>0</v>
      </c>
      <c r="V20" s="29"/>
      <c r="W20" s="29">
        <f t="shared" si="1"/>
        <v>0.65405905999999991</v>
      </c>
    </row>
    <row r="21" spans="2:23" x14ac:dyDescent="0.3">
      <c r="B21" s="41">
        <f t="shared" si="6"/>
        <v>8</v>
      </c>
      <c r="C21" s="82" t="s">
        <v>7</v>
      </c>
      <c r="D21" s="134">
        <v>0</v>
      </c>
      <c r="E21" s="29">
        <v>0</v>
      </c>
      <c r="F21" s="29">
        <v>0</v>
      </c>
      <c r="G21" s="29"/>
      <c r="H21" s="29">
        <f t="shared" si="7"/>
        <v>0</v>
      </c>
      <c r="I21" s="30">
        <f t="shared" si="2"/>
        <v>0</v>
      </c>
      <c r="J21" s="29">
        <v>0</v>
      </c>
      <c r="K21" s="29">
        <v>0</v>
      </c>
      <c r="L21" s="29"/>
      <c r="M21" s="30">
        <f t="shared" si="3"/>
        <v>0</v>
      </c>
      <c r="N21" s="30">
        <f t="shared" si="4"/>
        <v>0</v>
      </c>
      <c r="O21" s="29">
        <v>0</v>
      </c>
      <c r="P21" s="29">
        <v>0</v>
      </c>
      <c r="Q21" s="29"/>
      <c r="R21" s="30">
        <f t="shared" si="5"/>
        <v>0</v>
      </c>
      <c r="S21" s="29">
        <f t="shared" si="0"/>
        <v>0</v>
      </c>
      <c r="T21" s="29">
        <v>0</v>
      </c>
      <c r="U21" s="30">
        <v>0</v>
      </c>
      <c r="V21" s="29"/>
      <c r="W21" s="29">
        <f t="shared" si="1"/>
        <v>0</v>
      </c>
    </row>
    <row r="22" spans="2:23" x14ac:dyDescent="0.3">
      <c r="B22" s="41">
        <f t="shared" si="6"/>
        <v>9</v>
      </c>
      <c r="C22" s="82" t="s">
        <v>8</v>
      </c>
      <c r="D22" s="134">
        <v>0</v>
      </c>
      <c r="E22" s="29">
        <v>0</v>
      </c>
      <c r="F22" s="29">
        <v>0</v>
      </c>
      <c r="G22" s="29"/>
      <c r="H22" s="29">
        <f t="shared" si="7"/>
        <v>0</v>
      </c>
      <c r="I22" s="30">
        <f t="shared" si="2"/>
        <v>0</v>
      </c>
      <c r="J22" s="29">
        <v>0</v>
      </c>
      <c r="K22" s="29">
        <v>0</v>
      </c>
      <c r="L22" s="29"/>
      <c r="M22" s="30">
        <f t="shared" si="3"/>
        <v>0</v>
      </c>
      <c r="N22" s="30">
        <f t="shared" si="4"/>
        <v>0</v>
      </c>
      <c r="O22" s="29">
        <v>0</v>
      </c>
      <c r="P22" s="29">
        <v>0</v>
      </c>
      <c r="Q22" s="29"/>
      <c r="R22" s="30">
        <f t="shared" si="5"/>
        <v>0</v>
      </c>
      <c r="S22" s="29">
        <f t="shared" si="0"/>
        <v>0</v>
      </c>
      <c r="T22" s="29">
        <v>0</v>
      </c>
      <c r="U22" s="30">
        <v>0</v>
      </c>
      <c r="V22" s="29"/>
      <c r="W22" s="29">
        <f t="shared" si="1"/>
        <v>0</v>
      </c>
    </row>
    <row r="23" spans="2:23" x14ac:dyDescent="0.3">
      <c r="B23" s="41">
        <f t="shared" si="6"/>
        <v>10</v>
      </c>
      <c r="C23" s="82" t="s">
        <v>9</v>
      </c>
      <c r="D23" s="134">
        <v>0.48128576833010162</v>
      </c>
      <c r="E23" s="29">
        <v>0</v>
      </c>
      <c r="F23" s="29">
        <v>0</v>
      </c>
      <c r="G23" s="29"/>
      <c r="H23" s="29">
        <f t="shared" si="7"/>
        <v>0.48128576833010162</v>
      </c>
      <c r="I23" s="30">
        <f t="shared" si="2"/>
        <v>0.48128576833010162</v>
      </c>
      <c r="J23" s="29">
        <v>0</v>
      </c>
      <c r="K23" s="29">
        <v>0</v>
      </c>
      <c r="L23" s="29"/>
      <c r="M23" s="30">
        <f t="shared" si="3"/>
        <v>0.48128576833010162</v>
      </c>
      <c r="N23" s="30">
        <f t="shared" si="4"/>
        <v>0.48128576833010162</v>
      </c>
      <c r="O23" s="29">
        <v>0</v>
      </c>
      <c r="P23" s="29">
        <v>0</v>
      </c>
      <c r="Q23" s="29"/>
      <c r="R23" s="30">
        <f t="shared" si="5"/>
        <v>0.48128576833010162</v>
      </c>
      <c r="S23" s="29">
        <f t="shared" si="0"/>
        <v>0.48128576833010162</v>
      </c>
      <c r="T23" s="29">
        <v>0</v>
      </c>
      <c r="U23" s="30">
        <v>0</v>
      </c>
      <c r="V23" s="29"/>
      <c r="W23" s="29">
        <f t="shared" si="1"/>
        <v>0.48128576833010162</v>
      </c>
    </row>
    <row r="24" spans="2:23" x14ac:dyDescent="0.3">
      <c r="B24" s="41">
        <f t="shared" si="6"/>
        <v>11</v>
      </c>
      <c r="C24" s="82" t="s">
        <v>10</v>
      </c>
      <c r="D24" s="134">
        <v>1.5515332064275602</v>
      </c>
      <c r="E24" s="29">
        <v>2.6115867999999997E-2</v>
      </c>
      <c r="F24" s="29">
        <v>-1.0495599999999997E-3</v>
      </c>
      <c r="G24" s="29"/>
      <c r="H24" s="29">
        <f t="shared" si="7"/>
        <v>1.5786986344275602</v>
      </c>
      <c r="I24" s="30">
        <f t="shared" si="2"/>
        <v>1.5786986344275602</v>
      </c>
      <c r="J24" s="29">
        <v>9.3100637E-2</v>
      </c>
      <c r="K24" s="29">
        <v>0</v>
      </c>
      <c r="L24" s="29"/>
      <c r="M24" s="30">
        <f t="shared" si="3"/>
        <v>1.6717992714275602</v>
      </c>
      <c r="N24" s="30">
        <f t="shared" si="4"/>
        <v>1.6717992714275602</v>
      </c>
      <c r="O24" s="29">
        <v>1.27764E-2</v>
      </c>
      <c r="P24" s="29">
        <v>0</v>
      </c>
      <c r="Q24" s="29"/>
      <c r="R24" s="30">
        <f t="shared" si="5"/>
        <v>1.6845756714275602</v>
      </c>
      <c r="S24" s="29">
        <f t="shared" si="0"/>
        <v>1.6845756714275602</v>
      </c>
      <c r="T24" s="29">
        <v>0</v>
      </c>
      <c r="U24" s="30">
        <v>0</v>
      </c>
      <c r="V24" s="29"/>
      <c r="W24" s="29">
        <f t="shared" si="1"/>
        <v>1.6845756714275602</v>
      </c>
    </row>
    <row r="25" spans="2:23" x14ac:dyDescent="0.3">
      <c r="B25" s="41">
        <f t="shared" si="6"/>
        <v>12</v>
      </c>
      <c r="C25" s="82" t="s">
        <v>11</v>
      </c>
      <c r="D25" s="134">
        <v>1.4424031219532139</v>
      </c>
      <c r="E25" s="29">
        <v>-3.521665999999998E-3</v>
      </c>
      <c r="F25" s="29">
        <v>1.0495599999999997E-3</v>
      </c>
      <c r="G25" s="29"/>
      <c r="H25" s="29">
        <f t="shared" si="7"/>
        <v>1.4378318959532139</v>
      </c>
      <c r="I25" s="30">
        <f t="shared" si="2"/>
        <v>1.4378318959532139</v>
      </c>
      <c r="J25" s="29">
        <v>0.15009557700000001</v>
      </c>
      <c r="K25" s="29">
        <v>0</v>
      </c>
      <c r="L25" s="29"/>
      <c r="M25" s="30">
        <f t="shared" si="3"/>
        <v>1.587927472953214</v>
      </c>
      <c r="N25" s="30">
        <f t="shared" si="4"/>
        <v>1.587927472953214</v>
      </c>
      <c r="O25" s="29">
        <v>1.6235900000000001E-2</v>
      </c>
      <c r="P25" s="29">
        <v>0</v>
      </c>
      <c r="Q25" s="29"/>
      <c r="R25" s="30">
        <f t="shared" si="5"/>
        <v>1.6041633729532141</v>
      </c>
      <c r="S25" s="29">
        <f t="shared" si="0"/>
        <v>1.6041633729532141</v>
      </c>
      <c r="T25" s="29">
        <v>0</v>
      </c>
      <c r="U25" s="30">
        <v>0</v>
      </c>
      <c r="V25" s="29"/>
      <c r="W25" s="29">
        <f t="shared" si="1"/>
        <v>1.6041633729532141</v>
      </c>
    </row>
    <row r="26" spans="2:23" x14ac:dyDescent="0.3">
      <c r="B26" s="41">
        <f t="shared" si="6"/>
        <v>13</v>
      </c>
      <c r="C26" s="28" t="s">
        <v>12</v>
      </c>
      <c r="D26" s="134">
        <v>0</v>
      </c>
      <c r="E26" s="29">
        <v>0</v>
      </c>
      <c r="F26" s="29">
        <v>0</v>
      </c>
      <c r="G26" s="29"/>
      <c r="H26" s="29">
        <f t="shared" si="7"/>
        <v>0</v>
      </c>
      <c r="I26" s="30">
        <f t="shared" si="2"/>
        <v>0</v>
      </c>
      <c r="J26" s="29">
        <v>0</v>
      </c>
      <c r="K26" s="29">
        <v>0</v>
      </c>
      <c r="L26" s="29"/>
      <c r="M26" s="30">
        <f t="shared" si="3"/>
        <v>0</v>
      </c>
      <c r="N26" s="30">
        <f t="shared" si="4"/>
        <v>0</v>
      </c>
      <c r="O26" s="29">
        <v>0</v>
      </c>
      <c r="P26" s="29">
        <v>0</v>
      </c>
      <c r="Q26" s="29"/>
      <c r="R26" s="30">
        <f t="shared" si="5"/>
        <v>0</v>
      </c>
      <c r="S26" s="29">
        <f t="shared" si="0"/>
        <v>0</v>
      </c>
      <c r="T26" s="29">
        <v>0</v>
      </c>
      <c r="U26" s="30">
        <v>0</v>
      </c>
      <c r="V26" s="29"/>
      <c r="W26" s="29">
        <f t="shared" si="1"/>
        <v>0</v>
      </c>
    </row>
    <row r="27" spans="2:23" x14ac:dyDescent="0.3">
      <c r="B27" s="41">
        <f t="shared" si="6"/>
        <v>14</v>
      </c>
      <c r="C27" s="28" t="s">
        <v>13</v>
      </c>
      <c r="D27" s="134">
        <v>0</v>
      </c>
      <c r="E27" s="29">
        <v>0</v>
      </c>
      <c r="F27" s="29">
        <v>0</v>
      </c>
      <c r="G27" s="29"/>
      <c r="H27" s="29">
        <f t="shared" si="7"/>
        <v>0</v>
      </c>
      <c r="I27" s="30">
        <f t="shared" si="2"/>
        <v>0</v>
      </c>
      <c r="J27" s="29">
        <v>0</v>
      </c>
      <c r="K27" s="29">
        <v>0</v>
      </c>
      <c r="L27" s="29"/>
      <c r="M27" s="30">
        <f t="shared" si="3"/>
        <v>0</v>
      </c>
      <c r="N27" s="30">
        <f t="shared" si="4"/>
        <v>0</v>
      </c>
      <c r="O27" s="29">
        <v>0</v>
      </c>
      <c r="P27" s="29">
        <v>0</v>
      </c>
      <c r="Q27" s="29"/>
      <c r="R27" s="30">
        <f t="shared" si="5"/>
        <v>0</v>
      </c>
      <c r="S27" s="29">
        <f t="shared" si="0"/>
        <v>0</v>
      </c>
      <c r="T27" s="29">
        <v>0</v>
      </c>
      <c r="U27" s="30">
        <v>0</v>
      </c>
      <c r="V27" s="29"/>
      <c r="W27" s="29">
        <f t="shared" si="1"/>
        <v>0</v>
      </c>
    </row>
    <row r="28" spans="2:23" x14ac:dyDescent="0.3">
      <c r="B28" s="41">
        <f t="shared" si="6"/>
        <v>15</v>
      </c>
      <c r="C28" s="28" t="s">
        <v>14</v>
      </c>
      <c r="D28" s="134">
        <v>0</v>
      </c>
      <c r="E28" s="29">
        <v>0</v>
      </c>
      <c r="F28" s="29">
        <v>0</v>
      </c>
      <c r="G28" s="29"/>
      <c r="H28" s="29">
        <f t="shared" si="7"/>
        <v>0</v>
      </c>
      <c r="I28" s="30">
        <f t="shared" si="2"/>
        <v>0</v>
      </c>
      <c r="J28" s="29">
        <v>0</v>
      </c>
      <c r="K28" s="29">
        <v>0</v>
      </c>
      <c r="L28" s="29"/>
      <c r="M28" s="30">
        <f t="shared" si="3"/>
        <v>0</v>
      </c>
      <c r="N28" s="30">
        <f t="shared" si="4"/>
        <v>0</v>
      </c>
      <c r="O28" s="29">
        <v>0</v>
      </c>
      <c r="P28" s="29">
        <v>0</v>
      </c>
      <c r="Q28" s="29"/>
      <c r="R28" s="30">
        <f t="shared" si="5"/>
        <v>0</v>
      </c>
      <c r="S28" s="29">
        <f t="shared" si="0"/>
        <v>0</v>
      </c>
      <c r="T28" s="29">
        <v>0</v>
      </c>
      <c r="U28" s="30">
        <v>0</v>
      </c>
      <c r="V28" s="29"/>
      <c r="W28" s="29">
        <f t="shared" si="1"/>
        <v>0</v>
      </c>
    </row>
    <row r="29" spans="2:23" x14ac:dyDescent="0.3">
      <c r="B29" s="41">
        <f t="shared" si="6"/>
        <v>16</v>
      </c>
      <c r="C29" s="28" t="s">
        <v>15</v>
      </c>
      <c r="D29" s="134">
        <v>0</v>
      </c>
      <c r="E29" s="29">
        <v>0</v>
      </c>
      <c r="F29" s="29">
        <v>0</v>
      </c>
      <c r="G29" s="29"/>
      <c r="H29" s="29">
        <f t="shared" si="7"/>
        <v>0</v>
      </c>
      <c r="I29" s="30">
        <f t="shared" si="2"/>
        <v>0</v>
      </c>
      <c r="J29" s="29">
        <v>0</v>
      </c>
      <c r="K29" s="29">
        <v>0</v>
      </c>
      <c r="L29" s="29"/>
      <c r="M29" s="30">
        <f t="shared" si="3"/>
        <v>0</v>
      </c>
      <c r="N29" s="30">
        <f t="shared" si="4"/>
        <v>0</v>
      </c>
      <c r="O29" s="29">
        <v>0</v>
      </c>
      <c r="P29" s="29">
        <v>0</v>
      </c>
      <c r="Q29" s="29"/>
      <c r="R29" s="30">
        <f t="shared" si="5"/>
        <v>0</v>
      </c>
      <c r="S29" s="29">
        <f t="shared" si="0"/>
        <v>0</v>
      </c>
      <c r="T29" s="29">
        <v>0</v>
      </c>
      <c r="U29" s="30">
        <v>0</v>
      </c>
      <c r="V29" s="29"/>
      <c r="W29" s="29">
        <f t="shared" si="1"/>
        <v>0</v>
      </c>
    </row>
    <row r="30" spans="2:23" x14ac:dyDescent="0.3">
      <c r="B30" s="41">
        <f t="shared" si="6"/>
        <v>17</v>
      </c>
      <c r="C30" s="28" t="s">
        <v>16</v>
      </c>
      <c r="D30" s="134">
        <v>0</v>
      </c>
      <c r="E30" s="29">
        <v>4.0077621739999998</v>
      </c>
      <c r="F30" s="29">
        <v>0</v>
      </c>
      <c r="G30" s="29"/>
      <c r="H30" s="29">
        <f t="shared" si="7"/>
        <v>4.0077621739999998</v>
      </c>
      <c r="I30" s="30">
        <f t="shared" si="2"/>
        <v>4.0077621739999998</v>
      </c>
      <c r="J30" s="29">
        <v>0</v>
      </c>
      <c r="K30" s="29">
        <v>0</v>
      </c>
      <c r="L30" s="29"/>
      <c r="M30" s="30">
        <f t="shared" si="3"/>
        <v>4.0077621739999998</v>
      </c>
      <c r="N30" s="30">
        <f t="shared" si="4"/>
        <v>4.0077621739999998</v>
      </c>
      <c r="O30" s="29">
        <v>0</v>
      </c>
      <c r="P30" s="29">
        <v>0</v>
      </c>
      <c r="Q30" s="29"/>
      <c r="R30" s="30">
        <f t="shared" si="5"/>
        <v>4.0077621739999998</v>
      </c>
      <c r="S30" s="29">
        <f t="shared" si="0"/>
        <v>4.0077621739999998</v>
      </c>
      <c r="T30" s="29">
        <v>0</v>
      </c>
      <c r="U30" s="30">
        <v>0</v>
      </c>
      <c r="V30" s="29"/>
      <c r="W30" s="29">
        <f t="shared" si="1"/>
        <v>4.0077621739999998</v>
      </c>
    </row>
    <row r="31" spans="2:23" s="15" customFormat="1" ht="16" x14ac:dyDescent="0.3">
      <c r="B31" s="34"/>
      <c r="C31" s="35" t="s">
        <v>17</v>
      </c>
      <c r="D31" s="119">
        <f>SUM(D14:D30)</f>
        <v>22.709280691</v>
      </c>
      <c r="E31" s="119">
        <f t="shared" ref="E31:R31" si="8">SUM(E14:E30)</f>
        <v>13.163182396000002</v>
      </c>
      <c r="F31" s="119">
        <f>SUM(F14:F30)</f>
        <v>3.7608627740000005</v>
      </c>
      <c r="G31" s="119">
        <f t="shared" si="8"/>
        <v>0</v>
      </c>
      <c r="H31" s="119">
        <f t="shared" si="8"/>
        <v>32.111600312999997</v>
      </c>
      <c r="I31" s="119">
        <f t="shared" si="8"/>
        <v>32.111600312999997</v>
      </c>
      <c r="J31" s="119">
        <f t="shared" si="8"/>
        <v>7.5012711300000001</v>
      </c>
      <c r="K31" s="119">
        <f t="shared" si="8"/>
        <v>0.60096579100000003</v>
      </c>
      <c r="L31" s="119">
        <f t="shared" si="8"/>
        <v>0</v>
      </c>
      <c r="M31" s="119">
        <f t="shared" si="8"/>
        <v>39.011905651999996</v>
      </c>
      <c r="N31" s="119">
        <f t="shared" si="8"/>
        <v>39.011905651999996</v>
      </c>
      <c r="O31" s="119">
        <f t="shared" si="8"/>
        <v>47.932972300000003</v>
      </c>
      <c r="P31" s="119">
        <f t="shared" si="8"/>
        <v>0</v>
      </c>
      <c r="Q31" s="119">
        <f t="shared" si="8"/>
        <v>0</v>
      </c>
      <c r="R31" s="119">
        <f t="shared" si="8"/>
        <v>86.944877951999985</v>
      </c>
      <c r="S31" s="119">
        <f>SUM(S14:S30)</f>
        <v>86.944877951999985</v>
      </c>
      <c r="T31" s="119">
        <f>SUM(T14:T30)</f>
        <v>0.16126666666666664</v>
      </c>
      <c r="U31" s="119">
        <f>SUM(U14:U30)</f>
        <v>0</v>
      </c>
      <c r="V31" s="119">
        <f>SUM(V14:V30)</f>
        <v>0</v>
      </c>
      <c r="W31" s="119">
        <f>SUM(W14:W30)</f>
        <v>87.106144618666661</v>
      </c>
    </row>
    <row r="32" spans="2:23" s="15" customFormat="1" x14ac:dyDescent="0.3">
      <c r="B32" s="14"/>
      <c r="C32" s="19"/>
      <c r="D32" s="19"/>
      <c r="E32" s="19"/>
      <c r="F32" s="19"/>
      <c r="G32" s="19"/>
      <c r="H32" s="19"/>
      <c r="J32" s="16"/>
      <c r="M32" s="16"/>
      <c r="N32" s="16"/>
    </row>
    <row r="33" spans="2:23" x14ac:dyDescent="0.3">
      <c r="B33" s="159" t="s">
        <v>56</v>
      </c>
      <c r="C33" s="159"/>
      <c r="D33" s="159"/>
      <c r="E33" s="159"/>
      <c r="F33" s="159"/>
      <c r="G33" s="159"/>
      <c r="H33" s="19"/>
      <c r="I33" s="15"/>
      <c r="J33" s="16"/>
      <c r="K33" s="15"/>
      <c r="L33" s="15"/>
      <c r="M33" s="16"/>
      <c r="N33" s="16"/>
      <c r="O33" s="15"/>
      <c r="P33" s="15"/>
      <c r="Q33" s="15"/>
      <c r="R33" s="15"/>
    </row>
    <row r="34" spans="2:23" x14ac:dyDescent="0.3">
      <c r="B34" s="14"/>
      <c r="C34" s="19"/>
      <c r="D34" s="19"/>
      <c r="E34" s="19"/>
      <c r="F34" s="19"/>
      <c r="G34" s="19"/>
      <c r="H34" s="19"/>
      <c r="I34" s="15"/>
      <c r="J34" s="16"/>
      <c r="K34" s="15"/>
      <c r="L34" s="15"/>
      <c r="M34" s="16"/>
      <c r="N34" s="16"/>
      <c r="O34" s="15"/>
      <c r="P34" s="15"/>
      <c r="Q34" s="15"/>
      <c r="R34" s="15"/>
    </row>
    <row r="35" spans="2:23" ht="15.75" customHeight="1" x14ac:dyDescent="0.3">
      <c r="B35" s="14"/>
      <c r="C35" s="19"/>
      <c r="D35" s="19"/>
      <c r="E35" s="19"/>
      <c r="F35" s="19"/>
      <c r="G35" s="19"/>
      <c r="H35" s="19"/>
      <c r="I35" s="15"/>
      <c r="J35" s="16"/>
      <c r="K35" s="15"/>
      <c r="L35" s="15"/>
      <c r="M35" s="16"/>
      <c r="N35" s="16"/>
      <c r="O35" s="15"/>
      <c r="P35" s="15"/>
      <c r="Q35" s="15"/>
      <c r="R35" s="20" t="s">
        <v>22</v>
      </c>
    </row>
    <row r="36" spans="2:23" ht="15.75" customHeight="1" x14ac:dyDescent="0.3">
      <c r="B36" s="148" t="s">
        <v>23</v>
      </c>
      <c r="C36" s="148" t="s">
        <v>18</v>
      </c>
      <c r="D36" s="149" t="s">
        <v>57</v>
      </c>
      <c r="E36" s="150"/>
      <c r="F36" s="150"/>
      <c r="G36" s="150"/>
      <c r="H36" s="151"/>
      <c r="I36" s="120" t="s">
        <v>58</v>
      </c>
      <c r="J36" s="121"/>
      <c r="K36" s="121"/>
      <c r="L36" s="121"/>
      <c r="M36" s="122"/>
      <c r="N36" s="149" t="s">
        <v>59</v>
      </c>
      <c r="O36" s="150"/>
      <c r="P36" s="150"/>
      <c r="Q36" s="150"/>
      <c r="R36" s="151"/>
      <c r="S36" s="149" t="s">
        <v>60</v>
      </c>
      <c r="T36" s="150"/>
      <c r="U36" s="150"/>
      <c r="V36" s="150"/>
      <c r="W36" s="151"/>
    </row>
    <row r="37" spans="2:23" s="21" customFormat="1" x14ac:dyDescent="0.3">
      <c r="B37" s="148"/>
      <c r="C37" s="148"/>
      <c r="D37" s="141" t="s">
        <v>30</v>
      </c>
      <c r="E37" s="142"/>
      <c r="F37" s="142"/>
      <c r="G37" s="142"/>
      <c r="H37" s="143"/>
      <c r="I37" s="123" t="s">
        <v>30</v>
      </c>
      <c r="J37" s="124"/>
      <c r="K37" s="124"/>
      <c r="L37" s="124"/>
      <c r="M37" s="125"/>
      <c r="N37" s="141" t="s">
        <v>30</v>
      </c>
      <c r="O37" s="142"/>
      <c r="P37" s="142"/>
      <c r="Q37" s="142"/>
      <c r="R37" s="143"/>
      <c r="S37" s="144" t="s">
        <v>30</v>
      </c>
      <c r="T37" s="145"/>
      <c r="U37" s="145"/>
      <c r="V37" s="145"/>
      <c r="W37" s="145"/>
    </row>
    <row r="38" spans="2:2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2:23" s="13" customFormat="1" ht="28" x14ac:dyDescent="0.3">
      <c r="B39" s="25"/>
      <c r="C39" s="25"/>
      <c r="D39" s="25" t="s">
        <v>66</v>
      </c>
      <c r="E39" s="25" t="s">
        <v>67</v>
      </c>
      <c r="F39" s="25" t="s">
        <v>68</v>
      </c>
      <c r="G39" s="25" t="s">
        <v>69</v>
      </c>
      <c r="H39" s="25" t="s">
        <v>70</v>
      </c>
      <c r="I39" s="25" t="s">
        <v>71</v>
      </c>
      <c r="J39" s="25" t="s">
        <v>72</v>
      </c>
      <c r="K39" s="25" t="s">
        <v>73</v>
      </c>
      <c r="L39" s="25" t="s">
        <v>74</v>
      </c>
      <c r="M39" s="25" t="s">
        <v>75</v>
      </c>
      <c r="N39" s="25" t="s">
        <v>77</v>
      </c>
      <c r="O39" s="25" t="s">
        <v>78</v>
      </c>
      <c r="P39" s="25" t="s">
        <v>79</v>
      </c>
      <c r="Q39" s="25" t="s">
        <v>96</v>
      </c>
      <c r="R39" s="25" t="s">
        <v>97</v>
      </c>
      <c r="S39" s="25" t="s">
        <v>98</v>
      </c>
      <c r="T39" s="25" t="s">
        <v>99</v>
      </c>
      <c r="U39" s="25" t="s">
        <v>100</v>
      </c>
      <c r="V39" s="25" t="s">
        <v>101</v>
      </c>
      <c r="W39" s="25" t="s">
        <v>102</v>
      </c>
    </row>
    <row r="40" spans="2:23" s="13" customFormat="1" x14ac:dyDescent="0.3">
      <c r="B40" s="41">
        <v>1</v>
      </c>
      <c r="C40" s="82" t="s">
        <v>0</v>
      </c>
      <c r="D40" s="30">
        <f t="shared" ref="D40:D56" si="9">W14</f>
        <v>0</v>
      </c>
      <c r="E40" s="29">
        <v>0</v>
      </c>
      <c r="F40" s="30">
        <v>0</v>
      </c>
      <c r="G40" s="29"/>
      <c r="H40" s="30">
        <f t="shared" ref="H40:H56" si="10">D40+E40-F40-G40</f>
        <v>0</v>
      </c>
      <c r="I40" s="30">
        <f t="shared" ref="I40:I56" si="11">H40</f>
        <v>0</v>
      </c>
      <c r="J40" s="29">
        <v>0</v>
      </c>
      <c r="K40" s="30">
        <v>0</v>
      </c>
      <c r="L40" s="29"/>
      <c r="M40" s="30">
        <f t="shared" ref="M40:M56" si="12">I40+J40-K40-L40</f>
        <v>0</v>
      </c>
      <c r="N40" s="30">
        <f t="shared" ref="N40:N56" si="13">M40</f>
        <v>0</v>
      </c>
      <c r="O40" s="29">
        <v>0</v>
      </c>
      <c r="P40" s="30">
        <v>0</v>
      </c>
      <c r="Q40" s="29"/>
      <c r="R40" s="30">
        <f t="shared" ref="R40:R56" si="14">N40+O40-P40-Q40</f>
        <v>0</v>
      </c>
      <c r="S40" s="30">
        <f t="shared" ref="S40:S56" si="15">R40</f>
        <v>0</v>
      </c>
      <c r="T40" s="29">
        <v>0</v>
      </c>
      <c r="U40" s="30">
        <v>0</v>
      </c>
      <c r="V40" s="29"/>
      <c r="W40" s="30">
        <f t="shared" ref="W40:W56" si="16">S40+T40-U40-V40</f>
        <v>0</v>
      </c>
    </row>
    <row r="41" spans="2:23" s="13" customFormat="1" x14ac:dyDescent="0.3">
      <c r="B41" s="41">
        <f>B40+1</f>
        <v>2</v>
      </c>
      <c r="C41" s="82" t="s">
        <v>1</v>
      </c>
      <c r="D41" s="30">
        <f t="shared" si="9"/>
        <v>4.0272392691771275</v>
      </c>
      <c r="E41" s="29">
        <v>0</v>
      </c>
      <c r="F41" s="30">
        <v>0</v>
      </c>
      <c r="G41" s="29"/>
      <c r="H41" s="30">
        <f t="shared" si="10"/>
        <v>4.0272392691771275</v>
      </c>
      <c r="I41" s="30">
        <f t="shared" si="11"/>
        <v>4.0272392691771275</v>
      </c>
      <c r="J41" s="29">
        <v>0</v>
      </c>
      <c r="K41" s="30">
        <v>0</v>
      </c>
      <c r="L41" s="29"/>
      <c r="M41" s="30">
        <f t="shared" si="12"/>
        <v>4.0272392691771275</v>
      </c>
      <c r="N41" s="30">
        <f t="shared" si="13"/>
        <v>4.0272392691771275</v>
      </c>
      <c r="O41" s="29">
        <v>0</v>
      </c>
      <c r="P41" s="30">
        <v>0</v>
      </c>
      <c r="Q41" s="29"/>
      <c r="R41" s="30">
        <f t="shared" si="14"/>
        <v>4.0272392691771275</v>
      </c>
      <c r="S41" s="30">
        <f t="shared" si="15"/>
        <v>4.0272392691771275</v>
      </c>
      <c r="T41" s="29">
        <v>0</v>
      </c>
      <c r="U41" s="30">
        <v>0</v>
      </c>
      <c r="V41" s="29"/>
      <c r="W41" s="30">
        <f t="shared" si="16"/>
        <v>4.0272392691771275</v>
      </c>
    </row>
    <row r="42" spans="2:23" x14ac:dyDescent="0.3">
      <c r="B42" s="41">
        <f t="shared" ref="B42:B56" si="17">B41+1</f>
        <v>3</v>
      </c>
      <c r="C42" s="11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2:23" x14ac:dyDescent="0.3">
      <c r="B43" s="41">
        <f t="shared" si="17"/>
        <v>4</v>
      </c>
      <c r="C43" s="118" t="s">
        <v>3</v>
      </c>
      <c r="D43" s="30">
        <f t="shared" si="9"/>
        <v>-3.1500000000000001E-4</v>
      </c>
      <c r="E43" s="29">
        <v>0</v>
      </c>
      <c r="F43" s="30">
        <v>0</v>
      </c>
      <c r="G43" s="29"/>
      <c r="H43" s="30">
        <f t="shared" si="10"/>
        <v>-3.1500000000000001E-4</v>
      </c>
      <c r="I43" s="30">
        <f t="shared" si="11"/>
        <v>-3.1500000000000001E-4</v>
      </c>
      <c r="J43" s="29">
        <v>0</v>
      </c>
      <c r="K43" s="30">
        <v>0</v>
      </c>
      <c r="L43" s="29"/>
      <c r="M43" s="30">
        <f t="shared" si="12"/>
        <v>-3.1500000000000001E-4</v>
      </c>
      <c r="N43" s="30">
        <f t="shared" si="13"/>
        <v>-3.1500000000000001E-4</v>
      </c>
      <c r="O43" s="29">
        <v>0</v>
      </c>
      <c r="P43" s="30">
        <v>0</v>
      </c>
      <c r="Q43" s="29"/>
      <c r="R43" s="30">
        <f t="shared" si="14"/>
        <v>-3.1500000000000001E-4</v>
      </c>
      <c r="S43" s="30">
        <f t="shared" si="15"/>
        <v>-3.1500000000000001E-4</v>
      </c>
      <c r="T43" s="29">
        <v>0</v>
      </c>
      <c r="U43" s="30">
        <v>0</v>
      </c>
      <c r="V43" s="29"/>
      <c r="W43" s="30">
        <f t="shared" si="16"/>
        <v>-3.1500000000000001E-4</v>
      </c>
    </row>
    <row r="44" spans="2:23" x14ac:dyDescent="0.3">
      <c r="B44" s="41">
        <f t="shared" si="17"/>
        <v>5</v>
      </c>
      <c r="C44" s="118" t="s">
        <v>4</v>
      </c>
      <c r="D44" s="30">
        <f t="shared" si="9"/>
        <v>3.0631305310115136</v>
      </c>
      <c r="E44" s="29">
        <v>0</v>
      </c>
      <c r="F44" s="30">
        <v>0</v>
      </c>
      <c r="G44" s="29"/>
      <c r="H44" s="30">
        <f t="shared" si="10"/>
        <v>3.0631305310115136</v>
      </c>
      <c r="I44" s="30">
        <f t="shared" si="11"/>
        <v>3.0631305310115136</v>
      </c>
      <c r="J44" s="29">
        <v>0</v>
      </c>
      <c r="K44" s="30">
        <v>0</v>
      </c>
      <c r="L44" s="29"/>
      <c r="M44" s="30">
        <f t="shared" si="12"/>
        <v>3.0631305310115136</v>
      </c>
      <c r="N44" s="30">
        <f t="shared" si="13"/>
        <v>3.0631305310115136</v>
      </c>
      <c r="O44" s="29">
        <v>2.333333333333333</v>
      </c>
      <c r="P44" s="30">
        <v>0</v>
      </c>
      <c r="Q44" s="29"/>
      <c r="R44" s="30">
        <f t="shared" si="14"/>
        <v>5.396463864344847</v>
      </c>
      <c r="S44" s="30">
        <f t="shared" si="15"/>
        <v>5.396463864344847</v>
      </c>
      <c r="T44" s="29">
        <v>0</v>
      </c>
      <c r="U44" s="30">
        <v>0</v>
      </c>
      <c r="V44" s="29"/>
      <c r="W44" s="30">
        <f t="shared" si="16"/>
        <v>5.396463864344847</v>
      </c>
    </row>
    <row r="45" spans="2:23" x14ac:dyDescent="0.3">
      <c r="B45" s="41">
        <f t="shared" si="17"/>
        <v>6</v>
      </c>
      <c r="C45" s="82" t="s">
        <v>5</v>
      </c>
      <c r="D45" s="30">
        <f t="shared" si="9"/>
        <v>71.584243771767149</v>
      </c>
      <c r="E45" s="29">
        <v>0</v>
      </c>
      <c r="F45" s="30">
        <v>0</v>
      </c>
      <c r="G45" s="29"/>
      <c r="H45" s="30">
        <f t="shared" si="10"/>
        <v>71.584243771767149</v>
      </c>
      <c r="I45" s="30">
        <f t="shared" si="11"/>
        <v>71.584243771767149</v>
      </c>
      <c r="J45" s="29">
        <v>0</v>
      </c>
      <c r="K45" s="30">
        <v>0</v>
      </c>
      <c r="L45" s="29"/>
      <c r="M45" s="30">
        <f t="shared" si="12"/>
        <v>71.584243771767149</v>
      </c>
      <c r="N45" s="30">
        <f t="shared" si="13"/>
        <v>71.584243771767149</v>
      </c>
      <c r="O45" s="29">
        <v>25.4</v>
      </c>
      <c r="P45" s="30">
        <v>0</v>
      </c>
      <c r="Q45" s="29"/>
      <c r="R45" s="30">
        <f t="shared" si="14"/>
        <v>96.984243771767154</v>
      </c>
      <c r="S45" s="30">
        <f t="shared" si="15"/>
        <v>96.984243771767154</v>
      </c>
      <c r="T45" s="29">
        <v>0</v>
      </c>
      <c r="U45" s="30">
        <v>0</v>
      </c>
      <c r="V45" s="29"/>
      <c r="W45" s="30">
        <f t="shared" si="16"/>
        <v>96.984243771767154</v>
      </c>
    </row>
    <row r="46" spans="2:23" x14ac:dyDescent="0.3">
      <c r="B46" s="41">
        <f t="shared" si="17"/>
        <v>7</v>
      </c>
      <c r="C46" s="82" t="s">
        <v>6</v>
      </c>
      <c r="D46" s="30">
        <f t="shared" si="9"/>
        <v>0.65405905999999991</v>
      </c>
      <c r="E46" s="29">
        <v>0</v>
      </c>
      <c r="F46" s="30">
        <v>0</v>
      </c>
      <c r="G46" s="29"/>
      <c r="H46" s="30">
        <f t="shared" si="10"/>
        <v>0.65405905999999991</v>
      </c>
      <c r="I46" s="30">
        <f t="shared" si="11"/>
        <v>0.65405905999999991</v>
      </c>
      <c r="J46" s="29">
        <v>0</v>
      </c>
      <c r="K46" s="30">
        <v>0</v>
      </c>
      <c r="L46" s="29"/>
      <c r="M46" s="30">
        <f t="shared" si="12"/>
        <v>0.65405905999999991</v>
      </c>
      <c r="N46" s="30">
        <f t="shared" si="13"/>
        <v>0.65405905999999991</v>
      </c>
      <c r="O46" s="29">
        <v>0</v>
      </c>
      <c r="P46" s="30">
        <v>0</v>
      </c>
      <c r="Q46" s="29"/>
      <c r="R46" s="30">
        <f t="shared" si="14"/>
        <v>0.65405905999999991</v>
      </c>
      <c r="S46" s="30">
        <f t="shared" si="15"/>
        <v>0.65405905999999991</v>
      </c>
      <c r="T46" s="29">
        <v>0</v>
      </c>
      <c r="U46" s="30">
        <v>0</v>
      </c>
      <c r="V46" s="29"/>
      <c r="W46" s="30">
        <f t="shared" si="16"/>
        <v>0.65405905999999991</v>
      </c>
    </row>
    <row r="47" spans="2:23" x14ac:dyDescent="0.3">
      <c r="B47" s="41">
        <f t="shared" si="17"/>
        <v>8</v>
      </c>
      <c r="C47" s="82"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2:23" x14ac:dyDescent="0.3">
      <c r="B48" s="41">
        <f t="shared" si="17"/>
        <v>9</v>
      </c>
      <c r="C48" s="82"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2:23" x14ac:dyDescent="0.3">
      <c r="B49" s="41">
        <f t="shared" si="17"/>
        <v>10</v>
      </c>
      <c r="C49" s="82" t="s">
        <v>9</v>
      </c>
      <c r="D49" s="30">
        <f t="shared" si="9"/>
        <v>0.48128576833010162</v>
      </c>
      <c r="E49" s="29">
        <v>0</v>
      </c>
      <c r="F49" s="30">
        <v>0</v>
      </c>
      <c r="G49" s="29"/>
      <c r="H49" s="30">
        <f t="shared" si="10"/>
        <v>0.48128576833010162</v>
      </c>
      <c r="I49" s="30">
        <f t="shared" si="11"/>
        <v>0.48128576833010162</v>
      </c>
      <c r="J49" s="29">
        <v>0</v>
      </c>
      <c r="K49" s="30">
        <v>0</v>
      </c>
      <c r="L49" s="29"/>
      <c r="M49" s="30">
        <f t="shared" si="12"/>
        <v>0.48128576833010162</v>
      </c>
      <c r="N49" s="30">
        <f t="shared" si="13"/>
        <v>0.48128576833010162</v>
      </c>
      <c r="O49" s="29">
        <v>0</v>
      </c>
      <c r="P49" s="30">
        <v>0</v>
      </c>
      <c r="Q49" s="29"/>
      <c r="R49" s="30">
        <f t="shared" si="14"/>
        <v>0.48128576833010162</v>
      </c>
      <c r="S49" s="30">
        <f t="shared" si="15"/>
        <v>0.48128576833010162</v>
      </c>
      <c r="T49" s="29">
        <v>0</v>
      </c>
      <c r="U49" s="30">
        <v>0</v>
      </c>
      <c r="V49" s="29"/>
      <c r="W49" s="30">
        <f t="shared" si="16"/>
        <v>0.48128576833010162</v>
      </c>
    </row>
    <row r="50" spans="2:23" x14ac:dyDescent="0.3">
      <c r="B50" s="41">
        <f t="shared" si="17"/>
        <v>11</v>
      </c>
      <c r="C50" s="82" t="s">
        <v>10</v>
      </c>
      <c r="D50" s="30">
        <f t="shared" si="9"/>
        <v>1.6845756714275602</v>
      </c>
      <c r="E50" s="29">
        <v>0</v>
      </c>
      <c r="F50" s="30">
        <v>0</v>
      </c>
      <c r="G50" s="29"/>
      <c r="H50" s="30">
        <f t="shared" si="10"/>
        <v>1.6845756714275602</v>
      </c>
      <c r="I50" s="30">
        <f t="shared" si="11"/>
        <v>1.6845756714275602</v>
      </c>
      <c r="J50" s="29">
        <v>0</v>
      </c>
      <c r="K50" s="30">
        <v>0</v>
      </c>
      <c r="L50" s="29"/>
      <c r="M50" s="30">
        <f t="shared" si="12"/>
        <v>1.6845756714275602</v>
      </c>
      <c r="N50" s="30">
        <f t="shared" si="13"/>
        <v>1.6845756714275602</v>
      </c>
      <c r="O50" s="29">
        <v>0</v>
      </c>
      <c r="P50" s="30">
        <v>0</v>
      </c>
      <c r="Q50" s="29"/>
      <c r="R50" s="30">
        <f t="shared" si="14"/>
        <v>1.6845756714275602</v>
      </c>
      <c r="S50" s="30">
        <f t="shared" si="15"/>
        <v>1.6845756714275602</v>
      </c>
      <c r="T50" s="29">
        <v>0</v>
      </c>
      <c r="U50" s="30">
        <v>0</v>
      </c>
      <c r="V50" s="29"/>
      <c r="W50" s="30">
        <f t="shared" si="16"/>
        <v>1.6845756714275602</v>
      </c>
    </row>
    <row r="51" spans="2:23" s="15" customFormat="1" x14ac:dyDescent="0.3">
      <c r="B51" s="41">
        <f t="shared" si="17"/>
        <v>12</v>
      </c>
      <c r="C51" s="82" t="s">
        <v>11</v>
      </c>
      <c r="D51" s="30">
        <f t="shared" si="9"/>
        <v>1.6041633729532141</v>
      </c>
      <c r="E51" s="29">
        <v>0</v>
      </c>
      <c r="F51" s="30">
        <v>0</v>
      </c>
      <c r="G51" s="29"/>
      <c r="H51" s="30">
        <f t="shared" si="10"/>
        <v>1.6041633729532141</v>
      </c>
      <c r="I51" s="30">
        <f t="shared" si="11"/>
        <v>1.6041633729532141</v>
      </c>
      <c r="J51" s="29">
        <v>0</v>
      </c>
      <c r="K51" s="30">
        <v>0</v>
      </c>
      <c r="L51" s="29"/>
      <c r="M51" s="30">
        <f t="shared" si="12"/>
        <v>1.6041633729532141</v>
      </c>
      <c r="N51" s="30">
        <f t="shared" si="13"/>
        <v>1.6041633729532141</v>
      </c>
      <c r="O51" s="29">
        <v>0</v>
      </c>
      <c r="P51" s="30">
        <v>0</v>
      </c>
      <c r="Q51" s="29"/>
      <c r="R51" s="30">
        <f t="shared" si="14"/>
        <v>1.6041633729532141</v>
      </c>
      <c r="S51" s="30">
        <f t="shared" si="15"/>
        <v>1.6041633729532141</v>
      </c>
      <c r="T51" s="29">
        <v>0</v>
      </c>
      <c r="U51" s="30">
        <v>0</v>
      </c>
      <c r="V51" s="29"/>
      <c r="W51" s="30">
        <f t="shared" si="16"/>
        <v>1.6041633729532141</v>
      </c>
    </row>
    <row r="52" spans="2:23" s="15" customFormat="1" x14ac:dyDescent="0.3">
      <c r="B52" s="41">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2:23" s="15" customFormat="1" x14ac:dyDescent="0.3">
      <c r="B53" s="41">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2:23" s="15" customFormat="1" x14ac:dyDescent="0.3">
      <c r="B54" s="41">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2:23" s="15" customFormat="1" x14ac:dyDescent="0.3">
      <c r="B55" s="41">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2:23" s="15" customFormat="1" x14ac:dyDescent="0.3">
      <c r="B56" s="41">
        <f t="shared" si="17"/>
        <v>17</v>
      </c>
      <c r="C56" s="28" t="s">
        <v>16</v>
      </c>
      <c r="D56" s="30">
        <f t="shared" si="9"/>
        <v>4.0077621739999998</v>
      </c>
      <c r="E56" s="29">
        <v>0</v>
      </c>
      <c r="F56" s="30">
        <v>0</v>
      </c>
      <c r="G56" s="29"/>
      <c r="H56" s="30">
        <f t="shared" si="10"/>
        <v>4.0077621739999998</v>
      </c>
      <c r="I56" s="30">
        <f t="shared" si="11"/>
        <v>4.0077621739999998</v>
      </c>
      <c r="J56" s="29">
        <v>0</v>
      </c>
      <c r="K56" s="30">
        <v>0</v>
      </c>
      <c r="L56" s="29"/>
      <c r="M56" s="30">
        <f t="shared" si="12"/>
        <v>4.0077621739999998</v>
      </c>
      <c r="N56" s="30">
        <f t="shared" si="13"/>
        <v>4.0077621739999998</v>
      </c>
      <c r="O56" s="29">
        <v>0</v>
      </c>
      <c r="P56" s="30">
        <v>0</v>
      </c>
      <c r="Q56" s="29"/>
      <c r="R56" s="30">
        <f t="shared" si="14"/>
        <v>4.0077621739999998</v>
      </c>
      <c r="S56" s="30">
        <f t="shared" si="15"/>
        <v>4.0077621739999998</v>
      </c>
      <c r="T56" s="29">
        <v>0</v>
      </c>
      <c r="U56" s="30">
        <v>0</v>
      </c>
      <c r="V56" s="29"/>
      <c r="W56" s="30">
        <f t="shared" si="16"/>
        <v>4.0077621739999998</v>
      </c>
    </row>
    <row r="57" spans="2:23" s="15" customFormat="1" ht="16" x14ac:dyDescent="0.3">
      <c r="B57" s="34"/>
      <c r="C57" s="35" t="s">
        <v>17</v>
      </c>
      <c r="D57" s="119">
        <f t="shared" ref="D57:W57" si="18">SUM(D40:D56)</f>
        <v>87.106144618666661</v>
      </c>
      <c r="E57" s="119">
        <f t="shared" si="18"/>
        <v>0</v>
      </c>
      <c r="F57" s="119">
        <f t="shared" si="18"/>
        <v>0</v>
      </c>
      <c r="G57" s="119">
        <f t="shared" si="18"/>
        <v>0</v>
      </c>
      <c r="H57" s="119">
        <f t="shared" si="18"/>
        <v>87.106144618666661</v>
      </c>
      <c r="I57" s="119">
        <f t="shared" si="18"/>
        <v>87.106144618666661</v>
      </c>
      <c r="J57" s="119">
        <f t="shared" si="18"/>
        <v>0</v>
      </c>
      <c r="K57" s="119">
        <f t="shared" si="18"/>
        <v>0</v>
      </c>
      <c r="L57" s="119">
        <f t="shared" si="18"/>
        <v>0</v>
      </c>
      <c r="M57" s="119">
        <f t="shared" si="18"/>
        <v>87.106144618666661</v>
      </c>
      <c r="N57" s="119">
        <f t="shared" si="18"/>
        <v>87.106144618666661</v>
      </c>
      <c r="O57" s="119">
        <f t="shared" si="18"/>
        <v>27.733333333333331</v>
      </c>
      <c r="P57" s="119">
        <f t="shared" si="18"/>
        <v>0</v>
      </c>
      <c r="Q57" s="119">
        <f t="shared" si="18"/>
        <v>0</v>
      </c>
      <c r="R57" s="119">
        <f t="shared" si="18"/>
        <v>114.83947795199998</v>
      </c>
      <c r="S57" s="119">
        <f t="shared" si="18"/>
        <v>114.83947795199998</v>
      </c>
      <c r="T57" s="119">
        <f t="shared" si="18"/>
        <v>0</v>
      </c>
      <c r="U57" s="119">
        <f t="shared" si="18"/>
        <v>0</v>
      </c>
      <c r="V57" s="119">
        <f t="shared" si="18"/>
        <v>0</v>
      </c>
      <c r="W57" s="119">
        <f t="shared" si="18"/>
        <v>114.83947795199998</v>
      </c>
    </row>
    <row r="58" spans="2:23" s="15" customFormat="1" ht="16" x14ac:dyDescent="0.3">
      <c r="B58" s="38"/>
      <c r="C58" s="38"/>
      <c r="D58" s="38"/>
      <c r="E58" s="38"/>
      <c r="F58" s="38"/>
      <c r="G58" s="38"/>
      <c r="H58" s="38"/>
      <c r="I58" s="38"/>
      <c r="J58" s="38"/>
      <c r="K58" s="38"/>
      <c r="L58" s="38"/>
      <c r="M58" s="38"/>
      <c r="N58" s="38"/>
      <c r="O58" s="38"/>
    </row>
    <row r="59" spans="2:23" ht="16" x14ac:dyDescent="0.3">
      <c r="B59" s="38"/>
      <c r="C59" s="38"/>
      <c r="D59" s="38"/>
      <c r="E59" s="38"/>
      <c r="F59" s="38"/>
      <c r="G59" s="38"/>
      <c r="H59" s="38"/>
      <c r="I59" s="38"/>
      <c r="J59" s="38"/>
      <c r="K59" s="38"/>
      <c r="L59" s="38"/>
      <c r="M59" s="38"/>
      <c r="N59" s="38"/>
      <c r="O59" s="38"/>
      <c r="P59" s="15"/>
      <c r="Q59" s="15"/>
      <c r="R59" s="15"/>
    </row>
    <row r="60" spans="2:23" x14ac:dyDescent="0.3">
      <c r="B60" s="15"/>
      <c r="C60" s="15"/>
      <c r="D60" s="15"/>
      <c r="E60" s="15"/>
      <c r="F60" s="15"/>
      <c r="G60" s="15"/>
      <c r="H60" s="15"/>
      <c r="I60" s="15"/>
      <c r="J60" s="15"/>
      <c r="K60" s="15"/>
      <c r="L60" s="15"/>
      <c r="M60" s="15"/>
      <c r="N60" s="15"/>
      <c r="O60" s="15"/>
      <c r="P60" s="15"/>
      <c r="Q60" s="15"/>
      <c r="R60" s="15"/>
    </row>
    <row r="61" spans="2:23" x14ac:dyDescent="0.3">
      <c r="B61" s="14" t="s">
        <v>81</v>
      </c>
      <c r="C61" s="15"/>
      <c r="D61" s="15"/>
      <c r="E61" s="15"/>
      <c r="F61" s="15"/>
      <c r="G61" s="15"/>
      <c r="H61" s="15"/>
      <c r="I61" s="15"/>
      <c r="J61" s="15"/>
      <c r="K61" s="15"/>
      <c r="L61" s="15"/>
      <c r="M61" s="15"/>
      <c r="N61" s="15"/>
      <c r="O61" s="15"/>
      <c r="P61" s="15"/>
      <c r="Q61" s="15"/>
      <c r="R61" s="15"/>
    </row>
    <row r="62" spans="2:23" x14ac:dyDescent="0.3">
      <c r="B62" s="14"/>
      <c r="C62" s="15"/>
      <c r="D62" s="15"/>
      <c r="E62" s="15"/>
      <c r="F62" s="15"/>
      <c r="G62" s="15"/>
      <c r="H62" s="15"/>
      <c r="I62" s="15"/>
      <c r="J62" s="15"/>
      <c r="K62" s="15"/>
      <c r="L62" s="15"/>
      <c r="M62" s="15"/>
      <c r="N62" s="15"/>
      <c r="O62" s="15"/>
      <c r="P62" s="15"/>
      <c r="Q62" s="15"/>
      <c r="R62" s="15"/>
    </row>
    <row r="63" spans="2:23" ht="15" customHeight="1" x14ac:dyDescent="0.3">
      <c r="B63" s="15"/>
      <c r="C63" s="15"/>
      <c r="D63" s="19"/>
      <c r="E63" s="19"/>
      <c r="F63" s="19"/>
      <c r="G63" s="19"/>
      <c r="H63" s="19"/>
      <c r="I63" s="15"/>
      <c r="J63" s="16"/>
      <c r="K63" s="15"/>
      <c r="L63" s="15"/>
      <c r="M63" s="16"/>
      <c r="N63" s="16"/>
      <c r="O63" s="15"/>
      <c r="P63" s="15"/>
      <c r="Q63" s="15"/>
      <c r="R63" s="20" t="s">
        <v>22</v>
      </c>
    </row>
    <row r="64" spans="2:23" x14ac:dyDescent="0.3">
      <c r="B64" s="148" t="s">
        <v>23</v>
      </c>
      <c r="C64" s="148" t="s">
        <v>18</v>
      </c>
      <c r="D64" s="141" t="s">
        <v>24</v>
      </c>
      <c r="E64" s="142"/>
      <c r="F64" s="142"/>
      <c r="G64" s="142"/>
      <c r="H64" s="143"/>
      <c r="I64" s="144" t="s">
        <v>25</v>
      </c>
      <c r="J64" s="144"/>
      <c r="K64" s="144"/>
      <c r="L64" s="144"/>
      <c r="M64" s="144"/>
      <c r="N64" s="148" t="s">
        <v>26</v>
      </c>
      <c r="O64" s="148"/>
      <c r="P64" s="148"/>
      <c r="Q64" s="148"/>
      <c r="R64" s="148"/>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6" t="s">
        <v>30</v>
      </c>
      <c r="T65" s="147"/>
      <c r="U65" s="147"/>
      <c r="V65" s="147"/>
      <c r="W65" s="147"/>
    </row>
    <row r="66" spans="1:25" ht="56" x14ac:dyDescent="0.3">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c r="Y66" s="3" t="s">
        <v>103</v>
      </c>
    </row>
    <row r="67" spans="1:25" x14ac:dyDescent="0.3">
      <c r="B67" s="25"/>
      <c r="C67" s="25"/>
      <c r="D67" s="25" t="s">
        <v>36</v>
      </c>
      <c r="E67" s="25" t="s">
        <v>37</v>
      </c>
      <c r="F67" s="25" t="s">
        <v>38</v>
      </c>
      <c r="G67" s="25" t="s">
        <v>39</v>
      </c>
      <c r="H67" s="25" t="s">
        <v>40</v>
      </c>
      <c r="I67" s="25" t="s">
        <v>41</v>
      </c>
      <c r="J67" s="25" t="s">
        <v>42</v>
      </c>
      <c r="K67" s="25" t="s">
        <v>43</v>
      </c>
      <c r="L67" s="25" t="s">
        <v>44</v>
      </c>
      <c r="M67" s="25" t="s">
        <v>45</v>
      </c>
      <c r="N67" s="25" t="s">
        <v>46</v>
      </c>
      <c r="O67" s="25" t="s">
        <v>47</v>
      </c>
      <c r="P67" s="25" t="s">
        <v>48</v>
      </c>
      <c r="Q67" s="25" t="s">
        <v>49</v>
      </c>
      <c r="R67" s="25" t="s">
        <v>50</v>
      </c>
      <c r="S67" s="25" t="s">
        <v>61</v>
      </c>
      <c r="T67" s="25" t="s">
        <v>62</v>
      </c>
      <c r="U67" s="25" t="s">
        <v>63</v>
      </c>
      <c r="V67" s="25" t="s">
        <v>64</v>
      </c>
      <c r="W67" s="25" t="s">
        <v>65</v>
      </c>
    </row>
    <row r="68" spans="1:25" x14ac:dyDescent="0.3">
      <c r="A68" s="126">
        <f t="shared" ref="A68:A84" si="19">Y68</f>
        <v>0</v>
      </c>
      <c r="B68" s="41">
        <v>1</v>
      </c>
      <c r="C68" s="82" t="s">
        <v>0</v>
      </c>
      <c r="D68" s="134">
        <v>0</v>
      </c>
      <c r="E68" s="43">
        <f t="shared" ref="E68:E84" si="20">IF((IFERROR(D68/((D14+E14)*90%),0))&lt;70%,MIN((MAX((D14+E14)*90%-D68,0)),(D14+E14/2)*$Y68),MAX((E14+D14)*90%-D68,0)/E$86)</f>
        <v>0</v>
      </c>
      <c r="F68" s="43">
        <f>IFERROR(IF(D68=0,0,D68/D14*F14),0)</f>
        <v>0</v>
      </c>
      <c r="G68" s="44"/>
      <c r="H68" s="43">
        <f>D68+E68-F68-G68</f>
        <v>0</v>
      </c>
      <c r="I68" s="45">
        <f>H68</f>
        <v>0</v>
      </c>
      <c r="J68" s="43">
        <f t="shared" ref="J68:J80" si="21">IF((IFERROR(I68/((I14+J14)*90%),0))&lt;70%,MIN((MAX((I14+J14)*90%-I68,0)),(I14+J14/2)*$A68),MAX((J14+I14)*90%-I68,0)/J$86)</f>
        <v>0</v>
      </c>
      <c r="K68" s="43">
        <f t="shared" ref="K68:K82" si="22">IF(I68=0,0,I68/I14*K14)</f>
        <v>0</v>
      </c>
      <c r="L68" s="44"/>
      <c r="M68" s="45">
        <f t="shared" ref="M68:M84" si="23">I68+J68-K68-L68</f>
        <v>0</v>
      </c>
      <c r="N68" s="45">
        <f>M68</f>
        <v>0</v>
      </c>
      <c r="O68" s="43">
        <f>IF((IFERROR(N68/((N14+O14)*90%),0))&lt;70%,MIN((MAX((N14+O14)*90%-N68,0)),(N14+O14/2)*$A68),MAX((O14+N14)*90%-N68,0)/O$86)</f>
        <v>0</v>
      </c>
      <c r="P68" s="43">
        <f t="shared" ref="P68:P83" si="24">IF(N68=0,0,N68/N14*P14)</f>
        <v>0</v>
      </c>
      <c r="Q68" s="44"/>
      <c r="R68" s="45">
        <f>N68+O68-P68-Q68</f>
        <v>0</v>
      </c>
      <c r="S68" s="43">
        <f t="shared" ref="S68:S84" si="25">R68</f>
        <v>0</v>
      </c>
      <c r="T68" s="43">
        <f>IF((IFERROR(S68/((S14+T14)*90%),0))&lt;70%,MIN((MAX((S14+T14)*90%-S68,0)),(S14+T14/2)*$A95),MAX((T14+S14)*90%-S68,0)/T$86)</f>
        <v>0</v>
      </c>
      <c r="U68" s="43">
        <f t="shared" ref="U68:U83" si="26">IF(S68=0,0,S68/S14*U14)</f>
        <v>0</v>
      </c>
      <c r="V68" s="44"/>
      <c r="W68" s="43">
        <f>S68+T68-U68-V68</f>
        <v>0</v>
      </c>
      <c r="Y68" s="46">
        <v>0</v>
      </c>
    </row>
    <row r="69" spans="1:25" x14ac:dyDescent="0.3">
      <c r="A69" s="126">
        <f t="shared" si="19"/>
        <v>3.3399999999999999E-2</v>
      </c>
      <c r="B69" s="41">
        <f>B68+1</f>
        <v>2</v>
      </c>
      <c r="C69" s="82" t="s">
        <v>1</v>
      </c>
      <c r="D69" s="134">
        <v>0.14968444935538228</v>
      </c>
      <c r="E69" s="43">
        <f t="shared" si="20"/>
        <v>0.12019214425211605</v>
      </c>
      <c r="F69" s="43">
        <f t="shared" ref="F69:F84" si="27">IFERROR(IF(D69=0,0,D69/D15*F15),0)</f>
        <v>8.3550058961493714E-2</v>
      </c>
      <c r="G69" s="44"/>
      <c r="H69" s="43">
        <f t="shared" ref="H69:H84" si="28">D69+E69-F69-G69</f>
        <v>0.18632653464600463</v>
      </c>
      <c r="I69" s="45">
        <f t="shared" ref="I69:I84" si="29">H69</f>
        <v>0.18632653464600463</v>
      </c>
      <c r="J69" s="43">
        <f>IF((IFERROR(I69/((I15+J15)*90%),0))&lt;70%,MIN((MAX((I15+J15)*90%-I69,0)),(I15+J15/2)*$A69),MAX((J15+I15)*90%-I69,0)/J$86)</f>
        <v>0.10303387644591605</v>
      </c>
      <c r="K69" s="43">
        <f t="shared" si="22"/>
        <v>4.7555472247043179E-2</v>
      </c>
      <c r="L69" s="44"/>
      <c r="M69" s="45">
        <f t="shared" si="23"/>
        <v>0.2418049388448775</v>
      </c>
      <c r="N69" s="45">
        <f t="shared" ref="N69:N84" si="30">M69</f>
        <v>0.2418049388448775</v>
      </c>
      <c r="O69" s="43">
        <f t="shared" ref="O69:O84" si="31">IF((IFERROR(N69/((N15+O15)*90%),0))&lt;70%,MIN((MAX((N15+O15)*90%-N69,0)),(N15+O15/2)*$A69),MAX((O15+N15)*90%-N69,0)/O$86)</f>
        <v>0.13450979159051604</v>
      </c>
      <c r="P69" s="43">
        <f t="shared" si="24"/>
        <v>0</v>
      </c>
      <c r="Q69" s="44"/>
      <c r="R69" s="45">
        <f t="shared" ref="R69:R84" si="32">N69+O69-P69-Q69</f>
        <v>0.37631473043539354</v>
      </c>
      <c r="S69" s="43">
        <f t="shared" si="25"/>
        <v>0.37631473043539354</v>
      </c>
      <c r="T69" s="43">
        <f t="shared" ref="T69:T84" si="33">IF((IFERROR(S69/((S15+T15)*90%),0))&lt;70%,MIN((MAX((S15+T15)*90%-S69,0)),(S15+T15/2)*$A96),MAX((T15+S15)*90%-S69,0)/T$86)</f>
        <v>0.13450979159051604</v>
      </c>
      <c r="U69" s="43">
        <f t="shared" si="26"/>
        <v>0</v>
      </c>
      <c r="V69" s="44"/>
      <c r="W69" s="43">
        <f t="shared" ref="W69:W84" si="34">S69+T69-U69-V69</f>
        <v>0.51082452202590956</v>
      </c>
      <c r="Y69" s="46">
        <v>3.3399999999999999E-2</v>
      </c>
    </row>
    <row r="70" spans="1:25" x14ac:dyDescent="0.3">
      <c r="A70" s="126">
        <f t="shared" si="19"/>
        <v>5.28E-2</v>
      </c>
      <c r="B70" s="41">
        <f t="shared" ref="B70:B84" si="35">B69+1</f>
        <v>3</v>
      </c>
      <c r="C70" s="118" t="s">
        <v>2</v>
      </c>
      <c r="D70" s="134">
        <v>0</v>
      </c>
      <c r="E70" s="43">
        <f t="shared" si="20"/>
        <v>0</v>
      </c>
      <c r="F70" s="43">
        <f t="shared" si="27"/>
        <v>0</v>
      </c>
      <c r="G70" s="44"/>
      <c r="H70" s="43">
        <f t="shared" si="28"/>
        <v>0</v>
      </c>
      <c r="I70" s="45">
        <f t="shared" si="29"/>
        <v>0</v>
      </c>
      <c r="J70" s="43">
        <f t="shared" si="21"/>
        <v>0</v>
      </c>
      <c r="K70" s="43">
        <f t="shared" si="22"/>
        <v>0</v>
      </c>
      <c r="L70" s="44"/>
      <c r="M70" s="45">
        <f t="shared" si="23"/>
        <v>0</v>
      </c>
      <c r="N70" s="45">
        <f t="shared" si="30"/>
        <v>0</v>
      </c>
      <c r="O70" s="43">
        <f t="shared" si="31"/>
        <v>0</v>
      </c>
      <c r="P70" s="43">
        <f t="shared" si="24"/>
        <v>0</v>
      </c>
      <c r="Q70" s="44"/>
      <c r="R70" s="45">
        <f t="shared" si="32"/>
        <v>0</v>
      </c>
      <c r="S70" s="43">
        <f t="shared" si="25"/>
        <v>0</v>
      </c>
      <c r="T70" s="43">
        <f t="shared" si="33"/>
        <v>0</v>
      </c>
      <c r="U70" s="43">
        <f t="shared" si="26"/>
        <v>0</v>
      </c>
      <c r="V70" s="44"/>
      <c r="W70" s="43">
        <f t="shared" si="34"/>
        <v>0</v>
      </c>
      <c r="Y70" s="46">
        <v>5.28E-2</v>
      </c>
    </row>
    <row r="71" spans="1:25" x14ac:dyDescent="0.3">
      <c r="A71" s="126">
        <f t="shared" si="19"/>
        <v>5.28E-2</v>
      </c>
      <c r="B71" s="41">
        <f t="shared" si="35"/>
        <v>4</v>
      </c>
      <c r="C71" s="118" t="s">
        <v>3</v>
      </c>
      <c r="D71" s="134">
        <v>0</v>
      </c>
      <c r="E71" s="43">
        <f t="shared" si="20"/>
        <v>0</v>
      </c>
      <c r="F71" s="43">
        <f t="shared" si="27"/>
        <v>0</v>
      </c>
      <c r="G71" s="44"/>
      <c r="H71" s="43">
        <f t="shared" si="28"/>
        <v>0</v>
      </c>
      <c r="I71" s="45">
        <f t="shared" si="29"/>
        <v>0</v>
      </c>
      <c r="J71" s="43">
        <f t="shared" si="21"/>
        <v>-8.3159999999999997E-6</v>
      </c>
      <c r="K71" s="43">
        <f t="shared" si="22"/>
        <v>0</v>
      </c>
      <c r="L71" s="44"/>
      <c r="M71" s="45">
        <f t="shared" si="23"/>
        <v>-8.3159999999999997E-6</v>
      </c>
      <c r="N71" s="45">
        <f t="shared" si="30"/>
        <v>-8.3159999999999997E-6</v>
      </c>
      <c r="O71" s="43">
        <f t="shared" si="31"/>
        <v>-1.6631999999999999E-5</v>
      </c>
      <c r="P71" s="43">
        <f t="shared" si="24"/>
        <v>0</v>
      </c>
      <c r="Q71" s="44"/>
      <c r="R71" s="45">
        <f t="shared" si="32"/>
        <v>-2.4947999999999999E-5</v>
      </c>
      <c r="S71" s="43">
        <f t="shared" si="25"/>
        <v>-2.4947999999999999E-5</v>
      </c>
      <c r="T71" s="43">
        <f t="shared" si="33"/>
        <v>-1.6631999999999999E-5</v>
      </c>
      <c r="U71" s="43">
        <f t="shared" si="26"/>
        <v>0</v>
      </c>
      <c r="V71" s="44"/>
      <c r="W71" s="43">
        <f t="shared" si="34"/>
        <v>-4.1579999999999998E-5</v>
      </c>
      <c r="Y71" s="46">
        <v>5.28E-2</v>
      </c>
    </row>
    <row r="72" spans="1:25" x14ac:dyDescent="0.3">
      <c r="A72" s="126">
        <f t="shared" si="19"/>
        <v>3.3399999999999999E-2</v>
      </c>
      <c r="B72" s="41">
        <f t="shared" si="35"/>
        <v>5</v>
      </c>
      <c r="C72" s="118" t="s">
        <v>4</v>
      </c>
      <c r="D72" s="134">
        <v>1.037821826023093E-2</v>
      </c>
      <c r="E72" s="43">
        <f t="shared" si="20"/>
        <v>8.8615957559184583E-2</v>
      </c>
      <c r="F72" s="43">
        <f t="shared" si="27"/>
        <v>3.1325352483236375E-2</v>
      </c>
      <c r="G72" s="44"/>
      <c r="H72" s="43">
        <f t="shared" si="28"/>
        <v>6.7668823336179129E-2</v>
      </c>
      <c r="I72" s="45">
        <f t="shared" si="29"/>
        <v>6.7668823336179129E-2</v>
      </c>
      <c r="J72" s="43">
        <f t="shared" si="21"/>
        <v>0.10186979729578456</v>
      </c>
      <c r="K72" s="43">
        <f t="shared" si="22"/>
        <v>2.7600824056259873E-3</v>
      </c>
      <c r="L72" s="44"/>
      <c r="M72" s="45">
        <f t="shared" si="23"/>
        <v>0.1667785382263377</v>
      </c>
      <c r="N72" s="45">
        <f t="shared" si="30"/>
        <v>0.1667785382263377</v>
      </c>
      <c r="O72" s="43">
        <f t="shared" si="31"/>
        <v>0.10230855973578455</v>
      </c>
      <c r="P72" s="43">
        <f t="shared" si="24"/>
        <v>0</v>
      </c>
      <c r="Q72" s="44"/>
      <c r="R72" s="45">
        <f t="shared" si="32"/>
        <v>0.26908709796212227</v>
      </c>
      <c r="S72" s="43">
        <f t="shared" si="25"/>
        <v>0.26908709796212227</v>
      </c>
      <c r="T72" s="43">
        <f t="shared" si="33"/>
        <v>0.10230855973578455</v>
      </c>
      <c r="U72" s="43">
        <f t="shared" si="26"/>
        <v>0</v>
      </c>
      <c r="V72" s="44"/>
      <c r="W72" s="43">
        <f t="shared" si="34"/>
        <v>0.37139565769790683</v>
      </c>
      <c r="Y72" s="46">
        <v>3.3399999999999999E-2</v>
      </c>
    </row>
    <row r="73" spans="1:25" x14ac:dyDescent="0.3">
      <c r="A73" s="126">
        <f t="shared" si="19"/>
        <v>5.28E-2</v>
      </c>
      <c r="B73" s="41">
        <f t="shared" si="35"/>
        <v>6</v>
      </c>
      <c r="C73" s="82" t="s">
        <v>5</v>
      </c>
      <c r="D73" s="134">
        <v>0.8861574350673197</v>
      </c>
      <c r="E73" s="43">
        <f t="shared" si="20"/>
        <v>0.92356873113650528</v>
      </c>
      <c r="F73" s="43">
        <f t="shared" si="27"/>
        <v>0</v>
      </c>
      <c r="G73" s="44"/>
      <c r="H73" s="43">
        <f t="shared" si="28"/>
        <v>1.8097261662038249</v>
      </c>
      <c r="I73" s="45">
        <f t="shared" si="29"/>
        <v>1.8097261662038249</v>
      </c>
      <c r="J73" s="43">
        <f t="shared" si="21"/>
        <v>1.1454054050789053</v>
      </c>
      <c r="K73" s="43">
        <f t="shared" si="22"/>
        <v>0</v>
      </c>
      <c r="L73" s="44"/>
      <c r="M73" s="45">
        <f t="shared" si="23"/>
        <v>2.9551315712827302</v>
      </c>
      <c r="N73" s="45">
        <f t="shared" si="30"/>
        <v>2.9551315712827302</v>
      </c>
      <c r="O73" s="43">
        <f t="shared" si="31"/>
        <v>2.5064686471493052</v>
      </c>
      <c r="P73" s="43">
        <f t="shared" si="24"/>
        <v>0</v>
      </c>
      <c r="Q73" s="44"/>
      <c r="R73" s="45">
        <f t="shared" si="32"/>
        <v>5.4616002184320358</v>
      </c>
      <c r="S73" s="43">
        <f t="shared" si="25"/>
        <v>5.4616002184320358</v>
      </c>
      <c r="T73" s="43">
        <f t="shared" si="33"/>
        <v>3.775390631149306</v>
      </c>
      <c r="U73" s="43">
        <f t="shared" si="26"/>
        <v>0</v>
      </c>
      <c r="V73" s="44"/>
      <c r="W73" s="43">
        <f t="shared" si="34"/>
        <v>9.2369908495813426</v>
      </c>
      <c r="Y73" s="46">
        <v>5.28E-2</v>
      </c>
    </row>
    <row r="74" spans="1:25" x14ac:dyDescent="0.3">
      <c r="A74" s="126">
        <f t="shared" si="19"/>
        <v>0.18</v>
      </c>
      <c r="B74" s="41">
        <f t="shared" si="35"/>
        <v>7</v>
      </c>
      <c r="C74" s="82" t="s">
        <v>6</v>
      </c>
      <c r="D74" s="134">
        <v>0</v>
      </c>
      <c r="E74" s="43">
        <f t="shared" si="20"/>
        <v>1.0241999999999999E-2</v>
      </c>
      <c r="F74" s="43">
        <f t="shared" si="27"/>
        <v>0</v>
      </c>
      <c r="G74" s="44"/>
      <c r="H74" s="43">
        <f t="shared" si="28"/>
        <v>1.0241999999999999E-2</v>
      </c>
      <c r="I74" s="45">
        <f t="shared" si="29"/>
        <v>1.0241999999999999E-2</v>
      </c>
      <c r="J74" s="43">
        <f t="shared" si="21"/>
        <v>7.3276574399999989E-2</v>
      </c>
      <c r="K74" s="43">
        <f t="shared" si="22"/>
        <v>4.1692589999999998E-3</v>
      </c>
      <c r="L74" s="44"/>
      <c r="M74" s="45">
        <f t="shared" si="23"/>
        <v>7.9349315399999995E-2</v>
      </c>
      <c r="N74" s="45">
        <f t="shared" si="30"/>
        <v>7.9349315399999995E-2</v>
      </c>
      <c r="O74" s="43">
        <f t="shared" si="31"/>
        <v>0.11773063079999999</v>
      </c>
      <c r="P74" s="43">
        <f t="shared" si="24"/>
        <v>0</v>
      </c>
      <c r="Q74" s="44"/>
      <c r="R74" s="45">
        <f t="shared" si="32"/>
        <v>0.19707994619999997</v>
      </c>
      <c r="S74" s="43">
        <f t="shared" si="25"/>
        <v>0.19707994619999997</v>
      </c>
      <c r="T74" s="43">
        <f t="shared" si="33"/>
        <v>0.11773063079999999</v>
      </c>
      <c r="U74" s="43">
        <f t="shared" si="26"/>
        <v>0</v>
      </c>
      <c r="V74" s="44"/>
      <c r="W74" s="43">
        <f t="shared" si="34"/>
        <v>0.31481057699999992</v>
      </c>
      <c r="Y74" s="46">
        <v>0.18</v>
      </c>
    </row>
    <row r="75" spans="1:25" x14ac:dyDescent="0.3">
      <c r="A75" s="126">
        <f t="shared" si="19"/>
        <v>5.28E-2</v>
      </c>
      <c r="B75" s="41">
        <f t="shared" si="35"/>
        <v>8</v>
      </c>
      <c r="C75" s="82" t="s">
        <v>7</v>
      </c>
      <c r="D75" s="134">
        <v>0</v>
      </c>
      <c r="E75" s="43">
        <f t="shared" si="20"/>
        <v>0</v>
      </c>
      <c r="F75" s="43">
        <f t="shared" si="27"/>
        <v>0</v>
      </c>
      <c r="G75" s="44"/>
      <c r="H75" s="43">
        <f t="shared" si="28"/>
        <v>0</v>
      </c>
      <c r="I75" s="45">
        <f t="shared" si="29"/>
        <v>0</v>
      </c>
      <c r="J75" s="43">
        <f t="shared" si="21"/>
        <v>0</v>
      </c>
      <c r="K75" s="43">
        <f t="shared" si="22"/>
        <v>0</v>
      </c>
      <c r="L75" s="44"/>
      <c r="M75" s="45">
        <f t="shared" si="23"/>
        <v>0</v>
      </c>
      <c r="N75" s="45">
        <f t="shared" si="30"/>
        <v>0</v>
      </c>
      <c r="O75" s="43">
        <f t="shared" si="31"/>
        <v>0</v>
      </c>
      <c r="P75" s="43">
        <f t="shared" si="24"/>
        <v>0</v>
      </c>
      <c r="Q75" s="44"/>
      <c r="R75" s="45">
        <f t="shared" si="32"/>
        <v>0</v>
      </c>
      <c r="S75" s="43">
        <f t="shared" si="25"/>
        <v>0</v>
      </c>
      <c r="T75" s="43">
        <f t="shared" si="33"/>
        <v>0</v>
      </c>
      <c r="U75" s="43">
        <f t="shared" si="26"/>
        <v>0</v>
      </c>
      <c r="V75" s="44"/>
      <c r="W75" s="43">
        <f t="shared" si="34"/>
        <v>0</v>
      </c>
      <c r="Y75" s="46">
        <v>5.28E-2</v>
      </c>
    </row>
    <row r="76" spans="1:25" x14ac:dyDescent="0.3">
      <c r="A76" s="126">
        <f t="shared" si="19"/>
        <v>5.28E-2</v>
      </c>
      <c r="B76" s="41">
        <f t="shared" si="35"/>
        <v>9</v>
      </c>
      <c r="C76" s="82" t="s">
        <v>8</v>
      </c>
      <c r="D76" s="134">
        <v>0</v>
      </c>
      <c r="E76" s="43">
        <f t="shared" si="20"/>
        <v>0</v>
      </c>
      <c r="F76" s="43">
        <f t="shared" si="27"/>
        <v>0</v>
      </c>
      <c r="G76" s="44"/>
      <c r="H76" s="43">
        <f t="shared" si="28"/>
        <v>0</v>
      </c>
      <c r="I76" s="45">
        <f t="shared" si="29"/>
        <v>0</v>
      </c>
      <c r="J76" s="43">
        <f t="shared" si="21"/>
        <v>0</v>
      </c>
      <c r="K76" s="43">
        <f t="shared" si="22"/>
        <v>0</v>
      </c>
      <c r="L76" s="44"/>
      <c r="M76" s="45">
        <f t="shared" si="23"/>
        <v>0</v>
      </c>
      <c r="N76" s="45">
        <f t="shared" si="30"/>
        <v>0</v>
      </c>
      <c r="O76" s="43">
        <f t="shared" si="31"/>
        <v>0</v>
      </c>
      <c r="P76" s="43">
        <f t="shared" si="24"/>
        <v>0</v>
      </c>
      <c r="Q76" s="44"/>
      <c r="R76" s="45">
        <f t="shared" si="32"/>
        <v>0</v>
      </c>
      <c r="S76" s="43">
        <f t="shared" si="25"/>
        <v>0</v>
      </c>
      <c r="T76" s="43">
        <f t="shared" si="33"/>
        <v>0</v>
      </c>
      <c r="U76" s="43">
        <f t="shared" si="26"/>
        <v>0</v>
      </c>
      <c r="V76" s="44"/>
      <c r="W76" s="43">
        <f t="shared" si="34"/>
        <v>0</v>
      </c>
      <c r="Y76" s="46">
        <v>5.28E-2</v>
      </c>
    </row>
    <row r="77" spans="1:25" x14ac:dyDescent="0.3">
      <c r="A77" s="126">
        <f t="shared" si="19"/>
        <v>9.5000000000000001E-2</v>
      </c>
      <c r="B77" s="41">
        <f t="shared" si="35"/>
        <v>10</v>
      </c>
      <c r="C77" s="82" t="s">
        <v>9</v>
      </c>
      <c r="D77" s="134">
        <v>6.8583221987039478E-2</v>
      </c>
      <c r="E77" s="43">
        <f t="shared" si="20"/>
        <v>4.5722147991359652E-2</v>
      </c>
      <c r="F77" s="43">
        <f t="shared" si="27"/>
        <v>0</v>
      </c>
      <c r="G77" s="44"/>
      <c r="H77" s="43">
        <f t="shared" si="28"/>
        <v>0.11430536997839913</v>
      </c>
      <c r="I77" s="45">
        <f t="shared" si="29"/>
        <v>0.11430536997839913</v>
      </c>
      <c r="J77" s="43">
        <f t="shared" si="21"/>
        <v>4.5722147991359652E-2</v>
      </c>
      <c r="K77" s="43">
        <f t="shared" si="22"/>
        <v>0</v>
      </c>
      <c r="L77" s="44"/>
      <c r="M77" s="45">
        <f t="shared" si="23"/>
        <v>0.16002751796975878</v>
      </c>
      <c r="N77" s="45">
        <f t="shared" si="30"/>
        <v>0.16002751796975878</v>
      </c>
      <c r="O77" s="43">
        <f t="shared" si="31"/>
        <v>4.5722147991359652E-2</v>
      </c>
      <c r="P77" s="43">
        <f t="shared" si="24"/>
        <v>0</v>
      </c>
      <c r="Q77" s="44"/>
      <c r="R77" s="45">
        <f t="shared" si="32"/>
        <v>0.20574966596111843</v>
      </c>
      <c r="S77" s="43">
        <f t="shared" si="25"/>
        <v>0.20574966596111843</v>
      </c>
      <c r="T77" s="43">
        <f t="shared" si="33"/>
        <v>4.5722147991359652E-2</v>
      </c>
      <c r="U77" s="43">
        <f t="shared" si="26"/>
        <v>0</v>
      </c>
      <c r="V77" s="44"/>
      <c r="W77" s="43">
        <f t="shared" si="34"/>
        <v>0.25147181395247808</v>
      </c>
      <c r="Y77" s="46">
        <v>9.5000000000000001E-2</v>
      </c>
    </row>
    <row r="78" spans="1:25" x14ac:dyDescent="0.3">
      <c r="A78" s="126">
        <f t="shared" si="19"/>
        <v>6.3299999999999995E-2</v>
      </c>
      <c r="B78" s="41">
        <f t="shared" si="35"/>
        <v>11</v>
      </c>
      <c r="C78" s="82" t="s">
        <v>10</v>
      </c>
      <c r="D78" s="134">
        <v>0.14525047690229093</v>
      </c>
      <c r="E78" s="43">
        <f t="shared" si="20"/>
        <v>9.9038619189064564E-2</v>
      </c>
      <c r="F78" s="43">
        <f t="shared" si="27"/>
        <v>-9.825705947253675E-5</v>
      </c>
      <c r="G78" s="44"/>
      <c r="H78" s="43">
        <f t="shared" si="28"/>
        <v>0.24438735315082802</v>
      </c>
      <c r="I78" s="45">
        <f t="shared" si="29"/>
        <v>0.24438735315082802</v>
      </c>
      <c r="J78" s="43">
        <f t="shared" si="21"/>
        <v>0.10287825872031456</v>
      </c>
      <c r="K78" s="43">
        <f t="shared" si="22"/>
        <v>0</v>
      </c>
      <c r="L78" s="44"/>
      <c r="M78" s="45">
        <f t="shared" si="23"/>
        <v>0.34726561187114258</v>
      </c>
      <c r="N78" s="45">
        <f t="shared" si="30"/>
        <v>0.34726561187114258</v>
      </c>
      <c r="O78" s="43">
        <f t="shared" si="31"/>
        <v>0.10622926694136456</v>
      </c>
      <c r="P78" s="43">
        <f t="shared" si="24"/>
        <v>0</v>
      </c>
      <c r="Q78" s="44"/>
      <c r="R78" s="45">
        <f t="shared" si="32"/>
        <v>0.45349487881250716</v>
      </c>
      <c r="S78" s="43">
        <f t="shared" si="25"/>
        <v>0.45349487881250716</v>
      </c>
      <c r="T78" s="43">
        <f t="shared" si="33"/>
        <v>0.10663364000136455</v>
      </c>
      <c r="U78" s="43">
        <f t="shared" si="26"/>
        <v>0</v>
      </c>
      <c r="V78" s="44"/>
      <c r="W78" s="43">
        <f t="shared" si="34"/>
        <v>0.56012851881387171</v>
      </c>
      <c r="Y78" s="46">
        <v>6.3299999999999995E-2</v>
      </c>
    </row>
    <row r="79" spans="1:25" x14ac:dyDescent="0.3">
      <c r="A79" s="126">
        <f t="shared" si="19"/>
        <v>6.3299999999999995E-2</v>
      </c>
      <c r="B79" s="41">
        <f t="shared" si="35"/>
        <v>12</v>
      </c>
      <c r="C79" s="82" t="s">
        <v>11</v>
      </c>
      <c r="D79" s="134">
        <v>7.1509579900085718E-2</v>
      </c>
      <c r="E79" s="43">
        <f t="shared" si="20"/>
        <v>9.1192656890738424E-2</v>
      </c>
      <c r="F79" s="43">
        <f t="shared" si="27"/>
        <v>5.2033716190450954E-5</v>
      </c>
      <c r="G79" s="49"/>
      <c r="H79" s="43">
        <f t="shared" si="28"/>
        <v>0.16265020307463368</v>
      </c>
      <c r="I79" s="45">
        <f t="shared" si="29"/>
        <v>0.16265020307463368</v>
      </c>
      <c r="J79" s="43">
        <f t="shared" si="21"/>
        <v>9.5765284025888436E-2</v>
      </c>
      <c r="K79" s="43">
        <f t="shared" si="22"/>
        <v>0</v>
      </c>
      <c r="L79" s="44"/>
      <c r="M79" s="45">
        <f t="shared" si="23"/>
        <v>0.25841548710052209</v>
      </c>
      <c r="N79" s="45">
        <f t="shared" si="30"/>
        <v>0.25841548710052209</v>
      </c>
      <c r="O79" s="43">
        <f t="shared" si="31"/>
        <v>0.10102967527293844</v>
      </c>
      <c r="P79" s="43">
        <f t="shared" si="24"/>
        <v>0</v>
      </c>
      <c r="Q79" s="44"/>
      <c r="R79" s="45">
        <f t="shared" si="32"/>
        <v>0.35944516237346053</v>
      </c>
      <c r="S79" s="43">
        <f t="shared" si="25"/>
        <v>0.35944516237346053</v>
      </c>
      <c r="T79" s="43">
        <f t="shared" si="33"/>
        <v>0.10154354150793844</v>
      </c>
      <c r="U79" s="43">
        <f t="shared" si="26"/>
        <v>0</v>
      </c>
      <c r="V79" s="44"/>
      <c r="W79" s="43">
        <f t="shared" si="34"/>
        <v>0.46098870388139895</v>
      </c>
      <c r="Y79" s="46">
        <v>6.3299999999999995E-2</v>
      </c>
    </row>
    <row r="80" spans="1:25" x14ac:dyDescent="0.3">
      <c r="A80" s="126">
        <f t="shared" si="19"/>
        <v>6.3299999999999995E-2</v>
      </c>
      <c r="B80" s="41">
        <f t="shared" si="35"/>
        <v>13</v>
      </c>
      <c r="C80" s="28" t="s">
        <v>12</v>
      </c>
      <c r="D80" s="134">
        <v>0</v>
      </c>
      <c r="E80" s="43">
        <f t="shared" si="20"/>
        <v>0</v>
      </c>
      <c r="F80" s="43">
        <f t="shared" si="27"/>
        <v>0</v>
      </c>
      <c r="G80" s="49"/>
      <c r="H80" s="43">
        <f t="shared" si="28"/>
        <v>0</v>
      </c>
      <c r="I80" s="45">
        <f t="shared" si="29"/>
        <v>0</v>
      </c>
      <c r="J80" s="43">
        <f t="shared" si="21"/>
        <v>0</v>
      </c>
      <c r="K80" s="43">
        <f t="shared" si="22"/>
        <v>0</v>
      </c>
      <c r="L80" s="44"/>
      <c r="M80" s="45">
        <f t="shared" si="23"/>
        <v>0</v>
      </c>
      <c r="N80" s="45">
        <f t="shared" si="30"/>
        <v>0</v>
      </c>
      <c r="O80" s="43">
        <f t="shared" si="31"/>
        <v>0</v>
      </c>
      <c r="P80" s="43">
        <f t="shared" si="24"/>
        <v>0</v>
      </c>
      <c r="Q80" s="44"/>
      <c r="R80" s="45">
        <f t="shared" si="32"/>
        <v>0</v>
      </c>
      <c r="S80" s="43">
        <f t="shared" si="25"/>
        <v>0</v>
      </c>
      <c r="T80" s="43">
        <f t="shared" si="33"/>
        <v>0</v>
      </c>
      <c r="U80" s="43">
        <f t="shared" si="26"/>
        <v>0</v>
      </c>
      <c r="V80" s="44"/>
      <c r="W80" s="43">
        <f t="shared" si="34"/>
        <v>0</v>
      </c>
      <c r="Y80" s="46">
        <v>6.3299999999999995E-2</v>
      </c>
    </row>
    <row r="81" spans="1:33" x14ac:dyDescent="0.3">
      <c r="A81" s="126">
        <f t="shared" si="19"/>
        <v>0.15</v>
      </c>
      <c r="B81" s="41">
        <f t="shared" si="35"/>
        <v>14</v>
      </c>
      <c r="C81" s="28" t="s">
        <v>13</v>
      </c>
      <c r="D81" s="134">
        <v>0</v>
      </c>
      <c r="E81" s="43">
        <f>IF((IFERROR(D81/((D27+E27)*100%),0))&lt;70%,MIN((MAX((D27+E27)*100%-D81,0)),(D27+E27/2)*$Y81),MAX((E27+D27)*100%-D81,0)/E$86)</f>
        <v>0</v>
      </c>
      <c r="F81" s="43">
        <f t="shared" si="27"/>
        <v>0</v>
      </c>
      <c r="G81" s="49"/>
      <c r="H81" s="43">
        <f t="shared" si="28"/>
        <v>0</v>
      </c>
      <c r="I81" s="45">
        <f t="shared" si="29"/>
        <v>0</v>
      </c>
      <c r="J81" s="43">
        <f>IF((IFERROR(I81/((I27+J27)*100%),0))&lt;70%,MIN((MAX((I27+J27)*100%-I81,0)),(I27+J27/2)*$A81),MAX((J27+I27)*100%-I81,0)/J$86)</f>
        <v>0</v>
      </c>
      <c r="K81" s="43">
        <f t="shared" si="22"/>
        <v>0</v>
      </c>
      <c r="L81" s="44"/>
      <c r="M81" s="45">
        <f t="shared" si="23"/>
        <v>0</v>
      </c>
      <c r="N81" s="45">
        <f t="shared" si="30"/>
        <v>0</v>
      </c>
      <c r="O81" s="43">
        <f>IF((IFERROR(N81/((N27+O27)*100%),0))&lt;70%,MIN((MAX((N27+O27)*100%-N81,0)),(N27+O27/2)*$A81),MAX((O27+N27)*100%-N81,0)/O$86)</f>
        <v>0</v>
      </c>
      <c r="P81" s="43">
        <f t="shared" si="24"/>
        <v>0</v>
      </c>
      <c r="Q81" s="44"/>
      <c r="R81" s="45">
        <f t="shared" si="32"/>
        <v>0</v>
      </c>
      <c r="S81" s="43">
        <f t="shared" si="25"/>
        <v>0</v>
      </c>
      <c r="T81" s="43">
        <f>IF((IFERROR(S81/((S27+T27)*100%),0))&lt;70%,MIN((MAX((S27+T27)*100%-S81,0)),(S27+T27/2)*$A108),MAX((T27+S27)*100%-S81,0)/T$86)</f>
        <v>0</v>
      </c>
      <c r="U81" s="43">
        <f t="shared" si="26"/>
        <v>0</v>
      </c>
      <c r="V81" s="44"/>
      <c r="W81" s="43">
        <f t="shared" si="34"/>
        <v>0</v>
      </c>
      <c r="Y81" s="46">
        <v>0.15</v>
      </c>
    </row>
    <row r="82" spans="1:33" x14ac:dyDescent="0.3">
      <c r="A82" s="126">
        <f t="shared" si="19"/>
        <v>0.3</v>
      </c>
      <c r="B82" s="41">
        <f t="shared" si="35"/>
        <v>15</v>
      </c>
      <c r="C82" s="28" t="s">
        <v>14</v>
      </c>
      <c r="D82" s="134">
        <v>0</v>
      </c>
      <c r="E82" s="43">
        <f>IF((IFERROR(D82/((D28+E28)*100%),0))&lt;70%,MIN((MAX((D28+E28)*100%-D82,0)),(D28+E28/2)*$Y82),MAX((E28+D28)*100%-D82,0)/E$86)</f>
        <v>0</v>
      </c>
      <c r="F82" s="43">
        <f t="shared" si="27"/>
        <v>0</v>
      </c>
      <c r="G82" s="49"/>
      <c r="H82" s="43">
        <f t="shared" si="28"/>
        <v>0</v>
      </c>
      <c r="I82" s="45">
        <f t="shared" si="29"/>
        <v>0</v>
      </c>
      <c r="J82" s="43">
        <f>IF((IFERROR(I82/((I28+J28)*100%),0))&lt;70%,MIN((MAX((I28+J28)*100%-I82,0)),(I28+J28/2)*$A82),MAX((J28+I28)*100%-I82,0)/J$86)</f>
        <v>0</v>
      </c>
      <c r="K82" s="43">
        <f t="shared" si="22"/>
        <v>0</v>
      </c>
      <c r="L82" s="44"/>
      <c r="M82" s="45">
        <f t="shared" si="23"/>
        <v>0</v>
      </c>
      <c r="N82" s="45">
        <f t="shared" si="30"/>
        <v>0</v>
      </c>
      <c r="O82" s="43">
        <f>IF((IFERROR(N82/((N28+O28)*100%),0))&lt;70%,MIN((MAX((N28+O28)*100%-N82,0)),(N28+O28/2)*$A82),MAX((O28+N28)*100%-N82,0)/O$86)</f>
        <v>0</v>
      </c>
      <c r="P82" s="43">
        <f t="shared" si="24"/>
        <v>0</v>
      </c>
      <c r="Q82" s="44"/>
      <c r="R82" s="45">
        <f t="shared" si="32"/>
        <v>0</v>
      </c>
      <c r="S82" s="43">
        <f t="shared" si="25"/>
        <v>0</v>
      </c>
      <c r="T82" s="43">
        <f>IF((IFERROR(S82/((S28+T28)*100%),0))&lt;70%,MIN((MAX((S28+T28)*100%-S82,0)),(S28+T28/2)*$A109),MAX((T28+S28)*100%-S82,0)/T$86)</f>
        <v>0</v>
      </c>
      <c r="U82" s="43">
        <f t="shared" si="26"/>
        <v>0</v>
      </c>
      <c r="V82" s="44"/>
      <c r="W82" s="43">
        <f t="shared" si="34"/>
        <v>0</v>
      </c>
      <c r="Y82" s="46">
        <v>0.3</v>
      </c>
    </row>
    <row r="83" spans="1:33" x14ac:dyDescent="0.3">
      <c r="A83" s="126">
        <f t="shared" si="19"/>
        <v>0.3</v>
      </c>
      <c r="B83" s="41">
        <f t="shared" si="35"/>
        <v>16</v>
      </c>
      <c r="C83" s="28" t="s">
        <v>15</v>
      </c>
      <c r="D83" s="134">
        <v>0</v>
      </c>
      <c r="E83" s="43">
        <f>IF((IFERROR(D83/((D29+E29)*100%),0))&lt;70%,MIN((MAX((D29+E29)*100%-D83,0)),(D29+E29/2)*$Y83),MAX((E29+D29)*100%-D83,0)/E$86)</f>
        <v>0</v>
      </c>
      <c r="F83" s="43">
        <f t="shared" si="27"/>
        <v>0</v>
      </c>
      <c r="G83" s="49"/>
      <c r="H83" s="43">
        <f t="shared" si="28"/>
        <v>0</v>
      </c>
      <c r="I83" s="45">
        <f t="shared" si="29"/>
        <v>0</v>
      </c>
      <c r="J83" s="43">
        <f>IF((IFERROR(I83/((I29+J29)*100%),0))&lt;70%,MIN((MAX((I29+J29)*100%-I83,0)),(I29+J29/2)*$A83),MAX((J29+I29)*100%-I83,0)/J$86)</f>
        <v>0</v>
      </c>
      <c r="K83" s="43">
        <f>IF(I83=0,0,I83/I29*K29)</f>
        <v>0</v>
      </c>
      <c r="L83" s="44"/>
      <c r="M83" s="45">
        <f t="shared" si="23"/>
        <v>0</v>
      </c>
      <c r="N83" s="45">
        <f t="shared" si="30"/>
        <v>0</v>
      </c>
      <c r="O83" s="43">
        <f>IF((IFERROR(N83/((N29+O29)*100%),0))&lt;70%,MIN((MAX((N29+O29)*100%-N83,0)),(N29+O29/2)*$A83),MAX((O29+N29)*100%-N83,0)/O$86)</f>
        <v>0</v>
      </c>
      <c r="P83" s="43">
        <f t="shared" si="24"/>
        <v>0</v>
      </c>
      <c r="Q83" s="44"/>
      <c r="R83" s="45">
        <f t="shared" si="32"/>
        <v>0</v>
      </c>
      <c r="S83" s="43">
        <f t="shared" si="25"/>
        <v>0</v>
      </c>
      <c r="T83" s="43">
        <f>IF((IFERROR(S83/((S29+T29)*100%),0))&lt;70%,MIN((MAX((S29+T29)*100%-S83,0)),(S29+T29/2)*$A110),MAX((T29+S29)*100%-S83,0)/T$86)</f>
        <v>0</v>
      </c>
      <c r="U83" s="43">
        <f t="shared" si="26"/>
        <v>0</v>
      </c>
      <c r="V83" s="44"/>
      <c r="W83" s="43">
        <f t="shared" si="34"/>
        <v>0</v>
      </c>
      <c r="Y83" s="46">
        <v>0.3</v>
      </c>
    </row>
    <row r="84" spans="1:33" x14ac:dyDescent="0.3">
      <c r="A84" s="126">
        <f t="shared" si="19"/>
        <v>3.3399999999999999E-2</v>
      </c>
      <c r="B84" s="41">
        <f t="shared" si="35"/>
        <v>17</v>
      </c>
      <c r="C84" s="28" t="s">
        <v>16</v>
      </c>
      <c r="D84" s="134">
        <v>0</v>
      </c>
      <c r="E84" s="43">
        <f t="shared" si="20"/>
        <v>6.6929628305800001E-2</v>
      </c>
      <c r="F84" s="43">
        <f t="shared" si="27"/>
        <v>0</v>
      </c>
      <c r="G84" s="49"/>
      <c r="H84" s="43">
        <f t="shared" si="28"/>
        <v>6.6929628305800001E-2</v>
      </c>
      <c r="I84" s="45">
        <f t="shared" si="29"/>
        <v>6.6929628305800001E-2</v>
      </c>
      <c r="J84" s="43">
        <f>IF((IFERROR(I84/((I30+J30)*90%),0))&lt;70%,MIN((MAX((I30+J30)*90%-I84,0)),(I30+J30/2)*$A84),MAX((J30+I30)*90%-I84,0)/J$86)</f>
        <v>0.1338592566116</v>
      </c>
      <c r="K84" s="43">
        <f>IFERROR(IF(I84=0,0,I84/I30*K30),0)</f>
        <v>0</v>
      </c>
      <c r="L84" s="44"/>
      <c r="M84" s="45">
        <f t="shared" si="23"/>
        <v>0.20078888491739999</v>
      </c>
      <c r="N84" s="45">
        <f t="shared" si="30"/>
        <v>0.20078888491739999</v>
      </c>
      <c r="O84" s="43">
        <f t="shared" si="31"/>
        <v>0.1338592566116</v>
      </c>
      <c r="P84" s="43">
        <f>IFERROR(IF(N84=0,0,N84/N30*P30),0)</f>
        <v>0</v>
      </c>
      <c r="Q84" s="44"/>
      <c r="R84" s="45">
        <f t="shared" si="32"/>
        <v>0.33464814152900002</v>
      </c>
      <c r="S84" s="43">
        <f t="shared" si="25"/>
        <v>0.33464814152900002</v>
      </c>
      <c r="T84" s="43">
        <f t="shared" si="33"/>
        <v>0.1338592566116</v>
      </c>
      <c r="U84" s="43">
        <f>IFERROR(IF(S84=0,0,S84/S30*U30),0)</f>
        <v>0</v>
      </c>
      <c r="V84" s="44"/>
      <c r="W84" s="43">
        <f t="shared" si="34"/>
        <v>0.46850739814060005</v>
      </c>
      <c r="Y84" s="46">
        <v>3.3399999999999999E-2</v>
      </c>
    </row>
    <row r="85" spans="1:33" ht="16" x14ac:dyDescent="0.3">
      <c r="A85" s="85"/>
      <c r="B85" s="34"/>
      <c r="C85" s="35" t="s">
        <v>17</v>
      </c>
      <c r="D85" s="36">
        <f>SUM(D68:D84)</f>
        <v>1.3315633814723491</v>
      </c>
      <c r="E85" s="36">
        <f>SUM(E68:E84)</f>
        <v>1.4455018853247688</v>
      </c>
      <c r="F85" s="36">
        <f t="shared" ref="F85:R85" si="36">SUM(F68:F84)</f>
        <v>0.114829188101448</v>
      </c>
      <c r="G85" s="36">
        <f t="shared" si="36"/>
        <v>0</v>
      </c>
      <c r="H85" s="36">
        <f t="shared" si="36"/>
        <v>2.6622360786956687</v>
      </c>
      <c r="I85" s="36">
        <f t="shared" si="36"/>
        <v>2.6622360786956687</v>
      </c>
      <c r="J85" s="36">
        <f t="shared" si="36"/>
        <v>1.8018022845697683</v>
      </c>
      <c r="K85" s="36">
        <f t="shared" si="36"/>
        <v>5.4484813652669169E-2</v>
      </c>
      <c r="L85" s="36">
        <f t="shared" si="36"/>
        <v>0</v>
      </c>
      <c r="M85" s="36">
        <f t="shared" si="36"/>
        <v>4.4095535496127685</v>
      </c>
      <c r="N85" s="36">
        <f t="shared" si="36"/>
        <v>4.4095535496127685</v>
      </c>
      <c r="O85" s="36">
        <f t="shared" si="36"/>
        <v>3.2478413440928686</v>
      </c>
      <c r="P85" s="36">
        <f>SUM(P68:P84)</f>
        <v>0</v>
      </c>
      <c r="Q85" s="36">
        <f t="shared" si="36"/>
        <v>0</v>
      </c>
      <c r="R85" s="36">
        <f t="shared" si="36"/>
        <v>7.6573948937056366</v>
      </c>
      <c r="S85" s="119">
        <f>SUM(S68:S84)</f>
        <v>7.6573948937056366</v>
      </c>
      <c r="T85" s="119">
        <f>SUM(T68:T84)</f>
        <v>4.5176815673878687</v>
      </c>
      <c r="U85" s="119">
        <f>SUM(U68:U84)</f>
        <v>0</v>
      </c>
      <c r="V85" s="119">
        <f>SUM(V68:V84)</f>
        <v>0</v>
      </c>
      <c r="W85" s="119">
        <f>SUM(W68:W84)</f>
        <v>12.175076461093509</v>
      </c>
    </row>
    <row r="86" spans="1:33" ht="16" x14ac:dyDescent="0.3">
      <c r="A86" s="85"/>
      <c r="B86" s="38"/>
      <c r="C86" s="51" t="s">
        <v>87</v>
      </c>
      <c r="D86" s="51"/>
      <c r="E86" s="127">
        <v>5</v>
      </c>
      <c r="F86" s="51"/>
      <c r="G86" s="51"/>
      <c r="H86" s="51"/>
      <c r="I86" s="38"/>
      <c r="J86" s="35">
        <v>7</v>
      </c>
      <c r="K86" s="38"/>
      <c r="L86" s="38"/>
      <c r="M86" s="38"/>
      <c r="N86" s="38"/>
      <c r="O86" s="35">
        <f>J86-1</f>
        <v>6</v>
      </c>
      <c r="P86" s="38"/>
      <c r="Q86" s="38"/>
      <c r="R86" s="38"/>
      <c r="S86" s="55"/>
      <c r="T86" s="35">
        <f>O86-1</f>
        <v>5</v>
      </c>
      <c r="U86" s="55"/>
      <c r="V86" s="55"/>
      <c r="W86" s="55"/>
      <c r="X86" s="55"/>
      <c r="Y86" s="55"/>
      <c r="Z86" s="55"/>
      <c r="AA86" s="55"/>
      <c r="AB86" s="55"/>
      <c r="AC86" s="55"/>
      <c r="AD86" s="55"/>
      <c r="AE86" s="55"/>
      <c r="AF86" s="55"/>
      <c r="AG86" s="55"/>
    </row>
    <row r="87" spans="1:33" ht="16" x14ac:dyDescent="0.3">
      <c r="A87" s="85"/>
      <c r="B87" s="128" t="s">
        <v>88</v>
      </c>
      <c r="C87" s="129"/>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128" t="s">
        <v>89</v>
      </c>
      <c r="C88" s="129"/>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R90" s="20" t="s">
        <v>22</v>
      </c>
    </row>
    <row r="91" spans="1:33" x14ac:dyDescent="0.3">
      <c r="A91" s="85"/>
      <c r="B91" s="148" t="s">
        <v>23</v>
      </c>
      <c r="C91" s="148" t="s">
        <v>18</v>
      </c>
      <c r="D91" s="149" t="s">
        <v>57</v>
      </c>
      <c r="E91" s="150"/>
      <c r="F91" s="150"/>
      <c r="G91" s="150"/>
      <c r="H91" s="151"/>
      <c r="I91" s="149" t="s">
        <v>58</v>
      </c>
      <c r="J91" s="150"/>
      <c r="K91" s="150"/>
      <c r="L91" s="150"/>
      <c r="M91" s="151"/>
      <c r="N91" s="149" t="s">
        <v>59</v>
      </c>
      <c r="O91" s="150"/>
      <c r="P91" s="150"/>
      <c r="Q91" s="150"/>
      <c r="R91" s="151"/>
      <c r="S91" s="149" t="s">
        <v>60</v>
      </c>
      <c r="T91" s="150"/>
      <c r="U91" s="150"/>
      <c r="V91" s="150"/>
      <c r="W91" s="151"/>
    </row>
    <row r="92" spans="1:33" x14ac:dyDescent="0.3">
      <c r="A92" s="85"/>
      <c r="B92" s="148"/>
      <c r="C92" s="148"/>
      <c r="D92" s="141" t="s">
        <v>30</v>
      </c>
      <c r="E92" s="142"/>
      <c r="F92" s="142"/>
      <c r="G92" s="142"/>
      <c r="H92" s="143"/>
      <c r="I92" s="141" t="s">
        <v>30</v>
      </c>
      <c r="J92" s="142"/>
      <c r="K92" s="142"/>
      <c r="L92" s="142"/>
      <c r="M92" s="143"/>
      <c r="N92" s="141" t="s">
        <v>30</v>
      </c>
      <c r="O92" s="142"/>
      <c r="P92" s="142"/>
      <c r="Q92" s="142"/>
      <c r="R92" s="143"/>
      <c r="S92" s="144" t="s">
        <v>30</v>
      </c>
      <c r="T92" s="145"/>
      <c r="U92" s="145"/>
      <c r="V92" s="145"/>
      <c r="W92" s="145"/>
    </row>
    <row r="93" spans="1:33" ht="56" x14ac:dyDescent="0.3">
      <c r="A93" s="85"/>
      <c r="B93" s="148"/>
      <c r="C93" s="148"/>
      <c r="D93" s="23" t="s">
        <v>83</v>
      </c>
      <c r="E93" s="23" t="s">
        <v>32</v>
      </c>
      <c r="F93" s="39" t="s">
        <v>84</v>
      </c>
      <c r="G93" s="22" t="s">
        <v>34</v>
      </c>
      <c r="H93" s="23" t="s">
        <v>85</v>
      </c>
      <c r="I93" s="23" t="s">
        <v>83</v>
      </c>
      <c r="J93" s="23" t="s">
        <v>32</v>
      </c>
      <c r="K93" s="39" t="s">
        <v>84</v>
      </c>
      <c r="L93" s="22" t="s">
        <v>34</v>
      </c>
      <c r="M93" s="23" t="s">
        <v>85</v>
      </c>
      <c r="N93" s="23" t="s">
        <v>83</v>
      </c>
      <c r="O93" s="23" t="s">
        <v>32</v>
      </c>
      <c r="P93" s="39" t="s">
        <v>84</v>
      </c>
      <c r="Q93" s="22" t="s">
        <v>34</v>
      </c>
      <c r="R93" s="23" t="s">
        <v>85</v>
      </c>
      <c r="S93" s="23" t="s">
        <v>83</v>
      </c>
      <c r="T93" s="23" t="s">
        <v>32</v>
      </c>
      <c r="U93" s="39" t="s">
        <v>84</v>
      </c>
      <c r="V93" s="22" t="s">
        <v>34</v>
      </c>
      <c r="W93" s="23" t="s">
        <v>85</v>
      </c>
    </row>
    <row r="94" spans="1:33" ht="28" x14ac:dyDescent="0.3">
      <c r="A94" s="85"/>
      <c r="B94" s="25"/>
      <c r="C94" s="25"/>
      <c r="D94" s="25" t="s">
        <v>66</v>
      </c>
      <c r="E94" s="25" t="s">
        <v>67</v>
      </c>
      <c r="F94" s="25" t="s">
        <v>68</v>
      </c>
      <c r="G94" s="25" t="s">
        <v>69</v>
      </c>
      <c r="H94" s="25" t="s">
        <v>70</v>
      </c>
      <c r="I94" s="25" t="s">
        <v>71</v>
      </c>
      <c r="J94" s="25" t="s">
        <v>72</v>
      </c>
      <c r="K94" s="25" t="s">
        <v>73</v>
      </c>
      <c r="L94" s="25" t="s">
        <v>74</v>
      </c>
      <c r="M94" s="25" t="s">
        <v>75</v>
      </c>
      <c r="N94" s="25" t="s">
        <v>77</v>
      </c>
      <c r="O94" s="25" t="s">
        <v>78</v>
      </c>
      <c r="P94" s="25" t="s">
        <v>79</v>
      </c>
      <c r="Q94" s="25" t="s">
        <v>96</v>
      </c>
      <c r="R94" s="25" t="s">
        <v>97</v>
      </c>
      <c r="S94" s="25" t="s">
        <v>98</v>
      </c>
      <c r="T94" s="25" t="s">
        <v>99</v>
      </c>
      <c r="U94" s="25" t="s">
        <v>100</v>
      </c>
      <c r="V94" s="25" t="s">
        <v>101</v>
      </c>
      <c r="W94" s="25" t="s">
        <v>102</v>
      </c>
    </row>
    <row r="95" spans="1:33" x14ac:dyDescent="0.3">
      <c r="A95" s="126">
        <f t="shared" ref="A95:A111" si="37">A68</f>
        <v>0</v>
      </c>
      <c r="B95" s="41">
        <v>1</v>
      </c>
      <c r="C95" s="82" t="s">
        <v>0</v>
      </c>
      <c r="D95" s="45">
        <f t="shared" ref="D95:D111" si="38">W68</f>
        <v>0</v>
      </c>
      <c r="E95" s="43">
        <f t="shared" ref="E95:E111" si="39">IF((IFERROR(D95/((D40+E40)*90%),0))&lt;70%,MIN((MAX((D40+E40)*90%-D95,0)),(D40+E40/2)*$A95),MAX((E40+D40)*90%-D95,0)/E$113)</f>
        <v>0</v>
      </c>
      <c r="F95" s="43">
        <f t="shared" ref="F95:F110" si="40">IF(D95=0,0,D95/D40*F40)</f>
        <v>0</v>
      </c>
      <c r="G95" s="44"/>
      <c r="H95" s="45">
        <f>D95+E95-F95-G95</f>
        <v>0</v>
      </c>
      <c r="I95" s="45">
        <f>H95</f>
        <v>0</v>
      </c>
      <c r="J95" s="43">
        <f t="shared" ref="J95:J111" si="41">IF((IFERROR(I95/((I40+J40)*90%),0))&lt;70%,MIN((MAX((I40+J40)*90%-I95,0)),(I40+J40/2)*$A95),MAX((J40+I40)*90%-I95,0)/J$113)</f>
        <v>0</v>
      </c>
      <c r="K95" s="43">
        <f t="shared" ref="K95:K110" si="42">IF(I95=0,0,I95/I40*K40)</f>
        <v>0</v>
      </c>
      <c r="L95" s="44"/>
      <c r="M95" s="45">
        <f>I95+J95-K95-L95</f>
        <v>0</v>
      </c>
      <c r="N95" s="45">
        <f>M95</f>
        <v>0</v>
      </c>
      <c r="O95" s="43">
        <f t="shared" ref="O95:O111" si="43">IF((IFERROR(N95/((N40+O40)*90%),0))&lt;70%,MIN((MAX((N40+O40)*90%-N95,0)),(N40+O40/2)*$A95),MAX((O40+N40)*90%-N95,0)/O$113)</f>
        <v>0</v>
      </c>
      <c r="P95" s="43">
        <f t="shared" ref="P95:P110" si="44">IF(N95=0,0,N95/N40*P40)</f>
        <v>0</v>
      </c>
      <c r="Q95" s="44"/>
      <c r="R95" s="45">
        <f>N95+O95-P95-Q95</f>
        <v>0</v>
      </c>
      <c r="S95" s="45">
        <f>R95</f>
        <v>0</v>
      </c>
      <c r="T95" s="43">
        <f t="shared" ref="T95:T111" si="45">IF((IFERROR(S95/((S40+T40)*90%),0))&lt;70%,MIN((MAX((S40+T40)*90%-S95,0)),(S40+T40/2)*$A95),MAX((T40+S40)*90%-S95,0)/T$113)</f>
        <v>0</v>
      </c>
      <c r="U95" s="43">
        <f t="shared" ref="U95:U110" si="46">IF(S95=0,0,S95/S40*U40)</f>
        <v>0</v>
      </c>
      <c r="V95" s="44"/>
      <c r="W95" s="45">
        <f>S95+T95-U95-V95</f>
        <v>0</v>
      </c>
    </row>
    <row r="96" spans="1:33" x14ac:dyDescent="0.3">
      <c r="A96" s="126">
        <f t="shared" si="37"/>
        <v>3.3399999999999999E-2</v>
      </c>
      <c r="B96" s="41">
        <f>B95+1</f>
        <v>2</v>
      </c>
      <c r="C96" s="82" t="s">
        <v>1</v>
      </c>
      <c r="D96" s="45">
        <f t="shared" si="38"/>
        <v>0.51082452202590956</v>
      </c>
      <c r="E96" s="43">
        <f t="shared" si="39"/>
        <v>0.13450979159051604</v>
      </c>
      <c r="F96" s="43">
        <f t="shared" si="40"/>
        <v>0</v>
      </c>
      <c r="G96" s="44"/>
      <c r="H96" s="45">
        <f t="shared" ref="H96:H111" si="47">D96+E96-F96-G96</f>
        <v>0.64533431361642557</v>
      </c>
      <c r="I96" s="45">
        <f t="shared" ref="I96:I111" si="48">H96</f>
        <v>0.64533431361642557</v>
      </c>
      <c r="J96" s="43">
        <f t="shared" si="41"/>
        <v>0.13450979159051604</v>
      </c>
      <c r="K96" s="43">
        <f t="shared" si="42"/>
        <v>0</v>
      </c>
      <c r="L96" s="44"/>
      <c r="M96" s="45">
        <f t="shared" ref="M96:M111" si="49">I96+J96-K96-L96</f>
        <v>0.77984410520694158</v>
      </c>
      <c r="N96" s="45">
        <f t="shared" ref="N96:N111" si="50">M96</f>
        <v>0.77984410520694158</v>
      </c>
      <c r="O96" s="43">
        <f t="shared" si="43"/>
        <v>0.13450979159051604</v>
      </c>
      <c r="P96" s="43">
        <f t="shared" si="44"/>
        <v>0</v>
      </c>
      <c r="Q96" s="44"/>
      <c r="R96" s="45">
        <f t="shared" ref="R96:R111" si="51">N96+O96-P96-Q96</f>
        <v>0.9143538967974576</v>
      </c>
      <c r="S96" s="45">
        <f t="shared" ref="S96:S111" si="52">R96</f>
        <v>0.9143538967974576</v>
      </c>
      <c r="T96" s="43">
        <f t="shared" si="45"/>
        <v>0.13450979159051604</v>
      </c>
      <c r="U96" s="43">
        <f t="shared" si="46"/>
        <v>0</v>
      </c>
      <c r="V96" s="44"/>
      <c r="W96" s="45">
        <f t="shared" ref="W96:W111" si="53">S96+T96-U96-V96</f>
        <v>1.0488636883879736</v>
      </c>
    </row>
    <row r="97" spans="1:23" x14ac:dyDescent="0.3">
      <c r="A97" s="126">
        <f t="shared" si="37"/>
        <v>5.28E-2</v>
      </c>
      <c r="B97" s="41">
        <f t="shared" ref="B97:B111" si="54">B96+1</f>
        <v>3</v>
      </c>
      <c r="C97" s="118" t="s">
        <v>2</v>
      </c>
      <c r="D97" s="45">
        <f t="shared" si="38"/>
        <v>0</v>
      </c>
      <c r="E97" s="43">
        <f t="shared" si="39"/>
        <v>0</v>
      </c>
      <c r="F97" s="43">
        <f t="shared" si="40"/>
        <v>0</v>
      </c>
      <c r="G97" s="44"/>
      <c r="H97" s="45">
        <f t="shared" si="47"/>
        <v>0</v>
      </c>
      <c r="I97" s="45">
        <f t="shared" si="48"/>
        <v>0</v>
      </c>
      <c r="J97" s="43">
        <f t="shared" si="41"/>
        <v>0</v>
      </c>
      <c r="K97" s="43">
        <f t="shared" si="42"/>
        <v>0</v>
      </c>
      <c r="L97" s="44"/>
      <c r="M97" s="45">
        <f t="shared" si="49"/>
        <v>0</v>
      </c>
      <c r="N97" s="45">
        <f t="shared" si="50"/>
        <v>0</v>
      </c>
      <c r="O97" s="43">
        <f t="shared" si="43"/>
        <v>0</v>
      </c>
      <c r="P97" s="43">
        <f t="shared" si="44"/>
        <v>0</v>
      </c>
      <c r="Q97" s="44"/>
      <c r="R97" s="45">
        <f t="shared" si="51"/>
        <v>0</v>
      </c>
      <c r="S97" s="45">
        <f t="shared" si="52"/>
        <v>0</v>
      </c>
      <c r="T97" s="43">
        <f t="shared" si="45"/>
        <v>0</v>
      </c>
      <c r="U97" s="43">
        <f t="shared" si="46"/>
        <v>0</v>
      </c>
      <c r="V97" s="44"/>
      <c r="W97" s="45">
        <f t="shared" si="53"/>
        <v>0</v>
      </c>
    </row>
    <row r="98" spans="1:23" x14ac:dyDescent="0.3">
      <c r="A98" s="126">
        <f t="shared" si="37"/>
        <v>5.28E-2</v>
      </c>
      <c r="B98" s="41">
        <f t="shared" si="54"/>
        <v>4</v>
      </c>
      <c r="C98" s="118" t="s">
        <v>3</v>
      </c>
      <c r="D98" s="45">
        <f t="shared" si="38"/>
        <v>-4.1579999999999998E-5</v>
      </c>
      <c r="E98" s="43">
        <f t="shared" si="39"/>
        <v>-1.6631999999999999E-5</v>
      </c>
      <c r="F98" s="43">
        <f t="shared" si="40"/>
        <v>0</v>
      </c>
      <c r="G98" s="44"/>
      <c r="H98" s="45">
        <f t="shared" si="47"/>
        <v>-5.8211999999999998E-5</v>
      </c>
      <c r="I98" s="45">
        <f t="shared" si="48"/>
        <v>-5.8211999999999998E-5</v>
      </c>
      <c r="J98" s="43">
        <f t="shared" si="41"/>
        <v>-1.6631999999999999E-5</v>
      </c>
      <c r="K98" s="43">
        <f t="shared" si="42"/>
        <v>0</v>
      </c>
      <c r="L98" s="44"/>
      <c r="M98" s="45">
        <f t="shared" si="49"/>
        <v>-7.484399999999999E-5</v>
      </c>
      <c r="N98" s="45">
        <f t="shared" si="50"/>
        <v>-7.484399999999999E-5</v>
      </c>
      <c r="O98" s="43">
        <f t="shared" si="43"/>
        <v>-1.6631999999999999E-5</v>
      </c>
      <c r="P98" s="43">
        <f t="shared" si="44"/>
        <v>0</v>
      </c>
      <c r="Q98" s="44"/>
      <c r="R98" s="45">
        <f t="shared" si="51"/>
        <v>-9.147599999999999E-5</v>
      </c>
      <c r="S98" s="45">
        <f t="shared" si="52"/>
        <v>-9.147599999999999E-5</v>
      </c>
      <c r="T98" s="43">
        <f t="shared" si="45"/>
        <v>-1.6631999999999999E-5</v>
      </c>
      <c r="U98" s="43">
        <f t="shared" si="46"/>
        <v>0</v>
      </c>
      <c r="V98" s="44"/>
      <c r="W98" s="45">
        <f t="shared" si="53"/>
        <v>-1.0810799999999999E-4</v>
      </c>
    </row>
    <row r="99" spans="1:23" x14ac:dyDescent="0.3">
      <c r="A99" s="126">
        <f t="shared" si="37"/>
        <v>3.3399999999999999E-2</v>
      </c>
      <c r="B99" s="41">
        <f t="shared" si="54"/>
        <v>5</v>
      </c>
      <c r="C99" s="118" t="s">
        <v>4</v>
      </c>
      <c r="D99" s="45">
        <f t="shared" si="38"/>
        <v>0.37139565769790683</v>
      </c>
      <c r="E99" s="43">
        <f t="shared" si="39"/>
        <v>0.10230855973578455</v>
      </c>
      <c r="F99" s="43">
        <f t="shared" si="40"/>
        <v>0</v>
      </c>
      <c r="G99" s="44"/>
      <c r="H99" s="45">
        <f t="shared" si="47"/>
        <v>0.4737042174336914</v>
      </c>
      <c r="I99" s="45">
        <f t="shared" si="48"/>
        <v>0.4737042174336914</v>
      </c>
      <c r="J99" s="43">
        <f t="shared" si="41"/>
        <v>0.10230855973578455</v>
      </c>
      <c r="K99" s="43">
        <f t="shared" si="42"/>
        <v>0</v>
      </c>
      <c r="L99" s="44"/>
      <c r="M99" s="45">
        <f t="shared" si="49"/>
        <v>0.57601277716947596</v>
      </c>
      <c r="N99" s="45">
        <f t="shared" si="50"/>
        <v>0.57601277716947596</v>
      </c>
      <c r="O99" s="43">
        <f t="shared" si="43"/>
        <v>0.14127522640245121</v>
      </c>
      <c r="P99" s="43">
        <f t="shared" si="44"/>
        <v>0</v>
      </c>
      <c r="Q99" s="44"/>
      <c r="R99" s="45">
        <f t="shared" si="51"/>
        <v>0.71728800357192712</v>
      </c>
      <c r="S99" s="45">
        <f t="shared" si="52"/>
        <v>0.71728800357192712</v>
      </c>
      <c r="T99" s="43">
        <f t="shared" si="45"/>
        <v>0.18024189306911789</v>
      </c>
      <c r="U99" s="43">
        <f t="shared" si="46"/>
        <v>0</v>
      </c>
      <c r="V99" s="44"/>
      <c r="W99" s="45">
        <f t="shared" si="53"/>
        <v>0.89752989664104499</v>
      </c>
    </row>
    <row r="100" spans="1:23" x14ac:dyDescent="0.3">
      <c r="A100" s="126">
        <f t="shared" si="37"/>
        <v>5.28E-2</v>
      </c>
      <c r="B100" s="41">
        <f t="shared" si="54"/>
        <v>6</v>
      </c>
      <c r="C100" s="82" t="s">
        <v>5</v>
      </c>
      <c r="D100" s="45">
        <f t="shared" si="38"/>
        <v>9.2369908495813426</v>
      </c>
      <c r="E100" s="43">
        <f t="shared" si="39"/>
        <v>3.7796480711493055</v>
      </c>
      <c r="F100" s="43">
        <f t="shared" si="40"/>
        <v>0</v>
      </c>
      <c r="G100" s="44"/>
      <c r="H100" s="45">
        <f t="shared" si="47"/>
        <v>13.016638920730648</v>
      </c>
      <c r="I100" s="45">
        <f t="shared" si="48"/>
        <v>13.016638920730648</v>
      </c>
      <c r="J100" s="43">
        <f t="shared" si="41"/>
        <v>3.7796480711493055</v>
      </c>
      <c r="K100" s="43">
        <f t="shared" si="42"/>
        <v>0</v>
      </c>
      <c r="L100" s="44"/>
      <c r="M100" s="45">
        <f t="shared" si="49"/>
        <v>16.796286991879953</v>
      </c>
      <c r="N100" s="45">
        <f t="shared" si="50"/>
        <v>16.796286991879953</v>
      </c>
      <c r="O100" s="43">
        <f t="shared" si="43"/>
        <v>4.4502080711493059</v>
      </c>
      <c r="P100" s="43">
        <f t="shared" si="44"/>
        <v>0</v>
      </c>
      <c r="Q100" s="44"/>
      <c r="R100" s="45">
        <f t="shared" si="51"/>
        <v>21.246495063029258</v>
      </c>
      <c r="S100" s="45">
        <f t="shared" si="52"/>
        <v>21.246495063029258</v>
      </c>
      <c r="T100" s="43">
        <f t="shared" si="45"/>
        <v>5.120768071149306</v>
      </c>
      <c r="U100" s="43">
        <f t="shared" si="46"/>
        <v>0</v>
      </c>
      <c r="V100" s="44"/>
      <c r="W100" s="45">
        <f t="shared" si="53"/>
        <v>26.367263134178565</v>
      </c>
    </row>
    <row r="101" spans="1:23" x14ac:dyDescent="0.3">
      <c r="A101" s="126">
        <f t="shared" si="37"/>
        <v>0.18</v>
      </c>
      <c r="B101" s="41">
        <f t="shared" si="54"/>
        <v>7</v>
      </c>
      <c r="C101" s="82" t="s">
        <v>6</v>
      </c>
      <c r="D101" s="45">
        <f t="shared" si="38"/>
        <v>0.31481057699999992</v>
      </c>
      <c r="E101" s="43">
        <f t="shared" si="39"/>
        <v>0.11773063079999999</v>
      </c>
      <c r="F101" s="43">
        <f t="shared" si="40"/>
        <v>0</v>
      </c>
      <c r="G101" s="44"/>
      <c r="H101" s="45">
        <f t="shared" si="47"/>
        <v>0.43254120779999994</v>
      </c>
      <c r="I101" s="45">
        <f t="shared" si="48"/>
        <v>0.43254120779999994</v>
      </c>
      <c r="J101" s="43">
        <f t="shared" si="41"/>
        <v>5.2037315400000006E-2</v>
      </c>
      <c r="K101" s="43">
        <f t="shared" si="42"/>
        <v>0</v>
      </c>
      <c r="L101" s="44"/>
      <c r="M101" s="45">
        <f t="shared" si="49"/>
        <v>0.48457852319999994</v>
      </c>
      <c r="N101" s="45">
        <f t="shared" si="50"/>
        <v>0.48457852319999994</v>
      </c>
      <c r="O101" s="43">
        <f t="shared" si="43"/>
        <v>5.2037315400000006E-2</v>
      </c>
      <c r="P101" s="43">
        <f t="shared" si="44"/>
        <v>0</v>
      </c>
      <c r="Q101" s="44"/>
      <c r="R101" s="45">
        <f t="shared" si="51"/>
        <v>0.53661583859999995</v>
      </c>
      <c r="S101" s="45">
        <f t="shared" si="52"/>
        <v>0.53661583859999995</v>
      </c>
      <c r="T101" s="43">
        <f>IFERROR(IF((IFERROR(S101/((S46+T46)*90%),0))&lt;70%,MIN((MAX((S46+T46)*90%-S101,0)),(S46+T46/2)*$A101),MAX((T46+S46)*90%-S101,0)/T$113),0)</f>
        <v>5.2037315400000006E-2</v>
      </c>
      <c r="U101" s="43">
        <f t="shared" si="46"/>
        <v>0</v>
      </c>
      <c r="V101" s="44"/>
      <c r="W101" s="45">
        <f t="shared" si="53"/>
        <v>0.58865315399999996</v>
      </c>
    </row>
    <row r="102" spans="1:23" x14ac:dyDescent="0.3">
      <c r="A102" s="126">
        <f t="shared" si="37"/>
        <v>5.28E-2</v>
      </c>
      <c r="B102" s="41">
        <f t="shared" si="54"/>
        <v>8</v>
      </c>
      <c r="C102" s="82" t="s">
        <v>7</v>
      </c>
      <c r="D102" s="45">
        <f t="shared" si="38"/>
        <v>0</v>
      </c>
      <c r="E102" s="43">
        <f t="shared" si="39"/>
        <v>0</v>
      </c>
      <c r="F102" s="43">
        <f t="shared" si="40"/>
        <v>0</v>
      </c>
      <c r="G102" s="44"/>
      <c r="H102" s="45">
        <f t="shared" si="47"/>
        <v>0</v>
      </c>
      <c r="I102" s="45">
        <f t="shared" si="48"/>
        <v>0</v>
      </c>
      <c r="J102" s="43">
        <f t="shared" si="41"/>
        <v>0</v>
      </c>
      <c r="K102" s="43">
        <f t="shared" si="42"/>
        <v>0</v>
      </c>
      <c r="L102" s="44"/>
      <c r="M102" s="45">
        <f t="shared" si="49"/>
        <v>0</v>
      </c>
      <c r="N102" s="45">
        <f t="shared" si="50"/>
        <v>0</v>
      </c>
      <c r="O102" s="43">
        <f t="shared" si="43"/>
        <v>0</v>
      </c>
      <c r="P102" s="43">
        <f t="shared" si="44"/>
        <v>0</v>
      </c>
      <c r="Q102" s="44"/>
      <c r="R102" s="45">
        <f t="shared" si="51"/>
        <v>0</v>
      </c>
      <c r="S102" s="45">
        <f t="shared" si="52"/>
        <v>0</v>
      </c>
      <c r="T102" s="43">
        <f t="shared" si="45"/>
        <v>0</v>
      </c>
      <c r="U102" s="43">
        <f t="shared" si="46"/>
        <v>0</v>
      </c>
      <c r="V102" s="44"/>
      <c r="W102" s="45">
        <f t="shared" si="53"/>
        <v>0</v>
      </c>
    </row>
    <row r="103" spans="1:23" x14ac:dyDescent="0.3">
      <c r="A103" s="126">
        <f t="shared" si="37"/>
        <v>5.28E-2</v>
      </c>
      <c r="B103" s="41">
        <f t="shared" si="54"/>
        <v>9</v>
      </c>
      <c r="C103" s="82" t="s">
        <v>8</v>
      </c>
      <c r="D103" s="45">
        <f t="shared" si="38"/>
        <v>0</v>
      </c>
      <c r="E103" s="43">
        <f t="shared" si="39"/>
        <v>0</v>
      </c>
      <c r="F103" s="43">
        <f t="shared" si="40"/>
        <v>0</v>
      </c>
      <c r="G103" s="44"/>
      <c r="H103" s="45">
        <f t="shared" si="47"/>
        <v>0</v>
      </c>
      <c r="I103" s="45">
        <f t="shared" si="48"/>
        <v>0</v>
      </c>
      <c r="J103" s="43">
        <f t="shared" si="41"/>
        <v>0</v>
      </c>
      <c r="K103" s="43">
        <f t="shared" si="42"/>
        <v>0</v>
      </c>
      <c r="L103" s="44"/>
      <c r="M103" s="45">
        <f t="shared" si="49"/>
        <v>0</v>
      </c>
      <c r="N103" s="45">
        <f t="shared" si="50"/>
        <v>0</v>
      </c>
      <c r="O103" s="43">
        <f t="shared" si="43"/>
        <v>0</v>
      </c>
      <c r="P103" s="43">
        <f t="shared" si="44"/>
        <v>0</v>
      </c>
      <c r="Q103" s="44"/>
      <c r="R103" s="45">
        <f t="shared" si="51"/>
        <v>0</v>
      </c>
      <c r="S103" s="45">
        <f t="shared" si="52"/>
        <v>0</v>
      </c>
      <c r="T103" s="43">
        <f t="shared" si="45"/>
        <v>0</v>
      </c>
      <c r="U103" s="43">
        <f t="shared" si="46"/>
        <v>0</v>
      </c>
      <c r="V103" s="44"/>
      <c r="W103" s="45">
        <f t="shared" si="53"/>
        <v>0</v>
      </c>
    </row>
    <row r="104" spans="1:23" x14ac:dyDescent="0.3">
      <c r="A104" s="126">
        <f t="shared" si="37"/>
        <v>9.5000000000000001E-2</v>
      </c>
      <c r="B104" s="41">
        <f t="shared" si="54"/>
        <v>10</v>
      </c>
      <c r="C104" s="82" t="s">
        <v>9</v>
      </c>
      <c r="D104" s="45">
        <f t="shared" si="38"/>
        <v>0.25147181395247808</v>
      </c>
      <c r="E104" s="43">
        <f t="shared" si="39"/>
        <v>4.5722147991359652E-2</v>
      </c>
      <c r="F104" s="43">
        <f t="shared" si="40"/>
        <v>0</v>
      </c>
      <c r="G104" s="44"/>
      <c r="H104" s="45">
        <f t="shared" si="47"/>
        <v>0.29719396194383774</v>
      </c>
      <c r="I104" s="45">
        <f t="shared" si="48"/>
        <v>0.29719396194383774</v>
      </c>
      <c r="J104" s="43">
        <f t="shared" si="41"/>
        <v>4.5722147991359652E-2</v>
      </c>
      <c r="K104" s="43">
        <f t="shared" si="42"/>
        <v>0</v>
      </c>
      <c r="L104" s="44"/>
      <c r="M104" s="45">
        <f t="shared" si="49"/>
        <v>0.34291610993519739</v>
      </c>
      <c r="N104" s="45">
        <f t="shared" si="50"/>
        <v>0.34291610993519739</v>
      </c>
      <c r="O104" s="43">
        <f t="shared" si="43"/>
        <v>4.5120540780947044E-2</v>
      </c>
      <c r="P104" s="43">
        <f t="shared" si="44"/>
        <v>0</v>
      </c>
      <c r="Q104" s="44"/>
      <c r="R104" s="45">
        <f t="shared" si="51"/>
        <v>0.38803665071614446</v>
      </c>
      <c r="S104" s="45">
        <f t="shared" si="52"/>
        <v>0.38803665071614446</v>
      </c>
      <c r="T104" s="43">
        <f t="shared" si="45"/>
        <v>4.5120540780947016E-2</v>
      </c>
      <c r="U104" s="43">
        <f t="shared" si="46"/>
        <v>0</v>
      </c>
      <c r="V104" s="44"/>
      <c r="W104" s="45">
        <f t="shared" si="53"/>
        <v>0.43315719149709148</v>
      </c>
    </row>
    <row r="105" spans="1:23" x14ac:dyDescent="0.3">
      <c r="A105" s="126">
        <f t="shared" si="37"/>
        <v>6.3299999999999995E-2</v>
      </c>
      <c r="B105" s="41">
        <f t="shared" si="54"/>
        <v>11</v>
      </c>
      <c r="C105" s="82" t="s">
        <v>10</v>
      </c>
      <c r="D105" s="45">
        <f t="shared" si="38"/>
        <v>0.56012851881387171</v>
      </c>
      <c r="E105" s="43">
        <f t="shared" si="39"/>
        <v>0.10663364000136455</v>
      </c>
      <c r="F105" s="43">
        <f t="shared" si="40"/>
        <v>0</v>
      </c>
      <c r="G105" s="44"/>
      <c r="H105" s="45">
        <f t="shared" si="47"/>
        <v>0.66676215881523626</v>
      </c>
      <c r="I105" s="45">
        <f t="shared" si="48"/>
        <v>0.66676215881523626</v>
      </c>
      <c r="J105" s="43">
        <f t="shared" si="41"/>
        <v>0.10663364000136455</v>
      </c>
      <c r="K105" s="43">
        <f t="shared" si="42"/>
        <v>0</v>
      </c>
      <c r="L105" s="44"/>
      <c r="M105" s="45">
        <f t="shared" si="49"/>
        <v>0.77339579881660081</v>
      </c>
      <c r="N105" s="45">
        <f t="shared" si="50"/>
        <v>0.77339579881660081</v>
      </c>
      <c r="O105" s="43">
        <f t="shared" si="43"/>
        <v>0.10663364000136455</v>
      </c>
      <c r="P105" s="43">
        <f t="shared" si="44"/>
        <v>0</v>
      </c>
      <c r="Q105" s="44"/>
      <c r="R105" s="45">
        <f t="shared" si="51"/>
        <v>0.88002943881796536</v>
      </c>
      <c r="S105" s="45">
        <f t="shared" si="52"/>
        <v>0.88002943881796536</v>
      </c>
      <c r="T105" s="43">
        <f t="shared" si="45"/>
        <v>0.10663364000136455</v>
      </c>
      <c r="U105" s="43">
        <f t="shared" si="46"/>
        <v>0</v>
      </c>
      <c r="V105" s="44"/>
      <c r="W105" s="45">
        <f t="shared" si="53"/>
        <v>0.98666307881932991</v>
      </c>
    </row>
    <row r="106" spans="1:23" x14ac:dyDescent="0.3">
      <c r="A106" s="126">
        <f t="shared" si="37"/>
        <v>6.3299999999999995E-2</v>
      </c>
      <c r="B106" s="41">
        <f t="shared" si="54"/>
        <v>12</v>
      </c>
      <c r="C106" s="82" t="s">
        <v>11</v>
      </c>
      <c r="D106" s="45">
        <f t="shared" si="38"/>
        <v>0.46098870388139895</v>
      </c>
      <c r="E106" s="43">
        <f t="shared" si="39"/>
        <v>0.10154354150793844</v>
      </c>
      <c r="F106" s="43">
        <f t="shared" si="40"/>
        <v>0</v>
      </c>
      <c r="G106" s="44"/>
      <c r="H106" s="45">
        <f t="shared" si="47"/>
        <v>0.56253224538933744</v>
      </c>
      <c r="I106" s="45">
        <f t="shared" si="48"/>
        <v>0.56253224538933744</v>
      </c>
      <c r="J106" s="43">
        <f t="shared" si="41"/>
        <v>0.10154354150793844</v>
      </c>
      <c r="K106" s="43">
        <f t="shared" si="42"/>
        <v>0</v>
      </c>
      <c r="L106" s="44"/>
      <c r="M106" s="45">
        <f t="shared" si="49"/>
        <v>0.66407578689727587</v>
      </c>
      <c r="N106" s="45">
        <f t="shared" si="50"/>
        <v>0.66407578689727587</v>
      </c>
      <c r="O106" s="43">
        <f t="shared" si="43"/>
        <v>0.10154354150793844</v>
      </c>
      <c r="P106" s="43">
        <f t="shared" si="44"/>
        <v>0</v>
      </c>
      <c r="Q106" s="44"/>
      <c r="R106" s="45">
        <f t="shared" si="51"/>
        <v>0.76561932840521429</v>
      </c>
      <c r="S106" s="45">
        <f t="shared" si="52"/>
        <v>0.76561932840521429</v>
      </c>
      <c r="T106" s="43">
        <f t="shared" si="45"/>
        <v>0.10154354150793844</v>
      </c>
      <c r="U106" s="43">
        <f t="shared" si="46"/>
        <v>0</v>
      </c>
      <c r="V106" s="44"/>
      <c r="W106" s="45">
        <f t="shared" si="53"/>
        <v>0.86716286991315272</v>
      </c>
    </row>
    <row r="107" spans="1:23" x14ac:dyDescent="0.3">
      <c r="A107" s="126">
        <f t="shared" si="37"/>
        <v>6.3299999999999995E-2</v>
      </c>
      <c r="B107" s="41">
        <f t="shared" si="54"/>
        <v>13</v>
      </c>
      <c r="C107" s="28" t="s">
        <v>12</v>
      </c>
      <c r="D107" s="45">
        <f t="shared" si="38"/>
        <v>0</v>
      </c>
      <c r="E107" s="43">
        <f t="shared" si="39"/>
        <v>0</v>
      </c>
      <c r="F107" s="43">
        <f t="shared" si="40"/>
        <v>0</v>
      </c>
      <c r="G107" s="44"/>
      <c r="H107" s="45">
        <f t="shared" si="47"/>
        <v>0</v>
      </c>
      <c r="I107" s="45">
        <f t="shared" si="48"/>
        <v>0</v>
      </c>
      <c r="J107" s="43">
        <f t="shared" si="41"/>
        <v>0</v>
      </c>
      <c r="K107" s="43">
        <f t="shared" si="42"/>
        <v>0</v>
      </c>
      <c r="L107" s="44"/>
      <c r="M107" s="45">
        <f t="shared" si="49"/>
        <v>0</v>
      </c>
      <c r="N107" s="45">
        <f t="shared" si="50"/>
        <v>0</v>
      </c>
      <c r="O107" s="43">
        <f t="shared" si="43"/>
        <v>0</v>
      </c>
      <c r="P107" s="43">
        <f t="shared" si="44"/>
        <v>0</v>
      </c>
      <c r="Q107" s="44"/>
      <c r="R107" s="45">
        <f t="shared" si="51"/>
        <v>0</v>
      </c>
      <c r="S107" s="45">
        <f t="shared" si="52"/>
        <v>0</v>
      </c>
      <c r="T107" s="43">
        <f t="shared" si="45"/>
        <v>0</v>
      </c>
      <c r="U107" s="43">
        <f t="shared" si="46"/>
        <v>0</v>
      </c>
      <c r="V107" s="44"/>
      <c r="W107" s="45">
        <f t="shared" si="53"/>
        <v>0</v>
      </c>
    </row>
    <row r="108" spans="1:23" x14ac:dyDescent="0.3">
      <c r="A108" s="126">
        <f t="shared" si="37"/>
        <v>0.15</v>
      </c>
      <c r="B108" s="41">
        <f t="shared" si="54"/>
        <v>14</v>
      </c>
      <c r="C108" s="28" t="s">
        <v>13</v>
      </c>
      <c r="D108" s="45">
        <f t="shared" si="38"/>
        <v>0</v>
      </c>
      <c r="E108" s="43">
        <f>IF((IFERROR(D108/((D53+E53)*100%),0))&lt;70%,MIN((MAX((D53+E53)*100%-D108,0)),(D53+E53/2)*$A108),MAX((E53+D53)*100%-D108,0)/E$113)</f>
        <v>0</v>
      </c>
      <c r="F108" s="43">
        <f t="shared" si="40"/>
        <v>0</v>
      </c>
      <c r="G108" s="44"/>
      <c r="H108" s="45">
        <f t="shared" si="47"/>
        <v>0</v>
      </c>
      <c r="I108" s="45">
        <f t="shared" si="48"/>
        <v>0</v>
      </c>
      <c r="J108" s="43">
        <f>IF((IFERROR(I108/((I53+J53)*100%),0))&lt;70%,MIN((MAX((I53+J53)*100%-I108,0)),(I53+J53/2)*$A108),MAX((J53+I53)*100%-I108,0)/J$113)</f>
        <v>0</v>
      </c>
      <c r="K108" s="43">
        <f t="shared" si="42"/>
        <v>0</v>
      </c>
      <c r="L108" s="44"/>
      <c r="M108" s="45">
        <f t="shared" si="49"/>
        <v>0</v>
      </c>
      <c r="N108" s="45">
        <f t="shared" si="50"/>
        <v>0</v>
      </c>
      <c r="O108" s="43">
        <f>IF((IFERROR(N108/((N53+O53)*100%),0))&lt;70%,MIN((MAX((N53+O53)*100%-N108,0)),(N53+O53/2)*$A108),MAX((O53+N53)*100%-N108,0)/O$113)</f>
        <v>0</v>
      </c>
      <c r="P108" s="43">
        <f t="shared" si="44"/>
        <v>0</v>
      </c>
      <c r="Q108" s="44"/>
      <c r="R108" s="45">
        <f t="shared" si="51"/>
        <v>0</v>
      </c>
      <c r="S108" s="45">
        <f t="shared" si="52"/>
        <v>0</v>
      </c>
      <c r="T108" s="43">
        <f>IF((IFERROR(S108/((S53+T53)*100%),0))&lt;70%,MIN((MAX((S53+T53)*100%-S108,0)),(S53+T53/2)*$A108),MAX((T53+S53)*100%-S108,0)/T$113)</f>
        <v>0</v>
      </c>
      <c r="U108" s="43">
        <f t="shared" si="46"/>
        <v>0</v>
      </c>
      <c r="V108" s="44"/>
      <c r="W108" s="45">
        <f t="shared" si="53"/>
        <v>0</v>
      </c>
    </row>
    <row r="109" spans="1:23" x14ac:dyDescent="0.3">
      <c r="A109" s="126">
        <f t="shared" si="37"/>
        <v>0.3</v>
      </c>
      <c r="B109" s="41">
        <f t="shared" si="54"/>
        <v>15</v>
      </c>
      <c r="C109" s="28" t="s">
        <v>14</v>
      </c>
      <c r="D109" s="45">
        <f t="shared" si="38"/>
        <v>0</v>
      </c>
      <c r="E109" s="43">
        <f>IF((IFERROR(D109/((D54+E54)*100%),0))&lt;70%,MIN((MAX((D54+E54)*100%-D109,0)),(D54+E54/2)*$A109),MAX((E54+D54)*100%-D109,0)/E$113)</f>
        <v>0</v>
      </c>
      <c r="F109" s="43">
        <f t="shared" si="40"/>
        <v>0</v>
      </c>
      <c r="G109" s="44"/>
      <c r="H109" s="45">
        <f t="shared" si="47"/>
        <v>0</v>
      </c>
      <c r="I109" s="45">
        <f t="shared" si="48"/>
        <v>0</v>
      </c>
      <c r="J109" s="43">
        <f>IF((IFERROR(I109/((I54+J54)*100%),0))&lt;70%,MIN((MAX((I54+J54)*100%-I109,0)),(I54+J54/2)*$A109),MAX((J54+I54)*100%-I109,0)/J$113)</f>
        <v>0</v>
      </c>
      <c r="K109" s="43">
        <f t="shared" si="42"/>
        <v>0</v>
      </c>
      <c r="L109" s="44"/>
      <c r="M109" s="45">
        <f t="shared" si="49"/>
        <v>0</v>
      </c>
      <c r="N109" s="45">
        <f t="shared" si="50"/>
        <v>0</v>
      </c>
      <c r="O109" s="43">
        <f>IF((IFERROR(N109/((N54+O54)*100%),0))&lt;70%,MIN((MAX((N54+O54)*100%-N109,0)),(N54+O54/2)*$A109),MAX((O54+N54)*100%-N109,0)/O$113)</f>
        <v>0</v>
      </c>
      <c r="P109" s="43">
        <f t="shared" si="44"/>
        <v>0</v>
      </c>
      <c r="Q109" s="44"/>
      <c r="R109" s="45">
        <f t="shared" si="51"/>
        <v>0</v>
      </c>
      <c r="S109" s="45">
        <f t="shared" si="52"/>
        <v>0</v>
      </c>
      <c r="T109" s="43">
        <f>IF((IFERROR(S109/((S54+T54)*100%),0))&lt;70%,MIN((MAX((S54+T54)*100%-S109,0)),(S54+T54/2)*$A109),MAX((T54+S54)*100%-S109,0)/T$113)</f>
        <v>0</v>
      </c>
      <c r="U109" s="43">
        <f t="shared" si="46"/>
        <v>0</v>
      </c>
      <c r="V109" s="44"/>
      <c r="W109" s="45">
        <f t="shared" si="53"/>
        <v>0</v>
      </c>
    </row>
    <row r="110" spans="1:23" x14ac:dyDescent="0.3">
      <c r="A110" s="126">
        <f t="shared" si="37"/>
        <v>0.3</v>
      </c>
      <c r="B110" s="41">
        <f t="shared" si="54"/>
        <v>16</v>
      </c>
      <c r="C110" s="28" t="s">
        <v>15</v>
      </c>
      <c r="D110" s="45">
        <f t="shared" si="38"/>
        <v>0</v>
      </c>
      <c r="E110" s="43">
        <f>IF((IFERROR(D110/((D55+E55)*100%),0))&lt;70%,MIN((MAX((D55+E55)*100%-D110,0)),(D55+E55/2)*$A110),MAX((E55+D55)*100%-D110,0)/E$113)</f>
        <v>0</v>
      </c>
      <c r="F110" s="43">
        <f t="shared" si="40"/>
        <v>0</v>
      </c>
      <c r="G110" s="44"/>
      <c r="H110" s="45">
        <f t="shared" si="47"/>
        <v>0</v>
      </c>
      <c r="I110" s="45">
        <f t="shared" si="48"/>
        <v>0</v>
      </c>
      <c r="J110" s="43">
        <f>IF((IFERROR(I110/((I55+J55)*100%),0))&lt;70%,MIN((MAX((I55+J55)*100%-I110,0)),(I55+J55/2)*$A110),MAX((J55+I55)*100%-I110,0)/J$113)</f>
        <v>0</v>
      </c>
      <c r="K110" s="43">
        <f t="shared" si="42"/>
        <v>0</v>
      </c>
      <c r="L110" s="44"/>
      <c r="M110" s="45">
        <f t="shared" si="49"/>
        <v>0</v>
      </c>
      <c r="N110" s="45">
        <f t="shared" si="50"/>
        <v>0</v>
      </c>
      <c r="O110" s="43">
        <f>IFERROR(IF((IFERROR(N110/((N55+O55)*100%),0))&lt;70%,MIN((MAX((N55+O55)*100%-N110,0)),(N55+O55/2)*$A110),MAX((O55+N55)*100%-N110,0)/O$113),0)</f>
        <v>0</v>
      </c>
      <c r="P110" s="43">
        <f t="shared" si="44"/>
        <v>0</v>
      </c>
      <c r="Q110" s="44"/>
      <c r="R110" s="45">
        <f t="shared" si="51"/>
        <v>0</v>
      </c>
      <c r="S110" s="45">
        <f t="shared" si="52"/>
        <v>0</v>
      </c>
      <c r="T110" s="43">
        <f>IFERROR(IF((IFERROR(S110/((S55+T55)*100%),0))&lt;70%,MIN((MAX((S55+T55)*100%-S110,0)),(S55+T55/2)*$A110),MAX((T55+S55)*100%-S110,0)/T$113),0)</f>
        <v>0</v>
      </c>
      <c r="U110" s="43">
        <f t="shared" si="46"/>
        <v>0</v>
      </c>
      <c r="V110" s="44"/>
      <c r="W110" s="45">
        <f t="shared" si="53"/>
        <v>0</v>
      </c>
    </row>
    <row r="111" spans="1:23" x14ac:dyDescent="0.3">
      <c r="A111" s="126">
        <f t="shared" si="37"/>
        <v>3.3399999999999999E-2</v>
      </c>
      <c r="B111" s="41">
        <f t="shared" si="54"/>
        <v>17</v>
      </c>
      <c r="C111" s="28" t="s">
        <v>16</v>
      </c>
      <c r="D111" s="45">
        <f t="shared" si="38"/>
        <v>0.46850739814060005</v>
      </c>
      <c r="E111" s="43">
        <f t="shared" si="39"/>
        <v>0.1338592566116</v>
      </c>
      <c r="F111" s="43">
        <f>IFERROR(IF(D111=0,0,D111/D56*F56),0)</f>
        <v>0</v>
      </c>
      <c r="G111" s="44"/>
      <c r="H111" s="45">
        <f t="shared" si="47"/>
        <v>0.60236665475220008</v>
      </c>
      <c r="I111" s="45">
        <f t="shared" si="48"/>
        <v>0.60236665475220008</v>
      </c>
      <c r="J111" s="43">
        <f t="shared" si="41"/>
        <v>0.1338592566116</v>
      </c>
      <c r="K111" s="43">
        <f>IFERROR(IF(I111=0,0,I111/I56*K56),0)</f>
        <v>0</v>
      </c>
      <c r="L111" s="44"/>
      <c r="M111" s="45">
        <f t="shared" si="49"/>
        <v>0.73622591136380011</v>
      </c>
      <c r="N111" s="45">
        <f t="shared" si="50"/>
        <v>0.73622591136380011</v>
      </c>
      <c r="O111" s="43">
        <f t="shared" si="43"/>
        <v>0.1338592566116</v>
      </c>
      <c r="P111" s="43">
        <f>IFERROR(IF(N111=0,0,N111/N56*P56),0)</f>
        <v>0</v>
      </c>
      <c r="Q111" s="44"/>
      <c r="R111" s="45">
        <f t="shared" si="51"/>
        <v>0.87008516797540014</v>
      </c>
      <c r="S111" s="45">
        <f t="shared" si="52"/>
        <v>0.87008516797540014</v>
      </c>
      <c r="T111" s="43">
        <f t="shared" si="45"/>
        <v>0.1338592566116</v>
      </c>
      <c r="U111" s="43">
        <f>IFERROR(IF(S111=0,0,S111/S56*U56),0)</f>
        <v>0</v>
      </c>
      <c r="V111" s="44"/>
      <c r="W111" s="45">
        <f t="shared" si="53"/>
        <v>1.0039444245870002</v>
      </c>
    </row>
    <row r="112" spans="1:23" ht="16" x14ac:dyDescent="0.3">
      <c r="B112" s="34"/>
      <c r="C112" s="35" t="s">
        <v>17</v>
      </c>
      <c r="D112" s="119">
        <f t="shared" ref="D112:W112" si="55">SUM(D95:D111)</f>
        <v>12.175076461093509</v>
      </c>
      <c r="E112" s="119">
        <f t="shared" si="55"/>
        <v>4.5219390073878687</v>
      </c>
      <c r="F112" s="119">
        <f t="shared" si="55"/>
        <v>0</v>
      </c>
      <c r="G112" s="119">
        <f t="shared" si="55"/>
        <v>0</v>
      </c>
      <c r="H112" s="119">
        <f t="shared" si="55"/>
        <v>16.697015468481375</v>
      </c>
      <c r="I112" s="119">
        <f t="shared" si="55"/>
        <v>16.697015468481375</v>
      </c>
      <c r="J112" s="119">
        <f t="shared" si="55"/>
        <v>4.4562456919878679</v>
      </c>
      <c r="K112" s="119">
        <f t="shared" si="55"/>
        <v>0</v>
      </c>
      <c r="L112" s="119">
        <f t="shared" si="55"/>
        <v>0</v>
      </c>
      <c r="M112" s="119">
        <f t="shared" si="55"/>
        <v>21.153261160469242</v>
      </c>
      <c r="N112" s="119">
        <f t="shared" si="55"/>
        <v>21.153261160469242</v>
      </c>
      <c r="O112" s="119">
        <f t="shared" si="55"/>
        <v>5.1651707514441227</v>
      </c>
      <c r="P112" s="119">
        <f t="shared" si="55"/>
        <v>0</v>
      </c>
      <c r="Q112" s="119">
        <f t="shared" si="55"/>
        <v>0</v>
      </c>
      <c r="R112" s="119">
        <f t="shared" si="55"/>
        <v>26.318431911913368</v>
      </c>
      <c r="S112" s="119">
        <f t="shared" si="55"/>
        <v>26.318431911913368</v>
      </c>
      <c r="T112" s="119">
        <f t="shared" si="55"/>
        <v>5.8746974181107889</v>
      </c>
      <c r="U112" s="119">
        <f t="shared" si="55"/>
        <v>0</v>
      </c>
      <c r="V112" s="119">
        <f t="shared" si="55"/>
        <v>0</v>
      </c>
      <c r="W112" s="119">
        <f t="shared" si="55"/>
        <v>32.193129330024156</v>
      </c>
    </row>
    <row r="113" spans="2:23" ht="16" x14ac:dyDescent="0.3">
      <c r="B113" s="38"/>
      <c r="C113" s="51" t="s">
        <v>87</v>
      </c>
      <c r="D113" s="38"/>
      <c r="E113" s="35">
        <f>T86-1</f>
        <v>4</v>
      </c>
      <c r="F113" s="38"/>
      <c r="G113" s="38"/>
      <c r="H113" s="38"/>
      <c r="I113" s="38"/>
      <c r="J113" s="35">
        <f>E113-1</f>
        <v>3</v>
      </c>
      <c r="K113" s="38"/>
      <c r="L113" s="38"/>
      <c r="M113" s="38"/>
      <c r="O113" s="35">
        <f>J113-1</f>
        <v>2</v>
      </c>
      <c r="T113" s="35">
        <f>O113-1</f>
        <v>1</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16"/>
      <c r="N117" s="16"/>
      <c r="O117" s="15"/>
      <c r="P117" s="15"/>
      <c r="Q117" s="15"/>
      <c r="R117" s="20" t="s">
        <v>22</v>
      </c>
    </row>
    <row r="118" spans="2:23" ht="15" customHeight="1" x14ac:dyDescent="0.3">
      <c r="B118" s="148" t="s">
        <v>23</v>
      </c>
      <c r="C118" s="148" t="s">
        <v>18</v>
      </c>
      <c r="D118" s="141" t="s">
        <v>24</v>
      </c>
      <c r="E118" s="142"/>
      <c r="F118" s="142"/>
      <c r="G118" s="142"/>
      <c r="H118" s="143"/>
      <c r="I118" s="144" t="s">
        <v>25</v>
      </c>
      <c r="J118" s="144"/>
      <c r="K118" s="144"/>
      <c r="L118" s="144"/>
      <c r="M118" s="144"/>
      <c r="N118" s="148" t="s">
        <v>26</v>
      </c>
      <c r="O118" s="148"/>
      <c r="P118" s="148"/>
      <c r="Q118" s="148"/>
      <c r="R118" s="148"/>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6" t="s">
        <v>29</v>
      </c>
      <c r="O119" s="147"/>
      <c r="P119" s="147"/>
      <c r="Q119" s="147"/>
      <c r="R119" s="147"/>
      <c r="S119" s="146" t="s">
        <v>30</v>
      </c>
      <c r="T119" s="147"/>
      <c r="U119" s="147"/>
      <c r="V119" s="147"/>
      <c r="W119" s="147"/>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x14ac:dyDescent="0.3">
      <c r="B121" s="25"/>
      <c r="C121" s="25"/>
      <c r="D121" s="25" t="s">
        <v>36</v>
      </c>
      <c r="E121" s="25" t="s">
        <v>37</v>
      </c>
      <c r="F121" s="25" t="s">
        <v>38</v>
      </c>
      <c r="G121" s="25" t="s">
        <v>39</v>
      </c>
      <c r="H121" s="25" t="s">
        <v>40</v>
      </c>
      <c r="I121" s="25" t="s">
        <v>41</v>
      </c>
      <c r="J121" s="25" t="s">
        <v>42</v>
      </c>
      <c r="K121" s="25" t="s">
        <v>43</v>
      </c>
      <c r="L121" s="25" t="s">
        <v>44</v>
      </c>
      <c r="M121" s="25" t="s">
        <v>45</v>
      </c>
      <c r="N121" s="25" t="s">
        <v>46</v>
      </c>
      <c r="O121" s="25" t="s">
        <v>47</v>
      </c>
      <c r="P121" s="25" t="s">
        <v>48</v>
      </c>
      <c r="Q121" s="25" t="s">
        <v>49</v>
      </c>
      <c r="R121" s="25" t="s">
        <v>50</v>
      </c>
      <c r="S121" s="25" t="s">
        <v>61</v>
      </c>
      <c r="T121" s="25" t="s">
        <v>62</v>
      </c>
      <c r="U121" s="25" t="s">
        <v>63</v>
      </c>
      <c r="V121" s="25" t="s">
        <v>64</v>
      </c>
      <c r="W121" s="25" t="s">
        <v>65</v>
      </c>
    </row>
    <row r="122" spans="2:23" x14ac:dyDescent="0.3">
      <c r="B122" s="41">
        <v>1</v>
      </c>
      <c r="C122" s="82" t="s">
        <v>0</v>
      </c>
      <c r="D122" s="43">
        <f t="shared" ref="D122:G137" si="56">D14-D68</f>
        <v>0</v>
      </c>
      <c r="E122" s="43">
        <f t="shared" si="56"/>
        <v>0</v>
      </c>
      <c r="F122" s="43">
        <f t="shared" si="56"/>
        <v>0</v>
      </c>
      <c r="G122" s="43">
        <f t="shared" si="56"/>
        <v>0</v>
      </c>
      <c r="H122" s="43">
        <f>D122+E122-F122-G122</f>
        <v>0</v>
      </c>
      <c r="I122" s="43">
        <f t="shared" ref="I122:L137" si="57">I14-I68</f>
        <v>0</v>
      </c>
      <c r="J122" s="43">
        <f t="shared" si="57"/>
        <v>0</v>
      </c>
      <c r="K122" s="43">
        <f t="shared" si="57"/>
        <v>0</v>
      </c>
      <c r="L122" s="43">
        <f t="shared" si="57"/>
        <v>0</v>
      </c>
      <c r="M122" s="45">
        <f>I122+J122-K122-L122</f>
        <v>0</v>
      </c>
      <c r="N122" s="43">
        <f t="shared" ref="N122:Q137" si="58">N14-N68</f>
        <v>0</v>
      </c>
      <c r="O122" s="43">
        <f t="shared" si="58"/>
        <v>0</v>
      </c>
      <c r="P122" s="43">
        <f t="shared" si="58"/>
        <v>0</v>
      </c>
      <c r="Q122" s="43">
        <f t="shared" si="58"/>
        <v>0</v>
      </c>
      <c r="R122" s="45">
        <f>N122+O122-P122-Q122</f>
        <v>0</v>
      </c>
      <c r="S122" s="130">
        <f t="shared" ref="S122:V137" si="59">S14-S68</f>
        <v>0</v>
      </c>
      <c r="T122" s="130">
        <f t="shared" si="59"/>
        <v>0</v>
      </c>
      <c r="U122" s="130">
        <f t="shared" si="59"/>
        <v>0</v>
      </c>
      <c r="V122" s="130">
        <f t="shared" si="59"/>
        <v>0</v>
      </c>
      <c r="W122" s="43">
        <f>S122+T122-U122-V122</f>
        <v>0</v>
      </c>
    </row>
    <row r="123" spans="2:23" x14ac:dyDescent="0.3">
      <c r="B123" s="41">
        <f>B122+1</f>
        <v>2</v>
      </c>
      <c r="C123" s="82" t="s">
        <v>1</v>
      </c>
      <c r="D123" s="43">
        <f t="shared" si="56"/>
        <v>3.3738666438217448</v>
      </c>
      <c r="E123" s="43">
        <f t="shared" si="56"/>
        <v>2.9840055747883953E-2</v>
      </c>
      <c r="F123" s="43">
        <f t="shared" si="56"/>
        <v>1.8832066940385064</v>
      </c>
      <c r="G123" s="43">
        <f t="shared" si="56"/>
        <v>0</v>
      </c>
      <c r="H123" s="43">
        <f t="shared" ref="H123:H138" si="60">D123+E123-F123-G123</f>
        <v>1.5205000055311222</v>
      </c>
      <c r="I123" s="43">
        <f t="shared" si="57"/>
        <v>1.5205000055311226</v>
      </c>
      <c r="J123" s="43">
        <f t="shared" si="57"/>
        <v>2.6530062435540835</v>
      </c>
      <c r="K123" s="43">
        <f t="shared" si="57"/>
        <v>0.38807191875295677</v>
      </c>
      <c r="L123" s="43">
        <f t="shared" si="57"/>
        <v>0</v>
      </c>
      <c r="M123" s="45">
        <f t="shared" ref="M123:M138" si="61">I123+J123-K123-L123</f>
        <v>3.7854343303322495</v>
      </c>
      <c r="N123" s="43">
        <f t="shared" si="58"/>
        <v>3.78543433033225</v>
      </c>
      <c r="O123" s="43">
        <f t="shared" si="58"/>
        <v>-0.13450979159051604</v>
      </c>
      <c r="P123" s="43">
        <f t="shared" si="58"/>
        <v>0</v>
      </c>
      <c r="Q123" s="43">
        <f t="shared" si="58"/>
        <v>0</v>
      </c>
      <c r="R123" s="45">
        <f t="shared" ref="R123:R138" si="62">N123+O123-P123-Q123</f>
        <v>3.6509245387417337</v>
      </c>
      <c r="S123" s="130">
        <f t="shared" si="59"/>
        <v>3.6509245387417337</v>
      </c>
      <c r="T123" s="130">
        <f t="shared" si="59"/>
        <v>-0.13450979159051604</v>
      </c>
      <c r="U123" s="130">
        <f t="shared" si="59"/>
        <v>0</v>
      </c>
      <c r="V123" s="130">
        <f t="shared" si="59"/>
        <v>0</v>
      </c>
      <c r="W123" s="43">
        <f t="shared" ref="W123:W138" si="63">S123+T123-U123-V123</f>
        <v>3.5164147471512175</v>
      </c>
    </row>
    <row r="124" spans="2:23" x14ac:dyDescent="0.3">
      <c r="B124" s="41">
        <f t="shared" ref="B124:B138" si="64">B123+1</f>
        <v>3</v>
      </c>
      <c r="C124" s="118" t="s">
        <v>2</v>
      </c>
      <c r="D124" s="43">
        <f t="shared" si="56"/>
        <v>0</v>
      </c>
      <c r="E124" s="43">
        <f t="shared" si="56"/>
        <v>0</v>
      </c>
      <c r="F124" s="43">
        <f t="shared" si="56"/>
        <v>0</v>
      </c>
      <c r="G124" s="43">
        <f t="shared" si="56"/>
        <v>0</v>
      </c>
      <c r="H124" s="43">
        <f t="shared" si="60"/>
        <v>0</v>
      </c>
      <c r="I124" s="43">
        <f t="shared" si="57"/>
        <v>0</v>
      </c>
      <c r="J124" s="43">
        <f t="shared" si="57"/>
        <v>0</v>
      </c>
      <c r="K124" s="43">
        <f t="shared" si="57"/>
        <v>0</v>
      </c>
      <c r="L124" s="43">
        <f t="shared" si="57"/>
        <v>0</v>
      </c>
      <c r="M124" s="45">
        <f t="shared" si="61"/>
        <v>0</v>
      </c>
      <c r="N124" s="43">
        <f t="shared" si="58"/>
        <v>0</v>
      </c>
      <c r="O124" s="43">
        <f t="shared" si="58"/>
        <v>0</v>
      </c>
      <c r="P124" s="43">
        <f t="shared" si="58"/>
        <v>0</v>
      </c>
      <c r="Q124" s="43">
        <f t="shared" si="58"/>
        <v>0</v>
      </c>
      <c r="R124" s="45">
        <f t="shared" si="62"/>
        <v>0</v>
      </c>
      <c r="S124" s="130">
        <f t="shared" si="59"/>
        <v>0</v>
      </c>
      <c r="T124" s="130">
        <f t="shared" si="59"/>
        <v>0</v>
      </c>
      <c r="U124" s="130">
        <f t="shared" si="59"/>
        <v>0</v>
      </c>
      <c r="V124" s="130">
        <f t="shared" si="59"/>
        <v>0</v>
      </c>
      <c r="W124" s="43">
        <f t="shared" si="63"/>
        <v>0</v>
      </c>
    </row>
    <row r="125" spans="2:23" x14ac:dyDescent="0.3">
      <c r="B125" s="41">
        <f t="shared" si="64"/>
        <v>4</v>
      </c>
      <c r="C125" s="118" t="s">
        <v>3</v>
      </c>
      <c r="D125" s="43">
        <f t="shared" si="56"/>
        <v>0</v>
      </c>
      <c r="E125" s="43">
        <f t="shared" si="56"/>
        <v>0</v>
      </c>
      <c r="F125" s="43">
        <f t="shared" si="56"/>
        <v>0</v>
      </c>
      <c r="G125" s="43">
        <f t="shared" si="56"/>
        <v>0</v>
      </c>
      <c r="H125" s="43">
        <f t="shared" si="60"/>
        <v>0</v>
      </c>
      <c r="I125" s="43">
        <f t="shared" si="57"/>
        <v>0</v>
      </c>
      <c r="J125" s="43">
        <f t="shared" si="57"/>
        <v>-3.0668399999999999E-4</v>
      </c>
      <c r="K125" s="43">
        <f t="shared" si="57"/>
        <v>0</v>
      </c>
      <c r="L125" s="43">
        <f t="shared" si="57"/>
        <v>0</v>
      </c>
      <c r="M125" s="45">
        <f t="shared" si="61"/>
        <v>-3.0668399999999999E-4</v>
      </c>
      <c r="N125" s="43">
        <f t="shared" si="58"/>
        <v>-3.0668399999999999E-4</v>
      </c>
      <c r="O125" s="43">
        <f t="shared" si="58"/>
        <v>1.6631999999999999E-5</v>
      </c>
      <c r="P125" s="43">
        <f t="shared" si="58"/>
        <v>0</v>
      </c>
      <c r="Q125" s="43">
        <f t="shared" si="58"/>
        <v>0</v>
      </c>
      <c r="R125" s="45">
        <f t="shared" si="62"/>
        <v>-2.9005200000000001E-4</v>
      </c>
      <c r="S125" s="130">
        <f t="shared" si="59"/>
        <v>-2.9005200000000001E-4</v>
      </c>
      <c r="T125" s="130">
        <f t="shared" si="59"/>
        <v>1.6631999999999999E-5</v>
      </c>
      <c r="U125" s="130">
        <f t="shared" si="59"/>
        <v>0</v>
      </c>
      <c r="V125" s="130">
        <f t="shared" si="59"/>
        <v>0</v>
      </c>
      <c r="W125" s="43">
        <f t="shared" si="63"/>
        <v>-2.7342000000000002E-4</v>
      </c>
    </row>
    <row r="126" spans="2:23" x14ac:dyDescent="0.3">
      <c r="B126" s="41">
        <f t="shared" si="64"/>
        <v>5</v>
      </c>
      <c r="C126" s="118" t="s">
        <v>4</v>
      </c>
      <c r="D126" s="43">
        <f t="shared" si="56"/>
        <v>0.58401649375128339</v>
      </c>
      <c r="E126" s="43">
        <f t="shared" si="56"/>
        <v>4.0289393824408153</v>
      </c>
      <c r="F126" s="43">
        <f t="shared" si="56"/>
        <v>1.7627806685167637</v>
      </c>
      <c r="G126" s="43">
        <f t="shared" si="56"/>
        <v>0</v>
      </c>
      <c r="H126" s="43">
        <f t="shared" si="60"/>
        <v>2.8501752076753348</v>
      </c>
      <c r="I126" s="43">
        <f t="shared" si="57"/>
        <v>2.8501752076753348</v>
      </c>
      <c r="J126" s="43">
        <f t="shared" si="57"/>
        <v>0.16243000270421543</v>
      </c>
      <c r="K126" s="43">
        <f t="shared" si="57"/>
        <v>0.11625321759437401</v>
      </c>
      <c r="L126" s="43">
        <f t="shared" si="57"/>
        <v>0</v>
      </c>
      <c r="M126" s="45">
        <f t="shared" si="61"/>
        <v>2.8963519927851764</v>
      </c>
      <c r="N126" s="43">
        <f t="shared" si="58"/>
        <v>2.896351992785176</v>
      </c>
      <c r="O126" s="43">
        <f t="shared" si="58"/>
        <v>-0.10230855973578455</v>
      </c>
      <c r="P126" s="43">
        <f t="shared" si="58"/>
        <v>0</v>
      </c>
      <c r="Q126" s="43">
        <f t="shared" si="58"/>
        <v>0</v>
      </c>
      <c r="R126" s="45">
        <f t="shared" si="62"/>
        <v>2.7940434330493913</v>
      </c>
      <c r="S126" s="130">
        <f t="shared" si="59"/>
        <v>2.7940434330493913</v>
      </c>
      <c r="T126" s="130">
        <f t="shared" si="59"/>
        <v>-0.10230855973578455</v>
      </c>
      <c r="U126" s="130">
        <f t="shared" si="59"/>
        <v>0</v>
      </c>
      <c r="V126" s="130">
        <f t="shared" si="59"/>
        <v>0</v>
      </c>
      <c r="W126" s="43">
        <f t="shared" si="63"/>
        <v>2.6917348733136066</v>
      </c>
    </row>
    <row r="127" spans="2:23" x14ac:dyDescent="0.3">
      <c r="B127" s="41">
        <f t="shared" si="64"/>
        <v>6</v>
      </c>
      <c r="C127" s="82" t="s">
        <v>5</v>
      </c>
      <c r="D127" s="43">
        <f t="shared" si="56"/>
        <v>14.22995535403316</v>
      </c>
      <c r="E127" s="43">
        <f t="shared" si="56"/>
        <v>3.8278697488634954</v>
      </c>
      <c r="F127" s="43">
        <f t="shared" si="56"/>
        <v>0</v>
      </c>
      <c r="G127" s="43">
        <f t="shared" si="56"/>
        <v>0</v>
      </c>
      <c r="H127" s="43">
        <f t="shared" si="60"/>
        <v>18.057825102896658</v>
      </c>
      <c r="I127" s="43">
        <f t="shared" si="57"/>
        <v>18.057825102896658</v>
      </c>
      <c r="J127" s="43">
        <f t="shared" si="57"/>
        <v>2.506060430921095</v>
      </c>
      <c r="K127" s="43">
        <f t="shared" si="57"/>
        <v>0</v>
      </c>
      <c r="L127" s="43">
        <f t="shared" si="57"/>
        <v>0</v>
      </c>
      <c r="M127" s="45">
        <f t="shared" si="61"/>
        <v>20.563885533817754</v>
      </c>
      <c r="N127" s="43">
        <f t="shared" si="58"/>
        <v>20.56388553381775</v>
      </c>
      <c r="O127" s="43">
        <f t="shared" si="58"/>
        <v>45.3974913528507</v>
      </c>
      <c r="P127" s="43">
        <f t="shared" si="58"/>
        <v>0</v>
      </c>
      <c r="Q127" s="43">
        <f t="shared" si="58"/>
        <v>0</v>
      </c>
      <c r="R127" s="45">
        <f t="shared" si="62"/>
        <v>65.961376886668447</v>
      </c>
      <c r="S127" s="130">
        <f t="shared" si="59"/>
        <v>65.961376886668447</v>
      </c>
      <c r="T127" s="130">
        <f t="shared" si="59"/>
        <v>-3.6141239644826393</v>
      </c>
      <c r="U127" s="130">
        <f t="shared" si="59"/>
        <v>0</v>
      </c>
      <c r="V127" s="130">
        <f t="shared" si="59"/>
        <v>0</v>
      </c>
      <c r="W127" s="43">
        <f t="shared" si="63"/>
        <v>62.34725292218581</v>
      </c>
    </row>
    <row r="128" spans="2:23" x14ac:dyDescent="0.3">
      <c r="B128" s="41">
        <f t="shared" si="64"/>
        <v>7</v>
      </c>
      <c r="C128" s="82" t="s">
        <v>6</v>
      </c>
      <c r="D128" s="43">
        <f t="shared" si="56"/>
        <v>0</v>
      </c>
      <c r="E128" s="43">
        <f t="shared" si="56"/>
        <v>0.103558</v>
      </c>
      <c r="F128" s="43">
        <f t="shared" si="56"/>
        <v>0</v>
      </c>
      <c r="G128" s="43">
        <f t="shared" si="56"/>
        <v>0</v>
      </c>
      <c r="H128" s="43">
        <f t="shared" si="60"/>
        <v>0.103558</v>
      </c>
      <c r="I128" s="43">
        <f t="shared" si="57"/>
        <v>0.103558</v>
      </c>
      <c r="J128" s="43">
        <f t="shared" si="57"/>
        <v>0.51330758559999989</v>
      </c>
      <c r="K128" s="43">
        <f t="shared" si="57"/>
        <v>4.2155840999999999E-2</v>
      </c>
      <c r="L128" s="43">
        <f t="shared" si="57"/>
        <v>0</v>
      </c>
      <c r="M128" s="45">
        <f t="shared" si="61"/>
        <v>0.57470974459999991</v>
      </c>
      <c r="N128" s="43">
        <f t="shared" si="58"/>
        <v>0.57470974459999991</v>
      </c>
      <c r="O128" s="43">
        <f t="shared" si="58"/>
        <v>-0.11773063079999999</v>
      </c>
      <c r="P128" s="43">
        <f t="shared" si="58"/>
        <v>0</v>
      </c>
      <c r="Q128" s="43">
        <f t="shared" si="58"/>
        <v>0</v>
      </c>
      <c r="R128" s="45">
        <f t="shared" si="62"/>
        <v>0.45697911379999989</v>
      </c>
      <c r="S128" s="130">
        <f t="shared" si="59"/>
        <v>0.45697911379999995</v>
      </c>
      <c r="T128" s="130">
        <f t="shared" si="59"/>
        <v>-0.11773063079999999</v>
      </c>
      <c r="U128" s="130">
        <f t="shared" si="59"/>
        <v>0</v>
      </c>
      <c r="V128" s="130">
        <f t="shared" si="59"/>
        <v>0</v>
      </c>
      <c r="W128" s="43">
        <f t="shared" si="63"/>
        <v>0.33924848299999999</v>
      </c>
    </row>
    <row r="129" spans="2:33" x14ac:dyDescent="0.3">
      <c r="B129" s="41">
        <f t="shared" si="64"/>
        <v>8</v>
      </c>
      <c r="C129" s="82" t="s">
        <v>7</v>
      </c>
      <c r="D129" s="43">
        <f t="shared" si="56"/>
        <v>0</v>
      </c>
      <c r="E129" s="43">
        <f t="shared" si="56"/>
        <v>0</v>
      </c>
      <c r="F129" s="43">
        <f t="shared" si="56"/>
        <v>0</v>
      </c>
      <c r="G129" s="43">
        <f t="shared" si="56"/>
        <v>0</v>
      </c>
      <c r="H129" s="43">
        <f t="shared" si="60"/>
        <v>0</v>
      </c>
      <c r="I129" s="43">
        <f t="shared" si="57"/>
        <v>0</v>
      </c>
      <c r="J129" s="43">
        <f t="shared" si="57"/>
        <v>0</v>
      </c>
      <c r="K129" s="43">
        <f t="shared" si="57"/>
        <v>0</v>
      </c>
      <c r="L129" s="43">
        <f t="shared" si="57"/>
        <v>0</v>
      </c>
      <c r="M129" s="45">
        <f t="shared" si="61"/>
        <v>0</v>
      </c>
      <c r="N129" s="43">
        <f t="shared" si="58"/>
        <v>0</v>
      </c>
      <c r="O129" s="43">
        <f t="shared" si="58"/>
        <v>0</v>
      </c>
      <c r="P129" s="43">
        <f t="shared" si="58"/>
        <v>0</v>
      </c>
      <c r="Q129" s="43">
        <f t="shared" si="58"/>
        <v>0</v>
      </c>
      <c r="R129" s="45">
        <f t="shared" si="62"/>
        <v>0</v>
      </c>
      <c r="S129" s="130">
        <f t="shared" si="59"/>
        <v>0</v>
      </c>
      <c r="T129" s="130">
        <f t="shared" si="59"/>
        <v>0</v>
      </c>
      <c r="U129" s="130">
        <f t="shared" si="59"/>
        <v>0</v>
      </c>
      <c r="V129" s="130">
        <f t="shared" si="59"/>
        <v>0</v>
      </c>
      <c r="W129" s="43">
        <f t="shared" si="63"/>
        <v>0</v>
      </c>
    </row>
    <row r="130" spans="2:33" x14ac:dyDescent="0.3">
      <c r="B130" s="41">
        <f t="shared" si="64"/>
        <v>9</v>
      </c>
      <c r="C130" s="82" t="s">
        <v>8</v>
      </c>
      <c r="D130" s="43">
        <f t="shared" si="56"/>
        <v>0</v>
      </c>
      <c r="E130" s="43">
        <f t="shared" si="56"/>
        <v>0</v>
      </c>
      <c r="F130" s="43">
        <f t="shared" si="56"/>
        <v>0</v>
      </c>
      <c r="G130" s="43">
        <f t="shared" si="56"/>
        <v>0</v>
      </c>
      <c r="H130" s="43">
        <f t="shared" si="60"/>
        <v>0</v>
      </c>
      <c r="I130" s="43">
        <f t="shared" si="57"/>
        <v>0</v>
      </c>
      <c r="J130" s="43">
        <f t="shared" si="57"/>
        <v>0</v>
      </c>
      <c r="K130" s="43">
        <f t="shared" si="57"/>
        <v>0</v>
      </c>
      <c r="L130" s="43">
        <f t="shared" si="57"/>
        <v>0</v>
      </c>
      <c r="M130" s="45">
        <f t="shared" si="61"/>
        <v>0</v>
      </c>
      <c r="N130" s="43">
        <f t="shared" si="58"/>
        <v>0</v>
      </c>
      <c r="O130" s="43">
        <f t="shared" si="58"/>
        <v>0</v>
      </c>
      <c r="P130" s="43">
        <f t="shared" si="58"/>
        <v>0</v>
      </c>
      <c r="Q130" s="43">
        <f t="shared" si="58"/>
        <v>0</v>
      </c>
      <c r="R130" s="45">
        <f t="shared" si="62"/>
        <v>0</v>
      </c>
      <c r="S130" s="130">
        <f t="shared" si="59"/>
        <v>0</v>
      </c>
      <c r="T130" s="130">
        <f t="shared" si="59"/>
        <v>0</v>
      </c>
      <c r="U130" s="130">
        <f t="shared" si="59"/>
        <v>0</v>
      </c>
      <c r="V130" s="130">
        <f t="shared" si="59"/>
        <v>0</v>
      </c>
      <c r="W130" s="43">
        <f t="shared" si="63"/>
        <v>0</v>
      </c>
    </row>
    <row r="131" spans="2:33" x14ac:dyDescent="0.3">
      <c r="B131" s="41">
        <f t="shared" si="64"/>
        <v>10</v>
      </c>
      <c r="C131" s="82" t="s">
        <v>9</v>
      </c>
      <c r="D131" s="43">
        <f t="shared" si="56"/>
        <v>0.41270254634306214</v>
      </c>
      <c r="E131" s="43">
        <f t="shared" si="56"/>
        <v>-4.5722147991359652E-2</v>
      </c>
      <c r="F131" s="43">
        <f t="shared" si="56"/>
        <v>0</v>
      </c>
      <c r="G131" s="43">
        <f t="shared" si="56"/>
        <v>0</v>
      </c>
      <c r="H131" s="43">
        <f t="shared" si="60"/>
        <v>0.36698039835170249</v>
      </c>
      <c r="I131" s="43">
        <f t="shared" si="57"/>
        <v>0.36698039835170249</v>
      </c>
      <c r="J131" s="43">
        <f t="shared" si="57"/>
        <v>-4.5722147991359652E-2</v>
      </c>
      <c r="K131" s="43">
        <f t="shared" si="57"/>
        <v>0</v>
      </c>
      <c r="L131" s="43">
        <f t="shared" si="57"/>
        <v>0</v>
      </c>
      <c r="M131" s="45">
        <f t="shared" si="61"/>
        <v>0.32125825036034283</v>
      </c>
      <c r="N131" s="43">
        <f t="shared" si="58"/>
        <v>0.32125825036034283</v>
      </c>
      <c r="O131" s="43">
        <f t="shared" si="58"/>
        <v>-4.5722147991359652E-2</v>
      </c>
      <c r="P131" s="43">
        <f t="shared" si="58"/>
        <v>0</v>
      </c>
      <c r="Q131" s="43">
        <f t="shared" si="58"/>
        <v>0</v>
      </c>
      <c r="R131" s="45">
        <f t="shared" si="62"/>
        <v>0.27553610236898318</v>
      </c>
      <c r="S131" s="130">
        <f t="shared" si="59"/>
        <v>0.27553610236898318</v>
      </c>
      <c r="T131" s="130">
        <f t="shared" si="59"/>
        <v>-4.5722147991359652E-2</v>
      </c>
      <c r="U131" s="130">
        <f t="shared" si="59"/>
        <v>0</v>
      </c>
      <c r="V131" s="130">
        <f t="shared" si="59"/>
        <v>0</v>
      </c>
      <c r="W131" s="43">
        <f t="shared" si="63"/>
        <v>0.22981395437762353</v>
      </c>
    </row>
    <row r="132" spans="2:33" x14ac:dyDescent="0.3">
      <c r="B132" s="41">
        <f t="shared" si="64"/>
        <v>11</v>
      </c>
      <c r="C132" s="82" t="s">
        <v>10</v>
      </c>
      <c r="D132" s="43">
        <f t="shared" si="56"/>
        <v>1.4062827295252693</v>
      </c>
      <c r="E132" s="43">
        <f t="shared" si="56"/>
        <v>-7.2922751189064564E-2</v>
      </c>
      <c r="F132" s="43">
        <f t="shared" si="56"/>
        <v>-9.5130294052746299E-4</v>
      </c>
      <c r="G132" s="43">
        <f t="shared" si="56"/>
        <v>0</v>
      </c>
      <c r="H132" s="43">
        <f t="shared" si="60"/>
        <v>1.3343112812767322</v>
      </c>
      <c r="I132" s="43">
        <f t="shared" si="57"/>
        <v>1.3343112812767322</v>
      </c>
      <c r="J132" s="43">
        <f t="shared" si="57"/>
        <v>-9.7776217203145582E-3</v>
      </c>
      <c r="K132" s="43">
        <f t="shared" si="57"/>
        <v>0</v>
      </c>
      <c r="L132" s="43">
        <f t="shared" si="57"/>
        <v>0</v>
      </c>
      <c r="M132" s="45">
        <f t="shared" si="61"/>
        <v>1.3245336595564177</v>
      </c>
      <c r="N132" s="43">
        <f t="shared" si="58"/>
        <v>1.3245336595564177</v>
      </c>
      <c r="O132" s="43">
        <f t="shared" si="58"/>
        <v>-9.3452866941364565E-2</v>
      </c>
      <c r="P132" s="43">
        <f t="shared" si="58"/>
        <v>0</v>
      </c>
      <c r="Q132" s="43">
        <f t="shared" si="58"/>
        <v>0</v>
      </c>
      <c r="R132" s="45">
        <f t="shared" si="62"/>
        <v>1.2310807926150531</v>
      </c>
      <c r="S132" s="130">
        <f t="shared" si="59"/>
        <v>1.2310807926150531</v>
      </c>
      <c r="T132" s="130">
        <f t="shared" si="59"/>
        <v>-0.10663364000136455</v>
      </c>
      <c r="U132" s="130">
        <f t="shared" si="59"/>
        <v>0</v>
      </c>
      <c r="V132" s="130">
        <f t="shared" si="59"/>
        <v>0</v>
      </c>
      <c r="W132" s="43">
        <f t="shared" si="63"/>
        <v>1.1244471526136885</v>
      </c>
    </row>
    <row r="133" spans="2:33" x14ac:dyDescent="0.3">
      <c r="B133" s="41">
        <f t="shared" si="64"/>
        <v>12</v>
      </c>
      <c r="C133" s="82" t="s">
        <v>11</v>
      </c>
      <c r="D133" s="43">
        <f t="shared" si="56"/>
        <v>1.3708935420531281</v>
      </c>
      <c r="E133" s="43">
        <f t="shared" si="56"/>
        <v>-9.4714322890738417E-2</v>
      </c>
      <c r="F133" s="43">
        <f t="shared" si="56"/>
        <v>9.9752628380954888E-4</v>
      </c>
      <c r="G133" s="43">
        <f t="shared" si="56"/>
        <v>0</v>
      </c>
      <c r="H133" s="43">
        <f t="shared" si="60"/>
        <v>1.2751816928785802</v>
      </c>
      <c r="I133" s="43">
        <f t="shared" si="57"/>
        <v>1.2751816928785802</v>
      </c>
      <c r="J133" s="43">
        <f t="shared" si="57"/>
        <v>5.4330292974111571E-2</v>
      </c>
      <c r="K133" s="43">
        <f t="shared" si="57"/>
        <v>0</v>
      </c>
      <c r="L133" s="43">
        <f t="shared" si="57"/>
        <v>0</v>
      </c>
      <c r="M133" s="45">
        <f t="shared" si="61"/>
        <v>1.3295119858526918</v>
      </c>
      <c r="N133" s="43">
        <f t="shared" si="58"/>
        <v>1.329511985852692</v>
      </c>
      <c r="O133" s="43">
        <f t="shared" si="58"/>
        <v>-8.4793775272938438E-2</v>
      </c>
      <c r="P133" s="43">
        <f t="shared" si="58"/>
        <v>0</v>
      </c>
      <c r="Q133" s="43">
        <f t="shared" si="58"/>
        <v>0</v>
      </c>
      <c r="R133" s="45">
        <f t="shared" si="62"/>
        <v>1.2447182105797536</v>
      </c>
      <c r="S133" s="130">
        <f t="shared" si="59"/>
        <v>1.2447182105797536</v>
      </c>
      <c r="T133" s="130">
        <f t="shared" si="59"/>
        <v>-0.10154354150793844</v>
      </c>
      <c r="U133" s="130">
        <f t="shared" si="59"/>
        <v>0</v>
      </c>
      <c r="V133" s="130">
        <f t="shared" si="59"/>
        <v>0</v>
      </c>
      <c r="W133" s="43">
        <f t="shared" si="63"/>
        <v>1.1431746690718152</v>
      </c>
    </row>
    <row r="134" spans="2:33" x14ac:dyDescent="0.3">
      <c r="B134" s="41">
        <f t="shared" si="64"/>
        <v>13</v>
      </c>
      <c r="C134" s="28" t="s">
        <v>12</v>
      </c>
      <c r="D134" s="43">
        <f t="shared" si="56"/>
        <v>0</v>
      </c>
      <c r="E134" s="43">
        <f t="shared" si="56"/>
        <v>0</v>
      </c>
      <c r="F134" s="43">
        <f t="shared" si="56"/>
        <v>0</v>
      </c>
      <c r="G134" s="43">
        <f t="shared" si="56"/>
        <v>0</v>
      </c>
      <c r="H134" s="43">
        <f t="shared" si="60"/>
        <v>0</v>
      </c>
      <c r="I134" s="43">
        <f t="shared" si="57"/>
        <v>0</v>
      </c>
      <c r="J134" s="43">
        <f t="shared" si="57"/>
        <v>0</v>
      </c>
      <c r="K134" s="43">
        <f t="shared" si="57"/>
        <v>0</v>
      </c>
      <c r="L134" s="43">
        <f t="shared" si="57"/>
        <v>0</v>
      </c>
      <c r="M134" s="45">
        <f t="shared" si="61"/>
        <v>0</v>
      </c>
      <c r="N134" s="43">
        <f t="shared" si="58"/>
        <v>0</v>
      </c>
      <c r="O134" s="43">
        <f t="shared" si="58"/>
        <v>0</v>
      </c>
      <c r="P134" s="43">
        <f t="shared" si="58"/>
        <v>0</v>
      </c>
      <c r="Q134" s="43">
        <f t="shared" si="58"/>
        <v>0</v>
      </c>
      <c r="R134" s="45">
        <f t="shared" si="62"/>
        <v>0</v>
      </c>
      <c r="S134" s="130">
        <f t="shared" si="59"/>
        <v>0</v>
      </c>
      <c r="T134" s="130">
        <f t="shared" si="59"/>
        <v>0</v>
      </c>
      <c r="U134" s="130">
        <f t="shared" si="59"/>
        <v>0</v>
      </c>
      <c r="V134" s="130">
        <f t="shared" si="59"/>
        <v>0</v>
      </c>
      <c r="W134" s="43">
        <f t="shared" si="63"/>
        <v>0</v>
      </c>
    </row>
    <row r="135" spans="2:33" x14ac:dyDescent="0.3">
      <c r="B135" s="41">
        <f t="shared" si="64"/>
        <v>14</v>
      </c>
      <c r="C135" s="28" t="s">
        <v>13</v>
      </c>
      <c r="D135" s="43">
        <f t="shared" si="56"/>
        <v>0</v>
      </c>
      <c r="E135" s="43">
        <f t="shared" si="56"/>
        <v>0</v>
      </c>
      <c r="F135" s="43">
        <f t="shared" si="56"/>
        <v>0</v>
      </c>
      <c r="G135" s="43">
        <f t="shared" si="56"/>
        <v>0</v>
      </c>
      <c r="H135" s="43">
        <f t="shared" si="60"/>
        <v>0</v>
      </c>
      <c r="I135" s="43">
        <f t="shared" si="57"/>
        <v>0</v>
      </c>
      <c r="J135" s="43">
        <f t="shared" si="57"/>
        <v>0</v>
      </c>
      <c r="K135" s="43">
        <f t="shared" si="57"/>
        <v>0</v>
      </c>
      <c r="L135" s="43">
        <f t="shared" si="57"/>
        <v>0</v>
      </c>
      <c r="M135" s="45">
        <f t="shared" si="61"/>
        <v>0</v>
      </c>
      <c r="N135" s="43">
        <f t="shared" si="58"/>
        <v>0</v>
      </c>
      <c r="O135" s="43">
        <f t="shared" si="58"/>
        <v>0</v>
      </c>
      <c r="P135" s="43">
        <f t="shared" si="58"/>
        <v>0</v>
      </c>
      <c r="Q135" s="43">
        <f t="shared" si="58"/>
        <v>0</v>
      </c>
      <c r="R135" s="45">
        <f t="shared" si="62"/>
        <v>0</v>
      </c>
      <c r="S135" s="130">
        <f t="shared" si="59"/>
        <v>0</v>
      </c>
      <c r="T135" s="130">
        <f t="shared" si="59"/>
        <v>0</v>
      </c>
      <c r="U135" s="130">
        <f t="shared" si="59"/>
        <v>0</v>
      </c>
      <c r="V135" s="130">
        <f t="shared" si="59"/>
        <v>0</v>
      </c>
      <c r="W135" s="43">
        <f t="shared" si="63"/>
        <v>0</v>
      </c>
    </row>
    <row r="136" spans="2:33" x14ac:dyDescent="0.3">
      <c r="B136" s="41">
        <f t="shared" si="64"/>
        <v>15</v>
      </c>
      <c r="C136" s="28" t="s">
        <v>14</v>
      </c>
      <c r="D136" s="43">
        <f t="shared" si="56"/>
        <v>0</v>
      </c>
      <c r="E136" s="43">
        <f t="shared" si="56"/>
        <v>0</v>
      </c>
      <c r="F136" s="43">
        <f t="shared" si="56"/>
        <v>0</v>
      </c>
      <c r="G136" s="43">
        <f t="shared" si="56"/>
        <v>0</v>
      </c>
      <c r="H136" s="43">
        <f t="shared" si="60"/>
        <v>0</v>
      </c>
      <c r="I136" s="43">
        <f t="shared" si="57"/>
        <v>0</v>
      </c>
      <c r="J136" s="43">
        <f t="shared" si="57"/>
        <v>0</v>
      </c>
      <c r="K136" s="43">
        <f t="shared" si="57"/>
        <v>0</v>
      </c>
      <c r="L136" s="43">
        <f t="shared" si="57"/>
        <v>0</v>
      </c>
      <c r="M136" s="45">
        <f t="shared" si="61"/>
        <v>0</v>
      </c>
      <c r="N136" s="43">
        <f t="shared" si="58"/>
        <v>0</v>
      </c>
      <c r="O136" s="43">
        <f t="shared" si="58"/>
        <v>0</v>
      </c>
      <c r="P136" s="43">
        <f t="shared" si="58"/>
        <v>0</v>
      </c>
      <c r="Q136" s="43">
        <f t="shared" si="58"/>
        <v>0</v>
      </c>
      <c r="R136" s="45">
        <f t="shared" si="62"/>
        <v>0</v>
      </c>
      <c r="S136" s="130">
        <f t="shared" si="59"/>
        <v>0</v>
      </c>
      <c r="T136" s="130">
        <f t="shared" si="59"/>
        <v>0</v>
      </c>
      <c r="U136" s="130">
        <f t="shared" si="59"/>
        <v>0</v>
      </c>
      <c r="V136" s="130">
        <f t="shared" si="59"/>
        <v>0</v>
      </c>
      <c r="W136" s="43">
        <f t="shared" si="63"/>
        <v>0</v>
      </c>
    </row>
    <row r="137" spans="2:33" x14ac:dyDescent="0.3">
      <c r="B137" s="41">
        <f t="shared" si="64"/>
        <v>16</v>
      </c>
      <c r="C137" s="28" t="s">
        <v>15</v>
      </c>
      <c r="D137" s="43">
        <f t="shared" si="56"/>
        <v>0</v>
      </c>
      <c r="E137" s="43">
        <f t="shared" si="56"/>
        <v>0</v>
      </c>
      <c r="F137" s="43">
        <f t="shared" si="56"/>
        <v>0</v>
      </c>
      <c r="G137" s="43">
        <f t="shared" si="56"/>
        <v>0</v>
      </c>
      <c r="H137" s="43">
        <f t="shared" si="60"/>
        <v>0</v>
      </c>
      <c r="I137" s="43">
        <f t="shared" si="57"/>
        <v>0</v>
      </c>
      <c r="J137" s="43">
        <f t="shared" si="57"/>
        <v>0</v>
      </c>
      <c r="K137" s="43">
        <f t="shared" si="57"/>
        <v>0</v>
      </c>
      <c r="L137" s="43">
        <f t="shared" si="57"/>
        <v>0</v>
      </c>
      <c r="M137" s="45">
        <f t="shared" si="61"/>
        <v>0</v>
      </c>
      <c r="N137" s="43">
        <f t="shared" si="58"/>
        <v>0</v>
      </c>
      <c r="O137" s="43">
        <f t="shared" si="58"/>
        <v>0</v>
      </c>
      <c r="P137" s="43">
        <f t="shared" si="58"/>
        <v>0</v>
      </c>
      <c r="Q137" s="43">
        <f t="shared" si="58"/>
        <v>0</v>
      </c>
      <c r="R137" s="45">
        <f t="shared" si="62"/>
        <v>0</v>
      </c>
      <c r="S137" s="130">
        <f t="shared" si="59"/>
        <v>0</v>
      </c>
      <c r="T137" s="130">
        <f t="shared" si="59"/>
        <v>0</v>
      </c>
      <c r="U137" s="130">
        <f t="shared" si="59"/>
        <v>0</v>
      </c>
      <c r="V137" s="130">
        <f t="shared" si="59"/>
        <v>0</v>
      </c>
      <c r="W137" s="43">
        <f t="shared" si="63"/>
        <v>0</v>
      </c>
    </row>
    <row r="138" spans="2:33" x14ac:dyDescent="0.3">
      <c r="B138" s="41">
        <f t="shared" si="64"/>
        <v>17</v>
      </c>
      <c r="C138" s="28" t="s">
        <v>16</v>
      </c>
      <c r="D138" s="43">
        <f t="shared" ref="D138:G138" si="65">D30-D84</f>
        <v>0</v>
      </c>
      <c r="E138" s="43">
        <f t="shared" si="65"/>
        <v>3.9408325456941999</v>
      </c>
      <c r="F138" s="43">
        <f t="shared" si="65"/>
        <v>0</v>
      </c>
      <c r="G138" s="43">
        <f t="shared" si="65"/>
        <v>0</v>
      </c>
      <c r="H138" s="43">
        <f t="shared" si="60"/>
        <v>3.9408325456941999</v>
      </c>
      <c r="I138" s="43">
        <f t="shared" ref="I138:L138" si="66">I30-I84</f>
        <v>3.9408325456941999</v>
      </c>
      <c r="J138" s="43">
        <f t="shared" si="66"/>
        <v>-0.1338592566116</v>
      </c>
      <c r="K138" s="43">
        <f t="shared" si="66"/>
        <v>0</v>
      </c>
      <c r="L138" s="43">
        <f t="shared" si="66"/>
        <v>0</v>
      </c>
      <c r="M138" s="45">
        <f t="shared" si="61"/>
        <v>3.8069732890825998</v>
      </c>
      <c r="N138" s="43">
        <f t="shared" ref="N138:Q138" si="67">N30-N84</f>
        <v>3.8069732890825998</v>
      </c>
      <c r="O138" s="43">
        <f t="shared" si="67"/>
        <v>-0.1338592566116</v>
      </c>
      <c r="P138" s="43">
        <f t="shared" si="67"/>
        <v>0</v>
      </c>
      <c r="Q138" s="43">
        <f t="shared" si="67"/>
        <v>0</v>
      </c>
      <c r="R138" s="45">
        <f t="shared" si="62"/>
        <v>3.6731140324709997</v>
      </c>
      <c r="S138" s="130">
        <f t="shared" ref="S138:V138" si="68">S30-S84</f>
        <v>3.6731140324709997</v>
      </c>
      <c r="T138" s="130">
        <f t="shared" si="68"/>
        <v>-0.1338592566116</v>
      </c>
      <c r="U138" s="130">
        <f t="shared" si="68"/>
        <v>0</v>
      </c>
      <c r="V138" s="130">
        <f t="shared" si="68"/>
        <v>0</v>
      </c>
      <c r="W138" s="43">
        <f t="shared" si="63"/>
        <v>3.5392547758593995</v>
      </c>
    </row>
    <row r="139" spans="2:33" ht="16" x14ac:dyDescent="0.3">
      <c r="B139" s="34"/>
      <c r="C139" s="35" t="s">
        <v>17</v>
      </c>
      <c r="D139" s="36">
        <f>SUM(D122:D138)</f>
        <v>21.37771730952765</v>
      </c>
      <c r="E139" s="36">
        <f t="shared" ref="E139:R139" si="69">SUM(E122:E138)</f>
        <v>11.717680510675232</v>
      </c>
      <c r="F139" s="36">
        <f t="shared" si="69"/>
        <v>3.646033585898552</v>
      </c>
      <c r="G139" s="36">
        <f t="shared" si="69"/>
        <v>0</v>
      </c>
      <c r="H139" s="36">
        <f t="shared" si="69"/>
        <v>29.44936423430433</v>
      </c>
      <c r="I139" s="36">
        <f t="shared" si="69"/>
        <v>29.44936423430433</v>
      </c>
      <c r="J139" s="36">
        <f t="shared" si="69"/>
        <v>5.6994688454302311</v>
      </c>
      <c r="K139" s="36">
        <f t="shared" si="69"/>
        <v>0.54648097734733081</v>
      </c>
      <c r="L139" s="36">
        <f t="shared" si="69"/>
        <v>0</v>
      </c>
      <c r="M139" s="36">
        <f t="shared" si="69"/>
        <v>34.602352102387236</v>
      </c>
      <c r="N139" s="36">
        <f t="shared" si="69"/>
        <v>34.602352102387229</v>
      </c>
      <c r="O139" s="36">
        <f t="shared" si="69"/>
        <v>44.685130955907141</v>
      </c>
      <c r="P139" s="36">
        <f t="shared" si="69"/>
        <v>0</v>
      </c>
      <c r="Q139" s="36">
        <f t="shared" si="69"/>
        <v>0</v>
      </c>
      <c r="R139" s="36">
        <f t="shared" si="69"/>
        <v>79.287483058294356</v>
      </c>
      <c r="S139" s="36">
        <f>SUM(S122:S138)</f>
        <v>79.287483058294356</v>
      </c>
      <c r="T139" s="36">
        <f>SUM(T122:T138)</f>
        <v>-4.3564149007212025</v>
      </c>
      <c r="U139" s="36">
        <f>SUM(U122:U138)</f>
        <v>0</v>
      </c>
      <c r="V139" s="36">
        <f>SUM(V122:V138)</f>
        <v>0</v>
      </c>
      <c r="W139" s="36">
        <f>SUM(W122:W138)</f>
        <v>74.931068157573165</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128"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R143" s="20" t="s">
        <v>22</v>
      </c>
    </row>
    <row r="144" spans="2:33" x14ac:dyDescent="0.3">
      <c r="B144" s="148" t="s">
        <v>23</v>
      </c>
      <c r="C144" s="148" t="s">
        <v>18</v>
      </c>
      <c r="D144" s="149" t="s">
        <v>57</v>
      </c>
      <c r="E144" s="150"/>
      <c r="F144" s="150"/>
      <c r="G144" s="150"/>
      <c r="H144" s="151"/>
      <c r="I144" s="149" t="s">
        <v>58</v>
      </c>
      <c r="J144" s="150"/>
      <c r="K144" s="150"/>
      <c r="L144" s="150"/>
      <c r="M144" s="151"/>
      <c r="N144" s="149" t="s">
        <v>59</v>
      </c>
      <c r="O144" s="150"/>
      <c r="P144" s="150"/>
      <c r="Q144" s="150"/>
      <c r="R144" s="151"/>
      <c r="S144" s="149" t="s">
        <v>60</v>
      </c>
      <c r="T144" s="150"/>
      <c r="U144" s="150"/>
      <c r="V144" s="150"/>
      <c r="W144" s="151"/>
    </row>
    <row r="145" spans="2:23" x14ac:dyDescent="0.3">
      <c r="B145" s="148"/>
      <c r="C145" s="148"/>
      <c r="D145" s="141" t="s">
        <v>30</v>
      </c>
      <c r="E145" s="142"/>
      <c r="F145" s="142"/>
      <c r="G145" s="142"/>
      <c r="H145" s="143"/>
      <c r="I145" s="141" t="s">
        <v>30</v>
      </c>
      <c r="J145" s="142"/>
      <c r="K145" s="142"/>
      <c r="L145" s="142"/>
      <c r="M145" s="143"/>
      <c r="N145" s="141" t="s">
        <v>30</v>
      </c>
      <c r="O145" s="142"/>
      <c r="P145" s="142"/>
      <c r="Q145" s="142"/>
      <c r="R145" s="143"/>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39" t="s">
        <v>84</v>
      </c>
      <c r="L146" s="22" t="s">
        <v>34</v>
      </c>
      <c r="M146" s="23" t="s">
        <v>35</v>
      </c>
      <c r="N146" s="23" t="s">
        <v>31</v>
      </c>
      <c r="O146" s="23" t="s">
        <v>32</v>
      </c>
      <c r="P146" s="39" t="s">
        <v>84</v>
      </c>
      <c r="Q146" s="22" t="s">
        <v>34</v>
      </c>
      <c r="R146" s="23" t="s">
        <v>35</v>
      </c>
      <c r="S146" s="23" t="s">
        <v>31</v>
      </c>
      <c r="T146" s="23" t="s">
        <v>32</v>
      </c>
      <c r="U146" s="39" t="s">
        <v>84</v>
      </c>
      <c r="V146" s="22" t="s">
        <v>34</v>
      </c>
      <c r="W146" s="23" t="s">
        <v>35</v>
      </c>
    </row>
    <row r="147" spans="2:23" ht="28" x14ac:dyDescent="0.3">
      <c r="B147" s="25"/>
      <c r="C147" s="25"/>
      <c r="D147" s="25" t="s">
        <v>66</v>
      </c>
      <c r="E147" s="25" t="s">
        <v>67</v>
      </c>
      <c r="F147" s="25" t="s">
        <v>68</v>
      </c>
      <c r="G147" s="25" t="s">
        <v>69</v>
      </c>
      <c r="H147" s="25" t="s">
        <v>70</v>
      </c>
      <c r="I147" s="25" t="s">
        <v>71</v>
      </c>
      <c r="J147" s="25" t="s">
        <v>72</v>
      </c>
      <c r="K147" s="25" t="s">
        <v>73</v>
      </c>
      <c r="L147" s="25" t="s">
        <v>74</v>
      </c>
      <c r="M147" s="25" t="s">
        <v>75</v>
      </c>
      <c r="N147" s="25" t="s">
        <v>77</v>
      </c>
      <c r="O147" s="25" t="s">
        <v>78</v>
      </c>
      <c r="P147" s="25" t="s">
        <v>79</v>
      </c>
      <c r="Q147" s="25" t="s">
        <v>96</v>
      </c>
      <c r="R147" s="25" t="s">
        <v>97</v>
      </c>
      <c r="S147" s="25" t="s">
        <v>98</v>
      </c>
      <c r="T147" s="25" t="s">
        <v>99</v>
      </c>
      <c r="U147" s="25" t="s">
        <v>100</v>
      </c>
      <c r="V147" s="25" t="s">
        <v>101</v>
      </c>
      <c r="W147" s="25" t="s">
        <v>102</v>
      </c>
    </row>
    <row r="148" spans="2:23" x14ac:dyDescent="0.3">
      <c r="B148" s="41">
        <v>1</v>
      </c>
      <c r="C148" s="82" t="s">
        <v>0</v>
      </c>
      <c r="D148" s="130">
        <f t="shared" ref="D148:G163" si="70">D40-D95</f>
        <v>0</v>
      </c>
      <c r="E148" s="130">
        <f t="shared" si="70"/>
        <v>0</v>
      </c>
      <c r="F148" s="130">
        <f t="shared" si="70"/>
        <v>0</v>
      </c>
      <c r="G148" s="130">
        <f t="shared" si="70"/>
        <v>0</v>
      </c>
      <c r="H148" s="45">
        <f>D148+E148-F148-G148</f>
        <v>0</v>
      </c>
      <c r="I148" s="130">
        <f t="shared" ref="I148:L163" si="71">I40-I95</f>
        <v>0</v>
      </c>
      <c r="J148" s="130">
        <f t="shared" si="71"/>
        <v>0</v>
      </c>
      <c r="K148" s="130">
        <f t="shared" si="71"/>
        <v>0</v>
      </c>
      <c r="L148" s="130">
        <f t="shared" si="71"/>
        <v>0</v>
      </c>
      <c r="M148" s="45">
        <f>I148+J148-K148-L148</f>
        <v>0</v>
      </c>
      <c r="N148" s="130">
        <f t="shared" ref="N148:Q163" si="72">N40-N95</f>
        <v>0</v>
      </c>
      <c r="O148" s="130">
        <f t="shared" si="72"/>
        <v>0</v>
      </c>
      <c r="P148" s="130">
        <f t="shared" si="72"/>
        <v>0</v>
      </c>
      <c r="Q148" s="130">
        <f t="shared" si="72"/>
        <v>0</v>
      </c>
      <c r="R148" s="45">
        <f>N148+O148-P148-Q148</f>
        <v>0</v>
      </c>
      <c r="S148" s="130">
        <f t="shared" ref="S148:V163" si="73">S40-S95</f>
        <v>0</v>
      </c>
      <c r="T148" s="130">
        <f t="shared" si="73"/>
        <v>0</v>
      </c>
      <c r="U148" s="130">
        <f t="shared" si="73"/>
        <v>0</v>
      </c>
      <c r="V148" s="130">
        <f t="shared" si="73"/>
        <v>0</v>
      </c>
      <c r="W148" s="45">
        <f>S148+T148-U148-V148</f>
        <v>0</v>
      </c>
    </row>
    <row r="149" spans="2:23" x14ac:dyDescent="0.3">
      <c r="B149" s="41">
        <f>B148+1</f>
        <v>2</v>
      </c>
      <c r="C149" s="82" t="s">
        <v>1</v>
      </c>
      <c r="D149" s="130">
        <f t="shared" si="70"/>
        <v>3.5164147471512179</v>
      </c>
      <c r="E149" s="130">
        <f t="shared" si="70"/>
        <v>-0.13450979159051604</v>
      </c>
      <c r="F149" s="130">
        <f t="shared" si="70"/>
        <v>0</v>
      </c>
      <c r="G149" s="130">
        <f t="shared" si="70"/>
        <v>0</v>
      </c>
      <c r="H149" s="45">
        <f t="shared" ref="H149:H164" si="74">D149+E149-F149-G149</f>
        <v>3.3819049555607017</v>
      </c>
      <c r="I149" s="130">
        <f t="shared" si="71"/>
        <v>3.3819049555607021</v>
      </c>
      <c r="J149" s="130">
        <f t="shared" si="71"/>
        <v>-0.13450979159051604</v>
      </c>
      <c r="K149" s="130">
        <f t="shared" si="71"/>
        <v>0</v>
      </c>
      <c r="L149" s="130">
        <f t="shared" si="71"/>
        <v>0</v>
      </c>
      <c r="M149" s="45">
        <f t="shared" ref="M149:M164" si="75">I149+J149-K149-L149</f>
        <v>3.2473951639701859</v>
      </c>
      <c r="N149" s="130">
        <f t="shared" si="72"/>
        <v>3.2473951639701859</v>
      </c>
      <c r="O149" s="130">
        <f t="shared" si="72"/>
        <v>-0.13450979159051604</v>
      </c>
      <c r="P149" s="130">
        <f t="shared" si="72"/>
        <v>0</v>
      </c>
      <c r="Q149" s="130">
        <f t="shared" si="72"/>
        <v>0</v>
      </c>
      <c r="R149" s="45">
        <f t="shared" ref="R149:R164" si="76">N149+O149-P149-Q149</f>
        <v>3.1128853723796697</v>
      </c>
      <c r="S149" s="130">
        <f t="shared" si="73"/>
        <v>3.1128853723796697</v>
      </c>
      <c r="T149" s="130">
        <f t="shared" si="73"/>
        <v>-0.13450979159051604</v>
      </c>
      <c r="U149" s="130">
        <f t="shared" si="73"/>
        <v>0</v>
      </c>
      <c r="V149" s="130">
        <f t="shared" si="73"/>
        <v>0</v>
      </c>
      <c r="W149" s="45">
        <f t="shared" ref="W149:W164" si="77">S149+T149-U149-V149</f>
        <v>2.9783755807891534</v>
      </c>
    </row>
    <row r="150" spans="2:23" x14ac:dyDescent="0.3">
      <c r="B150" s="41">
        <f t="shared" ref="B150:B164" si="78">B149+1</f>
        <v>3</v>
      </c>
      <c r="C150" s="118" t="s">
        <v>2</v>
      </c>
      <c r="D150" s="130">
        <f t="shared" si="70"/>
        <v>0</v>
      </c>
      <c r="E150" s="130">
        <f t="shared" si="70"/>
        <v>0</v>
      </c>
      <c r="F150" s="130">
        <f t="shared" si="70"/>
        <v>0</v>
      </c>
      <c r="G150" s="130">
        <f t="shared" si="70"/>
        <v>0</v>
      </c>
      <c r="H150" s="45">
        <f t="shared" si="74"/>
        <v>0</v>
      </c>
      <c r="I150" s="130">
        <f t="shared" si="71"/>
        <v>0</v>
      </c>
      <c r="J150" s="130">
        <f t="shared" si="71"/>
        <v>0</v>
      </c>
      <c r="K150" s="130">
        <f t="shared" si="71"/>
        <v>0</v>
      </c>
      <c r="L150" s="130">
        <f t="shared" si="71"/>
        <v>0</v>
      </c>
      <c r="M150" s="45">
        <f t="shared" si="75"/>
        <v>0</v>
      </c>
      <c r="N150" s="130">
        <f t="shared" si="72"/>
        <v>0</v>
      </c>
      <c r="O150" s="130">
        <f t="shared" si="72"/>
        <v>0</v>
      </c>
      <c r="P150" s="130">
        <f t="shared" si="72"/>
        <v>0</v>
      </c>
      <c r="Q150" s="130">
        <f t="shared" si="72"/>
        <v>0</v>
      </c>
      <c r="R150" s="45">
        <f t="shared" si="76"/>
        <v>0</v>
      </c>
      <c r="S150" s="130">
        <f t="shared" si="73"/>
        <v>0</v>
      </c>
      <c r="T150" s="130">
        <f t="shared" si="73"/>
        <v>0</v>
      </c>
      <c r="U150" s="130">
        <f t="shared" si="73"/>
        <v>0</v>
      </c>
      <c r="V150" s="130">
        <f t="shared" si="73"/>
        <v>0</v>
      </c>
      <c r="W150" s="45">
        <f t="shared" si="77"/>
        <v>0</v>
      </c>
    </row>
    <row r="151" spans="2:23" x14ac:dyDescent="0.3">
      <c r="B151" s="41">
        <f t="shared" si="78"/>
        <v>4</v>
      </c>
      <c r="C151" s="118" t="s">
        <v>3</v>
      </c>
      <c r="D151" s="130">
        <f t="shared" si="70"/>
        <v>-2.7342000000000002E-4</v>
      </c>
      <c r="E151" s="130">
        <f t="shared" si="70"/>
        <v>1.6631999999999999E-5</v>
      </c>
      <c r="F151" s="130">
        <f t="shared" si="70"/>
        <v>0</v>
      </c>
      <c r="G151" s="130">
        <f t="shared" si="70"/>
        <v>0</v>
      </c>
      <c r="H151" s="45">
        <f t="shared" si="74"/>
        <v>-2.5678800000000004E-4</v>
      </c>
      <c r="I151" s="130">
        <f t="shared" si="71"/>
        <v>-2.5678800000000004E-4</v>
      </c>
      <c r="J151" s="130">
        <f t="shared" si="71"/>
        <v>1.6631999999999999E-5</v>
      </c>
      <c r="K151" s="130">
        <f t="shared" si="71"/>
        <v>0</v>
      </c>
      <c r="L151" s="130">
        <f t="shared" si="71"/>
        <v>0</v>
      </c>
      <c r="M151" s="45">
        <f t="shared" si="75"/>
        <v>-2.4015600000000005E-4</v>
      </c>
      <c r="N151" s="130">
        <f t="shared" si="72"/>
        <v>-2.4015600000000002E-4</v>
      </c>
      <c r="O151" s="130">
        <f t="shared" si="72"/>
        <v>1.6631999999999999E-5</v>
      </c>
      <c r="P151" s="130">
        <f t="shared" si="72"/>
        <v>0</v>
      </c>
      <c r="Q151" s="130">
        <f t="shared" si="72"/>
        <v>0</v>
      </c>
      <c r="R151" s="45">
        <f t="shared" si="76"/>
        <v>-2.2352400000000001E-4</v>
      </c>
      <c r="S151" s="130">
        <f t="shared" si="73"/>
        <v>-2.2352400000000001E-4</v>
      </c>
      <c r="T151" s="130">
        <f t="shared" si="73"/>
        <v>1.6631999999999999E-5</v>
      </c>
      <c r="U151" s="130">
        <f t="shared" si="73"/>
        <v>0</v>
      </c>
      <c r="V151" s="130">
        <f t="shared" si="73"/>
        <v>0</v>
      </c>
      <c r="W151" s="45">
        <f t="shared" si="77"/>
        <v>-2.0689200000000002E-4</v>
      </c>
    </row>
    <row r="152" spans="2:23" x14ac:dyDescent="0.3">
      <c r="B152" s="41">
        <f t="shared" si="78"/>
        <v>5</v>
      </c>
      <c r="C152" s="118" t="s">
        <v>4</v>
      </c>
      <c r="D152" s="130">
        <f t="shared" si="70"/>
        <v>2.6917348733136066</v>
      </c>
      <c r="E152" s="130">
        <f t="shared" si="70"/>
        <v>-0.10230855973578455</v>
      </c>
      <c r="F152" s="130">
        <f t="shared" si="70"/>
        <v>0</v>
      </c>
      <c r="G152" s="130">
        <f t="shared" si="70"/>
        <v>0</v>
      </c>
      <c r="H152" s="45">
        <f t="shared" si="74"/>
        <v>2.5894263135778219</v>
      </c>
      <c r="I152" s="130">
        <f t="shared" si="71"/>
        <v>2.5894263135778219</v>
      </c>
      <c r="J152" s="130">
        <f t="shared" si="71"/>
        <v>-0.10230855973578455</v>
      </c>
      <c r="K152" s="130">
        <f t="shared" si="71"/>
        <v>0</v>
      </c>
      <c r="L152" s="130">
        <f t="shared" si="71"/>
        <v>0</v>
      </c>
      <c r="M152" s="45">
        <f t="shared" si="75"/>
        <v>2.4871177538420373</v>
      </c>
      <c r="N152" s="130">
        <f t="shared" si="72"/>
        <v>2.4871177538420377</v>
      </c>
      <c r="O152" s="130">
        <f t="shared" si="72"/>
        <v>2.1920581069308818</v>
      </c>
      <c r="P152" s="130">
        <f t="shared" si="72"/>
        <v>0</v>
      </c>
      <c r="Q152" s="130">
        <f t="shared" si="72"/>
        <v>0</v>
      </c>
      <c r="R152" s="45">
        <f t="shared" si="76"/>
        <v>4.6791758607729195</v>
      </c>
      <c r="S152" s="130">
        <f t="shared" si="73"/>
        <v>4.6791758607729204</v>
      </c>
      <c r="T152" s="130">
        <f t="shared" si="73"/>
        <v>-0.18024189306911789</v>
      </c>
      <c r="U152" s="130">
        <f t="shared" si="73"/>
        <v>0</v>
      </c>
      <c r="V152" s="130">
        <f t="shared" si="73"/>
        <v>0</v>
      </c>
      <c r="W152" s="45">
        <f t="shared" si="77"/>
        <v>4.4989339677038025</v>
      </c>
    </row>
    <row r="153" spans="2:23" x14ac:dyDescent="0.3">
      <c r="B153" s="41">
        <f t="shared" si="78"/>
        <v>6</v>
      </c>
      <c r="C153" s="82" t="s">
        <v>5</v>
      </c>
      <c r="D153" s="130">
        <f t="shared" si="70"/>
        <v>62.347252922185803</v>
      </c>
      <c r="E153" s="130">
        <f t="shared" si="70"/>
        <v>-3.7796480711493055</v>
      </c>
      <c r="F153" s="130">
        <f t="shared" si="70"/>
        <v>0</v>
      </c>
      <c r="G153" s="130">
        <f t="shared" si="70"/>
        <v>0</v>
      </c>
      <c r="H153" s="45">
        <f t="shared" si="74"/>
        <v>58.567604851036499</v>
      </c>
      <c r="I153" s="130">
        <f t="shared" si="71"/>
        <v>58.567604851036499</v>
      </c>
      <c r="J153" s="130">
        <f t="shared" si="71"/>
        <v>-3.7796480711493055</v>
      </c>
      <c r="K153" s="130">
        <f t="shared" si="71"/>
        <v>0</v>
      </c>
      <c r="L153" s="130">
        <f t="shared" si="71"/>
        <v>0</v>
      </c>
      <c r="M153" s="45">
        <f t="shared" si="75"/>
        <v>54.787956779887196</v>
      </c>
      <c r="N153" s="130">
        <f t="shared" si="72"/>
        <v>54.787956779887196</v>
      </c>
      <c r="O153" s="130">
        <f t="shared" si="72"/>
        <v>20.949791928850694</v>
      </c>
      <c r="P153" s="130">
        <f t="shared" si="72"/>
        <v>0</v>
      </c>
      <c r="Q153" s="130">
        <f t="shared" si="72"/>
        <v>0</v>
      </c>
      <c r="R153" s="45">
        <f t="shared" si="76"/>
        <v>75.737748708737882</v>
      </c>
      <c r="S153" s="130">
        <f t="shared" si="73"/>
        <v>75.737748708737897</v>
      </c>
      <c r="T153" s="130">
        <f t="shared" si="73"/>
        <v>-5.120768071149306</v>
      </c>
      <c r="U153" s="130">
        <f t="shared" si="73"/>
        <v>0</v>
      </c>
      <c r="V153" s="130">
        <f t="shared" si="73"/>
        <v>0</v>
      </c>
      <c r="W153" s="45">
        <f t="shared" si="77"/>
        <v>70.616980637588597</v>
      </c>
    </row>
    <row r="154" spans="2:23" x14ac:dyDescent="0.3">
      <c r="B154" s="41">
        <f t="shared" si="78"/>
        <v>7</v>
      </c>
      <c r="C154" s="82" t="s">
        <v>6</v>
      </c>
      <c r="D154" s="130">
        <f t="shared" si="70"/>
        <v>0.33924848299999999</v>
      </c>
      <c r="E154" s="130">
        <f t="shared" si="70"/>
        <v>-0.11773063079999999</v>
      </c>
      <c r="F154" s="130">
        <f t="shared" si="70"/>
        <v>0</v>
      </c>
      <c r="G154" s="130">
        <f t="shared" si="70"/>
        <v>0</v>
      </c>
      <c r="H154" s="45">
        <f t="shared" si="74"/>
        <v>0.2215178522</v>
      </c>
      <c r="I154" s="130">
        <f t="shared" si="71"/>
        <v>0.22151785219999998</v>
      </c>
      <c r="J154" s="130">
        <f t="shared" si="71"/>
        <v>-5.2037315400000006E-2</v>
      </c>
      <c r="K154" s="130">
        <f t="shared" si="71"/>
        <v>0</v>
      </c>
      <c r="L154" s="130">
        <f t="shared" si="71"/>
        <v>0</v>
      </c>
      <c r="M154" s="45">
        <f t="shared" si="75"/>
        <v>0.16948053679999997</v>
      </c>
      <c r="N154" s="130">
        <f t="shared" si="72"/>
        <v>0.16948053679999997</v>
      </c>
      <c r="O154" s="130">
        <f t="shared" si="72"/>
        <v>-5.2037315400000006E-2</v>
      </c>
      <c r="P154" s="130">
        <f t="shared" si="72"/>
        <v>0</v>
      </c>
      <c r="Q154" s="130">
        <f t="shared" si="72"/>
        <v>0</v>
      </c>
      <c r="R154" s="45">
        <f t="shared" si="76"/>
        <v>0.11744322139999996</v>
      </c>
      <c r="S154" s="130">
        <f t="shared" si="73"/>
        <v>0.11744322139999996</v>
      </c>
      <c r="T154" s="130">
        <f t="shared" si="73"/>
        <v>-5.2037315400000006E-2</v>
      </c>
      <c r="U154" s="130">
        <f t="shared" si="73"/>
        <v>0</v>
      </c>
      <c r="V154" s="130">
        <f t="shared" si="73"/>
        <v>0</v>
      </c>
      <c r="W154" s="45">
        <f t="shared" si="77"/>
        <v>6.5405905999999958E-2</v>
      </c>
    </row>
    <row r="155" spans="2:23" x14ac:dyDescent="0.3">
      <c r="B155" s="41">
        <f t="shared" si="78"/>
        <v>8</v>
      </c>
      <c r="C155" s="82" t="s">
        <v>7</v>
      </c>
      <c r="D155" s="130">
        <f t="shared" si="70"/>
        <v>0</v>
      </c>
      <c r="E155" s="130">
        <f t="shared" si="70"/>
        <v>0</v>
      </c>
      <c r="F155" s="130">
        <f t="shared" si="70"/>
        <v>0</v>
      </c>
      <c r="G155" s="130">
        <f t="shared" si="70"/>
        <v>0</v>
      </c>
      <c r="H155" s="45">
        <f t="shared" si="74"/>
        <v>0</v>
      </c>
      <c r="I155" s="130">
        <f t="shared" si="71"/>
        <v>0</v>
      </c>
      <c r="J155" s="130">
        <f t="shared" si="71"/>
        <v>0</v>
      </c>
      <c r="K155" s="130">
        <f t="shared" si="71"/>
        <v>0</v>
      </c>
      <c r="L155" s="130">
        <f t="shared" si="71"/>
        <v>0</v>
      </c>
      <c r="M155" s="45">
        <f t="shared" si="75"/>
        <v>0</v>
      </c>
      <c r="N155" s="130">
        <f t="shared" si="72"/>
        <v>0</v>
      </c>
      <c r="O155" s="130">
        <f t="shared" si="72"/>
        <v>0</v>
      </c>
      <c r="P155" s="130">
        <f t="shared" si="72"/>
        <v>0</v>
      </c>
      <c r="Q155" s="130">
        <f t="shared" si="72"/>
        <v>0</v>
      </c>
      <c r="R155" s="45">
        <f t="shared" si="76"/>
        <v>0</v>
      </c>
      <c r="S155" s="130">
        <f t="shared" si="73"/>
        <v>0</v>
      </c>
      <c r="T155" s="130">
        <f t="shared" si="73"/>
        <v>0</v>
      </c>
      <c r="U155" s="130">
        <f t="shared" si="73"/>
        <v>0</v>
      </c>
      <c r="V155" s="130">
        <f t="shared" si="73"/>
        <v>0</v>
      </c>
      <c r="W155" s="45">
        <f t="shared" si="77"/>
        <v>0</v>
      </c>
    </row>
    <row r="156" spans="2:23" x14ac:dyDescent="0.3">
      <c r="B156" s="41">
        <f t="shared" si="78"/>
        <v>9</v>
      </c>
      <c r="C156" s="82" t="s">
        <v>8</v>
      </c>
      <c r="D156" s="130">
        <f t="shared" si="70"/>
        <v>0</v>
      </c>
      <c r="E156" s="130">
        <f t="shared" si="70"/>
        <v>0</v>
      </c>
      <c r="F156" s="130">
        <f t="shared" si="70"/>
        <v>0</v>
      </c>
      <c r="G156" s="130">
        <f t="shared" si="70"/>
        <v>0</v>
      </c>
      <c r="H156" s="45">
        <f t="shared" si="74"/>
        <v>0</v>
      </c>
      <c r="I156" s="130">
        <f t="shared" si="71"/>
        <v>0</v>
      </c>
      <c r="J156" s="130">
        <f t="shared" si="71"/>
        <v>0</v>
      </c>
      <c r="K156" s="130">
        <f t="shared" si="71"/>
        <v>0</v>
      </c>
      <c r="L156" s="130">
        <f t="shared" si="71"/>
        <v>0</v>
      </c>
      <c r="M156" s="45">
        <f t="shared" si="75"/>
        <v>0</v>
      </c>
      <c r="N156" s="130">
        <f t="shared" si="72"/>
        <v>0</v>
      </c>
      <c r="O156" s="130">
        <f t="shared" si="72"/>
        <v>0</v>
      </c>
      <c r="P156" s="130">
        <f t="shared" si="72"/>
        <v>0</v>
      </c>
      <c r="Q156" s="130">
        <f t="shared" si="72"/>
        <v>0</v>
      </c>
      <c r="R156" s="45">
        <f t="shared" si="76"/>
        <v>0</v>
      </c>
      <c r="S156" s="130">
        <f t="shared" si="73"/>
        <v>0</v>
      </c>
      <c r="T156" s="130">
        <f t="shared" si="73"/>
        <v>0</v>
      </c>
      <c r="U156" s="130">
        <f t="shared" si="73"/>
        <v>0</v>
      </c>
      <c r="V156" s="130">
        <f t="shared" si="73"/>
        <v>0</v>
      </c>
      <c r="W156" s="45">
        <f t="shared" si="77"/>
        <v>0</v>
      </c>
    </row>
    <row r="157" spans="2:23" x14ac:dyDescent="0.3">
      <c r="B157" s="41">
        <f t="shared" si="78"/>
        <v>10</v>
      </c>
      <c r="C157" s="82" t="s">
        <v>9</v>
      </c>
      <c r="D157" s="130">
        <f t="shared" si="70"/>
        <v>0.22981395437762353</v>
      </c>
      <c r="E157" s="130">
        <f t="shared" si="70"/>
        <v>-4.5722147991359652E-2</v>
      </c>
      <c r="F157" s="130">
        <f t="shared" si="70"/>
        <v>0</v>
      </c>
      <c r="G157" s="130">
        <f t="shared" si="70"/>
        <v>0</v>
      </c>
      <c r="H157" s="45">
        <f t="shared" si="74"/>
        <v>0.18409180638626388</v>
      </c>
      <c r="I157" s="130">
        <f t="shared" si="71"/>
        <v>0.18409180638626388</v>
      </c>
      <c r="J157" s="130">
        <f t="shared" si="71"/>
        <v>-4.5722147991359652E-2</v>
      </c>
      <c r="K157" s="130">
        <f t="shared" si="71"/>
        <v>0</v>
      </c>
      <c r="L157" s="130">
        <f t="shared" si="71"/>
        <v>0</v>
      </c>
      <c r="M157" s="45">
        <f t="shared" si="75"/>
        <v>0.13836965839490423</v>
      </c>
      <c r="N157" s="130">
        <f t="shared" si="72"/>
        <v>0.13836965839490423</v>
      </c>
      <c r="O157" s="130">
        <f t="shared" si="72"/>
        <v>-4.5120540780947044E-2</v>
      </c>
      <c r="P157" s="130">
        <f t="shared" si="72"/>
        <v>0</v>
      </c>
      <c r="Q157" s="130">
        <f t="shared" si="72"/>
        <v>0</v>
      </c>
      <c r="R157" s="45">
        <f t="shared" si="76"/>
        <v>9.3249117613957183E-2</v>
      </c>
      <c r="S157" s="130">
        <f t="shared" si="73"/>
        <v>9.3249117613957155E-2</v>
      </c>
      <c r="T157" s="130">
        <f t="shared" si="73"/>
        <v>-4.5120540780947016E-2</v>
      </c>
      <c r="U157" s="130">
        <f t="shared" si="73"/>
        <v>0</v>
      </c>
      <c r="V157" s="130">
        <f t="shared" si="73"/>
        <v>0</v>
      </c>
      <c r="W157" s="45">
        <f t="shared" si="77"/>
        <v>4.8128576833010139E-2</v>
      </c>
    </row>
    <row r="158" spans="2:23" x14ac:dyDescent="0.3">
      <c r="B158" s="41">
        <f t="shared" si="78"/>
        <v>11</v>
      </c>
      <c r="C158" s="82" t="s">
        <v>10</v>
      </c>
      <c r="D158" s="130">
        <f t="shared" si="70"/>
        <v>1.1244471526136883</v>
      </c>
      <c r="E158" s="130">
        <f t="shared" si="70"/>
        <v>-0.10663364000136455</v>
      </c>
      <c r="F158" s="130">
        <f t="shared" si="70"/>
        <v>0</v>
      </c>
      <c r="G158" s="130">
        <f t="shared" si="70"/>
        <v>0</v>
      </c>
      <c r="H158" s="45">
        <f t="shared" si="74"/>
        <v>1.0178135126123238</v>
      </c>
      <c r="I158" s="130">
        <f t="shared" si="71"/>
        <v>1.017813512612324</v>
      </c>
      <c r="J158" s="130">
        <f t="shared" si="71"/>
        <v>-0.10663364000136455</v>
      </c>
      <c r="K158" s="130">
        <f t="shared" si="71"/>
        <v>0</v>
      </c>
      <c r="L158" s="130">
        <f t="shared" si="71"/>
        <v>0</v>
      </c>
      <c r="M158" s="45">
        <f t="shared" si="75"/>
        <v>0.91117987261095945</v>
      </c>
      <c r="N158" s="130">
        <f t="shared" si="72"/>
        <v>0.91117987261095934</v>
      </c>
      <c r="O158" s="130">
        <f t="shared" si="72"/>
        <v>-0.10663364000136455</v>
      </c>
      <c r="P158" s="130">
        <f t="shared" si="72"/>
        <v>0</v>
      </c>
      <c r="Q158" s="130">
        <f t="shared" si="72"/>
        <v>0</v>
      </c>
      <c r="R158" s="45">
        <f t="shared" si="76"/>
        <v>0.80454623260959479</v>
      </c>
      <c r="S158" s="130">
        <f t="shared" si="73"/>
        <v>0.80454623260959479</v>
      </c>
      <c r="T158" s="130">
        <f t="shared" si="73"/>
        <v>-0.10663364000136455</v>
      </c>
      <c r="U158" s="130">
        <f t="shared" si="73"/>
        <v>0</v>
      </c>
      <c r="V158" s="130">
        <f t="shared" si="73"/>
        <v>0</v>
      </c>
      <c r="W158" s="45">
        <f t="shared" si="77"/>
        <v>0.69791259260823024</v>
      </c>
    </row>
    <row r="159" spans="2:23" x14ac:dyDescent="0.3">
      <c r="B159" s="41">
        <f t="shared" si="78"/>
        <v>12</v>
      </c>
      <c r="C159" s="82" t="s">
        <v>11</v>
      </c>
      <c r="D159" s="130">
        <f t="shared" si="70"/>
        <v>1.1431746690718152</v>
      </c>
      <c r="E159" s="130">
        <f t="shared" si="70"/>
        <v>-0.10154354150793844</v>
      </c>
      <c r="F159" s="130">
        <f t="shared" si="70"/>
        <v>0</v>
      </c>
      <c r="G159" s="130">
        <f t="shared" si="70"/>
        <v>0</v>
      </c>
      <c r="H159" s="45">
        <f t="shared" si="74"/>
        <v>1.0416311275638768</v>
      </c>
      <c r="I159" s="130">
        <f t="shared" si="71"/>
        <v>1.0416311275638765</v>
      </c>
      <c r="J159" s="130">
        <f t="shared" si="71"/>
        <v>-0.10154354150793844</v>
      </c>
      <c r="K159" s="130">
        <f t="shared" si="71"/>
        <v>0</v>
      </c>
      <c r="L159" s="130">
        <f t="shared" si="71"/>
        <v>0</v>
      </c>
      <c r="M159" s="45">
        <f t="shared" si="75"/>
        <v>0.94008758605593812</v>
      </c>
      <c r="N159" s="130">
        <f t="shared" si="72"/>
        <v>0.94008758605593823</v>
      </c>
      <c r="O159" s="130">
        <f t="shared" si="72"/>
        <v>-0.10154354150793844</v>
      </c>
      <c r="P159" s="130">
        <f t="shared" si="72"/>
        <v>0</v>
      </c>
      <c r="Q159" s="130">
        <f t="shared" si="72"/>
        <v>0</v>
      </c>
      <c r="R159" s="45">
        <f t="shared" si="76"/>
        <v>0.8385440445479998</v>
      </c>
      <c r="S159" s="130">
        <f t="shared" si="73"/>
        <v>0.8385440445479998</v>
      </c>
      <c r="T159" s="130">
        <f t="shared" si="73"/>
        <v>-0.10154354150793844</v>
      </c>
      <c r="U159" s="130">
        <f t="shared" si="73"/>
        <v>0</v>
      </c>
      <c r="V159" s="130">
        <f t="shared" si="73"/>
        <v>0</v>
      </c>
      <c r="W159" s="45">
        <f t="shared" si="77"/>
        <v>0.73700050304006137</v>
      </c>
    </row>
    <row r="160" spans="2:23" x14ac:dyDescent="0.3">
      <c r="B160" s="41">
        <f t="shared" si="78"/>
        <v>13</v>
      </c>
      <c r="C160" s="28" t="s">
        <v>12</v>
      </c>
      <c r="D160" s="130">
        <f t="shared" si="70"/>
        <v>0</v>
      </c>
      <c r="E160" s="130">
        <f t="shared" si="70"/>
        <v>0</v>
      </c>
      <c r="F160" s="130">
        <f t="shared" si="70"/>
        <v>0</v>
      </c>
      <c r="G160" s="130">
        <f t="shared" si="70"/>
        <v>0</v>
      </c>
      <c r="H160" s="45">
        <f t="shared" si="74"/>
        <v>0</v>
      </c>
      <c r="I160" s="130">
        <f t="shared" si="71"/>
        <v>0</v>
      </c>
      <c r="J160" s="130">
        <f t="shared" si="71"/>
        <v>0</v>
      </c>
      <c r="K160" s="130">
        <f t="shared" si="71"/>
        <v>0</v>
      </c>
      <c r="L160" s="130">
        <f t="shared" si="71"/>
        <v>0</v>
      </c>
      <c r="M160" s="45">
        <f t="shared" si="75"/>
        <v>0</v>
      </c>
      <c r="N160" s="130">
        <f t="shared" si="72"/>
        <v>0</v>
      </c>
      <c r="O160" s="130">
        <f t="shared" si="72"/>
        <v>0</v>
      </c>
      <c r="P160" s="130">
        <f t="shared" si="72"/>
        <v>0</v>
      </c>
      <c r="Q160" s="130">
        <f t="shared" si="72"/>
        <v>0</v>
      </c>
      <c r="R160" s="45">
        <f t="shared" si="76"/>
        <v>0</v>
      </c>
      <c r="S160" s="130">
        <f t="shared" si="73"/>
        <v>0</v>
      </c>
      <c r="T160" s="130">
        <f t="shared" si="73"/>
        <v>0</v>
      </c>
      <c r="U160" s="130">
        <f t="shared" si="73"/>
        <v>0</v>
      </c>
      <c r="V160" s="130">
        <f t="shared" si="73"/>
        <v>0</v>
      </c>
      <c r="W160" s="45">
        <f t="shared" si="77"/>
        <v>0</v>
      </c>
    </row>
    <row r="161" spans="2:23" x14ac:dyDescent="0.3">
      <c r="B161" s="41">
        <f t="shared" si="78"/>
        <v>14</v>
      </c>
      <c r="C161" s="28" t="s">
        <v>13</v>
      </c>
      <c r="D161" s="130">
        <f t="shared" si="70"/>
        <v>0</v>
      </c>
      <c r="E161" s="130">
        <f t="shared" si="70"/>
        <v>0</v>
      </c>
      <c r="F161" s="130">
        <f t="shared" si="70"/>
        <v>0</v>
      </c>
      <c r="G161" s="130">
        <f t="shared" si="70"/>
        <v>0</v>
      </c>
      <c r="H161" s="45">
        <f t="shared" si="74"/>
        <v>0</v>
      </c>
      <c r="I161" s="130">
        <f t="shared" si="71"/>
        <v>0</v>
      </c>
      <c r="J161" s="130">
        <f t="shared" si="71"/>
        <v>0</v>
      </c>
      <c r="K161" s="130">
        <f t="shared" si="71"/>
        <v>0</v>
      </c>
      <c r="L161" s="130">
        <f t="shared" si="71"/>
        <v>0</v>
      </c>
      <c r="M161" s="45">
        <f t="shared" si="75"/>
        <v>0</v>
      </c>
      <c r="N161" s="130">
        <f t="shared" si="72"/>
        <v>0</v>
      </c>
      <c r="O161" s="130">
        <f t="shared" si="72"/>
        <v>0</v>
      </c>
      <c r="P161" s="130">
        <f t="shared" si="72"/>
        <v>0</v>
      </c>
      <c r="Q161" s="130">
        <f t="shared" si="72"/>
        <v>0</v>
      </c>
      <c r="R161" s="45">
        <f t="shared" si="76"/>
        <v>0</v>
      </c>
      <c r="S161" s="130">
        <f t="shared" si="73"/>
        <v>0</v>
      </c>
      <c r="T161" s="130">
        <f t="shared" si="73"/>
        <v>0</v>
      </c>
      <c r="U161" s="130">
        <f t="shared" si="73"/>
        <v>0</v>
      </c>
      <c r="V161" s="130">
        <f t="shared" si="73"/>
        <v>0</v>
      </c>
      <c r="W161" s="45">
        <f t="shared" si="77"/>
        <v>0</v>
      </c>
    </row>
    <row r="162" spans="2:23" x14ac:dyDescent="0.3">
      <c r="B162" s="41">
        <f t="shared" si="78"/>
        <v>15</v>
      </c>
      <c r="C162" s="28" t="s">
        <v>14</v>
      </c>
      <c r="D162" s="130">
        <f t="shared" si="70"/>
        <v>0</v>
      </c>
      <c r="E162" s="130">
        <f t="shared" si="70"/>
        <v>0</v>
      </c>
      <c r="F162" s="130">
        <f t="shared" si="70"/>
        <v>0</v>
      </c>
      <c r="G162" s="130">
        <f t="shared" si="70"/>
        <v>0</v>
      </c>
      <c r="H162" s="45">
        <f t="shared" si="74"/>
        <v>0</v>
      </c>
      <c r="I162" s="130">
        <f t="shared" si="71"/>
        <v>0</v>
      </c>
      <c r="J162" s="130">
        <f t="shared" si="71"/>
        <v>0</v>
      </c>
      <c r="K162" s="130">
        <f t="shared" si="71"/>
        <v>0</v>
      </c>
      <c r="L162" s="130">
        <f t="shared" si="71"/>
        <v>0</v>
      </c>
      <c r="M162" s="45">
        <f t="shared" si="75"/>
        <v>0</v>
      </c>
      <c r="N162" s="130">
        <f t="shared" si="72"/>
        <v>0</v>
      </c>
      <c r="O162" s="130">
        <f t="shared" si="72"/>
        <v>0</v>
      </c>
      <c r="P162" s="130">
        <f t="shared" si="72"/>
        <v>0</v>
      </c>
      <c r="Q162" s="130">
        <f t="shared" si="72"/>
        <v>0</v>
      </c>
      <c r="R162" s="45">
        <f t="shared" si="76"/>
        <v>0</v>
      </c>
      <c r="S162" s="130">
        <f t="shared" si="73"/>
        <v>0</v>
      </c>
      <c r="T162" s="130">
        <f t="shared" si="73"/>
        <v>0</v>
      </c>
      <c r="U162" s="130">
        <f t="shared" si="73"/>
        <v>0</v>
      </c>
      <c r="V162" s="130">
        <f t="shared" si="73"/>
        <v>0</v>
      </c>
      <c r="W162" s="45">
        <f t="shared" si="77"/>
        <v>0</v>
      </c>
    </row>
    <row r="163" spans="2:23" x14ac:dyDescent="0.3">
      <c r="B163" s="41">
        <f t="shared" si="78"/>
        <v>16</v>
      </c>
      <c r="C163" s="28" t="s">
        <v>15</v>
      </c>
      <c r="D163" s="130">
        <f t="shared" si="70"/>
        <v>0</v>
      </c>
      <c r="E163" s="130">
        <f t="shared" si="70"/>
        <v>0</v>
      </c>
      <c r="F163" s="130">
        <f t="shared" si="70"/>
        <v>0</v>
      </c>
      <c r="G163" s="130">
        <f t="shared" si="70"/>
        <v>0</v>
      </c>
      <c r="H163" s="45">
        <f t="shared" si="74"/>
        <v>0</v>
      </c>
      <c r="I163" s="130">
        <f t="shared" si="71"/>
        <v>0</v>
      </c>
      <c r="J163" s="130">
        <f t="shared" si="71"/>
        <v>0</v>
      </c>
      <c r="K163" s="130">
        <f t="shared" si="71"/>
        <v>0</v>
      </c>
      <c r="L163" s="130">
        <f t="shared" si="71"/>
        <v>0</v>
      </c>
      <c r="M163" s="45">
        <f t="shared" si="75"/>
        <v>0</v>
      </c>
      <c r="N163" s="130">
        <f t="shared" si="72"/>
        <v>0</v>
      </c>
      <c r="O163" s="130">
        <f t="shared" si="72"/>
        <v>0</v>
      </c>
      <c r="P163" s="130">
        <f t="shared" si="72"/>
        <v>0</v>
      </c>
      <c r="Q163" s="130">
        <f t="shared" si="72"/>
        <v>0</v>
      </c>
      <c r="R163" s="45">
        <f t="shared" si="76"/>
        <v>0</v>
      </c>
      <c r="S163" s="130">
        <f t="shared" si="73"/>
        <v>0</v>
      </c>
      <c r="T163" s="130">
        <f t="shared" si="73"/>
        <v>0</v>
      </c>
      <c r="U163" s="130">
        <f t="shared" si="73"/>
        <v>0</v>
      </c>
      <c r="V163" s="130">
        <f t="shared" si="73"/>
        <v>0</v>
      </c>
      <c r="W163" s="45">
        <f t="shared" si="77"/>
        <v>0</v>
      </c>
    </row>
    <row r="164" spans="2:23" x14ac:dyDescent="0.3">
      <c r="B164" s="41">
        <f t="shared" si="78"/>
        <v>17</v>
      </c>
      <c r="C164" s="28" t="s">
        <v>16</v>
      </c>
      <c r="D164" s="130">
        <f t="shared" ref="D164:G164" si="79">D56-D111</f>
        <v>3.5392547758593995</v>
      </c>
      <c r="E164" s="130">
        <f t="shared" si="79"/>
        <v>-0.1338592566116</v>
      </c>
      <c r="F164" s="130">
        <f t="shared" si="79"/>
        <v>0</v>
      </c>
      <c r="G164" s="130">
        <f t="shared" si="79"/>
        <v>0</v>
      </c>
      <c r="H164" s="45">
        <f t="shared" si="74"/>
        <v>3.4053955192477994</v>
      </c>
      <c r="I164" s="130">
        <f t="shared" ref="I164:L164" si="80">I56-I111</f>
        <v>3.4053955192477998</v>
      </c>
      <c r="J164" s="130">
        <f t="shared" si="80"/>
        <v>-0.1338592566116</v>
      </c>
      <c r="K164" s="130">
        <f t="shared" si="80"/>
        <v>0</v>
      </c>
      <c r="L164" s="130">
        <f t="shared" si="80"/>
        <v>0</v>
      </c>
      <c r="M164" s="45">
        <f t="shared" si="75"/>
        <v>3.2715362626361997</v>
      </c>
      <c r="N164" s="130">
        <f t="shared" ref="N164:Q164" si="81">N56-N111</f>
        <v>3.2715362626361997</v>
      </c>
      <c r="O164" s="130">
        <f t="shared" si="81"/>
        <v>-0.1338592566116</v>
      </c>
      <c r="P164" s="130">
        <f t="shared" si="81"/>
        <v>0</v>
      </c>
      <c r="Q164" s="130">
        <f t="shared" si="81"/>
        <v>0</v>
      </c>
      <c r="R164" s="45">
        <f t="shared" si="76"/>
        <v>3.1376770060245995</v>
      </c>
      <c r="S164" s="130">
        <f t="shared" ref="S164:V164" si="82">S56-S111</f>
        <v>3.1376770060245995</v>
      </c>
      <c r="T164" s="130">
        <f t="shared" si="82"/>
        <v>-0.1338592566116</v>
      </c>
      <c r="U164" s="130">
        <f t="shared" si="82"/>
        <v>0</v>
      </c>
      <c r="V164" s="130">
        <f t="shared" si="82"/>
        <v>0</v>
      </c>
      <c r="W164" s="45">
        <f t="shared" si="77"/>
        <v>3.0038177494129994</v>
      </c>
    </row>
    <row r="165" spans="2:23" ht="16" x14ac:dyDescent="0.3">
      <c r="B165" s="34"/>
      <c r="C165" s="35" t="s">
        <v>17</v>
      </c>
      <c r="D165" s="36">
        <f t="shared" ref="D165:W165" si="83">SUM(D148:D164)</f>
        <v>74.931068157573151</v>
      </c>
      <c r="E165" s="36">
        <f t="shared" si="83"/>
        <v>-4.5219390073878687</v>
      </c>
      <c r="F165" s="36">
        <f t="shared" si="83"/>
        <v>0</v>
      </c>
      <c r="G165" s="36">
        <f t="shared" si="83"/>
        <v>0</v>
      </c>
      <c r="H165" s="36">
        <f t="shared" si="83"/>
        <v>70.409129150185279</v>
      </c>
      <c r="I165" s="36">
        <f t="shared" si="83"/>
        <v>70.409129150185279</v>
      </c>
      <c r="J165" s="36">
        <f t="shared" si="83"/>
        <v>-4.4562456919878679</v>
      </c>
      <c r="K165" s="36">
        <f t="shared" si="83"/>
        <v>0</v>
      </c>
      <c r="L165" s="36">
        <f t="shared" si="83"/>
        <v>0</v>
      </c>
      <c r="M165" s="36">
        <f t="shared" si="83"/>
        <v>65.952883458197419</v>
      </c>
      <c r="N165" s="36">
        <f t="shared" si="83"/>
        <v>65.952883458197419</v>
      </c>
      <c r="O165" s="36">
        <f t="shared" si="83"/>
        <v>22.568162581889208</v>
      </c>
      <c r="P165" s="36">
        <f t="shared" si="83"/>
        <v>0</v>
      </c>
      <c r="Q165" s="36">
        <f t="shared" si="83"/>
        <v>0</v>
      </c>
      <c r="R165" s="36">
        <f t="shared" si="83"/>
        <v>88.521046040086617</v>
      </c>
      <c r="S165" s="36">
        <f t="shared" si="83"/>
        <v>88.521046040086631</v>
      </c>
      <c r="T165" s="36">
        <f t="shared" si="83"/>
        <v>-5.8746974181107889</v>
      </c>
      <c r="U165" s="36">
        <f t="shared" si="83"/>
        <v>0</v>
      </c>
      <c r="V165" s="36">
        <f t="shared" si="83"/>
        <v>0</v>
      </c>
      <c r="W165" s="36">
        <f t="shared" si="83"/>
        <v>82.646348621975861</v>
      </c>
    </row>
    <row r="166" spans="2:23" x14ac:dyDescent="0.3">
      <c r="B166" s="60"/>
      <c r="C166" s="61"/>
      <c r="D166" s="61"/>
      <c r="E166" s="61"/>
      <c r="F166" s="61"/>
    </row>
  </sheetData>
  <mergeCells count="59">
    <mergeCell ref="B33:G33"/>
    <mergeCell ref="B36:B38"/>
    <mergeCell ref="S10:W10"/>
    <mergeCell ref="D11:H11"/>
    <mergeCell ref="I11:M11"/>
    <mergeCell ref="N11:R11"/>
    <mergeCell ref="S11:W11"/>
    <mergeCell ref="B10:B12"/>
    <mergeCell ref="C10:C12"/>
    <mergeCell ref="D10:H10"/>
    <mergeCell ref="I10:M10"/>
    <mergeCell ref="N10:R10"/>
    <mergeCell ref="C36:C38"/>
    <mergeCell ref="D36:H36"/>
    <mergeCell ref="N36:R36"/>
    <mergeCell ref="S36:W36"/>
    <mergeCell ref="D37:H37"/>
    <mergeCell ref="N37:R37"/>
    <mergeCell ref="S37:W37"/>
    <mergeCell ref="B64:B66"/>
    <mergeCell ref="C64:C66"/>
    <mergeCell ref="D64:H64"/>
    <mergeCell ref="I64:M64"/>
    <mergeCell ref="N64:R64"/>
    <mergeCell ref="S64:W64"/>
    <mergeCell ref="D65:H65"/>
    <mergeCell ref="I65:M65"/>
    <mergeCell ref="N65:R65"/>
    <mergeCell ref="S65:W65"/>
    <mergeCell ref="S91:W91"/>
    <mergeCell ref="D92:H92"/>
    <mergeCell ref="I92:M92"/>
    <mergeCell ref="N92:R92"/>
    <mergeCell ref="S92:W92"/>
    <mergeCell ref="B91:B93"/>
    <mergeCell ref="C91:C93"/>
    <mergeCell ref="D91:H91"/>
    <mergeCell ref="I91:M91"/>
    <mergeCell ref="N91:R91"/>
    <mergeCell ref="S118:W118"/>
    <mergeCell ref="D119:H119"/>
    <mergeCell ref="I119:M119"/>
    <mergeCell ref="N119:R119"/>
    <mergeCell ref="S119:W119"/>
    <mergeCell ref="B118:B120"/>
    <mergeCell ref="C118:C120"/>
    <mergeCell ref="D118:H118"/>
    <mergeCell ref="I118:M118"/>
    <mergeCell ref="N118:R118"/>
    <mergeCell ref="S144:W144"/>
    <mergeCell ref="D145:H145"/>
    <mergeCell ref="I145:M145"/>
    <mergeCell ref="N145:R145"/>
    <mergeCell ref="S145:W145"/>
    <mergeCell ref="B144:B146"/>
    <mergeCell ref="C144:C146"/>
    <mergeCell ref="D144:H144"/>
    <mergeCell ref="I144:M144"/>
    <mergeCell ref="N144:R144"/>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27" man="1"/>
    <brk id="114" max="2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88"/>
  <sheetViews>
    <sheetView showGridLines="0" view="pageBreakPreview" topLeftCell="C60" zoomScale="68" zoomScaleNormal="68" zoomScaleSheetLayoutView="68" workbookViewId="0">
      <selection activeCell="C87" sqref="C87"/>
    </sheetView>
  </sheetViews>
  <sheetFormatPr defaultColWidth="9.08984375" defaultRowHeight="14" x14ac:dyDescent="0.3"/>
  <cols>
    <col min="1" max="1" width="4.08984375" style="15" customWidth="1"/>
    <col min="2" max="2" width="6.36328125" style="15" customWidth="1"/>
    <col min="3" max="3" width="48.90625" style="15" bestFit="1"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110</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135">
        <f>'SHP(N)'!D16+'Bhira(N)'!D16+'Koyna(N)'!D16+'Tilhari(N)'!D16</f>
        <v>0</v>
      </c>
      <c r="E16" s="135">
        <f>'SHP(N)'!E16+'Bhira(N)'!E16+'Koyna(N)'!E16+'Tilhari(N)'!E16</f>
        <v>0</v>
      </c>
      <c r="F16" s="135">
        <f>'SHP(N)'!F16+'Bhira(N)'!F16+'Koyna(N)'!F16+'Tilhari(N)'!F16</f>
        <v>0</v>
      </c>
      <c r="G16" s="67"/>
      <c r="H16" s="29">
        <f>D16+E16-F16-G16</f>
        <v>0</v>
      </c>
      <c r="I16" s="30">
        <f>H16</f>
        <v>0</v>
      </c>
      <c r="J16" s="135">
        <f>'SHP(N)'!J16+'Bhira(N)'!J16+'Koyna(N)'!J16+'Tilhari(N)'!J16</f>
        <v>0</v>
      </c>
      <c r="K16" s="135">
        <f>'SHP(N)'!K16+'Bhira(N)'!K16+'Koyna(N)'!K16+'Tilhari(N)'!K16</f>
        <v>0</v>
      </c>
      <c r="L16" s="67"/>
      <c r="M16" s="30">
        <f>I16+J16-K16-L16</f>
        <v>0</v>
      </c>
      <c r="N16" s="68">
        <f>M16</f>
        <v>0</v>
      </c>
      <c r="O16" s="135">
        <f>'SHP(N)'!O16+'Bhira(N)'!O16+'Koyna(N)'!O16+'Tilhari(N)'!O16</f>
        <v>0</v>
      </c>
      <c r="P16" s="135">
        <f>'SHP(N)'!P16+'Bhira(N)'!P16+'Koyna(N)'!P16+'Tilhari(N)'!P16</f>
        <v>0</v>
      </c>
      <c r="Q16" s="67"/>
      <c r="R16" s="69">
        <f>N16+O16-P16-Q16</f>
        <v>0</v>
      </c>
      <c r="S16" s="69">
        <f>R16</f>
        <v>0</v>
      </c>
      <c r="T16" s="135">
        <f>'SHP(N)'!T16+'Bhira(N)'!T16+'Koyna(N)'!T16+'Tilhari(N)'!T16</f>
        <v>0</v>
      </c>
      <c r="U16" s="135">
        <f>'SHP(N)'!U16+'Bhira(N)'!U16+'Koyna(N)'!U16+'Tilhari(N)'!U16</f>
        <v>0</v>
      </c>
      <c r="V16" s="67"/>
      <c r="W16" s="69">
        <f>S16+T16-U16-V16</f>
        <v>0</v>
      </c>
      <c r="X16" s="69">
        <f>W16</f>
        <v>0</v>
      </c>
      <c r="Y16" s="135">
        <f>'SHP(N)'!Y16+'Bhira(N)'!Y16+'Koyna(N)'!Y16+'Tilhari(N)'!Y16</f>
        <v>0</v>
      </c>
      <c r="Z16" s="135">
        <f>'SHP(N)'!Z16+'Bhira(N)'!Z16+'Koyna(N)'!Z16+'Tilhari(N)'!Z16</f>
        <v>0</v>
      </c>
      <c r="AA16" s="67"/>
      <c r="AB16" s="69">
        <f>X16+Y16-Z16-AA16</f>
        <v>0</v>
      </c>
    </row>
    <row r="17" spans="2:28" s="16" customFormat="1" x14ac:dyDescent="0.3">
      <c r="B17" s="27">
        <f>B16+1</f>
        <v>2</v>
      </c>
      <c r="C17" s="28" t="s">
        <v>1</v>
      </c>
      <c r="D17" s="135">
        <f>'SHP(N)'!D17+'Bhira(N)'!D17+'Koyna(N)'!D17+'Tilhari(N)'!D17</f>
        <v>0</v>
      </c>
      <c r="E17" s="135">
        <f>'SHP(N)'!E17+'Bhira(N)'!E17+'Koyna(N)'!E17+'Tilhari(N)'!E17</f>
        <v>0</v>
      </c>
      <c r="F17" s="135">
        <f>'SHP(N)'!F17+'Bhira(N)'!F17+'Koyna(N)'!F17+'Tilhari(N)'!F17</f>
        <v>0</v>
      </c>
      <c r="G17" s="67"/>
      <c r="H17" s="29">
        <f t="shared" ref="H17:H32" si="0">D17+E17-F17-G17</f>
        <v>0</v>
      </c>
      <c r="I17" s="30">
        <f t="shared" ref="I17:I32" si="1">H17</f>
        <v>0</v>
      </c>
      <c r="J17" s="135">
        <f>'SHP(N)'!J17+'Bhira(N)'!J17+'Koyna(N)'!J17+'Tilhari(N)'!J17</f>
        <v>0</v>
      </c>
      <c r="K17" s="135">
        <f>'SHP(N)'!K17+'Bhira(N)'!K17+'Koyna(N)'!K17+'Tilhari(N)'!K17</f>
        <v>0</v>
      </c>
      <c r="L17" s="67"/>
      <c r="M17" s="30">
        <f t="shared" ref="M17:M32" si="2">I17+J17-K17-L17</f>
        <v>0</v>
      </c>
      <c r="N17" s="68">
        <f t="shared" ref="N17:N32" si="3">M17</f>
        <v>0</v>
      </c>
      <c r="O17" s="135">
        <f>'SHP(N)'!O17+'Bhira(N)'!O17+'Koyna(N)'!O17+'Tilhari(N)'!O17</f>
        <v>0</v>
      </c>
      <c r="P17" s="135">
        <f>'SHP(N)'!P17+'Bhira(N)'!P17+'Koyna(N)'!P17+'Tilhari(N)'!P17</f>
        <v>0</v>
      </c>
      <c r="Q17" s="67"/>
      <c r="R17" s="69">
        <f t="shared" ref="R17:R32" si="4">N17+O17-P17-Q17</f>
        <v>0</v>
      </c>
      <c r="S17" s="69">
        <f t="shared" ref="S17:S32" si="5">R17</f>
        <v>0</v>
      </c>
      <c r="T17" s="135">
        <f>'SHP(N)'!T17+'Bhira(N)'!T17+'Koyna(N)'!T17+'Tilhari(N)'!T17</f>
        <v>0</v>
      </c>
      <c r="U17" s="135">
        <f>'SHP(N)'!U17+'Bhira(N)'!U17+'Koyna(N)'!U17+'Tilhari(N)'!U17</f>
        <v>0</v>
      </c>
      <c r="V17" s="67"/>
      <c r="W17" s="69">
        <f t="shared" ref="W17:W32" si="6">S17+T17-U17-V17</f>
        <v>0</v>
      </c>
      <c r="X17" s="69">
        <f t="shared" ref="X17:X32" si="7">W17</f>
        <v>0</v>
      </c>
      <c r="Y17" s="135">
        <f>'SHP(N)'!Y17+'Bhira(N)'!Y17+'Koyna(N)'!Y17+'Tilhari(N)'!Y17</f>
        <v>0</v>
      </c>
      <c r="Z17" s="135">
        <f>'SHP(N)'!Z17+'Bhira(N)'!Z17+'Koyna(N)'!Z17+'Tilhari(N)'!Z17</f>
        <v>0</v>
      </c>
      <c r="AA17" s="67"/>
      <c r="AB17" s="69">
        <f t="shared" ref="AB17:AB32" si="8">X17+Y17-Z17-AA17</f>
        <v>0</v>
      </c>
    </row>
    <row r="18" spans="2:28" x14ac:dyDescent="0.3">
      <c r="B18" s="27">
        <f t="shared" ref="B18:B32" si="9">B17+1</f>
        <v>3</v>
      </c>
      <c r="C18" s="28" t="s">
        <v>2</v>
      </c>
      <c r="D18" s="135">
        <f>'SHP(N)'!D18+'Bhira(N)'!D18+'Koyna(N)'!D18+'Tilhari(N)'!D18</f>
        <v>0</v>
      </c>
      <c r="E18" s="135">
        <f>'SHP(N)'!E18+'Bhira(N)'!E18+'Koyna(N)'!E18+'Tilhari(N)'!E18</f>
        <v>0.41666666666666663</v>
      </c>
      <c r="F18" s="135">
        <f>'SHP(N)'!F18+'Bhira(N)'!F18+'Koyna(N)'!F18+'Tilhari(N)'!F18</f>
        <v>0</v>
      </c>
      <c r="G18" s="72"/>
      <c r="H18" s="29">
        <f t="shared" si="0"/>
        <v>0.41666666666666663</v>
      </c>
      <c r="I18" s="30">
        <f t="shared" si="1"/>
        <v>0.41666666666666663</v>
      </c>
      <c r="J18" s="135">
        <f>'SHP(N)'!J18+'Bhira(N)'!J18+'Koyna(N)'!J18+'Tilhari(N)'!J18</f>
        <v>0.625</v>
      </c>
      <c r="K18" s="135">
        <f>'SHP(N)'!K18+'Bhira(N)'!K18+'Koyna(N)'!K18+'Tilhari(N)'!K18</f>
        <v>0</v>
      </c>
      <c r="L18" s="72"/>
      <c r="M18" s="30">
        <f t="shared" si="2"/>
        <v>1.0416666666666665</v>
      </c>
      <c r="N18" s="68">
        <f t="shared" si="3"/>
        <v>1.0416666666666665</v>
      </c>
      <c r="O18" s="135">
        <f>'SHP(N)'!O18+'Bhira(N)'!O18+'Koyna(N)'!O18+'Tilhari(N)'!O18</f>
        <v>0</v>
      </c>
      <c r="P18" s="135">
        <f>'SHP(N)'!P18+'Bhira(N)'!P18+'Koyna(N)'!P18+'Tilhari(N)'!P18</f>
        <v>0</v>
      </c>
      <c r="Q18" s="72"/>
      <c r="R18" s="69">
        <f t="shared" si="4"/>
        <v>1.0416666666666665</v>
      </c>
      <c r="S18" s="69">
        <f t="shared" si="5"/>
        <v>1.0416666666666665</v>
      </c>
      <c r="T18" s="135">
        <f>'SHP(N)'!T18+'Bhira(N)'!T18+'Koyna(N)'!T18+'Tilhari(N)'!T18</f>
        <v>0</v>
      </c>
      <c r="U18" s="135">
        <f>'SHP(N)'!U18+'Bhira(N)'!U18+'Koyna(N)'!U18+'Tilhari(N)'!U18</f>
        <v>0</v>
      </c>
      <c r="V18" s="72"/>
      <c r="W18" s="69">
        <f t="shared" si="6"/>
        <v>1.0416666666666665</v>
      </c>
      <c r="X18" s="69">
        <f t="shared" si="7"/>
        <v>1.0416666666666665</v>
      </c>
      <c r="Y18" s="135">
        <f>'SHP(N)'!Y18+'Bhira(N)'!Y18+'Koyna(N)'!Y18+'Tilhari(N)'!Y18</f>
        <v>0</v>
      </c>
      <c r="Z18" s="135">
        <f>'SHP(N)'!Z18+'Bhira(N)'!Z18+'Koyna(N)'!Z18+'Tilhari(N)'!Z18</f>
        <v>0</v>
      </c>
      <c r="AA18" s="72"/>
      <c r="AB18" s="69">
        <f t="shared" si="8"/>
        <v>1.0416666666666665</v>
      </c>
    </row>
    <row r="19" spans="2:28" x14ac:dyDescent="0.3">
      <c r="B19" s="27">
        <f t="shared" si="9"/>
        <v>4</v>
      </c>
      <c r="C19" s="28" t="s">
        <v>3</v>
      </c>
      <c r="D19" s="135">
        <f>'SHP(N)'!D19+'Bhira(N)'!D19+'Koyna(N)'!D19+'Tilhari(N)'!D19</f>
        <v>0</v>
      </c>
      <c r="E19" s="135">
        <f>'SHP(N)'!E19+'Bhira(N)'!E19+'Koyna(N)'!E19+'Tilhari(N)'!E19</f>
        <v>0</v>
      </c>
      <c r="F19" s="135">
        <f>'SHP(N)'!F19+'Bhira(N)'!F19+'Koyna(N)'!F19+'Tilhari(N)'!F19</f>
        <v>0</v>
      </c>
      <c r="G19" s="67"/>
      <c r="H19" s="29">
        <f t="shared" si="0"/>
        <v>0</v>
      </c>
      <c r="I19" s="30">
        <f t="shared" si="1"/>
        <v>0</v>
      </c>
      <c r="J19" s="135">
        <f>'SHP(N)'!J19+'Bhira(N)'!J19+'Koyna(N)'!J19+'Tilhari(N)'!J19</f>
        <v>0</v>
      </c>
      <c r="K19" s="135">
        <f>'SHP(N)'!K19+'Bhira(N)'!K19+'Koyna(N)'!K19+'Tilhari(N)'!K19</f>
        <v>0</v>
      </c>
      <c r="L19" s="67"/>
      <c r="M19" s="30">
        <f t="shared" si="2"/>
        <v>0</v>
      </c>
      <c r="N19" s="68">
        <f t="shared" si="3"/>
        <v>0</v>
      </c>
      <c r="O19" s="135">
        <f>'SHP(N)'!O19+'Bhira(N)'!O19+'Koyna(N)'!O19+'Tilhari(N)'!O19</f>
        <v>0</v>
      </c>
      <c r="P19" s="135">
        <f>'SHP(N)'!P19+'Bhira(N)'!P19+'Koyna(N)'!P19+'Tilhari(N)'!P19</f>
        <v>0</v>
      </c>
      <c r="Q19" s="67"/>
      <c r="R19" s="69">
        <f t="shared" si="4"/>
        <v>0</v>
      </c>
      <c r="S19" s="69">
        <f t="shared" si="5"/>
        <v>0</v>
      </c>
      <c r="T19" s="135">
        <f>'SHP(N)'!T19+'Bhira(N)'!T19+'Koyna(N)'!T19+'Tilhari(N)'!T19</f>
        <v>0</v>
      </c>
      <c r="U19" s="135">
        <f>'SHP(N)'!U19+'Bhira(N)'!U19+'Koyna(N)'!U19+'Tilhari(N)'!U19</f>
        <v>0</v>
      </c>
      <c r="V19" s="67"/>
      <c r="W19" s="69">
        <f t="shared" si="6"/>
        <v>0</v>
      </c>
      <c r="X19" s="69">
        <f t="shared" si="7"/>
        <v>0</v>
      </c>
      <c r="Y19" s="135">
        <f>'SHP(N)'!Y19+'Bhira(N)'!Y19+'Koyna(N)'!Y19+'Tilhari(N)'!Y19</f>
        <v>0</v>
      </c>
      <c r="Z19" s="135">
        <f>'SHP(N)'!Z19+'Bhira(N)'!Z19+'Koyna(N)'!Z19+'Tilhari(N)'!Z19</f>
        <v>0</v>
      </c>
      <c r="AA19" s="67"/>
      <c r="AB19" s="69">
        <f t="shared" si="8"/>
        <v>0</v>
      </c>
    </row>
    <row r="20" spans="2:28" x14ac:dyDescent="0.3">
      <c r="B20" s="27">
        <f t="shared" si="9"/>
        <v>5</v>
      </c>
      <c r="C20" s="28" t="s">
        <v>4</v>
      </c>
      <c r="D20" s="135">
        <f>'SHP(N)'!D20+'Bhira(N)'!D20+'Koyna(N)'!D20+'Tilhari(N)'!D20</f>
        <v>0</v>
      </c>
      <c r="E20" s="135">
        <f>'SHP(N)'!E20+'Bhira(N)'!E20+'Koyna(N)'!E20+'Tilhari(N)'!E20</f>
        <v>13.186666666666667</v>
      </c>
      <c r="F20" s="135">
        <f>'SHP(N)'!F20+'Bhira(N)'!F20+'Koyna(N)'!F20+'Tilhari(N)'!F20</f>
        <v>0</v>
      </c>
      <c r="G20" s="67"/>
      <c r="H20" s="29">
        <f t="shared" si="0"/>
        <v>13.186666666666667</v>
      </c>
      <c r="I20" s="30">
        <f t="shared" si="1"/>
        <v>13.186666666666667</v>
      </c>
      <c r="J20" s="135">
        <f>'SHP(N)'!J20+'Bhira(N)'!J20+'Koyna(N)'!J20+'Tilhari(N)'!J20</f>
        <v>3.5625</v>
      </c>
      <c r="K20" s="135">
        <f>'SHP(N)'!K20+'Bhira(N)'!K20+'Koyna(N)'!K20+'Tilhari(N)'!K20</f>
        <v>0</v>
      </c>
      <c r="L20" s="67"/>
      <c r="M20" s="30">
        <f t="shared" si="2"/>
        <v>16.749166666666667</v>
      </c>
      <c r="N20" s="68">
        <f t="shared" si="3"/>
        <v>16.749166666666667</v>
      </c>
      <c r="O20" s="135">
        <f>'SHP(N)'!O20+'Bhira(N)'!O20+'Koyna(N)'!O20+'Tilhari(N)'!O20</f>
        <v>0</v>
      </c>
      <c r="P20" s="135">
        <f>'SHP(N)'!P20+'Bhira(N)'!P20+'Koyna(N)'!P20+'Tilhari(N)'!P20</f>
        <v>0</v>
      </c>
      <c r="Q20" s="67"/>
      <c r="R20" s="69">
        <f t="shared" si="4"/>
        <v>16.749166666666667</v>
      </c>
      <c r="S20" s="69">
        <f t="shared" si="5"/>
        <v>16.749166666666667</v>
      </c>
      <c r="T20" s="135">
        <f>'SHP(N)'!T20+'Bhira(N)'!T20+'Koyna(N)'!T20+'Tilhari(N)'!T20</f>
        <v>0</v>
      </c>
      <c r="U20" s="135">
        <f>'SHP(N)'!U20+'Bhira(N)'!U20+'Koyna(N)'!U20+'Tilhari(N)'!U20</f>
        <v>0</v>
      </c>
      <c r="V20" s="67"/>
      <c r="W20" s="69">
        <f t="shared" si="6"/>
        <v>16.749166666666667</v>
      </c>
      <c r="X20" s="69">
        <f t="shared" si="7"/>
        <v>16.749166666666667</v>
      </c>
      <c r="Y20" s="135">
        <f>'SHP(N)'!Y20+'Bhira(N)'!Y20+'Koyna(N)'!Y20+'Tilhari(N)'!Y20</f>
        <v>0</v>
      </c>
      <c r="Z20" s="135">
        <f>'SHP(N)'!Z20+'Bhira(N)'!Z20+'Koyna(N)'!Z20+'Tilhari(N)'!Z20</f>
        <v>0</v>
      </c>
      <c r="AA20" s="67"/>
      <c r="AB20" s="69">
        <f t="shared" si="8"/>
        <v>16.749166666666667</v>
      </c>
    </row>
    <row r="21" spans="2:28" x14ac:dyDescent="0.3">
      <c r="B21" s="27">
        <f t="shared" si="9"/>
        <v>6</v>
      </c>
      <c r="C21" s="28" t="s">
        <v>5</v>
      </c>
      <c r="D21" s="135">
        <f>'SHP(N)'!D21+'Bhira(N)'!D21+'Koyna(N)'!D21+'Tilhari(N)'!D21</f>
        <v>0</v>
      </c>
      <c r="E21" s="135">
        <f>'SHP(N)'!E21+'Bhira(N)'!E21+'Koyna(N)'!E21+'Tilhari(N)'!E21</f>
        <v>52.874983333333333</v>
      </c>
      <c r="F21" s="135">
        <f>'SHP(N)'!F21+'Bhira(N)'!F21+'Koyna(N)'!F21+'Tilhari(N)'!F21</f>
        <v>0</v>
      </c>
      <c r="G21" s="67"/>
      <c r="H21" s="29">
        <f t="shared" si="0"/>
        <v>52.874983333333333</v>
      </c>
      <c r="I21" s="30">
        <f t="shared" si="1"/>
        <v>52.874983333333333</v>
      </c>
      <c r="J21" s="135">
        <f>'SHP(N)'!J21+'Bhira(N)'!J21+'Koyna(N)'!J21+'Tilhari(N)'!J21</f>
        <v>49.38</v>
      </c>
      <c r="K21" s="135">
        <f>'SHP(N)'!K21+'Bhira(N)'!K21+'Koyna(N)'!K21+'Tilhari(N)'!K21</f>
        <v>0</v>
      </c>
      <c r="L21" s="67"/>
      <c r="M21" s="30">
        <f t="shared" si="2"/>
        <v>102.25498333333334</v>
      </c>
      <c r="N21" s="68">
        <f t="shared" si="3"/>
        <v>102.25498333333334</v>
      </c>
      <c r="O21" s="135">
        <f>'SHP(N)'!O21+'Bhira(N)'!O21+'Koyna(N)'!O21+'Tilhari(N)'!O21</f>
        <v>86.22</v>
      </c>
      <c r="P21" s="135">
        <f>'SHP(N)'!P21+'Bhira(N)'!P21+'Koyna(N)'!P21+'Tilhari(N)'!P21</f>
        <v>0</v>
      </c>
      <c r="Q21" s="67"/>
      <c r="R21" s="69">
        <f t="shared" si="4"/>
        <v>188.47498333333334</v>
      </c>
      <c r="S21" s="69">
        <f t="shared" si="5"/>
        <v>188.47498333333334</v>
      </c>
      <c r="T21" s="135">
        <f>'SHP(N)'!T21+'Bhira(N)'!T21+'Koyna(N)'!T21+'Tilhari(N)'!T21</f>
        <v>53.993333333333332</v>
      </c>
      <c r="U21" s="135">
        <f>'SHP(N)'!U21+'Bhira(N)'!U21+'Koyna(N)'!U21+'Tilhari(N)'!U21</f>
        <v>0</v>
      </c>
      <c r="V21" s="67"/>
      <c r="W21" s="69">
        <f t="shared" si="6"/>
        <v>242.46831666666668</v>
      </c>
      <c r="X21" s="69">
        <f t="shared" si="7"/>
        <v>242.46831666666668</v>
      </c>
      <c r="Y21" s="135">
        <f>'SHP(N)'!Y21+'Bhira(N)'!Y21+'Koyna(N)'!Y21+'Tilhari(N)'!Y21</f>
        <v>90.43</v>
      </c>
      <c r="Z21" s="135">
        <f>'SHP(N)'!Z21+'Bhira(N)'!Z21+'Koyna(N)'!Z21+'Tilhari(N)'!Z21</f>
        <v>0</v>
      </c>
      <c r="AA21" s="67"/>
      <c r="AB21" s="69">
        <f t="shared" si="8"/>
        <v>332.89831666666669</v>
      </c>
    </row>
    <row r="22" spans="2:28" x14ac:dyDescent="0.3">
      <c r="B22" s="27">
        <f t="shared" si="9"/>
        <v>7</v>
      </c>
      <c r="C22" s="28" t="s">
        <v>6</v>
      </c>
      <c r="D22" s="135">
        <f>'SHP(N)'!D22+'Bhira(N)'!D22+'Koyna(N)'!D22+'Tilhari(N)'!D22</f>
        <v>0</v>
      </c>
      <c r="E22" s="135">
        <f>'SHP(N)'!E22+'Bhira(N)'!E22+'Koyna(N)'!E22+'Tilhari(N)'!E22</f>
        <v>0.41666666666666663</v>
      </c>
      <c r="F22" s="135">
        <f>'SHP(N)'!F22+'Bhira(N)'!F22+'Koyna(N)'!F22+'Tilhari(N)'!F22</f>
        <v>0</v>
      </c>
      <c r="G22" s="74"/>
      <c r="H22" s="29">
        <f t="shared" si="0"/>
        <v>0.41666666666666663</v>
      </c>
      <c r="I22" s="30">
        <f t="shared" si="1"/>
        <v>0.41666666666666663</v>
      </c>
      <c r="J22" s="135">
        <f>'SHP(N)'!J22+'Bhira(N)'!J22+'Koyna(N)'!J22+'Tilhari(N)'!J22</f>
        <v>0</v>
      </c>
      <c r="K22" s="135">
        <f>'SHP(N)'!K22+'Bhira(N)'!K22+'Koyna(N)'!K22+'Tilhari(N)'!K22</f>
        <v>0</v>
      </c>
      <c r="L22" s="74"/>
      <c r="M22" s="30">
        <f t="shared" si="2"/>
        <v>0.41666666666666663</v>
      </c>
      <c r="N22" s="68">
        <f t="shared" si="3"/>
        <v>0.41666666666666663</v>
      </c>
      <c r="O22" s="135">
        <f>'SHP(N)'!O22+'Bhira(N)'!O22+'Koyna(N)'!O22+'Tilhari(N)'!O22</f>
        <v>0.25</v>
      </c>
      <c r="P22" s="135">
        <f>'SHP(N)'!P22+'Bhira(N)'!P22+'Koyna(N)'!P22+'Tilhari(N)'!P22</f>
        <v>0</v>
      </c>
      <c r="Q22" s="74"/>
      <c r="R22" s="69">
        <f t="shared" si="4"/>
        <v>0.66666666666666663</v>
      </c>
      <c r="S22" s="69">
        <f t="shared" si="5"/>
        <v>0.66666666666666663</v>
      </c>
      <c r="T22" s="135">
        <f>'SHP(N)'!T22+'Bhira(N)'!T22+'Koyna(N)'!T22+'Tilhari(N)'!T22</f>
        <v>0</v>
      </c>
      <c r="U22" s="135">
        <f>'SHP(N)'!U22+'Bhira(N)'!U22+'Koyna(N)'!U22+'Tilhari(N)'!U22</f>
        <v>0</v>
      </c>
      <c r="V22" s="74"/>
      <c r="W22" s="69">
        <f t="shared" si="6"/>
        <v>0.66666666666666663</v>
      </c>
      <c r="X22" s="69">
        <f t="shared" si="7"/>
        <v>0.66666666666666663</v>
      </c>
      <c r="Y22" s="135">
        <f>'SHP(N)'!Y22+'Bhira(N)'!Y22+'Koyna(N)'!Y22+'Tilhari(N)'!Y22</f>
        <v>0</v>
      </c>
      <c r="Z22" s="135">
        <f>'SHP(N)'!Z22+'Bhira(N)'!Z22+'Koyna(N)'!Z22+'Tilhari(N)'!Z22</f>
        <v>0</v>
      </c>
      <c r="AA22" s="74"/>
      <c r="AB22" s="69">
        <f t="shared" si="8"/>
        <v>0.66666666666666663</v>
      </c>
    </row>
    <row r="23" spans="2:28" x14ac:dyDescent="0.3">
      <c r="B23" s="27">
        <f t="shared" si="9"/>
        <v>8</v>
      </c>
      <c r="C23" s="28" t="s">
        <v>7</v>
      </c>
      <c r="D23" s="135">
        <f>'SHP(N)'!D23+'Bhira(N)'!D23+'Koyna(N)'!D23+'Tilhari(N)'!D23</f>
        <v>0</v>
      </c>
      <c r="E23" s="135">
        <f>'SHP(N)'!E23+'Bhira(N)'!E23+'Koyna(N)'!E23+'Tilhari(N)'!E23</f>
        <v>0</v>
      </c>
      <c r="F23" s="135">
        <f>'SHP(N)'!F23+'Bhira(N)'!F23+'Koyna(N)'!F23+'Tilhari(N)'!F23</f>
        <v>0</v>
      </c>
      <c r="G23" s="74"/>
      <c r="H23" s="29">
        <f t="shared" si="0"/>
        <v>0</v>
      </c>
      <c r="I23" s="30">
        <f t="shared" si="1"/>
        <v>0</v>
      </c>
      <c r="J23" s="135">
        <f>'SHP(N)'!J23+'Bhira(N)'!J23+'Koyna(N)'!J23+'Tilhari(N)'!J23</f>
        <v>0</v>
      </c>
      <c r="K23" s="135">
        <f>'SHP(N)'!K23+'Bhira(N)'!K23+'Koyna(N)'!K23+'Tilhari(N)'!K23</f>
        <v>0</v>
      </c>
      <c r="L23" s="74"/>
      <c r="M23" s="30">
        <f t="shared" si="2"/>
        <v>0</v>
      </c>
      <c r="N23" s="68">
        <f t="shared" si="3"/>
        <v>0</v>
      </c>
      <c r="O23" s="135">
        <f>'SHP(N)'!O23+'Bhira(N)'!O23+'Koyna(N)'!O23+'Tilhari(N)'!O23</f>
        <v>0</v>
      </c>
      <c r="P23" s="135">
        <f>'SHP(N)'!P23+'Bhira(N)'!P23+'Koyna(N)'!P23+'Tilhari(N)'!P23</f>
        <v>0</v>
      </c>
      <c r="Q23" s="74"/>
      <c r="R23" s="69">
        <f t="shared" si="4"/>
        <v>0</v>
      </c>
      <c r="S23" s="69">
        <f t="shared" si="5"/>
        <v>0</v>
      </c>
      <c r="T23" s="135">
        <f>'SHP(N)'!T23+'Bhira(N)'!T23+'Koyna(N)'!T23+'Tilhari(N)'!T23</f>
        <v>0</v>
      </c>
      <c r="U23" s="135">
        <f>'SHP(N)'!U23+'Bhira(N)'!U23+'Koyna(N)'!U23+'Tilhari(N)'!U23</f>
        <v>0</v>
      </c>
      <c r="V23" s="74"/>
      <c r="W23" s="69">
        <f t="shared" si="6"/>
        <v>0</v>
      </c>
      <c r="X23" s="69">
        <f t="shared" si="7"/>
        <v>0</v>
      </c>
      <c r="Y23" s="135">
        <f>'SHP(N)'!Y23+'Bhira(N)'!Y23+'Koyna(N)'!Y23+'Tilhari(N)'!Y23</f>
        <v>0</v>
      </c>
      <c r="Z23" s="135">
        <f>'SHP(N)'!Z23+'Bhira(N)'!Z23+'Koyna(N)'!Z23+'Tilhari(N)'!Z23</f>
        <v>0</v>
      </c>
      <c r="AA23" s="74"/>
      <c r="AB23" s="69">
        <f t="shared" si="8"/>
        <v>0</v>
      </c>
    </row>
    <row r="24" spans="2:28" x14ac:dyDescent="0.3">
      <c r="B24" s="27">
        <f t="shared" si="9"/>
        <v>9</v>
      </c>
      <c r="C24" s="28" t="s">
        <v>8</v>
      </c>
      <c r="D24" s="135">
        <f>'SHP(N)'!D24+'Bhira(N)'!D24+'Koyna(N)'!D24+'Tilhari(N)'!D24</f>
        <v>0</v>
      </c>
      <c r="E24" s="135">
        <f>'SHP(N)'!E24+'Bhira(N)'!E24+'Koyna(N)'!E24+'Tilhari(N)'!E24</f>
        <v>0</v>
      </c>
      <c r="F24" s="135">
        <f>'SHP(N)'!F24+'Bhira(N)'!F24+'Koyna(N)'!F24+'Tilhari(N)'!F24</f>
        <v>0</v>
      </c>
      <c r="G24" s="74"/>
      <c r="H24" s="29">
        <f t="shared" si="0"/>
        <v>0</v>
      </c>
      <c r="I24" s="30">
        <f t="shared" si="1"/>
        <v>0</v>
      </c>
      <c r="J24" s="135">
        <f>'SHP(N)'!J24+'Bhira(N)'!J24+'Koyna(N)'!J24+'Tilhari(N)'!J24</f>
        <v>4.2125000000000004</v>
      </c>
      <c r="K24" s="135">
        <f>'SHP(N)'!K24+'Bhira(N)'!K24+'Koyna(N)'!K24+'Tilhari(N)'!K24</f>
        <v>0</v>
      </c>
      <c r="L24" s="74"/>
      <c r="M24" s="30">
        <f t="shared" si="2"/>
        <v>4.2125000000000004</v>
      </c>
      <c r="N24" s="68">
        <f t="shared" si="3"/>
        <v>4.2125000000000004</v>
      </c>
      <c r="O24" s="135">
        <f>'SHP(N)'!O24+'Bhira(N)'!O24+'Koyna(N)'!O24+'Tilhari(N)'!O24</f>
        <v>0.25</v>
      </c>
      <c r="P24" s="135">
        <f>'SHP(N)'!P24+'Bhira(N)'!P24+'Koyna(N)'!P24+'Tilhari(N)'!P24</f>
        <v>0</v>
      </c>
      <c r="Q24" s="74"/>
      <c r="R24" s="69">
        <f t="shared" si="4"/>
        <v>4.4625000000000004</v>
      </c>
      <c r="S24" s="69">
        <f t="shared" si="5"/>
        <v>4.4625000000000004</v>
      </c>
      <c r="T24" s="135">
        <f>'SHP(N)'!T24+'Bhira(N)'!T24+'Koyna(N)'!T24+'Tilhari(N)'!T24</f>
        <v>0</v>
      </c>
      <c r="U24" s="135">
        <f>'SHP(N)'!U24+'Bhira(N)'!U24+'Koyna(N)'!U24+'Tilhari(N)'!U24</f>
        <v>0</v>
      </c>
      <c r="V24" s="74"/>
      <c r="W24" s="69">
        <f t="shared" si="6"/>
        <v>4.4625000000000004</v>
      </c>
      <c r="X24" s="69">
        <f t="shared" si="7"/>
        <v>4.4625000000000004</v>
      </c>
      <c r="Y24" s="135">
        <f>'SHP(N)'!Y24+'Bhira(N)'!Y24+'Koyna(N)'!Y24+'Tilhari(N)'!Y24</f>
        <v>0</v>
      </c>
      <c r="Z24" s="135">
        <f>'SHP(N)'!Z24+'Bhira(N)'!Z24+'Koyna(N)'!Z24+'Tilhari(N)'!Z24</f>
        <v>0</v>
      </c>
      <c r="AA24" s="74"/>
      <c r="AB24" s="69">
        <f t="shared" si="8"/>
        <v>4.4625000000000004</v>
      </c>
    </row>
    <row r="25" spans="2:28" x14ac:dyDescent="0.3">
      <c r="B25" s="27">
        <f t="shared" si="9"/>
        <v>10</v>
      </c>
      <c r="C25" s="28" t="s">
        <v>9</v>
      </c>
      <c r="D25" s="135">
        <f>'SHP(N)'!D25+'Bhira(N)'!D25+'Koyna(N)'!D25+'Tilhari(N)'!D25</f>
        <v>0</v>
      </c>
      <c r="E25" s="135">
        <f>'SHP(N)'!E25+'Bhira(N)'!E25+'Koyna(N)'!E25+'Tilhari(N)'!E25</f>
        <v>0</v>
      </c>
      <c r="F25" s="135">
        <f>'SHP(N)'!F25+'Bhira(N)'!F25+'Koyna(N)'!F25+'Tilhari(N)'!F25</f>
        <v>0</v>
      </c>
      <c r="G25" s="74"/>
      <c r="H25" s="29">
        <f t="shared" si="0"/>
        <v>0</v>
      </c>
      <c r="I25" s="30">
        <f t="shared" si="1"/>
        <v>0</v>
      </c>
      <c r="J25" s="135">
        <f>'SHP(N)'!J25+'Bhira(N)'!J25+'Koyna(N)'!J25+'Tilhari(N)'!J25</f>
        <v>0</v>
      </c>
      <c r="K25" s="135">
        <f>'SHP(N)'!K25+'Bhira(N)'!K25+'Koyna(N)'!K25+'Tilhari(N)'!K25</f>
        <v>0</v>
      </c>
      <c r="L25" s="74"/>
      <c r="M25" s="30">
        <f t="shared" si="2"/>
        <v>0</v>
      </c>
      <c r="N25" s="68">
        <f t="shared" si="3"/>
        <v>0</v>
      </c>
      <c r="O25" s="135">
        <f>'SHP(N)'!O25+'Bhira(N)'!O25+'Koyna(N)'!O25+'Tilhari(N)'!O25</f>
        <v>0</v>
      </c>
      <c r="P25" s="135">
        <f>'SHP(N)'!P25+'Bhira(N)'!P25+'Koyna(N)'!P25+'Tilhari(N)'!P25</f>
        <v>0</v>
      </c>
      <c r="Q25" s="74"/>
      <c r="R25" s="69">
        <f t="shared" si="4"/>
        <v>0</v>
      </c>
      <c r="S25" s="69">
        <f t="shared" si="5"/>
        <v>0</v>
      </c>
      <c r="T25" s="135">
        <f>'SHP(N)'!T25+'Bhira(N)'!T25+'Koyna(N)'!T25+'Tilhari(N)'!T25</f>
        <v>0</v>
      </c>
      <c r="U25" s="135">
        <f>'SHP(N)'!U25+'Bhira(N)'!U25+'Koyna(N)'!U25+'Tilhari(N)'!U25</f>
        <v>0</v>
      </c>
      <c r="V25" s="74"/>
      <c r="W25" s="69">
        <f t="shared" si="6"/>
        <v>0</v>
      </c>
      <c r="X25" s="69">
        <f t="shared" si="7"/>
        <v>0</v>
      </c>
      <c r="Y25" s="135">
        <f>'SHP(N)'!Y25+'Bhira(N)'!Y25+'Koyna(N)'!Y25+'Tilhari(N)'!Y25</f>
        <v>0</v>
      </c>
      <c r="Z25" s="135">
        <f>'SHP(N)'!Z25+'Bhira(N)'!Z25+'Koyna(N)'!Z25+'Tilhari(N)'!Z25</f>
        <v>0</v>
      </c>
      <c r="AA25" s="74"/>
      <c r="AB25" s="69">
        <f t="shared" si="8"/>
        <v>0</v>
      </c>
    </row>
    <row r="26" spans="2:28" x14ac:dyDescent="0.3">
      <c r="B26" s="27">
        <f t="shared" si="9"/>
        <v>11</v>
      </c>
      <c r="C26" s="28" t="s">
        <v>10</v>
      </c>
      <c r="D26" s="135">
        <f>'SHP(N)'!D26+'Bhira(N)'!D26+'Koyna(N)'!D26+'Tilhari(N)'!D26</f>
        <v>0</v>
      </c>
      <c r="E26" s="135">
        <f>'SHP(N)'!E26+'Bhira(N)'!E26+'Koyna(N)'!E26+'Tilhari(N)'!E26</f>
        <v>0</v>
      </c>
      <c r="F26" s="135">
        <f>'SHP(N)'!F26+'Bhira(N)'!F26+'Koyna(N)'!F26+'Tilhari(N)'!F26</f>
        <v>0</v>
      </c>
      <c r="G26" s="74"/>
      <c r="H26" s="29">
        <f t="shared" si="0"/>
        <v>0</v>
      </c>
      <c r="I26" s="30">
        <f t="shared" si="1"/>
        <v>0</v>
      </c>
      <c r="J26" s="135">
        <f>'SHP(N)'!J26+'Bhira(N)'!J26+'Koyna(N)'!J26+'Tilhari(N)'!J26</f>
        <v>0</v>
      </c>
      <c r="K26" s="135">
        <f>'SHP(N)'!K26+'Bhira(N)'!K26+'Koyna(N)'!K26+'Tilhari(N)'!K26</f>
        <v>0</v>
      </c>
      <c r="L26" s="74"/>
      <c r="M26" s="30">
        <f t="shared" si="2"/>
        <v>0</v>
      </c>
      <c r="N26" s="68">
        <f t="shared" si="3"/>
        <v>0</v>
      </c>
      <c r="O26" s="135">
        <f>'SHP(N)'!O26+'Bhira(N)'!O26+'Koyna(N)'!O26+'Tilhari(N)'!O26</f>
        <v>0</v>
      </c>
      <c r="P26" s="135">
        <f>'SHP(N)'!P26+'Bhira(N)'!P26+'Koyna(N)'!P26+'Tilhari(N)'!P26</f>
        <v>0</v>
      </c>
      <c r="Q26" s="74"/>
      <c r="R26" s="69">
        <f t="shared" si="4"/>
        <v>0</v>
      </c>
      <c r="S26" s="69">
        <f t="shared" si="5"/>
        <v>0</v>
      </c>
      <c r="T26" s="135">
        <f>'SHP(N)'!T26+'Bhira(N)'!T26+'Koyna(N)'!T26+'Tilhari(N)'!T26</f>
        <v>0</v>
      </c>
      <c r="U26" s="135">
        <f>'SHP(N)'!U26+'Bhira(N)'!U26+'Koyna(N)'!U26+'Tilhari(N)'!U26</f>
        <v>0</v>
      </c>
      <c r="V26" s="74"/>
      <c r="W26" s="69">
        <f t="shared" si="6"/>
        <v>0</v>
      </c>
      <c r="X26" s="69">
        <f t="shared" si="7"/>
        <v>0</v>
      </c>
      <c r="Y26" s="135">
        <f>'SHP(N)'!Y26+'Bhira(N)'!Y26+'Koyna(N)'!Y26+'Tilhari(N)'!Y26</f>
        <v>0</v>
      </c>
      <c r="Z26" s="135">
        <f>'SHP(N)'!Z26+'Bhira(N)'!Z26+'Koyna(N)'!Z26+'Tilhari(N)'!Z26</f>
        <v>0</v>
      </c>
      <c r="AA26" s="74"/>
      <c r="AB26" s="69">
        <f t="shared" si="8"/>
        <v>0</v>
      </c>
    </row>
    <row r="27" spans="2:28" x14ac:dyDescent="0.3">
      <c r="B27" s="27">
        <f t="shared" si="9"/>
        <v>12</v>
      </c>
      <c r="C27" s="28" t="s">
        <v>11</v>
      </c>
      <c r="D27" s="135">
        <f>'SHP(N)'!D27+'Bhira(N)'!D27+'Koyna(N)'!D27+'Tilhari(N)'!D27</f>
        <v>0</v>
      </c>
      <c r="E27" s="135">
        <f>'SHP(N)'!E27+'Bhira(N)'!E27+'Koyna(N)'!E27+'Tilhari(N)'!E27</f>
        <v>0</v>
      </c>
      <c r="F27" s="135">
        <f>'SHP(N)'!F27+'Bhira(N)'!F27+'Koyna(N)'!F27+'Tilhari(N)'!F27</f>
        <v>0</v>
      </c>
      <c r="G27" s="74"/>
      <c r="H27" s="29">
        <f t="shared" si="0"/>
        <v>0</v>
      </c>
      <c r="I27" s="30">
        <f t="shared" si="1"/>
        <v>0</v>
      </c>
      <c r="J27" s="135">
        <f>'SHP(N)'!J27+'Bhira(N)'!J27+'Koyna(N)'!J27+'Tilhari(N)'!J27</f>
        <v>0</v>
      </c>
      <c r="K27" s="135">
        <f>'SHP(N)'!K27+'Bhira(N)'!K27+'Koyna(N)'!K27+'Tilhari(N)'!K27</f>
        <v>0</v>
      </c>
      <c r="L27" s="74"/>
      <c r="M27" s="30">
        <f t="shared" si="2"/>
        <v>0</v>
      </c>
      <c r="N27" s="68">
        <f t="shared" si="3"/>
        <v>0</v>
      </c>
      <c r="O27" s="135">
        <f>'SHP(N)'!O27+'Bhira(N)'!O27+'Koyna(N)'!O27+'Tilhari(N)'!O27</f>
        <v>0</v>
      </c>
      <c r="P27" s="135">
        <f>'SHP(N)'!P27+'Bhira(N)'!P27+'Koyna(N)'!P27+'Tilhari(N)'!P27</f>
        <v>0</v>
      </c>
      <c r="Q27" s="74"/>
      <c r="R27" s="69">
        <f t="shared" si="4"/>
        <v>0</v>
      </c>
      <c r="S27" s="69">
        <f t="shared" si="5"/>
        <v>0</v>
      </c>
      <c r="T27" s="135">
        <f>'SHP(N)'!T27+'Bhira(N)'!T27+'Koyna(N)'!T27+'Tilhari(N)'!T27</f>
        <v>0</v>
      </c>
      <c r="U27" s="135">
        <f>'SHP(N)'!U27+'Bhira(N)'!U27+'Koyna(N)'!U27+'Tilhari(N)'!U27</f>
        <v>0</v>
      </c>
      <c r="V27" s="74"/>
      <c r="W27" s="69">
        <f t="shared" si="6"/>
        <v>0</v>
      </c>
      <c r="X27" s="69">
        <f t="shared" si="7"/>
        <v>0</v>
      </c>
      <c r="Y27" s="135">
        <f>'SHP(N)'!Y27+'Bhira(N)'!Y27+'Koyna(N)'!Y27+'Tilhari(N)'!Y27</f>
        <v>0</v>
      </c>
      <c r="Z27" s="135">
        <f>'SHP(N)'!Z27+'Bhira(N)'!Z27+'Koyna(N)'!Z27+'Tilhari(N)'!Z27</f>
        <v>0</v>
      </c>
      <c r="AA27" s="74"/>
      <c r="AB27" s="69">
        <f t="shared" si="8"/>
        <v>0</v>
      </c>
    </row>
    <row r="28" spans="2:28" x14ac:dyDescent="0.3">
      <c r="B28" s="27">
        <f t="shared" si="9"/>
        <v>13</v>
      </c>
      <c r="C28" s="28" t="s">
        <v>12</v>
      </c>
      <c r="D28" s="135">
        <f>'SHP(N)'!D28+'Bhira(N)'!D28+'Koyna(N)'!D28+'Tilhari(N)'!D28</f>
        <v>0</v>
      </c>
      <c r="E28" s="135">
        <f>'SHP(N)'!E28+'Bhira(N)'!E28+'Koyna(N)'!E28+'Tilhari(N)'!E28</f>
        <v>0</v>
      </c>
      <c r="F28" s="135">
        <f>'SHP(N)'!F28+'Bhira(N)'!F28+'Koyna(N)'!F28+'Tilhari(N)'!F28</f>
        <v>0</v>
      </c>
      <c r="G28" s="74"/>
      <c r="H28" s="29">
        <f t="shared" si="0"/>
        <v>0</v>
      </c>
      <c r="I28" s="30">
        <f t="shared" si="1"/>
        <v>0</v>
      </c>
      <c r="J28" s="135">
        <f>'SHP(N)'!J28+'Bhira(N)'!J28+'Koyna(N)'!J28+'Tilhari(N)'!J28</f>
        <v>0</v>
      </c>
      <c r="K28" s="135">
        <f>'SHP(N)'!K28+'Bhira(N)'!K28+'Koyna(N)'!K28+'Tilhari(N)'!K28</f>
        <v>0</v>
      </c>
      <c r="L28" s="74"/>
      <c r="M28" s="30">
        <f t="shared" si="2"/>
        <v>0</v>
      </c>
      <c r="N28" s="68">
        <f t="shared" si="3"/>
        <v>0</v>
      </c>
      <c r="O28" s="135">
        <f>'SHP(N)'!O28+'Bhira(N)'!O28+'Koyna(N)'!O28+'Tilhari(N)'!O28</f>
        <v>0</v>
      </c>
      <c r="P28" s="135">
        <f>'SHP(N)'!P28+'Bhira(N)'!P28+'Koyna(N)'!P28+'Tilhari(N)'!P28</f>
        <v>0</v>
      </c>
      <c r="Q28" s="74"/>
      <c r="R28" s="69">
        <f t="shared" si="4"/>
        <v>0</v>
      </c>
      <c r="S28" s="69">
        <f t="shared" si="5"/>
        <v>0</v>
      </c>
      <c r="T28" s="135">
        <f>'SHP(N)'!T28+'Bhira(N)'!T28+'Koyna(N)'!T28+'Tilhari(N)'!T28</f>
        <v>0</v>
      </c>
      <c r="U28" s="135">
        <f>'SHP(N)'!U28+'Bhira(N)'!U28+'Koyna(N)'!U28+'Tilhari(N)'!U28</f>
        <v>0</v>
      </c>
      <c r="V28" s="74"/>
      <c r="W28" s="69">
        <f t="shared" si="6"/>
        <v>0</v>
      </c>
      <c r="X28" s="69">
        <f t="shared" si="7"/>
        <v>0</v>
      </c>
      <c r="Y28" s="135">
        <f>'SHP(N)'!Y28+'Bhira(N)'!Y28+'Koyna(N)'!Y28+'Tilhari(N)'!Y28</f>
        <v>0</v>
      </c>
      <c r="Z28" s="135">
        <f>'SHP(N)'!Z28+'Bhira(N)'!Z28+'Koyna(N)'!Z28+'Tilhari(N)'!Z28</f>
        <v>0</v>
      </c>
      <c r="AA28" s="74"/>
      <c r="AB28" s="69">
        <f t="shared" si="8"/>
        <v>0</v>
      </c>
    </row>
    <row r="29" spans="2:28" x14ac:dyDescent="0.3">
      <c r="B29" s="27">
        <f t="shared" si="9"/>
        <v>14</v>
      </c>
      <c r="C29" s="28" t="s">
        <v>13</v>
      </c>
      <c r="D29" s="135">
        <f>'SHP(N)'!D29+'Bhira(N)'!D29+'Koyna(N)'!D29+'Tilhari(N)'!D29</f>
        <v>0</v>
      </c>
      <c r="E29" s="135">
        <f>'SHP(N)'!E29+'Bhira(N)'!E29+'Koyna(N)'!E29+'Tilhari(N)'!E29</f>
        <v>0</v>
      </c>
      <c r="F29" s="135">
        <f>'SHP(N)'!F29+'Bhira(N)'!F29+'Koyna(N)'!F29+'Tilhari(N)'!F29</f>
        <v>0</v>
      </c>
      <c r="G29" s="74"/>
      <c r="H29" s="29">
        <f t="shared" si="0"/>
        <v>0</v>
      </c>
      <c r="I29" s="30">
        <f t="shared" si="1"/>
        <v>0</v>
      </c>
      <c r="J29" s="135">
        <f>'SHP(N)'!J29+'Bhira(N)'!J29+'Koyna(N)'!J29+'Tilhari(N)'!J29</f>
        <v>0</v>
      </c>
      <c r="K29" s="135">
        <f>'SHP(N)'!K29+'Bhira(N)'!K29+'Koyna(N)'!K29+'Tilhari(N)'!K29</f>
        <v>0</v>
      </c>
      <c r="L29" s="74"/>
      <c r="M29" s="30">
        <f t="shared" si="2"/>
        <v>0</v>
      </c>
      <c r="N29" s="68">
        <f t="shared" si="3"/>
        <v>0</v>
      </c>
      <c r="O29" s="135">
        <f>'SHP(N)'!O29+'Bhira(N)'!O29+'Koyna(N)'!O29+'Tilhari(N)'!O29</f>
        <v>0</v>
      </c>
      <c r="P29" s="135">
        <f>'SHP(N)'!P29+'Bhira(N)'!P29+'Koyna(N)'!P29+'Tilhari(N)'!P29</f>
        <v>0</v>
      </c>
      <c r="Q29" s="74"/>
      <c r="R29" s="69">
        <f t="shared" si="4"/>
        <v>0</v>
      </c>
      <c r="S29" s="69">
        <f t="shared" si="5"/>
        <v>0</v>
      </c>
      <c r="T29" s="135">
        <f>'SHP(N)'!T29+'Bhira(N)'!T29+'Koyna(N)'!T29+'Tilhari(N)'!T29</f>
        <v>0</v>
      </c>
      <c r="U29" s="135">
        <f>'SHP(N)'!U29+'Bhira(N)'!U29+'Koyna(N)'!U29+'Tilhari(N)'!U29</f>
        <v>0</v>
      </c>
      <c r="V29" s="74"/>
      <c r="W29" s="69">
        <f t="shared" si="6"/>
        <v>0</v>
      </c>
      <c r="X29" s="69">
        <f t="shared" si="7"/>
        <v>0</v>
      </c>
      <c r="Y29" s="135">
        <f>'SHP(N)'!Y29+'Bhira(N)'!Y29+'Koyna(N)'!Y29+'Tilhari(N)'!Y29</f>
        <v>0</v>
      </c>
      <c r="Z29" s="135">
        <f>'SHP(N)'!Z29+'Bhira(N)'!Z29+'Koyna(N)'!Z29+'Tilhari(N)'!Z29</f>
        <v>0</v>
      </c>
      <c r="AA29" s="74"/>
      <c r="AB29" s="69">
        <f t="shared" si="8"/>
        <v>0</v>
      </c>
    </row>
    <row r="30" spans="2:28" x14ac:dyDescent="0.3">
      <c r="B30" s="27">
        <f t="shared" si="9"/>
        <v>15</v>
      </c>
      <c r="C30" s="28" t="s">
        <v>14</v>
      </c>
      <c r="D30" s="135">
        <f>'SHP(N)'!D30+'Bhira(N)'!D30+'Koyna(N)'!D30+'Tilhari(N)'!D30</f>
        <v>0</v>
      </c>
      <c r="E30" s="135">
        <f>'SHP(N)'!E30+'Bhira(N)'!E30+'Koyna(N)'!E30+'Tilhari(N)'!E30</f>
        <v>0</v>
      </c>
      <c r="F30" s="135">
        <f>'SHP(N)'!F30+'Bhira(N)'!F30+'Koyna(N)'!F30+'Tilhari(N)'!F30</f>
        <v>0</v>
      </c>
      <c r="G30" s="74"/>
      <c r="H30" s="29">
        <f t="shared" si="0"/>
        <v>0</v>
      </c>
      <c r="I30" s="30">
        <f t="shared" si="1"/>
        <v>0</v>
      </c>
      <c r="J30" s="135">
        <f>'SHP(N)'!J30+'Bhira(N)'!J30+'Koyna(N)'!J30+'Tilhari(N)'!J30</f>
        <v>0</v>
      </c>
      <c r="K30" s="135">
        <f>'SHP(N)'!K30+'Bhira(N)'!K30+'Koyna(N)'!K30+'Tilhari(N)'!K30</f>
        <v>0</v>
      </c>
      <c r="L30" s="74"/>
      <c r="M30" s="30">
        <f t="shared" si="2"/>
        <v>0</v>
      </c>
      <c r="N30" s="68">
        <f t="shared" si="3"/>
        <v>0</v>
      </c>
      <c r="O30" s="135">
        <f>'SHP(N)'!O30+'Bhira(N)'!O30+'Koyna(N)'!O30+'Tilhari(N)'!O30</f>
        <v>0</v>
      </c>
      <c r="P30" s="135">
        <f>'SHP(N)'!P30+'Bhira(N)'!P30+'Koyna(N)'!P30+'Tilhari(N)'!P30</f>
        <v>0</v>
      </c>
      <c r="Q30" s="74"/>
      <c r="R30" s="69">
        <f t="shared" si="4"/>
        <v>0</v>
      </c>
      <c r="S30" s="69">
        <f t="shared" si="5"/>
        <v>0</v>
      </c>
      <c r="T30" s="135">
        <f>'SHP(N)'!T30+'Bhira(N)'!T30+'Koyna(N)'!T30+'Tilhari(N)'!T30</f>
        <v>0</v>
      </c>
      <c r="U30" s="135">
        <f>'SHP(N)'!U30+'Bhira(N)'!U30+'Koyna(N)'!U30+'Tilhari(N)'!U30</f>
        <v>0</v>
      </c>
      <c r="V30" s="74"/>
      <c r="W30" s="69">
        <f t="shared" si="6"/>
        <v>0</v>
      </c>
      <c r="X30" s="69">
        <f t="shared" si="7"/>
        <v>0</v>
      </c>
      <c r="Y30" s="135">
        <f>'SHP(N)'!Y30+'Bhira(N)'!Y30+'Koyna(N)'!Y30+'Tilhari(N)'!Y30</f>
        <v>0</v>
      </c>
      <c r="Z30" s="135">
        <f>'SHP(N)'!Z30+'Bhira(N)'!Z30+'Koyna(N)'!Z30+'Tilhari(N)'!Z30</f>
        <v>0</v>
      </c>
      <c r="AA30" s="74"/>
      <c r="AB30" s="69">
        <f t="shared" si="8"/>
        <v>0</v>
      </c>
    </row>
    <row r="31" spans="2:28" x14ac:dyDescent="0.3">
      <c r="B31" s="27">
        <f t="shared" si="9"/>
        <v>16</v>
      </c>
      <c r="C31" s="28" t="s">
        <v>15</v>
      </c>
      <c r="D31" s="135">
        <f>'SHP(N)'!D31+'Bhira(N)'!D31+'Koyna(N)'!D31+'Tilhari(N)'!D31</f>
        <v>0</v>
      </c>
      <c r="E31" s="135">
        <f>'SHP(N)'!E31+'Bhira(N)'!E31+'Koyna(N)'!E31+'Tilhari(N)'!E31</f>
        <v>0</v>
      </c>
      <c r="F31" s="135">
        <f>'SHP(N)'!F31+'Bhira(N)'!F31+'Koyna(N)'!F31+'Tilhari(N)'!F31</f>
        <v>0</v>
      </c>
      <c r="G31" s="74"/>
      <c r="H31" s="29">
        <f t="shared" si="0"/>
        <v>0</v>
      </c>
      <c r="I31" s="30">
        <f t="shared" si="1"/>
        <v>0</v>
      </c>
      <c r="J31" s="135">
        <f>'SHP(N)'!J31+'Bhira(N)'!J31+'Koyna(N)'!J31+'Tilhari(N)'!J31</f>
        <v>0</v>
      </c>
      <c r="K31" s="135">
        <f>'SHP(N)'!K31+'Bhira(N)'!K31+'Koyna(N)'!K31+'Tilhari(N)'!K31</f>
        <v>0</v>
      </c>
      <c r="L31" s="74"/>
      <c r="M31" s="30">
        <f t="shared" si="2"/>
        <v>0</v>
      </c>
      <c r="N31" s="68">
        <f t="shared" si="3"/>
        <v>0</v>
      </c>
      <c r="O31" s="135">
        <f>'SHP(N)'!O31+'Bhira(N)'!O31+'Koyna(N)'!O31+'Tilhari(N)'!O31</f>
        <v>0</v>
      </c>
      <c r="P31" s="135">
        <f>'SHP(N)'!P31+'Bhira(N)'!P31+'Koyna(N)'!P31+'Tilhari(N)'!P31</f>
        <v>0</v>
      </c>
      <c r="Q31" s="74"/>
      <c r="R31" s="69">
        <f t="shared" si="4"/>
        <v>0</v>
      </c>
      <c r="S31" s="69">
        <f t="shared" si="5"/>
        <v>0</v>
      </c>
      <c r="T31" s="135">
        <f>'SHP(N)'!T31+'Bhira(N)'!T31+'Koyna(N)'!T31+'Tilhari(N)'!T31</f>
        <v>0</v>
      </c>
      <c r="U31" s="135">
        <f>'SHP(N)'!U31+'Bhira(N)'!U31+'Koyna(N)'!U31+'Tilhari(N)'!U31</f>
        <v>0</v>
      </c>
      <c r="V31" s="74"/>
      <c r="W31" s="69">
        <f t="shared" si="6"/>
        <v>0</v>
      </c>
      <c r="X31" s="69">
        <f t="shared" si="7"/>
        <v>0</v>
      </c>
      <c r="Y31" s="135">
        <f>'SHP(N)'!Y31+'Bhira(N)'!Y31+'Koyna(N)'!Y31+'Tilhari(N)'!Y31</f>
        <v>0</v>
      </c>
      <c r="Z31" s="135">
        <f>'SHP(N)'!Z31+'Bhira(N)'!Z31+'Koyna(N)'!Z31+'Tilhari(N)'!Z31</f>
        <v>0</v>
      </c>
      <c r="AA31" s="74"/>
      <c r="AB31" s="69">
        <f t="shared" si="8"/>
        <v>0</v>
      </c>
    </row>
    <row r="32" spans="2:28" x14ac:dyDescent="0.3">
      <c r="B32" s="27">
        <f t="shared" si="9"/>
        <v>17</v>
      </c>
      <c r="C32" s="28" t="s">
        <v>16</v>
      </c>
      <c r="D32" s="135">
        <f>'SHP(N)'!D32+'Bhira(N)'!D32+'Koyna(N)'!D32+'Tilhari(N)'!D32</f>
        <v>0</v>
      </c>
      <c r="E32" s="135">
        <f>'SHP(N)'!E32+'Bhira(N)'!E32+'Koyna(N)'!E32+'Tilhari(N)'!E32</f>
        <v>0.11666666666666665</v>
      </c>
      <c r="F32" s="135">
        <f>'SHP(N)'!F32+'Bhira(N)'!F32+'Koyna(N)'!F32+'Tilhari(N)'!F32</f>
        <v>0</v>
      </c>
      <c r="G32" s="74"/>
      <c r="H32" s="29">
        <f t="shared" si="0"/>
        <v>0.11666666666666665</v>
      </c>
      <c r="I32" s="30">
        <f t="shared" si="1"/>
        <v>0.11666666666666665</v>
      </c>
      <c r="J32" s="135">
        <f>'SHP(N)'!J32+'Bhira(N)'!J32+'Koyna(N)'!J32+'Tilhari(N)'!J32</f>
        <v>0.15</v>
      </c>
      <c r="K32" s="135">
        <f>'SHP(N)'!K32+'Bhira(N)'!K32+'Koyna(N)'!K32+'Tilhari(N)'!K32</f>
        <v>0</v>
      </c>
      <c r="L32" s="74"/>
      <c r="M32" s="30">
        <f t="shared" si="2"/>
        <v>0.26666666666666666</v>
      </c>
      <c r="N32" s="68">
        <f t="shared" si="3"/>
        <v>0.26666666666666666</v>
      </c>
      <c r="O32" s="135">
        <f>'SHP(N)'!O32+'Bhira(N)'!O32+'Koyna(N)'!O32+'Tilhari(N)'!O32</f>
        <v>0</v>
      </c>
      <c r="P32" s="135">
        <f>'SHP(N)'!P32+'Bhira(N)'!P32+'Koyna(N)'!P32+'Tilhari(N)'!P32</f>
        <v>0</v>
      </c>
      <c r="Q32" s="74"/>
      <c r="R32" s="69">
        <f t="shared" si="4"/>
        <v>0.26666666666666666</v>
      </c>
      <c r="S32" s="69">
        <f t="shared" si="5"/>
        <v>0.26666666666666666</v>
      </c>
      <c r="T32" s="135">
        <f>'SHP(N)'!T32+'Bhira(N)'!T32+'Koyna(N)'!T32+'Tilhari(N)'!T32</f>
        <v>0</v>
      </c>
      <c r="U32" s="135">
        <f>'SHP(N)'!U32+'Bhira(N)'!U32+'Koyna(N)'!U32+'Tilhari(N)'!U32</f>
        <v>0</v>
      </c>
      <c r="V32" s="74"/>
      <c r="W32" s="69">
        <f t="shared" si="6"/>
        <v>0.26666666666666666</v>
      </c>
      <c r="X32" s="69">
        <f t="shared" si="7"/>
        <v>0.26666666666666666</v>
      </c>
      <c r="Y32" s="135">
        <f>'SHP(N)'!Y32+'Bhira(N)'!Y32+'Koyna(N)'!Y32+'Tilhari(N)'!Y32</f>
        <v>0</v>
      </c>
      <c r="Z32" s="135">
        <f>'SHP(N)'!Z32+'Bhira(N)'!Z32+'Koyna(N)'!Z32+'Tilhari(N)'!Z32</f>
        <v>0</v>
      </c>
      <c r="AA32" s="74"/>
      <c r="AB32" s="69">
        <f t="shared" si="8"/>
        <v>0.26666666666666666</v>
      </c>
    </row>
    <row r="33" spans="2:32" ht="16" x14ac:dyDescent="0.3">
      <c r="B33" s="34"/>
      <c r="C33" s="35" t="s">
        <v>17</v>
      </c>
      <c r="D33" s="136">
        <f t="shared" ref="D33:G33" si="10">SUM(D16:D32)</f>
        <v>0</v>
      </c>
      <c r="E33" s="136">
        <f t="shared" si="10"/>
        <v>67.011650000000003</v>
      </c>
      <c r="F33" s="136">
        <f t="shared" si="10"/>
        <v>0</v>
      </c>
      <c r="G33" s="75">
        <f t="shared" si="10"/>
        <v>0</v>
      </c>
      <c r="H33" s="75">
        <f>SUM(H16:H32)</f>
        <v>67.011650000000003</v>
      </c>
      <c r="I33" s="75">
        <f t="shared" ref="I33:AB33" si="11">SUM(I16:I32)</f>
        <v>67.011650000000003</v>
      </c>
      <c r="J33" s="75">
        <f t="shared" si="11"/>
        <v>57.93</v>
      </c>
      <c r="K33" s="75">
        <f t="shared" si="11"/>
        <v>0</v>
      </c>
      <c r="L33" s="75">
        <f t="shared" si="11"/>
        <v>0</v>
      </c>
      <c r="M33" s="75">
        <f t="shared" si="11"/>
        <v>124.94165000000002</v>
      </c>
      <c r="N33" s="75">
        <f t="shared" si="11"/>
        <v>124.94165000000002</v>
      </c>
      <c r="O33" s="75">
        <f t="shared" si="11"/>
        <v>86.72</v>
      </c>
      <c r="P33" s="75">
        <f t="shared" si="11"/>
        <v>0</v>
      </c>
      <c r="Q33" s="75">
        <f t="shared" si="11"/>
        <v>0</v>
      </c>
      <c r="R33" s="75">
        <f t="shared" si="11"/>
        <v>211.66165000000001</v>
      </c>
      <c r="S33" s="75">
        <f t="shared" si="11"/>
        <v>211.66165000000001</v>
      </c>
      <c r="T33" s="75">
        <f t="shared" si="11"/>
        <v>53.993333333333332</v>
      </c>
      <c r="U33" s="75">
        <f t="shared" si="11"/>
        <v>0</v>
      </c>
      <c r="V33" s="75">
        <f t="shared" si="11"/>
        <v>0</v>
      </c>
      <c r="W33" s="75">
        <f t="shared" si="11"/>
        <v>265.65498333333335</v>
      </c>
      <c r="X33" s="75">
        <f t="shared" si="11"/>
        <v>265.65498333333335</v>
      </c>
      <c r="Y33" s="75">
        <f t="shared" si="11"/>
        <v>90.43</v>
      </c>
      <c r="Z33" s="75">
        <f t="shared" si="11"/>
        <v>0</v>
      </c>
      <c r="AA33" s="75">
        <f t="shared" si="11"/>
        <v>0</v>
      </c>
      <c r="AB33" s="75">
        <f t="shared" si="11"/>
        <v>356.08498333333335</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135">
        <f>'SHP(N)'!E44+'Bhira(N)'!E44+'Koyna(N)'!E44+'Tilhari(N)'!E44</f>
        <v>0</v>
      </c>
      <c r="F44" s="135">
        <f>'SHP(N)'!F44+'Bhira(N)'!F44+'Koyna(N)'!F44+'Tilhari(N)'!F44</f>
        <v>0</v>
      </c>
      <c r="G44" s="44"/>
      <c r="H44" s="43">
        <f>D44+E44-F44-G44</f>
        <v>0</v>
      </c>
      <c r="I44" s="45">
        <f>H44</f>
        <v>0</v>
      </c>
      <c r="J44" s="135">
        <f>'SHP(N)'!J44+'Bhira(N)'!J44+'Koyna(N)'!J44+'Tilhari(N)'!J44</f>
        <v>0</v>
      </c>
      <c r="K44" s="135">
        <f>'SHP(N)'!K44+'Bhira(N)'!K44+'Koyna(N)'!K44+'Tilhari(N)'!K44</f>
        <v>0</v>
      </c>
      <c r="L44" s="44"/>
      <c r="M44" s="45">
        <f t="shared" ref="M44:M60" si="12">I44+J44-K44-L44</f>
        <v>0</v>
      </c>
      <c r="N44" s="68">
        <f>M44</f>
        <v>0</v>
      </c>
      <c r="O44" s="135">
        <f>'SHP(N)'!O44+'Bhira(N)'!O44+'Koyna(N)'!O44+'Tilhari(N)'!O44</f>
        <v>0</v>
      </c>
      <c r="P44" s="135">
        <f>'SHP(N)'!P44+'Bhira(N)'!P44+'Koyna(N)'!P44+'Tilhari(N)'!P44</f>
        <v>0</v>
      </c>
      <c r="Q44" s="44"/>
      <c r="R44" s="43">
        <f>N44+O44-P44-Q44</f>
        <v>0</v>
      </c>
      <c r="S44" s="45">
        <f>R44</f>
        <v>0</v>
      </c>
      <c r="T44" s="135">
        <f>'SHP(N)'!T44+'Bhira(N)'!T44+'Koyna(N)'!T44+'Tilhari(N)'!T44</f>
        <v>0</v>
      </c>
      <c r="U44" s="135">
        <f>'SHP(N)'!U44+'Bhira(N)'!U44+'Koyna(N)'!U44+'Tilhari(N)'!U44</f>
        <v>0</v>
      </c>
      <c r="V44" s="44"/>
      <c r="W44" s="45">
        <f>S44+T44-U44-V44</f>
        <v>0</v>
      </c>
      <c r="X44" s="68">
        <f>W44</f>
        <v>0</v>
      </c>
      <c r="Y44" s="135">
        <f>'SHP(N)'!Y44+'Bhira(N)'!Y44+'Koyna(N)'!Y44+'Tilhari(N)'!Y44</f>
        <v>0</v>
      </c>
      <c r="Z44" s="135">
        <f>'SHP(N)'!Z44+'Bhira(N)'!Z44+'Koyna(N)'!Z44+'Tilhari(N)'!Z44</f>
        <v>0</v>
      </c>
      <c r="AA44" s="67"/>
      <c r="AB44" s="45">
        <f>X44+Y44-Z44-AA44</f>
        <v>0</v>
      </c>
      <c r="AC44" s="99">
        <v>0</v>
      </c>
    </row>
    <row r="45" spans="2:32" x14ac:dyDescent="0.3">
      <c r="B45" s="27">
        <f>B44+1</f>
        <v>2</v>
      </c>
      <c r="C45" s="28" t="s">
        <v>1</v>
      </c>
      <c r="D45" s="66">
        <v>0</v>
      </c>
      <c r="E45" s="135">
        <f>'SHP(N)'!E45+'Bhira(N)'!E45+'Koyna(N)'!E45+'Tilhari(N)'!E45</f>
        <v>0</v>
      </c>
      <c r="F45" s="135">
        <f>'SHP(N)'!F45+'Bhira(N)'!F45+'Koyna(N)'!F45+'Tilhari(N)'!F45</f>
        <v>0</v>
      </c>
      <c r="G45" s="44"/>
      <c r="H45" s="43">
        <f>D45+E45-F45-G45</f>
        <v>0</v>
      </c>
      <c r="I45" s="45">
        <f t="shared" ref="I45:I60" si="13">H45</f>
        <v>0</v>
      </c>
      <c r="J45" s="135">
        <f>'SHP(N)'!J45+'Bhira(N)'!J45+'Koyna(N)'!J45+'Tilhari(N)'!J45</f>
        <v>0</v>
      </c>
      <c r="K45" s="135">
        <f>'SHP(N)'!K45+'Bhira(N)'!K45+'Koyna(N)'!K45+'Tilhari(N)'!K45</f>
        <v>0</v>
      </c>
      <c r="L45" s="44"/>
      <c r="M45" s="45">
        <f t="shared" si="12"/>
        <v>0</v>
      </c>
      <c r="N45" s="68">
        <f t="shared" ref="N45:N60" si="14">M45</f>
        <v>0</v>
      </c>
      <c r="O45" s="135">
        <f>'SHP(N)'!O45+'Bhira(N)'!O45+'Koyna(N)'!O45+'Tilhari(N)'!O45</f>
        <v>0</v>
      </c>
      <c r="P45" s="135">
        <f>'SHP(N)'!P45+'Bhira(N)'!P45+'Koyna(N)'!P45+'Tilhari(N)'!P45</f>
        <v>0</v>
      </c>
      <c r="Q45" s="44"/>
      <c r="R45" s="43">
        <f t="shared" ref="R45:R60" si="15">N45+O45-P45-Q45</f>
        <v>0</v>
      </c>
      <c r="S45" s="45">
        <f t="shared" ref="S45:S60" si="16">R45</f>
        <v>0</v>
      </c>
      <c r="T45" s="135">
        <f>'SHP(N)'!T45+'Bhira(N)'!T45+'Koyna(N)'!T45+'Tilhari(N)'!T45</f>
        <v>0</v>
      </c>
      <c r="U45" s="135">
        <f>'SHP(N)'!U45+'Bhira(N)'!U45+'Koyna(N)'!U45+'Tilhari(N)'!U45</f>
        <v>0</v>
      </c>
      <c r="V45" s="44"/>
      <c r="W45" s="45">
        <f t="shared" ref="W45:W60" si="17">S45+T45-U45-V45</f>
        <v>0</v>
      </c>
      <c r="X45" s="68">
        <f t="shared" ref="X45:X60" si="18">W45</f>
        <v>0</v>
      </c>
      <c r="Y45" s="135">
        <f>'SHP(N)'!Y45+'Bhira(N)'!Y45+'Koyna(N)'!Y45+'Tilhari(N)'!Y45</f>
        <v>0</v>
      </c>
      <c r="Z45" s="135">
        <f>'SHP(N)'!Z45+'Bhira(N)'!Z45+'Koyna(N)'!Z45+'Tilhari(N)'!Z45</f>
        <v>0</v>
      </c>
      <c r="AA45" s="67"/>
      <c r="AB45" s="45">
        <f t="shared" ref="AB45:AB60" si="19">X45+Y45-Z45-AA45</f>
        <v>0</v>
      </c>
      <c r="AC45" s="99">
        <v>3.3399999999999999E-2</v>
      </c>
    </row>
    <row r="46" spans="2:32" x14ac:dyDescent="0.3">
      <c r="B46" s="27">
        <f t="shared" ref="B46:B60" si="20">B45+1</f>
        <v>3</v>
      </c>
      <c r="C46" s="28" t="s">
        <v>2</v>
      </c>
      <c r="D46" s="66">
        <v>0</v>
      </c>
      <c r="E46" s="135">
        <f>'SHP(N)'!E46+'Bhira(N)'!E46+'Koyna(N)'!E46+'Tilhari(N)'!E46</f>
        <v>8.7916666666666664E-3</v>
      </c>
      <c r="F46" s="135">
        <f>'SHP(N)'!F46+'Bhira(N)'!F46+'Koyna(N)'!F46+'Tilhari(N)'!F46</f>
        <v>0</v>
      </c>
      <c r="G46" s="44"/>
      <c r="H46" s="43">
        <f t="shared" ref="H46:H60" si="21">D46+E46-F46-G46</f>
        <v>8.7916666666666664E-3</v>
      </c>
      <c r="I46" s="45">
        <f t="shared" si="13"/>
        <v>8.7916666666666664E-3</v>
      </c>
      <c r="J46" s="135">
        <f>'SHP(N)'!J46+'Bhira(N)'!J46+'Koyna(N)'!J46+'Tilhari(N)'!J46</f>
        <v>3.0770833333333334E-2</v>
      </c>
      <c r="K46" s="135">
        <f>'SHP(N)'!K46+'Bhira(N)'!K46+'Koyna(N)'!K46+'Tilhari(N)'!K46</f>
        <v>0</v>
      </c>
      <c r="L46" s="44"/>
      <c r="M46" s="45">
        <f t="shared" si="12"/>
        <v>3.95625E-2</v>
      </c>
      <c r="N46" s="68">
        <f t="shared" si="14"/>
        <v>3.95625E-2</v>
      </c>
      <c r="O46" s="135">
        <f>'SHP(N)'!O46+'Bhira(N)'!O46+'Koyna(N)'!O46+'Tilhari(N)'!O46</f>
        <v>4.3958333333333328E-2</v>
      </c>
      <c r="P46" s="135">
        <f>'SHP(N)'!P46+'Bhira(N)'!P46+'Koyna(N)'!P46+'Tilhari(N)'!P46</f>
        <v>0</v>
      </c>
      <c r="Q46" s="44"/>
      <c r="R46" s="43">
        <f t="shared" si="15"/>
        <v>8.3520833333333322E-2</v>
      </c>
      <c r="S46" s="45">
        <f t="shared" si="16"/>
        <v>8.3520833333333322E-2</v>
      </c>
      <c r="T46" s="135">
        <f>'SHP(N)'!T46+'Bhira(N)'!T46+'Koyna(N)'!T46+'Tilhari(N)'!T46</f>
        <v>4.3958333333333328E-2</v>
      </c>
      <c r="U46" s="135">
        <f>'SHP(N)'!U46+'Bhira(N)'!U46+'Koyna(N)'!U46+'Tilhari(N)'!U46</f>
        <v>0</v>
      </c>
      <c r="V46" s="44"/>
      <c r="W46" s="45">
        <f t="shared" si="17"/>
        <v>0.12747916666666664</v>
      </c>
      <c r="X46" s="68">
        <f t="shared" si="18"/>
        <v>0.12747916666666664</v>
      </c>
      <c r="Y46" s="135">
        <f>'SHP(N)'!Y46+'Bhira(N)'!Y46+'Koyna(N)'!Y46+'Tilhari(N)'!Y46</f>
        <v>4.3958333333333328E-2</v>
      </c>
      <c r="Z46" s="135">
        <f>'SHP(N)'!Z46+'Bhira(N)'!Z46+'Koyna(N)'!Z46+'Tilhari(N)'!Z46</f>
        <v>0</v>
      </c>
      <c r="AA46" s="72"/>
      <c r="AB46" s="45">
        <f t="shared" si="19"/>
        <v>0.17143749999999996</v>
      </c>
      <c r="AC46" s="99">
        <v>4.2200000000000001E-2</v>
      </c>
    </row>
    <row r="47" spans="2:32" x14ac:dyDescent="0.3">
      <c r="B47" s="27">
        <f t="shared" si="20"/>
        <v>4</v>
      </c>
      <c r="C47" s="28" t="s">
        <v>3</v>
      </c>
      <c r="D47" s="66">
        <v>0</v>
      </c>
      <c r="E47" s="135">
        <f>'SHP(N)'!E47+'Bhira(N)'!E47+'Koyna(N)'!E47+'Tilhari(N)'!E47</f>
        <v>0</v>
      </c>
      <c r="F47" s="135">
        <f>'SHP(N)'!F47+'Bhira(N)'!F47+'Koyna(N)'!F47+'Tilhari(N)'!F47</f>
        <v>0</v>
      </c>
      <c r="G47" s="44"/>
      <c r="H47" s="43">
        <f t="shared" si="21"/>
        <v>0</v>
      </c>
      <c r="I47" s="45">
        <f t="shared" si="13"/>
        <v>0</v>
      </c>
      <c r="J47" s="135">
        <f>'SHP(N)'!J47+'Bhira(N)'!J47+'Koyna(N)'!J47+'Tilhari(N)'!J47</f>
        <v>0</v>
      </c>
      <c r="K47" s="135">
        <f>'SHP(N)'!K47+'Bhira(N)'!K47+'Koyna(N)'!K47+'Tilhari(N)'!K47</f>
        <v>0</v>
      </c>
      <c r="L47" s="44"/>
      <c r="M47" s="45">
        <f t="shared" si="12"/>
        <v>0</v>
      </c>
      <c r="N47" s="68">
        <f t="shared" si="14"/>
        <v>0</v>
      </c>
      <c r="O47" s="135">
        <f>'SHP(N)'!O47+'Bhira(N)'!O47+'Koyna(N)'!O47+'Tilhari(N)'!O47</f>
        <v>0</v>
      </c>
      <c r="P47" s="135">
        <f>'SHP(N)'!P47+'Bhira(N)'!P47+'Koyna(N)'!P47+'Tilhari(N)'!P47</f>
        <v>0</v>
      </c>
      <c r="Q47" s="44"/>
      <c r="R47" s="43">
        <f t="shared" si="15"/>
        <v>0</v>
      </c>
      <c r="S47" s="45">
        <f t="shared" si="16"/>
        <v>0</v>
      </c>
      <c r="T47" s="135">
        <f>'SHP(N)'!T47+'Bhira(N)'!T47+'Koyna(N)'!T47+'Tilhari(N)'!T47</f>
        <v>0</v>
      </c>
      <c r="U47" s="135">
        <f>'SHP(N)'!U47+'Bhira(N)'!U47+'Koyna(N)'!U47+'Tilhari(N)'!U47</f>
        <v>0</v>
      </c>
      <c r="V47" s="44"/>
      <c r="W47" s="45">
        <f t="shared" si="17"/>
        <v>0</v>
      </c>
      <c r="X47" s="68">
        <f t="shared" si="18"/>
        <v>0</v>
      </c>
      <c r="Y47" s="135">
        <f>'SHP(N)'!Y47+'Bhira(N)'!Y47+'Koyna(N)'!Y47+'Tilhari(N)'!Y47</f>
        <v>0</v>
      </c>
      <c r="Z47" s="135">
        <f>'SHP(N)'!Z47+'Bhira(N)'!Z47+'Koyna(N)'!Z47+'Tilhari(N)'!Z47</f>
        <v>0</v>
      </c>
      <c r="AA47" s="67"/>
      <c r="AB47" s="45">
        <f t="shared" si="19"/>
        <v>0</v>
      </c>
      <c r="AC47" s="99">
        <v>4.2200000000000001E-2</v>
      </c>
    </row>
    <row r="48" spans="2:32" x14ac:dyDescent="0.3">
      <c r="B48" s="27">
        <f t="shared" si="20"/>
        <v>5</v>
      </c>
      <c r="C48" s="28" t="s">
        <v>4</v>
      </c>
      <c r="D48" s="66">
        <v>0</v>
      </c>
      <c r="E48" s="135">
        <f>'SHP(N)'!E48+'Bhira(N)'!E48+'Koyna(N)'!E48+'Tilhari(N)'!E48</f>
        <v>0.22021733333333335</v>
      </c>
      <c r="F48" s="135">
        <f>'SHP(N)'!F48+'Bhira(N)'!F48+'Koyna(N)'!F48+'Tilhari(N)'!F48</f>
        <v>0</v>
      </c>
      <c r="G48" s="44"/>
      <c r="H48" s="43">
        <f t="shared" si="21"/>
        <v>0.22021733333333335</v>
      </c>
      <c r="I48" s="45">
        <f t="shared" si="13"/>
        <v>0.22021733333333335</v>
      </c>
      <c r="J48" s="135">
        <f>'SHP(N)'!J48+'Bhira(N)'!J48+'Koyna(N)'!J48+'Tilhari(N)'!J48</f>
        <v>0.49992841666666665</v>
      </c>
      <c r="K48" s="135">
        <f>'SHP(N)'!K48+'Bhira(N)'!K48+'Koyna(N)'!K48+'Tilhari(N)'!K48</f>
        <v>0</v>
      </c>
      <c r="L48" s="44"/>
      <c r="M48" s="45">
        <f t="shared" si="12"/>
        <v>0.72014575000000003</v>
      </c>
      <c r="N48" s="68">
        <f t="shared" si="14"/>
        <v>0.72014575000000003</v>
      </c>
      <c r="O48" s="135">
        <f>'SHP(N)'!O48+'Bhira(N)'!O48+'Koyna(N)'!O48+'Tilhari(N)'!O48</f>
        <v>0.55942216666666666</v>
      </c>
      <c r="P48" s="135">
        <f>'SHP(N)'!P48+'Bhira(N)'!P48+'Koyna(N)'!P48+'Tilhari(N)'!P48</f>
        <v>0</v>
      </c>
      <c r="Q48" s="44"/>
      <c r="R48" s="43">
        <f t="shared" si="15"/>
        <v>1.2795679166666667</v>
      </c>
      <c r="S48" s="45">
        <f t="shared" si="16"/>
        <v>1.2795679166666667</v>
      </c>
      <c r="T48" s="135">
        <f>'SHP(N)'!T48+'Bhira(N)'!T48+'Koyna(N)'!T48+'Tilhari(N)'!T48</f>
        <v>0.55942216666666666</v>
      </c>
      <c r="U48" s="135">
        <f>'SHP(N)'!U48+'Bhira(N)'!U48+'Koyna(N)'!U48+'Tilhari(N)'!U48</f>
        <v>0</v>
      </c>
      <c r="V48" s="44"/>
      <c r="W48" s="45">
        <f t="shared" si="17"/>
        <v>1.8389900833333335</v>
      </c>
      <c r="X48" s="68">
        <f t="shared" si="18"/>
        <v>1.8389900833333335</v>
      </c>
      <c r="Y48" s="135">
        <f>'SHP(N)'!Y48+'Bhira(N)'!Y48+'Koyna(N)'!Y48+'Tilhari(N)'!Y48</f>
        <v>0.55942216666666666</v>
      </c>
      <c r="Z48" s="135">
        <f>'SHP(N)'!Z48+'Bhira(N)'!Z48+'Koyna(N)'!Z48+'Tilhari(N)'!Z48</f>
        <v>0</v>
      </c>
      <c r="AA48" s="67"/>
      <c r="AB48" s="45">
        <f t="shared" si="19"/>
        <v>2.3984122500000002</v>
      </c>
      <c r="AC48" s="99">
        <v>3.3399999999999999E-2</v>
      </c>
    </row>
    <row r="49" spans="2:29" x14ac:dyDescent="0.3">
      <c r="B49" s="27">
        <f t="shared" si="20"/>
        <v>6</v>
      </c>
      <c r="C49" s="28" t="s">
        <v>5</v>
      </c>
      <c r="D49" s="66">
        <v>0</v>
      </c>
      <c r="E49" s="135">
        <f>'SHP(N)'!E49+'Bhira(N)'!E49+'Koyna(N)'!E49+'Tilhari(N)'!E49</f>
        <v>1.1156621483333331</v>
      </c>
      <c r="F49" s="135">
        <f>'SHP(N)'!F49+'Bhira(N)'!F49+'Koyna(N)'!F49+'Tilhari(N)'!F49</f>
        <v>0</v>
      </c>
      <c r="G49" s="44"/>
      <c r="H49" s="43">
        <f t="shared" si="21"/>
        <v>1.1156621483333331</v>
      </c>
      <c r="I49" s="45">
        <f t="shared" si="13"/>
        <v>1.1156621483333331</v>
      </c>
      <c r="J49" s="135">
        <f>'SHP(N)'!J49+'Bhira(N)'!J49+'Koyna(N)'!J49+'Tilhari(N)'!J49</f>
        <v>3.273242296666667</v>
      </c>
      <c r="K49" s="135">
        <f>'SHP(N)'!K49+'Bhira(N)'!K49+'Koyna(N)'!K49+'Tilhari(N)'!K49</f>
        <v>0</v>
      </c>
      <c r="L49" s="44"/>
      <c r="M49" s="45">
        <f t="shared" si="12"/>
        <v>4.3889044449999997</v>
      </c>
      <c r="N49" s="68">
        <f t="shared" si="14"/>
        <v>4.3889044449999997</v>
      </c>
      <c r="O49" s="135">
        <f>'SHP(N)'!O49+'Bhira(N)'!O49+'Koyna(N)'!O49+'Tilhari(N)'!O49</f>
        <v>6.1344022966666669</v>
      </c>
      <c r="P49" s="135">
        <f>'SHP(N)'!P49+'Bhira(N)'!P49+'Koyna(N)'!P49+'Tilhari(N)'!P49</f>
        <v>0</v>
      </c>
      <c r="Q49" s="44"/>
      <c r="R49" s="43">
        <f t="shared" si="15"/>
        <v>10.523306741666666</v>
      </c>
      <c r="S49" s="45">
        <f t="shared" si="16"/>
        <v>10.523306741666666</v>
      </c>
      <c r="T49" s="135">
        <f>'SHP(N)'!T49+'Bhira(N)'!T49+'Koyna(N)'!T49+'Tilhari(N)'!T49</f>
        <v>9.0929036300000003</v>
      </c>
      <c r="U49" s="135">
        <f>'SHP(N)'!U49+'Bhira(N)'!U49+'Koyna(N)'!U49+'Tilhari(N)'!U49</f>
        <v>0</v>
      </c>
      <c r="V49" s="44"/>
      <c r="W49" s="45">
        <f t="shared" si="17"/>
        <v>19.616210371666668</v>
      </c>
      <c r="X49" s="68">
        <f t="shared" si="18"/>
        <v>19.616210371666668</v>
      </c>
      <c r="Y49" s="135">
        <f>'SHP(N)'!Y49+'Bhira(N)'!Y49+'Koyna(N)'!Y49+'Tilhari(N)'!Y49</f>
        <v>12.140235963333334</v>
      </c>
      <c r="Z49" s="135">
        <f>'SHP(N)'!Z49+'Bhira(N)'!Z49+'Koyna(N)'!Z49+'Tilhari(N)'!Z49</f>
        <v>0</v>
      </c>
      <c r="AA49" s="67"/>
      <c r="AB49" s="45">
        <f t="shared" si="19"/>
        <v>31.756446335</v>
      </c>
      <c r="AC49" s="99">
        <v>4.2200000000000001E-2</v>
      </c>
    </row>
    <row r="50" spans="2:29" x14ac:dyDescent="0.3">
      <c r="B50" s="27">
        <f t="shared" si="20"/>
        <v>7</v>
      </c>
      <c r="C50" s="28" t="s">
        <v>6</v>
      </c>
      <c r="D50" s="66">
        <v>0</v>
      </c>
      <c r="E50" s="135">
        <f>'SHP(N)'!E50+'Bhira(N)'!E50+'Koyna(N)'!E50+'Tilhari(N)'!E50</f>
        <v>1.9791666666666666E-2</v>
      </c>
      <c r="F50" s="135">
        <f>'SHP(N)'!F50+'Bhira(N)'!F50+'Koyna(N)'!F50+'Tilhari(N)'!F50</f>
        <v>0</v>
      </c>
      <c r="G50" s="44"/>
      <c r="H50" s="43">
        <f t="shared" si="21"/>
        <v>1.9791666666666666E-2</v>
      </c>
      <c r="I50" s="45">
        <f t="shared" si="13"/>
        <v>1.9791666666666666E-2</v>
      </c>
      <c r="J50" s="135">
        <f>'SHP(N)'!J50+'Bhira(N)'!J50+'Koyna(N)'!J50+'Tilhari(N)'!J50</f>
        <v>3.9583333333333331E-2</v>
      </c>
      <c r="K50" s="135">
        <f>'SHP(N)'!K50+'Bhira(N)'!K50+'Koyna(N)'!K50+'Tilhari(N)'!K50</f>
        <v>0</v>
      </c>
      <c r="L50" s="44"/>
      <c r="M50" s="45">
        <f t="shared" si="12"/>
        <v>5.9374999999999997E-2</v>
      </c>
      <c r="N50" s="68">
        <f t="shared" si="14"/>
        <v>5.9374999999999997E-2</v>
      </c>
      <c r="O50" s="135">
        <f>'SHP(N)'!O50+'Bhira(N)'!O50+'Koyna(N)'!O50+'Tilhari(N)'!O50</f>
        <v>5.1458333333333328E-2</v>
      </c>
      <c r="P50" s="135">
        <f>'SHP(N)'!P50+'Bhira(N)'!P50+'Koyna(N)'!P50+'Tilhari(N)'!P50</f>
        <v>0</v>
      </c>
      <c r="Q50" s="44"/>
      <c r="R50" s="43">
        <f t="shared" si="15"/>
        <v>0.11083333333333333</v>
      </c>
      <c r="S50" s="45">
        <f t="shared" si="16"/>
        <v>0.11083333333333333</v>
      </c>
      <c r="T50" s="135">
        <f>'SHP(N)'!T50+'Bhira(N)'!T50+'Koyna(N)'!T50+'Tilhari(N)'!T50</f>
        <v>6.3333333333333325E-2</v>
      </c>
      <c r="U50" s="135">
        <f>'SHP(N)'!U50+'Bhira(N)'!U50+'Koyna(N)'!U50+'Tilhari(N)'!U50</f>
        <v>0</v>
      </c>
      <c r="V50" s="44"/>
      <c r="W50" s="45">
        <f t="shared" si="17"/>
        <v>0.17416666666666664</v>
      </c>
      <c r="X50" s="68">
        <f t="shared" si="18"/>
        <v>0.17416666666666664</v>
      </c>
      <c r="Y50" s="135">
        <f>'SHP(N)'!Y50+'Bhira(N)'!Y50+'Koyna(N)'!Y50+'Tilhari(N)'!Y50</f>
        <v>6.3333333333333325E-2</v>
      </c>
      <c r="Z50" s="135">
        <f>'SHP(N)'!Z50+'Bhira(N)'!Z50+'Koyna(N)'!Z50+'Tilhari(N)'!Z50</f>
        <v>0</v>
      </c>
      <c r="AA50" s="67"/>
      <c r="AB50" s="45">
        <f t="shared" si="19"/>
        <v>0.23749999999999996</v>
      </c>
      <c r="AC50" s="99">
        <v>9.5000000000000001E-2</v>
      </c>
    </row>
    <row r="51" spans="2:29" x14ac:dyDescent="0.3">
      <c r="B51" s="27">
        <f t="shared" si="20"/>
        <v>8</v>
      </c>
      <c r="C51" s="28" t="s">
        <v>7</v>
      </c>
      <c r="D51" s="66">
        <v>0</v>
      </c>
      <c r="E51" s="135">
        <f>'SHP(N)'!E51+'Bhira(N)'!E51+'Koyna(N)'!E51+'Tilhari(N)'!E51</f>
        <v>0</v>
      </c>
      <c r="F51" s="135">
        <f>'SHP(N)'!F51+'Bhira(N)'!F51+'Koyna(N)'!F51+'Tilhari(N)'!F51</f>
        <v>0</v>
      </c>
      <c r="G51" s="44"/>
      <c r="H51" s="43">
        <f t="shared" si="21"/>
        <v>0</v>
      </c>
      <c r="I51" s="45">
        <f t="shared" si="13"/>
        <v>0</v>
      </c>
      <c r="J51" s="135">
        <f>'SHP(N)'!J51+'Bhira(N)'!J51+'Koyna(N)'!J51+'Tilhari(N)'!J51</f>
        <v>0</v>
      </c>
      <c r="K51" s="135">
        <f>'SHP(N)'!K51+'Bhira(N)'!K51+'Koyna(N)'!K51+'Tilhari(N)'!K51</f>
        <v>0</v>
      </c>
      <c r="L51" s="44"/>
      <c r="M51" s="45">
        <f t="shared" si="12"/>
        <v>0</v>
      </c>
      <c r="N51" s="68">
        <f t="shared" si="14"/>
        <v>0</v>
      </c>
      <c r="O51" s="135">
        <f>'SHP(N)'!O51+'Bhira(N)'!O51+'Koyna(N)'!O51+'Tilhari(N)'!O51</f>
        <v>0</v>
      </c>
      <c r="P51" s="135">
        <f>'SHP(N)'!P51+'Bhira(N)'!P51+'Koyna(N)'!P51+'Tilhari(N)'!P51</f>
        <v>0</v>
      </c>
      <c r="Q51" s="44"/>
      <c r="R51" s="43">
        <f t="shared" si="15"/>
        <v>0</v>
      </c>
      <c r="S51" s="45">
        <f t="shared" si="16"/>
        <v>0</v>
      </c>
      <c r="T51" s="135">
        <f>'SHP(N)'!T51+'Bhira(N)'!T51+'Koyna(N)'!T51+'Tilhari(N)'!T51</f>
        <v>0</v>
      </c>
      <c r="U51" s="135">
        <f>'SHP(N)'!U51+'Bhira(N)'!U51+'Koyna(N)'!U51+'Tilhari(N)'!U51</f>
        <v>0</v>
      </c>
      <c r="V51" s="44"/>
      <c r="W51" s="45">
        <f t="shared" si="17"/>
        <v>0</v>
      </c>
      <c r="X51" s="68">
        <f t="shared" si="18"/>
        <v>0</v>
      </c>
      <c r="Y51" s="135">
        <f>'SHP(N)'!Y51+'Bhira(N)'!Y51+'Koyna(N)'!Y51+'Tilhari(N)'!Y51</f>
        <v>0</v>
      </c>
      <c r="Z51" s="135">
        <f>'SHP(N)'!Z51+'Bhira(N)'!Z51+'Koyna(N)'!Z51+'Tilhari(N)'!Z51</f>
        <v>0</v>
      </c>
      <c r="AA51" s="67"/>
      <c r="AB51" s="45">
        <f t="shared" si="19"/>
        <v>0</v>
      </c>
      <c r="AC51" s="99">
        <v>9.5000000000000001E-2</v>
      </c>
    </row>
    <row r="52" spans="2:29" x14ac:dyDescent="0.3">
      <c r="B52" s="27">
        <f t="shared" si="20"/>
        <v>9</v>
      </c>
      <c r="C52" s="28" t="s">
        <v>8</v>
      </c>
      <c r="D52" s="66">
        <v>0</v>
      </c>
      <c r="E52" s="135">
        <f>'SHP(N)'!E52+'Bhira(N)'!E52+'Koyna(N)'!E52+'Tilhari(N)'!E52</f>
        <v>0</v>
      </c>
      <c r="F52" s="135">
        <f>'SHP(N)'!F52+'Bhira(N)'!F52+'Koyna(N)'!F52+'Tilhari(N)'!F52</f>
        <v>0</v>
      </c>
      <c r="G52" s="44"/>
      <c r="H52" s="43">
        <f t="shared" si="21"/>
        <v>0</v>
      </c>
      <c r="I52" s="45">
        <f t="shared" si="13"/>
        <v>0</v>
      </c>
      <c r="J52" s="135">
        <f>'SHP(N)'!J52+'Bhira(N)'!J52+'Koyna(N)'!J52+'Tilhari(N)'!J52</f>
        <v>8.8883750000000011E-2</v>
      </c>
      <c r="K52" s="135">
        <f>'SHP(N)'!K52+'Bhira(N)'!K52+'Koyna(N)'!K52+'Tilhari(N)'!K52</f>
        <v>0</v>
      </c>
      <c r="L52" s="44"/>
      <c r="M52" s="45">
        <f t="shared" si="12"/>
        <v>8.8883750000000011E-2</v>
      </c>
      <c r="N52" s="68">
        <f t="shared" si="14"/>
        <v>8.8883750000000011E-2</v>
      </c>
      <c r="O52" s="135">
        <f>'SHP(N)'!O52+'Bhira(N)'!O52+'Koyna(N)'!O52+'Tilhari(N)'!O52</f>
        <v>0.18304250000000002</v>
      </c>
      <c r="P52" s="135">
        <f>'SHP(N)'!P52+'Bhira(N)'!P52+'Koyna(N)'!P52+'Tilhari(N)'!P52</f>
        <v>0</v>
      </c>
      <c r="Q52" s="44"/>
      <c r="R52" s="43">
        <f t="shared" si="15"/>
        <v>0.27192625000000004</v>
      </c>
      <c r="S52" s="45">
        <f t="shared" si="16"/>
        <v>0.27192625000000004</v>
      </c>
      <c r="T52" s="135">
        <f>'SHP(N)'!T52+'Bhira(N)'!T52+'Koyna(N)'!T52+'Tilhari(N)'!T52</f>
        <v>0.18831750000000003</v>
      </c>
      <c r="U52" s="135">
        <f>'SHP(N)'!U52+'Bhira(N)'!U52+'Koyna(N)'!U52+'Tilhari(N)'!U52</f>
        <v>0</v>
      </c>
      <c r="V52" s="44"/>
      <c r="W52" s="45">
        <f t="shared" si="17"/>
        <v>0.46024375000000006</v>
      </c>
      <c r="X52" s="68">
        <f t="shared" si="18"/>
        <v>0.46024375000000006</v>
      </c>
      <c r="Y52" s="135">
        <f>'SHP(N)'!Y52+'Bhira(N)'!Y52+'Koyna(N)'!Y52+'Tilhari(N)'!Y52</f>
        <v>0.18831750000000003</v>
      </c>
      <c r="Z52" s="135">
        <f>'SHP(N)'!Z52+'Bhira(N)'!Z52+'Koyna(N)'!Z52+'Tilhari(N)'!Z52</f>
        <v>0</v>
      </c>
      <c r="AA52" s="67"/>
      <c r="AB52" s="45">
        <f t="shared" si="19"/>
        <v>0.64856125000000009</v>
      </c>
      <c r="AC52" s="99">
        <v>4.2200000000000001E-2</v>
      </c>
    </row>
    <row r="53" spans="2:29" x14ac:dyDescent="0.3">
      <c r="B53" s="27">
        <f t="shared" si="20"/>
        <v>10</v>
      </c>
      <c r="C53" s="28" t="s">
        <v>9</v>
      </c>
      <c r="D53" s="66">
        <v>0</v>
      </c>
      <c r="E53" s="135">
        <f>'SHP(N)'!E53+'Bhira(N)'!E53+'Koyna(N)'!E53+'Tilhari(N)'!E53</f>
        <v>0</v>
      </c>
      <c r="F53" s="135">
        <f>'SHP(N)'!F53+'Bhira(N)'!F53+'Koyna(N)'!F53+'Tilhari(N)'!F53</f>
        <v>0</v>
      </c>
      <c r="G53" s="44"/>
      <c r="H53" s="43">
        <f t="shared" si="21"/>
        <v>0</v>
      </c>
      <c r="I53" s="45">
        <f t="shared" si="13"/>
        <v>0</v>
      </c>
      <c r="J53" s="135">
        <f>'SHP(N)'!J53+'Bhira(N)'!J53+'Koyna(N)'!J53+'Tilhari(N)'!J53</f>
        <v>0</v>
      </c>
      <c r="K53" s="135">
        <f>'SHP(N)'!K53+'Bhira(N)'!K53+'Koyna(N)'!K53+'Tilhari(N)'!K53</f>
        <v>0</v>
      </c>
      <c r="L53" s="44"/>
      <c r="M53" s="45">
        <f t="shared" si="12"/>
        <v>0</v>
      </c>
      <c r="N53" s="68">
        <f t="shared" si="14"/>
        <v>0</v>
      </c>
      <c r="O53" s="135">
        <f>'SHP(N)'!O53+'Bhira(N)'!O53+'Koyna(N)'!O53+'Tilhari(N)'!O53</f>
        <v>0</v>
      </c>
      <c r="P53" s="135">
        <f>'SHP(N)'!P53+'Bhira(N)'!P53+'Koyna(N)'!P53+'Tilhari(N)'!P53</f>
        <v>0</v>
      </c>
      <c r="Q53" s="44"/>
      <c r="R53" s="43">
        <f t="shared" si="15"/>
        <v>0</v>
      </c>
      <c r="S53" s="45">
        <f t="shared" si="16"/>
        <v>0</v>
      </c>
      <c r="T53" s="135">
        <f>'SHP(N)'!T53+'Bhira(N)'!T53+'Koyna(N)'!T53+'Tilhari(N)'!T53</f>
        <v>0</v>
      </c>
      <c r="U53" s="135">
        <f>'SHP(N)'!U53+'Bhira(N)'!U53+'Koyna(N)'!U53+'Tilhari(N)'!U53</f>
        <v>0</v>
      </c>
      <c r="V53" s="44"/>
      <c r="W53" s="45">
        <f t="shared" si="17"/>
        <v>0</v>
      </c>
      <c r="X53" s="68">
        <f t="shared" si="18"/>
        <v>0</v>
      </c>
      <c r="Y53" s="135">
        <f>'SHP(N)'!Y53+'Bhira(N)'!Y53+'Koyna(N)'!Y53+'Tilhari(N)'!Y53</f>
        <v>0</v>
      </c>
      <c r="Z53" s="135">
        <f>'SHP(N)'!Z53+'Bhira(N)'!Z53+'Koyna(N)'!Z53+'Tilhari(N)'!Z53</f>
        <v>0</v>
      </c>
      <c r="AA53" s="67"/>
      <c r="AB53" s="45">
        <f t="shared" si="19"/>
        <v>0</v>
      </c>
      <c r="AC53" s="99">
        <v>9.5000000000000001E-2</v>
      </c>
    </row>
    <row r="54" spans="2:29" x14ac:dyDescent="0.3">
      <c r="B54" s="27">
        <f t="shared" si="20"/>
        <v>11</v>
      </c>
      <c r="C54" s="28" t="s">
        <v>10</v>
      </c>
      <c r="D54" s="66">
        <v>0</v>
      </c>
      <c r="E54" s="135">
        <f>'SHP(N)'!E54+'Bhira(N)'!E54+'Koyna(N)'!E54+'Tilhari(N)'!E54</f>
        <v>0</v>
      </c>
      <c r="F54" s="135">
        <f>'SHP(N)'!F54+'Bhira(N)'!F54+'Koyna(N)'!F54+'Tilhari(N)'!F54</f>
        <v>0</v>
      </c>
      <c r="G54" s="44"/>
      <c r="H54" s="43">
        <f t="shared" si="21"/>
        <v>0</v>
      </c>
      <c r="I54" s="45">
        <f t="shared" si="13"/>
        <v>0</v>
      </c>
      <c r="J54" s="135">
        <f>'SHP(N)'!J54+'Bhira(N)'!J54+'Koyna(N)'!J54+'Tilhari(N)'!J54</f>
        <v>0</v>
      </c>
      <c r="K54" s="135">
        <f>'SHP(N)'!K54+'Bhira(N)'!K54+'Koyna(N)'!K54+'Tilhari(N)'!K54</f>
        <v>0</v>
      </c>
      <c r="L54" s="44"/>
      <c r="M54" s="45">
        <f t="shared" si="12"/>
        <v>0</v>
      </c>
      <c r="N54" s="68">
        <f t="shared" si="14"/>
        <v>0</v>
      </c>
      <c r="O54" s="135">
        <f>'SHP(N)'!O54+'Bhira(N)'!O54+'Koyna(N)'!O54+'Tilhari(N)'!O54</f>
        <v>0</v>
      </c>
      <c r="P54" s="135">
        <f>'SHP(N)'!P54+'Bhira(N)'!P54+'Koyna(N)'!P54+'Tilhari(N)'!P54</f>
        <v>0</v>
      </c>
      <c r="Q54" s="44"/>
      <c r="R54" s="43">
        <f t="shared" si="15"/>
        <v>0</v>
      </c>
      <c r="S54" s="45">
        <f t="shared" si="16"/>
        <v>0</v>
      </c>
      <c r="T54" s="135">
        <f>'SHP(N)'!T54+'Bhira(N)'!T54+'Koyna(N)'!T54+'Tilhari(N)'!T54</f>
        <v>0</v>
      </c>
      <c r="U54" s="135">
        <f>'SHP(N)'!U54+'Bhira(N)'!U54+'Koyna(N)'!U54+'Tilhari(N)'!U54</f>
        <v>0</v>
      </c>
      <c r="V54" s="44"/>
      <c r="W54" s="45">
        <f t="shared" si="17"/>
        <v>0</v>
      </c>
      <c r="X54" s="68">
        <f t="shared" si="18"/>
        <v>0</v>
      </c>
      <c r="Y54" s="135">
        <f>'SHP(N)'!Y54+'Bhira(N)'!Y54+'Koyna(N)'!Y54+'Tilhari(N)'!Y54</f>
        <v>0</v>
      </c>
      <c r="Z54" s="135">
        <f>'SHP(N)'!Z54+'Bhira(N)'!Z54+'Koyna(N)'!Z54+'Tilhari(N)'!Z54</f>
        <v>0</v>
      </c>
      <c r="AA54" s="67"/>
      <c r="AB54" s="45">
        <f t="shared" si="19"/>
        <v>0</v>
      </c>
      <c r="AC54" s="99">
        <v>6.3299999999999995E-2</v>
      </c>
    </row>
    <row r="55" spans="2:29" x14ac:dyDescent="0.3">
      <c r="B55" s="27">
        <f t="shared" si="20"/>
        <v>12</v>
      </c>
      <c r="C55" s="28" t="s">
        <v>11</v>
      </c>
      <c r="D55" s="66">
        <v>0</v>
      </c>
      <c r="E55" s="135">
        <f>'SHP(N)'!E55+'Bhira(N)'!E55+'Koyna(N)'!E55+'Tilhari(N)'!E55</f>
        <v>0</v>
      </c>
      <c r="F55" s="135">
        <f>'SHP(N)'!F55+'Bhira(N)'!F55+'Koyna(N)'!F55+'Tilhari(N)'!F55</f>
        <v>0</v>
      </c>
      <c r="G55" s="49"/>
      <c r="H55" s="43">
        <f t="shared" si="21"/>
        <v>0</v>
      </c>
      <c r="I55" s="45">
        <f t="shared" si="13"/>
        <v>0</v>
      </c>
      <c r="J55" s="135">
        <f>'SHP(N)'!J55+'Bhira(N)'!J55+'Koyna(N)'!J55+'Tilhari(N)'!J55</f>
        <v>0</v>
      </c>
      <c r="K55" s="135">
        <f>'SHP(N)'!K55+'Bhira(N)'!K55+'Koyna(N)'!K55+'Tilhari(N)'!K55</f>
        <v>0</v>
      </c>
      <c r="L55" s="44"/>
      <c r="M55" s="45">
        <f t="shared" si="12"/>
        <v>0</v>
      </c>
      <c r="N55" s="68">
        <f t="shared" si="14"/>
        <v>0</v>
      </c>
      <c r="O55" s="135">
        <f>'SHP(N)'!O55+'Bhira(N)'!O55+'Koyna(N)'!O55+'Tilhari(N)'!O55</f>
        <v>0</v>
      </c>
      <c r="P55" s="135">
        <f>'SHP(N)'!P55+'Bhira(N)'!P55+'Koyna(N)'!P55+'Tilhari(N)'!P55</f>
        <v>0</v>
      </c>
      <c r="Q55" s="44"/>
      <c r="R55" s="43">
        <f t="shared" si="15"/>
        <v>0</v>
      </c>
      <c r="S55" s="45">
        <f t="shared" si="16"/>
        <v>0</v>
      </c>
      <c r="T55" s="135">
        <f>'SHP(N)'!T55+'Bhira(N)'!T55+'Koyna(N)'!T55+'Tilhari(N)'!T55</f>
        <v>0</v>
      </c>
      <c r="U55" s="135">
        <f>'SHP(N)'!U55+'Bhira(N)'!U55+'Koyna(N)'!U55+'Tilhari(N)'!U55</f>
        <v>0</v>
      </c>
      <c r="V55" s="44"/>
      <c r="W55" s="45">
        <f t="shared" si="17"/>
        <v>0</v>
      </c>
      <c r="X55" s="68">
        <f t="shared" si="18"/>
        <v>0</v>
      </c>
      <c r="Y55" s="135">
        <f>'SHP(N)'!Y55+'Bhira(N)'!Y55+'Koyna(N)'!Y55+'Tilhari(N)'!Y55</f>
        <v>0</v>
      </c>
      <c r="Z55" s="135">
        <f>'SHP(N)'!Z55+'Bhira(N)'!Z55+'Koyna(N)'!Z55+'Tilhari(N)'!Z55</f>
        <v>0</v>
      </c>
      <c r="AA55" s="67"/>
      <c r="AB55" s="45">
        <f t="shared" si="19"/>
        <v>0</v>
      </c>
      <c r="AC55" s="99">
        <v>6.3299999999999995E-2</v>
      </c>
    </row>
    <row r="56" spans="2:29" x14ac:dyDescent="0.3">
      <c r="B56" s="27">
        <f t="shared" si="20"/>
        <v>13</v>
      </c>
      <c r="C56" s="28" t="s">
        <v>12</v>
      </c>
      <c r="D56" s="66">
        <v>0</v>
      </c>
      <c r="E56" s="135">
        <f>'SHP(N)'!E56+'Bhira(N)'!E56+'Koyna(N)'!E56+'Tilhari(N)'!E56</f>
        <v>0</v>
      </c>
      <c r="F56" s="135">
        <f>'SHP(N)'!F56+'Bhira(N)'!F56+'Koyna(N)'!F56+'Tilhari(N)'!F56</f>
        <v>0</v>
      </c>
      <c r="G56" s="49"/>
      <c r="H56" s="43">
        <f t="shared" si="21"/>
        <v>0</v>
      </c>
      <c r="I56" s="45">
        <f t="shared" si="13"/>
        <v>0</v>
      </c>
      <c r="J56" s="135">
        <f>'SHP(N)'!J56+'Bhira(N)'!J56+'Koyna(N)'!J56+'Tilhari(N)'!J56</f>
        <v>0</v>
      </c>
      <c r="K56" s="135">
        <f>'SHP(N)'!K56+'Bhira(N)'!K56+'Koyna(N)'!K56+'Tilhari(N)'!K56</f>
        <v>0</v>
      </c>
      <c r="L56" s="44"/>
      <c r="M56" s="45">
        <f t="shared" si="12"/>
        <v>0</v>
      </c>
      <c r="N56" s="68">
        <f t="shared" si="14"/>
        <v>0</v>
      </c>
      <c r="O56" s="135">
        <f>'SHP(N)'!O56+'Bhira(N)'!O56+'Koyna(N)'!O56+'Tilhari(N)'!O56</f>
        <v>0</v>
      </c>
      <c r="P56" s="135">
        <f>'SHP(N)'!P56+'Bhira(N)'!P56+'Koyna(N)'!P56+'Tilhari(N)'!P56</f>
        <v>0</v>
      </c>
      <c r="Q56" s="44"/>
      <c r="R56" s="43">
        <f t="shared" si="15"/>
        <v>0</v>
      </c>
      <c r="S56" s="45">
        <f t="shared" si="16"/>
        <v>0</v>
      </c>
      <c r="T56" s="135">
        <f>'SHP(N)'!T56+'Bhira(N)'!T56+'Koyna(N)'!T56+'Tilhari(N)'!T56</f>
        <v>0</v>
      </c>
      <c r="U56" s="135">
        <f>'SHP(N)'!U56+'Bhira(N)'!U56+'Koyna(N)'!U56+'Tilhari(N)'!U56</f>
        <v>0</v>
      </c>
      <c r="V56" s="44"/>
      <c r="W56" s="45">
        <f t="shared" si="17"/>
        <v>0</v>
      </c>
      <c r="X56" s="68">
        <f t="shared" si="18"/>
        <v>0</v>
      </c>
      <c r="Y56" s="135">
        <f>'SHP(N)'!Y56+'Bhira(N)'!Y56+'Koyna(N)'!Y56+'Tilhari(N)'!Y56</f>
        <v>0</v>
      </c>
      <c r="Z56" s="135">
        <f>'SHP(N)'!Z56+'Bhira(N)'!Z56+'Koyna(N)'!Z56+'Tilhari(N)'!Z56</f>
        <v>0</v>
      </c>
      <c r="AA56" s="67"/>
      <c r="AB56" s="45">
        <f t="shared" si="19"/>
        <v>0</v>
      </c>
      <c r="AC56" s="99">
        <v>6.3299999999999995E-2</v>
      </c>
    </row>
    <row r="57" spans="2:29" x14ac:dyDescent="0.3">
      <c r="B57" s="27">
        <f t="shared" si="20"/>
        <v>14</v>
      </c>
      <c r="C57" s="28" t="s">
        <v>13</v>
      </c>
      <c r="D57" s="66">
        <v>0</v>
      </c>
      <c r="E57" s="135">
        <f>'SHP(N)'!E57+'Bhira(N)'!E57+'Koyna(N)'!E57+'Tilhari(N)'!E57</f>
        <v>0</v>
      </c>
      <c r="F57" s="135">
        <f>'SHP(N)'!F57+'Bhira(N)'!F57+'Koyna(N)'!F57+'Tilhari(N)'!F57</f>
        <v>0</v>
      </c>
      <c r="G57" s="49"/>
      <c r="H57" s="43">
        <f t="shared" si="21"/>
        <v>0</v>
      </c>
      <c r="I57" s="45">
        <f t="shared" si="13"/>
        <v>0</v>
      </c>
      <c r="J57" s="135">
        <f>'SHP(N)'!J57+'Bhira(N)'!J57+'Koyna(N)'!J57+'Tilhari(N)'!J57</f>
        <v>0</v>
      </c>
      <c r="K57" s="135">
        <f>'SHP(N)'!K57+'Bhira(N)'!K57+'Koyna(N)'!K57+'Tilhari(N)'!K57</f>
        <v>0</v>
      </c>
      <c r="L57" s="44"/>
      <c r="M57" s="45">
        <f t="shared" si="12"/>
        <v>0</v>
      </c>
      <c r="N57" s="68">
        <f t="shared" si="14"/>
        <v>0</v>
      </c>
      <c r="O57" s="135">
        <f>'SHP(N)'!O57+'Bhira(N)'!O57+'Koyna(N)'!O57+'Tilhari(N)'!O57</f>
        <v>0</v>
      </c>
      <c r="P57" s="135">
        <f>'SHP(N)'!P57+'Bhira(N)'!P57+'Koyna(N)'!P57+'Tilhari(N)'!P57</f>
        <v>0</v>
      </c>
      <c r="Q57" s="44"/>
      <c r="R57" s="43">
        <f t="shared" si="15"/>
        <v>0</v>
      </c>
      <c r="S57" s="45">
        <f t="shared" si="16"/>
        <v>0</v>
      </c>
      <c r="T57" s="135">
        <f>'SHP(N)'!T57+'Bhira(N)'!T57+'Koyna(N)'!T57+'Tilhari(N)'!T57</f>
        <v>0</v>
      </c>
      <c r="U57" s="135">
        <f>'SHP(N)'!U57+'Bhira(N)'!U57+'Koyna(N)'!U57+'Tilhari(N)'!U57</f>
        <v>0</v>
      </c>
      <c r="V57" s="44"/>
      <c r="W57" s="45">
        <f t="shared" si="17"/>
        <v>0</v>
      </c>
      <c r="X57" s="68">
        <f t="shared" si="18"/>
        <v>0</v>
      </c>
      <c r="Y57" s="135">
        <f>'SHP(N)'!Y57+'Bhira(N)'!Y57+'Koyna(N)'!Y57+'Tilhari(N)'!Y57</f>
        <v>0</v>
      </c>
      <c r="Z57" s="135">
        <f>'SHP(N)'!Z57+'Bhira(N)'!Z57+'Koyna(N)'!Z57+'Tilhari(N)'!Z57</f>
        <v>0</v>
      </c>
      <c r="AA57" s="67"/>
      <c r="AB57" s="45">
        <f t="shared" si="19"/>
        <v>0</v>
      </c>
      <c r="AC57" s="99">
        <v>0.15</v>
      </c>
    </row>
    <row r="58" spans="2:29" x14ac:dyDescent="0.3">
      <c r="B58" s="27">
        <f t="shared" si="20"/>
        <v>15</v>
      </c>
      <c r="C58" s="28" t="s">
        <v>14</v>
      </c>
      <c r="D58" s="66">
        <v>0</v>
      </c>
      <c r="E58" s="135">
        <f>'SHP(N)'!E58+'Bhira(N)'!E58+'Koyna(N)'!E58+'Tilhari(N)'!E58</f>
        <v>0</v>
      </c>
      <c r="F58" s="135">
        <f>'SHP(N)'!F58+'Bhira(N)'!F58+'Koyna(N)'!F58+'Tilhari(N)'!F58</f>
        <v>0</v>
      </c>
      <c r="G58" s="49"/>
      <c r="H58" s="43">
        <f t="shared" si="21"/>
        <v>0</v>
      </c>
      <c r="I58" s="45">
        <f t="shared" si="13"/>
        <v>0</v>
      </c>
      <c r="J58" s="135">
        <f>'SHP(N)'!J58+'Bhira(N)'!J58+'Koyna(N)'!J58+'Tilhari(N)'!J58</f>
        <v>0</v>
      </c>
      <c r="K58" s="135">
        <f>'SHP(N)'!K58+'Bhira(N)'!K58+'Koyna(N)'!K58+'Tilhari(N)'!K58</f>
        <v>0</v>
      </c>
      <c r="L58" s="44"/>
      <c r="M58" s="45">
        <f t="shared" si="12"/>
        <v>0</v>
      </c>
      <c r="N58" s="68">
        <f t="shared" si="14"/>
        <v>0</v>
      </c>
      <c r="O58" s="135">
        <f>'SHP(N)'!O58+'Bhira(N)'!O58+'Koyna(N)'!O58+'Tilhari(N)'!O58</f>
        <v>0</v>
      </c>
      <c r="P58" s="135">
        <f>'SHP(N)'!P58+'Bhira(N)'!P58+'Koyna(N)'!P58+'Tilhari(N)'!P58</f>
        <v>0</v>
      </c>
      <c r="Q58" s="44"/>
      <c r="R58" s="43">
        <f t="shared" si="15"/>
        <v>0</v>
      </c>
      <c r="S58" s="45">
        <f t="shared" si="16"/>
        <v>0</v>
      </c>
      <c r="T58" s="135">
        <f>'SHP(N)'!T58+'Bhira(N)'!T58+'Koyna(N)'!T58+'Tilhari(N)'!T58</f>
        <v>0</v>
      </c>
      <c r="U58" s="135">
        <f>'SHP(N)'!U58+'Bhira(N)'!U58+'Koyna(N)'!U58+'Tilhari(N)'!U58</f>
        <v>0</v>
      </c>
      <c r="V58" s="44"/>
      <c r="W58" s="45">
        <f t="shared" si="17"/>
        <v>0</v>
      </c>
      <c r="X58" s="68">
        <f t="shared" si="18"/>
        <v>0</v>
      </c>
      <c r="Y58" s="135">
        <f>'SHP(N)'!Y58+'Bhira(N)'!Y58+'Koyna(N)'!Y58+'Tilhari(N)'!Y58</f>
        <v>0</v>
      </c>
      <c r="Z58" s="135">
        <f>'SHP(N)'!Z58+'Bhira(N)'!Z58+'Koyna(N)'!Z58+'Tilhari(N)'!Z58</f>
        <v>0</v>
      </c>
      <c r="AA58" s="67"/>
      <c r="AB58" s="45">
        <f t="shared" si="19"/>
        <v>0</v>
      </c>
      <c r="AC58" s="99">
        <v>0.15</v>
      </c>
    </row>
    <row r="59" spans="2:29" x14ac:dyDescent="0.3">
      <c r="B59" s="27">
        <f t="shared" si="20"/>
        <v>16</v>
      </c>
      <c r="C59" s="28" t="s">
        <v>15</v>
      </c>
      <c r="D59" s="66">
        <v>0</v>
      </c>
      <c r="E59" s="135">
        <f>'SHP(N)'!E59+'Bhira(N)'!E59+'Koyna(N)'!E59+'Tilhari(N)'!E59</f>
        <v>0</v>
      </c>
      <c r="F59" s="135">
        <f>'SHP(N)'!F59+'Bhira(N)'!F59+'Koyna(N)'!F59+'Tilhari(N)'!F59</f>
        <v>0</v>
      </c>
      <c r="G59" s="44"/>
      <c r="H59" s="43">
        <f t="shared" si="21"/>
        <v>0</v>
      </c>
      <c r="I59" s="45">
        <f t="shared" si="13"/>
        <v>0</v>
      </c>
      <c r="J59" s="135">
        <f>'SHP(N)'!J59+'Bhira(N)'!J59+'Koyna(N)'!J59+'Tilhari(N)'!J59</f>
        <v>0</v>
      </c>
      <c r="K59" s="135">
        <f>'SHP(N)'!K59+'Bhira(N)'!K59+'Koyna(N)'!K59+'Tilhari(N)'!K59</f>
        <v>0</v>
      </c>
      <c r="L59" s="44"/>
      <c r="M59" s="45">
        <f t="shared" si="12"/>
        <v>0</v>
      </c>
      <c r="N59" s="68">
        <f t="shared" si="14"/>
        <v>0</v>
      </c>
      <c r="O59" s="135">
        <f>'SHP(N)'!O59+'Bhira(N)'!O59+'Koyna(N)'!O59+'Tilhari(N)'!O59</f>
        <v>0</v>
      </c>
      <c r="P59" s="135">
        <f>'SHP(N)'!P59+'Bhira(N)'!P59+'Koyna(N)'!P59+'Tilhari(N)'!P59</f>
        <v>0</v>
      </c>
      <c r="Q59" s="44"/>
      <c r="R59" s="43">
        <f t="shared" si="15"/>
        <v>0</v>
      </c>
      <c r="S59" s="45">
        <f t="shared" si="16"/>
        <v>0</v>
      </c>
      <c r="T59" s="135">
        <f>'SHP(N)'!T59+'Bhira(N)'!T59+'Koyna(N)'!T59+'Tilhari(N)'!T59</f>
        <v>0</v>
      </c>
      <c r="U59" s="135">
        <f>'SHP(N)'!U59+'Bhira(N)'!U59+'Koyna(N)'!U59+'Tilhari(N)'!U59</f>
        <v>0</v>
      </c>
      <c r="V59" s="44"/>
      <c r="W59" s="45">
        <f t="shared" si="17"/>
        <v>0</v>
      </c>
      <c r="X59" s="68">
        <f t="shared" si="18"/>
        <v>0</v>
      </c>
      <c r="Y59" s="135">
        <f>'SHP(N)'!Y59+'Bhira(N)'!Y59+'Koyna(N)'!Y59+'Tilhari(N)'!Y59</f>
        <v>0</v>
      </c>
      <c r="Z59" s="135">
        <f>'SHP(N)'!Z59+'Bhira(N)'!Z59+'Koyna(N)'!Z59+'Tilhari(N)'!Z59</f>
        <v>0</v>
      </c>
      <c r="AA59" s="67"/>
      <c r="AB59" s="45">
        <f t="shared" si="19"/>
        <v>0</v>
      </c>
      <c r="AC59" s="99">
        <v>0.15</v>
      </c>
    </row>
    <row r="60" spans="2:29" x14ac:dyDescent="0.3">
      <c r="B60" s="27">
        <f t="shared" si="20"/>
        <v>17</v>
      </c>
      <c r="C60" s="28" t="s">
        <v>16</v>
      </c>
      <c r="D60" s="95">
        <v>0</v>
      </c>
      <c r="E60" s="135">
        <f>'SHP(N)'!E60+'Bhira(N)'!E60+'Koyna(N)'!E60+'Tilhari(N)'!E60</f>
        <v>1.9483333333333332E-3</v>
      </c>
      <c r="F60" s="135">
        <f>'SHP(N)'!F60+'Bhira(N)'!F60+'Koyna(N)'!F60+'Tilhari(N)'!F60</f>
        <v>0</v>
      </c>
      <c r="G60" s="44"/>
      <c r="H60" s="43">
        <f t="shared" si="21"/>
        <v>1.9483333333333332E-3</v>
      </c>
      <c r="I60" s="45">
        <f t="shared" si="13"/>
        <v>1.9483333333333332E-3</v>
      </c>
      <c r="J60" s="135">
        <f>'SHP(N)'!J60+'Bhira(N)'!J60+'Koyna(N)'!J60+'Tilhari(N)'!J60</f>
        <v>6.4016666666666657E-3</v>
      </c>
      <c r="K60" s="135">
        <f>'SHP(N)'!K60+'Bhira(N)'!K60+'Koyna(N)'!K60+'Tilhari(N)'!K60</f>
        <v>0</v>
      </c>
      <c r="L60" s="44"/>
      <c r="M60" s="45">
        <f t="shared" si="12"/>
        <v>8.3499999999999998E-3</v>
      </c>
      <c r="N60" s="68">
        <f t="shared" si="14"/>
        <v>8.3499999999999998E-3</v>
      </c>
      <c r="O60" s="135">
        <f>'SHP(N)'!O60+'Bhira(N)'!O60+'Koyna(N)'!O60+'Tilhari(N)'!O60</f>
        <v>8.9066666666666669E-3</v>
      </c>
      <c r="P60" s="135">
        <f>'SHP(N)'!P60+'Bhira(N)'!P60+'Koyna(N)'!P60+'Tilhari(N)'!P60</f>
        <v>0</v>
      </c>
      <c r="Q60" s="44"/>
      <c r="R60" s="43">
        <f t="shared" si="15"/>
        <v>1.7256666666666667E-2</v>
      </c>
      <c r="S60" s="45">
        <f t="shared" si="16"/>
        <v>1.7256666666666667E-2</v>
      </c>
      <c r="T60" s="135">
        <f>'SHP(N)'!T60+'Bhira(N)'!T60+'Koyna(N)'!T60+'Tilhari(N)'!T60</f>
        <v>8.9066666666666669E-3</v>
      </c>
      <c r="U60" s="135">
        <f>'SHP(N)'!U60+'Bhira(N)'!U60+'Koyna(N)'!U60+'Tilhari(N)'!U60</f>
        <v>0</v>
      </c>
      <c r="V60" s="44"/>
      <c r="W60" s="45">
        <f t="shared" si="17"/>
        <v>2.6163333333333334E-2</v>
      </c>
      <c r="X60" s="68">
        <f t="shared" si="18"/>
        <v>2.6163333333333334E-2</v>
      </c>
      <c r="Y60" s="135">
        <f>'SHP(N)'!Y60+'Bhira(N)'!Y60+'Koyna(N)'!Y60+'Tilhari(N)'!Y60</f>
        <v>8.9066666666666669E-3</v>
      </c>
      <c r="Z60" s="135">
        <f>'SHP(N)'!Z60+'Bhira(N)'!Z60+'Koyna(N)'!Z60+'Tilhari(N)'!Z60</f>
        <v>0</v>
      </c>
      <c r="AA60" s="67"/>
      <c r="AB60" s="45">
        <f t="shared" si="19"/>
        <v>3.5070000000000004E-2</v>
      </c>
      <c r="AC60" s="99">
        <v>3.3399999999999999E-2</v>
      </c>
    </row>
    <row r="61" spans="2:29" ht="16" x14ac:dyDescent="0.3">
      <c r="B61" s="34"/>
      <c r="C61" s="35" t="s">
        <v>17</v>
      </c>
      <c r="D61" s="35"/>
      <c r="E61" s="36">
        <f>SUM(E44:E60)</f>
        <v>1.3664111483333332</v>
      </c>
      <c r="F61" s="36">
        <f t="shared" ref="F61:AB61" si="22">SUM(F44:F60)</f>
        <v>0</v>
      </c>
      <c r="G61" s="36">
        <f t="shared" si="22"/>
        <v>0</v>
      </c>
      <c r="H61" s="36">
        <f t="shared" si="22"/>
        <v>1.3664111483333332</v>
      </c>
      <c r="I61" s="36">
        <f t="shared" si="22"/>
        <v>1.3664111483333332</v>
      </c>
      <c r="J61" s="36">
        <f>SUM(J44:J60)</f>
        <v>3.9388102966666669</v>
      </c>
      <c r="K61" s="36">
        <f t="shared" si="22"/>
        <v>0</v>
      </c>
      <c r="L61" s="36">
        <f t="shared" si="22"/>
        <v>0</v>
      </c>
      <c r="M61" s="36">
        <f t="shared" si="22"/>
        <v>5.3052214449999999</v>
      </c>
      <c r="N61" s="36">
        <f t="shared" si="22"/>
        <v>5.3052214449999999</v>
      </c>
      <c r="O61" s="36">
        <f>SUM(O44:O60)</f>
        <v>6.981190296666667</v>
      </c>
      <c r="P61" s="36">
        <f t="shared" ref="P61" si="23">SUM(P44:P60)</f>
        <v>0</v>
      </c>
      <c r="Q61" s="36">
        <f t="shared" si="22"/>
        <v>0</v>
      </c>
      <c r="R61" s="36">
        <f t="shared" si="22"/>
        <v>12.286411741666665</v>
      </c>
      <c r="S61" s="36">
        <f t="shared" si="22"/>
        <v>12.286411741666665</v>
      </c>
      <c r="T61" s="36">
        <f>SUM(T44:T60)</f>
        <v>9.9568416299999996</v>
      </c>
      <c r="U61" s="36">
        <f t="shared" ref="U61" si="24">SUM(U44:U60)</f>
        <v>0</v>
      </c>
      <c r="V61" s="36">
        <f t="shared" si="22"/>
        <v>0</v>
      </c>
      <c r="W61" s="36">
        <f t="shared" si="22"/>
        <v>22.243253371666668</v>
      </c>
      <c r="X61" s="36">
        <f t="shared" si="22"/>
        <v>22.243253371666668</v>
      </c>
      <c r="Y61" s="36">
        <f t="shared" si="22"/>
        <v>13.004173963333333</v>
      </c>
      <c r="Z61" s="36">
        <f t="shared" si="22"/>
        <v>0</v>
      </c>
      <c r="AA61" s="36">
        <f t="shared" si="22"/>
        <v>0</v>
      </c>
      <c r="AB61" s="36">
        <f t="shared" si="22"/>
        <v>35.247427334999998</v>
      </c>
      <c r="AC61" s="99">
        <v>0</v>
      </c>
    </row>
    <row r="62" spans="2:29" ht="16" x14ac:dyDescent="0.3">
      <c r="B62" s="38"/>
      <c r="C62" s="51"/>
      <c r="D62" s="51"/>
      <c r="E62" s="102">
        <f>'Hydro(E) UptoFY20'!T86</f>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137">
        <f>D16-D44</f>
        <v>0</v>
      </c>
      <c r="E70" s="137">
        <f t="shared" ref="E70:F70" si="25">E16-E44</f>
        <v>0</v>
      </c>
      <c r="F70" s="137">
        <f t="shared" si="25"/>
        <v>0</v>
      </c>
      <c r="G70" s="137"/>
      <c r="H70" s="137">
        <f t="shared" ref="H70:H86" si="26">D70+E70-F70-G70</f>
        <v>0</v>
      </c>
      <c r="I70" s="137">
        <f>I16-I44</f>
        <v>0</v>
      </c>
      <c r="J70" s="137">
        <f t="shared" ref="J70:K70" si="27">J16-J44</f>
        <v>0</v>
      </c>
      <c r="K70" s="137">
        <f t="shared" si="27"/>
        <v>0</v>
      </c>
      <c r="L70" s="137"/>
      <c r="M70" s="137">
        <f t="shared" ref="M70:M86" si="28">I70+J70-K70-L70</f>
        <v>0</v>
      </c>
      <c r="N70" s="137">
        <f>N16-N44</f>
        <v>0</v>
      </c>
      <c r="O70" s="137">
        <f t="shared" ref="O70:P70" si="29">O16-O44</f>
        <v>0</v>
      </c>
      <c r="P70" s="137">
        <f t="shared" si="29"/>
        <v>0</v>
      </c>
      <c r="Q70" s="137"/>
      <c r="R70" s="137">
        <f t="shared" ref="R70:R86" si="30">N70+O70-P70-Q70</f>
        <v>0</v>
      </c>
      <c r="S70" s="137">
        <f>S16-S44</f>
        <v>0</v>
      </c>
      <c r="T70" s="137">
        <f t="shared" ref="T70:U70" si="31">T16-T44</f>
        <v>0</v>
      </c>
      <c r="U70" s="137">
        <f t="shared" si="31"/>
        <v>0</v>
      </c>
      <c r="V70" s="137"/>
      <c r="W70" s="137">
        <f t="shared" ref="W70:W86" si="32">S70+T70-U70-V70</f>
        <v>0</v>
      </c>
      <c r="X70" s="137">
        <f>X16-X44</f>
        <v>0</v>
      </c>
      <c r="Y70" s="137">
        <f t="shared" ref="Y70:Z70" si="33">Y16-Y44</f>
        <v>0</v>
      </c>
      <c r="Z70" s="137">
        <f t="shared" si="33"/>
        <v>0</v>
      </c>
      <c r="AA70" s="137"/>
      <c r="AB70" s="137">
        <f t="shared" ref="AB70:AB86" si="34">X70+Y70-Z70-AA70</f>
        <v>0</v>
      </c>
    </row>
    <row r="71" spans="2:28" x14ac:dyDescent="0.3">
      <c r="B71" s="27">
        <f>B70+1</f>
        <v>2</v>
      </c>
      <c r="C71" s="28" t="s">
        <v>1</v>
      </c>
      <c r="D71" s="137">
        <f t="shared" ref="D71:F86" si="35">D17-D45</f>
        <v>0</v>
      </c>
      <c r="E71" s="137">
        <f t="shared" si="35"/>
        <v>0</v>
      </c>
      <c r="F71" s="137">
        <f t="shared" si="35"/>
        <v>0</v>
      </c>
      <c r="G71" s="137"/>
      <c r="H71" s="137">
        <f t="shared" si="26"/>
        <v>0</v>
      </c>
      <c r="I71" s="137">
        <f t="shared" ref="I71:K86" si="36">I17-I45</f>
        <v>0</v>
      </c>
      <c r="J71" s="137">
        <f t="shared" si="36"/>
        <v>0</v>
      </c>
      <c r="K71" s="137">
        <f t="shared" si="36"/>
        <v>0</v>
      </c>
      <c r="L71" s="137"/>
      <c r="M71" s="137">
        <f t="shared" si="28"/>
        <v>0</v>
      </c>
      <c r="N71" s="137">
        <f t="shared" ref="N71:P86" si="37">N17-N45</f>
        <v>0</v>
      </c>
      <c r="O71" s="137">
        <f t="shared" si="37"/>
        <v>0</v>
      </c>
      <c r="P71" s="137">
        <f t="shared" si="37"/>
        <v>0</v>
      </c>
      <c r="Q71" s="137"/>
      <c r="R71" s="137">
        <f t="shared" si="30"/>
        <v>0</v>
      </c>
      <c r="S71" s="137">
        <f t="shared" ref="S71:U86" si="38">S17-S45</f>
        <v>0</v>
      </c>
      <c r="T71" s="137">
        <f t="shared" si="38"/>
        <v>0</v>
      </c>
      <c r="U71" s="137">
        <f t="shared" si="38"/>
        <v>0</v>
      </c>
      <c r="V71" s="137"/>
      <c r="W71" s="137">
        <f t="shared" si="32"/>
        <v>0</v>
      </c>
      <c r="X71" s="137">
        <f t="shared" ref="X71:Z86" si="39">X17-X45</f>
        <v>0</v>
      </c>
      <c r="Y71" s="137">
        <f t="shared" si="39"/>
        <v>0</v>
      </c>
      <c r="Z71" s="137">
        <f t="shared" si="39"/>
        <v>0</v>
      </c>
      <c r="AA71" s="137"/>
      <c r="AB71" s="137">
        <f t="shared" si="34"/>
        <v>0</v>
      </c>
    </row>
    <row r="72" spans="2:28" x14ac:dyDescent="0.3">
      <c r="B72" s="27">
        <f t="shared" ref="B72:B86" si="40">B71+1</f>
        <v>3</v>
      </c>
      <c r="C72" s="28" t="s">
        <v>2</v>
      </c>
      <c r="D72" s="137">
        <f t="shared" si="35"/>
        <v>0</v>
      </c>
      <c r="E72" s="137">
        <f t="shared" si="35"/>
        <v>0.40787499999999999</v>
      </c>
      <c r="F72" s="137">
        <f t="shared" si="35"/>
        <v>0</v>
      </c>
      <c r="G72" s="137"/>
      <c r="H72" s="137">
        <f t="shared" si="26"/>
        <v>0.40787499999999999</v>
      </c>
      <c r="I72" s="137">
        <f t="shared" si="36"/>
        <v>0.40787499999999999</v>
      </c>
      <c r="J72" s="137">
        <f t="shared" si="36"/>
        <v>0.5942291666666667</v>
      </c>
      <c r="K72" s="137">
        <f t="shared" si="36"/>
        <v>0</v>
      </c>
      <c r="L72" s="137"/>
      <c r="M72" s="137">
        <f t="shared" si="28"/>
        <v>1.0021041666666668</v>
      </c>
      <c r="N72" s="137">
        <f t="shared" si="37"/>
        <v>1.0021041666666666</v>
      </c>
      <c r="O72" s="137">
        <f t="shared" si="37"/>
        <v>-4.3958333333333328E-2</v>
      </c>
      <c r="P72" s="137">
        <f t="shared" si="37"/>
        <v>0</v>
      </c>
      <c r="Q72" s="137"/>
      <c r="R72" s="137">
        <f t="shared" si="30"/>
        <v>0.95814583333333325</v>
      </c>
      <c r="S72" s="137">
        <f t="shared" si="38"/>
        <v>0.95814583333333325</v>
      </c>
      <c r="T72" s="137">
        <f t="shared" si="38"/>
        <v>-4.3958333333333328E-2</v>
      </c>
      <c r="U72" s="137">
        <f t="shared" si="38"/>
        <v>0</v>
      </c>
      <c r="V72" s="137"/>
      <c r="W72" s="137">
        <f t="shared" si="32"/>
        <v>0.91418749999999993</v>
      </c>
      <c r="X72" s="137">
        <f t="shared" si="39"/>
        <v>0.91418749999999993</v>
      </c>
      <c r="Y72" s="137">
        <f t="shared" si="39"/>
        <v>-4.3958333333333328E-2</v>
      </c>
      <c r="Z72" s="137">
        <f t="shared" si="39"/>
        <v>0</v>
      </c>
      <c r="AA72" s="137"/>
      <c r="AB72" s="137">
        <f t="shared" si="34"/>
        <v>0.87022916666666661</v>
      </c>
    </row>
    <row r="73" spans="2:28" x14ac:dyDescent="0.3">
      <c r="B73" s="27">
        <f t="shared" si="40"/>
        <v>4</v>
      </c>
      <c r="C73" s="28" t="s">
        <v>3</v>
      </c>
      <c r="D73" s="137">
        <f t="shared" si="35"/>
        <v>0</v>
      </c>
      <c r="E73" s="137">
        <f t="shared" si="35"/>
        <v>0</v>
      </c>
      <c r="F73" s="137">
        <f t="shared" si="35"/>
        <v>0</v>
      </c>
      <c r="G73" s="137"/>
      <c r="H73" s="137">
        <f t="shared" si="26"/>
        <v>0</v>
      </c>
      <c r="I73" s="137">
        <f t="shared" si="36"/>
        <v>0</v>
      </c>
      <c r="J73" s="137">
        <f t="shared" si="36"/>
        <v>0</v>
      </c>
      <c r="K73" s="137">
        <f t="shared" si="36"/>
        <v>0</v>
      </c>
      <c r="L73" s="137"/>
      <c r="M73" s="137">
        <f t="shared" si="28"/>
        <v>0</v>
      </c>
      <c r="N73" s="137">
        <f t="shared" si="37"/>
        <v>0</v>
      </c>
      <c r="O73" s="137">
        <f t="shared" si="37"/>
        <v>0</v>
      </c>
      <c r="P73" s="137">
        <f t="shared" si="37"/>
        <v>0</v>
      </c>
      <c r="Q73" s="137"/>
      <c r="R73" s="137">
        <f t="shared" si="30"/>
        <v>0</v>
      </c>
      <c r="S73" s="137">
        <f t="shared" si="38"/>
        <v>0</v>
      </c>
      <c r="T73" s="137">
        <f t="shared" si="38"/>
        <v>0</v>
      </c>
      <c r="U73" s="137">
        <f t="shared" si="38"/>
        <v>0</v>
      </c>
      <c r="V73" s="137"/>
      <c r="W73" s="137">
        <f t="shared" si="32"/>
        <v>0</v>
      </c>
      <c r="X73" s="137">
        <f t="shared" si="39"/>
        <v>0</v>
      </c>
      <c r="Y73" s="137">
        <f t="shared" si="39"/>
        <v>0</v>
      </c>
      <c r="Z73" s="137">
        <f t="shared" si="39"/>
        <v>0</v>
      </c>
      <c r="AA73" s="137"/>
      <c r="AB73" s="137">
        <f t="shared" si="34"/>
        <v>0</v>
      </c>
    </row>
    <row r="74" spans="2:28" x14ac:dyDescent="0.3">
      <c r="B74" s="27">
        <f t="shared" si="40"/>
        <v>5</v>
      </c>
      <c r="C74" s="28" t="s">
        <v>4</v>
      </c>
      <c r="D74" s="137">
        <f t="shared" si="35"/>
        <v>0</v>
      </c>
      <c r="E74" s="137">
        <f t="shared" si="35"/>
        <v>12.966449333333333</v>
      </c>
      <c r="F74" s="137">
        <f t="shared" si="35"/>
        <v>0</v>
      </c>
      <c r="G74" s="137"/>
      <c r="H74" s="137">
        <f t="shared" si="26"/>
        <v>12.966449333333333</v>
      </c>
      <c r="I74" s="137">
        <f t="shared" si="36"/>
        <v>12.966449333333333</v>
      </c>
      <c r="J74" s="137">
        <f t="shared" si="36"/>
        <v>3.0625715833333333</v>
      </c>
      <c r="K74" s="137">
        <f t="shared" si="36"/>
        <v>0</v>
      </c>
      <c r="L74" s="137"/>
      <c r="M74" s="137">
        <f t="shared" si="28"/>
        <v>16.029020916666667</v>
      </c>
      <c r="N74" s="137">
        <f t="shared" si="37"/>
        <v>16.029020916666667</v>
      </c>
      <c r="O74" s="137">
        <f t="shared" si="37"/>
        <v>-0.55942216666666666</v>
      </c>
      <c r="P74" s="137">
        <f t="shared" si="37"/>
        <v>0</v>
      </c>
      <c r="Q74" s="137"/>
      <c r="R74" s="137">
        <f t="shared" si="30"/>
        <v>15.469598750000001</v>
      </c>
      <c r="S74" s="137">
        <f t="shared" si="38"/>
        <v>15.469598750000001</v>
      </c>
      <c r="T74" s="137">
        <f t="shared" si="38"/>
        <v>-0.55942216666666666</v>
      </c>
      <c r="U74" s="137">
        <f t="shared" si="38"/>
        <v>0</v>
      </c>
      <c r="V74" s="137"/>
      <c r="W74" s="137">
        <f t="shared" si="32"/>
        <v>14.910176583333335</v>
      </c>
      <c r="X74" s="137">
        <f t="shared" si="39"/>
        <v>14.910176583333334</v>
      </c>
      <c r="Y74" s="137">
        <f t="shared" si="39"/>
        <v>-0.55942216666666666</v>
      </c>
      <c r="Z74" s="137">
        <f t="shared" si="39"/>
        <v>0</v>
      </c>
      <c r="AA74" s="137"/>
      <c r="AB74" s="137">
        <f t="shared" si="34"/>
        <v>14.350754416666668</v>
      </c>
    </row>
    <row r="75" spans="2:28" x14ac:dyDescent="0.3">
      <c r="B75" s="27">
        <f t="shared" si="40"/>
        <v>6</v>
      </c>
      <c r="C75" s="28" t="s">
        <v>5</v>
      </c>
      <c r="D75" s="137">
        <f t="shared" si="35"/>
        <v>0</v>
      </c>
      <c r="E75" s="137">
        <f t="shared" si="35"/>
        <v>51.759321184999997</v>
      </c>
      <c r="F75" s="137">
        <f t="shared" si="35"/>
        <v>0</v>
      </c>
      <c r="G75" s="137"/>
      <c r="H75" s="137">
        <f t="shared" si="26"/>
        <v>51.759321184999997</v>
      </c>
      <c r="I75" s="137">
        <f t="shared" si="36"/>
        <v>51.759321184999997</v>
      </c>
      <c r="J75" s="137">
        <f t="shared" si="36"/>
        <v>46.106757703333336</v>
      </c>
      <c r="K75" s="137">
        <f t="shared" si="36"/>
        <v>0</v>
      </c>
      <c r="L75" s="137"/>
      <c r="M75" s="137">
        <f t="shared" si="28"/>
        <v>97.866078888333334</v>
      </c>
      <c r="N75" s="137">
        <f t="shared" si="37"/>
        <v>97.866078888333348</v>
      </c>
      <c r="O75" s="137">
        <f t="shared" si="37"/>
        <v>80.085597703333335</v>
      </c>
      <c r="P75" s="137">
        <f t="shared" si="37"/>
        <v>0</v>
      </c>
      <c r="Q75" s="137"/>
      <c r="R75" s="137">
        <f t="shared" si="30"/>
        <v>177.95167659166668</v>
      </c>
      <c r="S75" s="137">
        <f t="shared" si="38"/>
        <v>177.95167659166668</v>
      </c>
      <c r="T75" s="137">
        <f t="shared" si="38"/>
        <v>44.90042970333333</v>
      </c>
      <c r="U75" s="137">
        <f t="shared" si="38"/>
        <v>0</v>
      </c>
      <c r="V75" s="137"/>
      <c r="W75" s="137">
        <f t="shared" si="32"/>
        <v>222.852106295</v>
      </c>
      <c r="X75" s="137">
        <f t="shared" si="39"/>
        <v>222.852106295</v>
      </c>
      <c r="Y75" s="137">
        <f t="shared" si="39"/>
        <v>78.289764036666668</v>
      </c>
      <c r="Z75" s="137">
        <f t="shared" si="39"/>
        <v>0</v>
      </c>
      <c r="AA75" s="137"/>
      <c r="AB75" s="137">
        <f t="shared" si="34"/>
        <v>301.14187033166667</v>
      </c>
    </row>
    <row r="76" spans="2:28" x14ac:dyDescent="0.3">
      <c r="B76" s="27">
        <f t="shared" si="40"/>
        <v>7</v>
      </c>
      <c r="C76" s="28" t="s">
        <v>6</v>
      </c>
      <c r="D76" s="137">
        <f t="shared" si="35"/>
        <v>0</v>
      </c>
      <c r="E76" s="137">
        <f t="shared" si="35"/>
        <v>0.39687499999999998</v>
      </c>
      <c r="F76" s="137">
        <f t="shared" si="35"/>
        <v>0</v>
      </c>
      <c r="G76" s="137"/>
      <c r="H76" s="137">
        <f t="shared" si="26"/>
        <v>0.39687499999999998</v>
      </c>
      <c r="I76" s="137">
        <f t="shared" si="36"/>
        <v>0.39687499999999998</v>
      </c>
      <c r="J76" s="137">
        <f t="shared" si="36"/>
        <v>-3.9583333333333331E-2</v>
      </c>
      <c r="K76" s="137">
        <f t="shared" si="36"/>
        <v>0</v>
      </c>
      <c r="L76" s="137"/>
      <c r="M76" s="137">
        <f t="shared" si="28"/>
        <v>0.35729166666666667</v>
      </c>
      <c r="N76" s="137">
        <f t="shared" si="37"/>
        <v>0.35729166666666662</v>
      </c>
      <c r="O76" s="137">
        <f t="shared" si="37"/>
        <v>0.19854166666666667</v>
      </c>
      <c r="P76" s="137">
        <f t="shared" si="37"/>
        <v>0</v>
      </c>
      <c r="Q76" s="137"/>
      <c r="R76" s="137">
        <f t="shared" si="30"/>
        <v>0.55583333333333329</v>
      </c>
      <c r="S76" s="137">
        <f t="shared" si="38"/>
        <v>0.55583333333333329</v>
      </c>
      <c r="T76" s="137">
        <f t="shared" si="38"/>
        <v>-6.3333333333333325E-2</v>
      </c>
      <c r="U76" s="137">
        <f t="shared" si="38"/>
        <v>0</v>
      </c>
      <c r="V76" s="137"/>
      <c r="W76" s="137">
        <f t="shared" si="32"/>
        <v>0.49249999999999994</v>
      </c>
      <c r="X76" s="137">
        <f t="shared" si="39"/>
        <v>0.49249999999999999</v>
      </c>
      <c r="Y76" s="137">
        <f t="shared" si="39"/>
        <v>-6.3333333333333325E-2</v>
      </c>
      <c r="Z76" s="137">
        <f t="shared" si="39"/>
        <v>0</v>
      </c>
      <c r="AA76" s="137"/>
      <c r="AB76" s="137">
        <f t="shared" si="34"/>
        <v>0.4291666666666667</v>
      </c>
    </row>
    <row r="77" spans="2:28" x14ac:dyDescent="0.3">
      <c r="B77" s="27">
        <f t="shared" si="40"/>
        <v>8</v>
      </c>
      <c r="C77" s="28" t="s">
        <v>7</v>
      </c>
      <c r="D77" s="137">
        <f t="shared" si="35"/>
        <v>0</v>
      </c>
      <c r="E77" s="137">
        <f t="shared" si="35"/>
        <v>0</v>
      </c>
      <c r="F77" s="137">
        <f t="shared" si="35"/>
        <v>0</v>
      </c>
      <c r="G77" s="137"/>
      <c r="H77" s="137">
        <f t="shared" si="26"/>
        <v>0</v>
      </c>
      <c r="I77" s="137">
        <f t="shared" si="36"/>
        <v>0</v>
      </c>
      <c r="J77" s="137">
        <f t="shared" si="36"/>
        <v>0</v>
      </c>
      <c r="K77" s="137">
        <f t="shared" si="36"/>
        <v>0</v>
      </c>
      <c r="L77" s="137"/>
      <c r="M77" s="137">
        <f t="shared" si="28"/>
        <v>0</v>
      </c>
      <c r="N77" s="137">
        <f t="shared" si="37"/>
        <v>0</v>
      </c>
      <c r="O77" s="137">
        <f t="shared" si="37"/>
        <v>0</v>
      </c>
      <c r="P77" s="137">
        <f t="shared" si="37"/>
        <v>0</v>
      </c>
      <c r="Q77" s="137"/>
      <c r="R77" s="137">
        <f t="shared" si="30"/>
        <v>0</v>
      </c>
      <c r="S77" s="137">
        <f t="shared" si="38"/>
        <v>0</v>
      </c>
      <c r="T77" s="137">
        <f t="shared" si="38"/>
        <v>0</v>
      </c>
      <c r="U77" s="137">
        <f t="shared" si="38"/>
        <v>0</v>
      </c>
      <c r="V77" s="137"/>
      <c r="W77" s="137">
        <f t="shared" si="32"/>
        <v>0</v>
      </c>
      <c r="X77" s="137">
        <f t="shared" si="39"/>
        <v>0</v>
      </c>
      <c r="Y77" s="137">
        <f t="shared" si="39"/>
        <v>0</v>
      </c>
      <c r="Z77" s="137">
        <f t="shared" si="39"/>
        <v>0</v>
      </c>
      <c r="AA77" s="137"/>
      <c r="AB77" s="137">
        <f t="shared" si="34"/>
        <v>0</v>
      </c>
    </row>
    <row r="78" spans="2:28" x14ac:dyDescent="0.3">
      <c r="B78" s="27">
        <f t="shared" si="40"/>
        <v>9</v>
      </c>
      <c r="C78" s="28" t="s">
        <v>8</v>
      </c>
      <c r="D78" s="137">
        <f t="shared" si="35"/>
        <v>0</v>
      </c>
      <c r="E78" s="137">
        <f t="shared" si="35"/>
        <v>0</v>
      </c>
      <c r="F78" s="137">
        <f t="shared" si="35"/>
        <v>0</v>
      </c>
      <c r="G78" s="137"/>
      <c r="H78" s="137">
        <f t="shared" si="26"/>
        <v>0</v>
      </c>
      <c r="I78" s="137">
        <f t="shared" si="36"/>
        <v>0</v>
      </c>
      <c r="J78" s="137">
        <f t="shared" si="36"/>
        <v>4.1236162500000004</v>
      </c>
      <c r="K78" s="137">
        <f t="shared" si="36"/>
        <v>0</v>
      </c>
      <c r="L78" s="137"/>
      <c r="M78" s="137">
        <f t="shared" si="28"/>
        <v>4.1236162500000004</v>
      </c>
      <c r="N78" s="137">
        <f t="shared" si="37"/>
        <v>4.1236162500000004</v>
      </c>
      <c r="O78" s="137">
        <f t="shared" si="37"/>
        <v>6.6957499999999975E-2</v>
      </c>
      <c r="P78" s="137">
        <f t="shared" si="37"/>
        <v>0</v>
      </c>
      <c r="Q78" s="137"/>
      <c r="R78" s="137">
        <f t="shared" si="30"/>
        <v>4.1905737500000004</v>
      </c>
      <c r="S78" s="137">
        <f t="shared" si="38"/>
        <v>4.1905737500000004</v>
      </c>
      <c r="T78" s="137">
        <f t="shared" si="38"/>
        <v>-0.18831750000000003</v>
      </c>
      <c r="U78" s="137">
        <f t="shared" si="38"/>
        <v>0</v>
      </c>
      <c r="V78" s="137"/>
      <c r="W78" s="137">
        <f t="shared" si="32"/>
        <v>4.0022562500000003</v>
      </c>
      <c r="X78" s="137">
        <f t="shared" si="39"/>
        <v>4.0022562500000003</v>
      </c>
      <c r="Y78" s="137">
        <f t="shared" si="39"/>
        <v>-0.18831750000000003</v>
      </c>
      <c r="Z78" s="137">
        <f t="shared" si="39"/>
        <v>0</v>
      </c>
      <c r="AA78" s="137"/>
      <c r="AB78" s="137">
        <f t="shared" si="34"/>
        <v>3.8139387500000002</v>
      </c>
    </row>
    <row r="79" spans="2:28" x14ac:dyDescent="0.3">
      <c r="B79" s="27">
        <f t="shared" si="40"/>
        <v>10</v>
      </c>
      <c r="C79" s="28" t="s">
        <v>9</v>
      </c>
      <c r="D79" s="137">
        <f t="shared" si="35"/>
        <v>0</v>
      </c>
      <c r="E79" s="137">
        <f t="shared" si="35"/>
        <v>0</v>
      </c>
      <c r="F79" s="137">
        <f t="shared" si="35"/>
        <v>0</v>
      </c>
      <c r="G79" s="137"/>
      <c r="H79" s="137">
        <f t="shared" si="26"/>
        <v>0</v>
      </c>
      <c r="I79" s="137">
        <f t="shared" si="36"/>
        <v>0</v>
      </c>
      <c r="J79" s="137">
        <f t="shared" si="36"/>
        <v>0</v>
      </c>
      <c r="K79" s="137">
        <f t="shared" si="36"/>
        <v>0</v>
      </c>
      <c r="L79" s="137"/>
      <c r="M79" s="137">
        <f t="shared" si="28"/>
        <v>0</v>
      </c>
      <c r="N79" s="137">
        <f t="shared" si="37"/>
        <v>0</v>
      </c>
      <c r="O79" s="137">
        <f t="shared" si="37"/>
        <v>0</v>
      </c>
      <c r="P79" s="137">
        <f t="shared" si="37"/>
        <v>0</v>
      </c>
      <c r="Q79" s="137"/>
      <c r="R79" s="137">
        <f t="shared" si="30"/>
        <v>0</v>
      </c>
      <c r="S79" s="137">
        <f t="shared" si="38"/>
        <v>0</v>
      </c>
      <c r="T79" s="137">
        <f t="shared" si="38"/>
        <v>0</v>
      </c>
      <c r="U79" s="137">
        <f t="shared" si="38"/>
        <v>0</v>
      </c>
      <c r="V79" s="137"/>
      <c r="W79" s="137">
        <f t="shared" si="32"/>
        <v>0</v>
      </c>
      <c r="X79" s="137">
        <f t="shared" si="39"/>
        <v>0</v>
      </c>
      <c r="Y79" s="137">
        <f t="shared" si="39"/>
        <v>0</v>
      </c>
      <c r="Z79" s="137">
        <f t="shared" si="39"/>
        <v>0</v>
      </c>
      <c r="AA79" s="137"/>
      <c r="AB79" s="137">
        <f t="shared" si="34"/>
        <v>0</v>
      </c>
    </row>
    <row r="80" spans="2:28" x14ac:dyDescent="0.3">
      <c r="B80" s="27">
        <f t="shared" si="40"/>
        <v>11</v>
      </c>
      <c r="C80" s="28" t="s">
        <v>10</v>
      </c>
      <c r="D80" s="137">
        <f t="shared" si="35"/>
        <v>0</v>
      </c>
      <c r="E80" s="137">
        <f t="shared" si="35"/>
        <v>0</v>
      </c>
      <c r="F80" s="137">
        <f t="shared" si="35"/>
        <v>0</v>
      </c>
      <c r="G80" s="137"/>
      <c r="H80" s="137">
        <f t="shared" si="26"/>
        <v>0</v>
      </c>
      <c r="I80" s="137">
        <f t="shared" si="36"/>
        <v>0</v>
      </c>
      <c r="J80" s="137">
        <f t="shared" si="36"/>
        <v>0</v>
      </c>
      <c r="K80" s="137">
        <f t="shared" si="36"/>
        <v>0</v>
      </c>
      <c r="L80" s="137"/>
      <c r="M80" s="137">
        <f t="shared" si="28"/>
        <v>0</v>
      </c>
      <c r="N80" s="137">
        <f t="shared" si="37"/>
        <v>0</v>
      </c>
      <c r="O80" s="137">
        <f t="shared" si="37"/>
        <v>0</v>
      </c>
      <c r="P80" s="137">
        <f t="shared" si="37"/>
        <v>0</v>
      </c>
      <c r="Q80" s="137"/>
      <c r="R80" s="137">
        <f t="shared" si="30"/>
        <v>0</v>
      </c>
      <c r="S80" s="137">
        <f t="shared" si="38"/>
        <v>0</v>
      </c>
      <c r="T80" s="137">
        <f t="shared" si="38"/>
        <v>0</v>
      </c>
      <c r="U80" s="137">
        <f t="shared" si="38"/>
        <v>0</v>
      </c>
      <c r="V80" s="137"/>
      <c r="W80" s="137">
        <f t="shared" si="32"/>
        <v>0</v>
      </c>
      <c r="X80" s="137">
        <f t="shared" si="39"/>
        <v>0</v>
      </c>
      <c r="Y80" s="137">
        <f t="shared" si="39"/>
        <v>0</v>
      </c>
      <c r="Z80" s="137">
        <f t="shared" si="39"/>
        <v>0</v>
      </c>
      <c r="AA80" s="137"/>
      <c r="AB80" s="137">
        <f t="shared" si="34"/>
        <v>0</v>
      </c>
    </row>
    <row r="81" spans="2:28" x14ac:dyDescent="0.3">
      <c r="B81" s="27">
        <f t="shared" si="40"/>
        <v>12</v>
      </c>
      <c r="C81" s="28" t="s">
        <v>11</v>
      </c>
      <c r="D81" s="137">
        <f t="shared" si="35"/>
        <v>0</v>
      </c>
      <c r="E81" s="137">
        <f t="shared" si="35"/>
        <v>0</v>
      </c>
      <c r="F81" s="137">
        <f t="shared" si="35"/>
        <v>0</v>
      </c>
      <c r="G81" s="137"/>
      <c r="H81" s="137">
        <f t="shared" si="26"/>
        <v>0</v>
      </c>
      <c r="I81" s="137">
        <f t="shared" si="36"/>
        <v>0</v>
      </c>
      <c r="J81" s="137">
        <f t="shared" si="36"/>
        <v>0</v>
      </c>
      <c r="K81" s="137">
        <f t="shared" si="36"/>
        <v>0</v>
      </c>
      <c r="L81" s="137"/>
      <c r="M81" s="137">
        <f t="shared" si="28"/>
        <v>0</v>
      </c>
      <c r="N81" s="137">
        <f t="shared" si="37"/>
        <v>0</v>
      </c>
      <c r="O81" s="137">
        <f t="shared" si="37"/>
        <v>0</v>
      </c>
      <c r="P81" s="137">
        <f t="shared" si="37"/>
        <v>0</v>
      </c>
      <c r="Q81" s="137"/>
      <c r="R81" s="137">
        <f t="shared" si="30"/>
        <v>0</v>
      </c>
      <c r="S81" s="137">
        <f t="shared" si="38"/>
        <v>0</v>
      </c>
      <c r="T81" s="137">
        <f t="shared" si="38"/>
        <v>0</v>
      </c>
      <c r="U81" s="137">
        <f t="shared" si="38"/>
        <v>0</v>
      </c>
      <c r="V81" s="137"/>
      <c r="W81" s="137">
        <f t="shared" si="32"/>
        <v>0</v>
      </c>
      <c r="X81" s="137">
        <f t="shared" si="39"/>
        <v>0</v>
      </c>
      <c r="Y81" s="137">
        <f t="shared" si="39"/>
        <v>0</v>
      </c>
      <c r="Z81" s="137">
        <f t="shared" si="39"/>
        <v>0</v>
      </c>
      <c r="AA81" s="137"/>
      <c r="AB81" s="137">
        <f t="shared" si="34"/>
        <v>0</v>
      </c>
    </row>
    <row r="82" spans="2:28" x14ac:dyDescent="0.3">
      <c r="B82" s="27">
        <f t="shared" si="40"/>
        <v>13</v>
      </c>
      <c r="C82" s="28" t="s">
        <v>12</v>
      </c>
      <c r="D82" s="137">
        <f t="shared" si="35"/>
        <v>0</v>
      </c>
      <c r="E82" s="137">
        <f t="shared" si="35"/>
        <v>0</v>
      </c>
      <c r="F82" s="137">
        <f t="shared" si="35"/>
        <v>0</v>
      </c>
      <c r="G82" s="137"/>
      <c r="H82" s="137">
        <f t="shared" si="26"/>
        <v>0</v>
      </c>
      <c r="I82" s="137">
        <f t="shared" si="36"/>
        <v>0</v>
      </c>
      <c r="J82" s="137">
        <f t="shared" si="36"/>
        <v>0</v>
      </c>
      <c r="K82" s="137">
        <f t="shared" si="36"/>
        <v>0</v>
      </c>
      <c r="L82" s="137"/>
      <c r="M82" s="137">
        <f t="shared" si="28"/>
        <v>0</v>
      </c>
      <c r="N82" s="137">
        <f t="shared" si="37"/>
        <v>0</v>
      </c>
      <c r="O82" s="137">
        <f t="shared" si="37"/>
        <v>0</v>
      </c>
      <c r="P82" s="137">
        <f t="shared" si="37"/>
        <v>0</v>
      </c>
      <c r="Q82" s="137"/>
      <c r="R82" s="137">
        <f t="shared" si="30"/>
        <v>0</v>
      </c>
      <c r="S82" s="137">
        <f t="shared" si="38"/>
        <v>0</v>
      </c>
      <c r="T82" s="137">
        <f t="shared" si="38"/>
        <v>0</v>
      </c>
      <c r="U82" s="137">
        <f t="shared" si="38"/>
        <v>0</v>
      </c>
      <c r="V82" s="137"/>
      <c r="W82" s="137">
        <f t="shared" si="32"/>
        <v>0</v>
      </c>
      <c r="X82" s="137">
        <f t="shared" si="39"/>
        <v>0</v>
      </c>
      <c r="Y82" s="137">
        <f t="shared" si="39"/>
        <v>0</v>
      </c>
      <c r="Z82" s="137">
        <f t="shared" si="39"/>
        <v>0</v>
      </c>
      <c r="AA82" s="137"/>
      <c r="AB82" s="137">
        <f t="shared" si="34"/>
        <v>0</v>
      </c>
    </row>
    <row r="83" spans="2:28" x14ac:dyDescent="0.3">
      <c r="B83" s="27">
        <f t="shared" si="40"/>
        <v>14</v>
      </c>
      <c r="C83" s="28" t="s">
        <v>13</v>
      </c>
      <c r="D83" s="137">
        <f t="shared" si="35"/>
        <v>0</v>
      </c>
      <c r="E83" s="137">
        <f t="shared" si="35"/>
        <v>0</v>
      </c>
      <c r="F83" s="137">
        <f t="shared" si="35"/>
        <v>0</v>
      </c>
      <c r="G83" s="137"/>
      <c r="H83" s="137">
        <f t="shared" si="26"/>
        <v>0</v>
      </c>
      <c r="I83" s="137">
        <f t="shared" si="36"/>
        <v>0</v>
      </c>
      <c r="J83" s="137">
        <f t="shared" si="36"/>
        <v>0</v>
      </c>
      <c r="K83" s="137">
        <f t="shared" si="36"/>
        <v>0</v>
      </c>
      <c r="L83" s="137"/>
      <c r="M83" s="137">
        <f t="shared" si="28"/>
        <v>0</v>
      </c>
      <c r="N83" s="137">
        <f t="shared" si="37"/>
        <v>0</v>
      </c>
      <c r="O83" s="137">
        <f t="shared" si="37"/>
        <v>0</v>
      </c>
      <c r="P83" s="137">
        <f t="shared" si="37"/>
        <v>0</v>
      </c>
      <c r="Q83" s="137"/>
      <c r="R83" s="137">
        <f t="shared" si="30"/>
        <v>0</v>
      </c>
      <c r="S83" s="137">
        <f t="shared" si="38"/>
        <v>0</v>
      </c>
      <c r="T83" s="137">
        <f t="shared" si="38"/>
        <v>0</v>
      </c>
      <c r="U83" s="137">
        <f t="shared" si="38"/>
        <v>0</v>
      </c>
      <c r="V83" s="137"/>
      <c r="W83" s="137">
        <f t="shared" si="32"/>
        <v>0</v>
      </c>
      <c r="X83" s="137">
        <f t="shared" si="39"/>
        <v>0</v>
      </c>
      <c r="Y83" s="137">
        <f t="shared" si="39"/>
        <v>0</v>
      </c>
      <c r="Z83" s="137">
        <f t="shared" si="39"/>
        <v>0</v>
      </c>
      <c r="AA83" s="137"/>
      <c r="AB83" s="137">
        <f t="shared" si="34"/>
        <v>0</v>
      </c>
    </row>
    <row r="84" spans="2:28" x14ac:dyDescent="0.3">
      <c r="B84" s="27">
        <f t="shared" si="40"/>
        <v>15</v>
      </c>
      <c r="C84" s="28" t="s">
        <v>14</v>
      </c>
      <c r="D84" s="137">
        <f t="shared" si="35"/>
        <v>0</v>
      </c>
      <c r="E84" s="137">
        <f t="shared" si="35"/>
        <v>0</v>
      </c>
      <c r="F84" s="137">
        <f t="shared" si="35"/>
        <v>0</v>
      </c>
      <c r="G84" s="137"/>
      <c r="H84" s="137">
        <f t="shared" si="26"/>
        <v>0</v>
      </c>
      <c r="I84" s="137">
        <f t="shared" si="36"/>
        <v>0</v>
      </c>
      <c r="J84" s="137">
        <f t="shared" si="36"/>
        <v>0</v>
      </c>
      <c r="K84" s="137">
        <f t="shared" si="36"/>
        <v>0</v>
      </c>
      <c r="L84" s="137"/>
      <c r="M84" s="137">
        <f t="shared" si="28"/>
        <v>0</v>
      </c>
      <c r="N84" s="137">
        <f t="shared" si="37"/>
        <v>0</v>
      </c>
      <c r="O84" s="137">
        <f t="shared" si="37"/>
        <v>0</v>
      </c>
      <c r="P84" s="137">
        <f t="shared" si="37"/>
        <v>0</v>
      </c>
      <c r="Q84" s="137"/>
      <c r="R84" s="137">
        <f t="shared" si="30"/>
        <v>0</v>
      </c>
      <c r="S84" s="137">
        <f t="shared" si="38"/>
        <v>0</v>
      </c>
      <c r="T84" s="137">
        <f t="shared" si="38"/>
        <v>0</v>
      </c>
      <c r="U84" s="137">
        <f t="shared" si="38"/>
        <v>0</v>
      </c>
      <c r="V84" s="137"/>
      <c r="W84" s="137">
        <f t="shared" si="32"/>
        <v>0</v>
      </c>
      <c r="X84" s="137">
        <f t="shared" si="39"/>
        <v>0</v>
      </c>
      <c r="Y84" s="137">
        <f t="shared" si="39"/>
        <v>0</v>
      </c>
      <c r="Z84" s="137">
        <f t="shared" si="39"/>
        <v>0</v>
      </c>
      <c r="AA84" s="137"/>
      <c r="AB84" s="137">
        <f t="shared" si="34"/>
        <v>0</v>
      </c>
    </row>
    <row r="85" spans="2:28" x14ac:dyDescent="0.3">
      <c r="B85" s="27">
        <f t="shared" si="40"/>
        <v>16</v>
      </c>
      <c r="C85" s="28" t="s">
        <v>15</v>
      </c>
      <c r="D85" s="137">
        <f t="shared" si="35"/>
        <v>0</v>
      </c>
      <c r="E85" s="137">
        <f t="shared" si="35"/>
        <v>0</v>
      </c>
      <c r="F85" s="137">
        <f t="shared" si="35"/>
        <v>0</v>
      </c>
      <c r="G85" s="137"/>
      <c r="H85" s="137">
        <f t="shared" si="26"/>
        <v>0</v>
      </c>
      <c r="I85" s="137">
        <f t="shared" si="36"/>
        <v>0</v>
      </c>
      <c r="J85" s="137">
        <f t="shared" si="36"/>
        <v>0</v>
      </c>
      <c r="K85" s="137">
        <f t="shared" si="36"/>
        <v>0</v>
      </c>
      <c r="L85" s="137"/>
      <c r="M85" s="137">
        <f t="shared" si="28"/>
        <v>0</v>
      </c>
      <c r="N85" s="137">
        <f t="shared" si="37"/>
        <v>0</v>
      </c>
      <c r="O85" s="137">
        <f t="shared" si="37"/>
        <v>0</v>
      </c>
      <c r="P85" s="137">
        <f t="shared" si="37"/>
        <v>0</v>
      </c>
      <c r="Q85" s="137"/>
      <c r="R85" s="137">
        <f t="shared" si="30"/>
        <v>0</v>
      </c>
      <c r="S85" s="137">
        <f t="shared" si="38"/>
        <v>0</v>
      </c>
      <c r="T85" s="137">
        <f t="shared" si="38"/>
        <v>0</v>
      </c>
      <c r="U85" s="137">
        <f t="shared" si="38"/>
        <v>0</v>
      </c>
      <c r="V85" s="137"/>
      <c r="W85" s="137">
        <f t="shared" si="32"/>
        <v>0</v>
      </c>
      <c r="X85" s="137">
        <f t="shared" si="39"/>
        <v>0</v>
      </c>
      <c r="Y85" s="137">
        <f t="shared" si="39"/>
        <v>0</v>
      </c>
      <c r="Z85" s="137">
        <f t="shared" si="39"/>
        <v>0</v>
      </c>
      <c r="AA85" s="137"/>
      <c r="AB85" s="137">
        <f t="shared" si="34"/>
        <v>0</v>
      </c>
    </row>
    <row r="86" spans="2:28" x14ac:dyDescent="0.3">
      <c r="B86" s="27">
        <f t="shared" si="40"/>
        <v>17</v>
      </c>
      <c r="C86" s="28" t="s">
        <v>16</v>
      </c>
      <c r="D86" s="137">
        <f t="shared" si="35"/>
        <v>0</v>
      </c>
      <c r="E86" s="137">
        <f t="shared" si="35"/>
        <v>0.11471833333333332</v>
      </c>
      <c r="F86" s="137">
        <f t="shared" si="35"/>
        <v>0</v>
      </c>
      <c r="G86" s="137"/>
      <c r="H86" s="137">
        <f t="shared" si="26"/>
        <v>0.11471833333333332</v>
      </c>
      <c r="I86" s="137">
        <f t="shared" si="36"/>
        <v>0.11471833333333332</v>
      </c>
      <c r="J86" s="137">
        <f t="shared" si="36"/>
        <v>0.14359833333333333</v>
      </c>
      <c r="K86" s="137">
        <f t="shared" si="36"/>
        <v>0</v>
      </c>
      <c r="L86" s="137"/>
      <c r="M86" s="137">
        <f t="shared" si="28"/>
        <v>0.25831666666666664</v>
      </c>
      <c r="N86" s="137">
        <f t="shared" si="37"/>
        <v>0.25831666666666664</v>
      </c>
      <c r="O86" s="137">
        <f t="shared" si="37"/>
        <v>-8.9066666666666669E-3</v>
      </c>
      <c r="P86" s="137">
        <f t="shared" si="37"/>
        <v>0</v>
      </c>
      <c r="Q86" s="137"/>
      <c r="R86" s="137">
        <f t="shared" si="30"/>
        <v>0.24940999999999997</v>
      </c>
      <c r="S86" s="137">
        <f t="shared" si="38"/>
        <v>0.24940999999999999</v>
      </c>
      <c r="T86" s="137">
        <f t="shared" si="38"/>
        <v>-8.9066666666666669E-3</v>
      </c>
      <c r="U86" s="137">
        <f t="shared" si="38"/>
        <v>0</v>
      </c>
      <c r="V86" s="137"/>
      <c r="W86" s="137">
        <f t="shared" si="32"/>
        <v>0.24050333333333332</v>
      </c>
      <c r="X86" s="137">
        <f t="shared" si="39"/>
        <v>0.24050333333333332</v>
      </c>
      <c r="Y86" s="137">
        <f t="shared" si="39"/>
        <v>-8.9066666666666669E-3</v>
      </c>
      <c r="Z86" s="137">
        <f t="shared" si="39"/>
        <v>0</v>
      </c>
      <c r="AA86" s="137"/>
      <c r="AB86" s="137">
        <f t="shared" si="34"/>
        <v>0.23159666666666665</v>
      </c>
    </row>
    <row r="87" spans="2:28" ht="16" x14ac:dyDescent="0.3">
      <c r="B87" s="34"/>
      <c r="C87" s="35" t="s">
        <v>17</v>
      </c>
      <c r="D87" s="136">
        <f>SUM(D70:D86)</f>
        <v>0</v>
      </c>
      <c r="E87" s="136">
        <f t="shared" ref="E87:AB87" si="41">SUM(E70:E86)</f>
        <v>65.645238851666662</v>
      </c>
      <c r="F87" s="136">
        <f t="shared" si="41"/>
        <v>0</v>
      </c>
      <c r="G87" s="136">
        <f t="shared" si="41"/>
        <v>0</v>
      </c>
      <c r="H87" s="136">
        <f t="shared" si="41"/>
        <v>65.645238851666662</v>
      </c>
      <c r="I87" s="136">
        <f t="shared" si="41"/>
        <v>65.645238851666662</v>
      </c>
      <c r="J87" s="136">
        <f t="shared" si="41"/>
        <v>53.99118970333334</v>
      </c>
      <c r="K87" s="136">
        <f t="shared" si="41"/>
        <v>0</v>
      </c>
      <c r="L87" s="136">
        <f t="shared" si="41"/>
        <v>0</v>
      </c>
      <c r="M87" s="136">
        <f t="shared" si="41"/>
        <v>119.63642855500001</v>
      </c>
      <c r="N87" s="136">
        <f t="shared" si="41"/>
        <v>119.63642855500002</v>
      </c>
      <c r="O87" s="136">
        <f t="shared" si="41"/>
        <v>79.738809703333345</v>
      </c>
      <c r="P87" s="136">
        <f t="shared" si="41"/>
        <v>0</v>
      </c>
      <c r="Q87" s="136">
        <f t="shared" si="41"/>
        <v>0</v>
      </c>
      <c r="R87" s="136">
        <f t="shared" si="41"/>
        <v>199.37523825833335</v>
      </c>
      <c r="S87" s="136">
        <f t="shared" si="41"/>
        <v>199.37523825833335</v>
      </c>
      <c r="T87" s="136">
        <f t="shared" si="41"/>
        <v>44.036491703333333</v>
      </c>
      <c r="U87" s="136">
        <f t="shared" si="41"/>
        <v>0</v>
      </c>
      <c r="V87" s="136">
        <f t="shared" si="41"/>
        <v>0</v>
      </c>
      <c r="W87" s="136">
        <f t="shared" si="41"/>
        <v>243.41172996166665</v>
      </c>
      <c r="X87" s="136">
        <f t="shared" si="41"/>
        <v>243.41172996166665</v>
      </c>
      <c r="Y87" s="136">
        <f t="shared" si="41"/>
        <v>77.425826036666678</v>
      </c>
      <c r="Z87" s="136">
        <f t="shared" si="41"/>
        <v>0</v>
      </c>
      <c r="AA87" s="136">
        <f t="shared" si="41"/>
        <v>0</v>
      </c>
      <c r="AB87" s="136">
        <f t="shared" si="41"/>
        <v>320.83755599833336</v>
      </c>
    </row>
    <row r="88" spans="2:28"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88"/>
  <sheetViews>
    <sheetView showGridLines="0" view="pageBreakPreview" topLeftCell="A14" zoomScale="60" zoomScaleNormal="68" workbookViewId="0">
      <selection activeCell="K44" sqref="K44"/>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110</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132" t="s">
        <v>31</v>
      </c>
      <c r="E14" s="132" t="s">
        <v>32</v>
      </c>
      <c r="F14" s="132" t="s">
        <v>33</v>
      </c>
      <c r="G14" s="132" t="s">
        <v>34</v>
      </c>
      <c r="H14" s="132" t="s">
        <v>35</v>
      </c>
      <c r="I14" s="131" t="s">
        <v>31</v>
      </c>
      <c r="J14" s="131" t="s">
        <v>32</v>
      </c>
      <c r="K14" s="131" t="s">
        <v>33</v>
      </c>
      <c r="L14" s="132" t="s">
        <v>34</v>
      </c>
      <c r="M14" s="131" t="s">
        <v>35</v>
      </c>
      <c r="N14" s="131" t="s">
        <v>31</v>
      </c>
      <c r="O14" s="131" t="s">
        <v>32</v>
      </c>
      <c r="P14" s="131" t="s">
        <v>33</v>
      </c>
      <c r="Q14" s="132" t="s">
        <v>34</v>
      </c>
      <c r="R14" s="131" t="s">
        <v>35</v>
      </c>
      <c r="S14" s="131" t="s">
        <v>31</v>
      </c>
      <c r="T14" s="131" t="s">
        <v>32</v>
      </c>
      <c r="U14" s="131" t="s">
        <v>33</v>
      </c>
      <c r="V14" s="132" t="s">
        <v>34</v>
      </c>
      <c r="W14" s="131" t="s">
        <v>35</v>
      </c>
      <c r="X14" s="131" t="s">
        <v>31</v>
      </c>
      <c r="Y14" s="131" t="s">
        <v>32</v>
      </c>
      <c r="Z14" s="131" t="s">
        <v>33</v>
      </c>
      <c r="AA14" s="132" t="s">
        <v>34</v>
      </c>
      <c r="AB14" s="131"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0.41666666666666663</v>
      </c>
      <c r="F18" s="71">
        <v>0</v>
      </c>
      <c r="G18" s="72"/>
      <c r="H18" s="29">
        <f t="shared" si="0"/>
        <v>0.41666666666666663</v>
      </c>
      <c r="I18" s="30">
        <f t="shared" si="1"/>
        <v>0.41666666666666663</v>
      </c>
      <c r="J18" s="71">
        <v>0.625</v>
      </c>
      <c r="K18" s="71">
        <v>0</v>
      </c>
      <c r="L18" s="72"/>
      <c r="M18" s="30">
        <f t="shared" si="2"/>
        <v>1.0416666666666665</v>
      </c>
      <c r="N18" s="68">
        <f t="shared" si="3"/>
        <v>1.0416666666666665</v>
      </c>
      <c r="O18" s="71">
        <v>0</v>
      </c>
      <c r="P18" s="71">
        <v>0</v>
      </c>
      <c r="Q18" s="72"/>
      <c r="R18" s="69">
        <f t="shared" si="4"/>
        <v>1.0416666666666665</v>
      </c>
      <c r="S18" s="69">
        <f t="shared" si="5"/>
        <v>1.0416666666666665</v>
      </c>
      <c r="T18" s="71">
        <v>0</v>
      </c>
      <c r="U18" s="71">
        <v>0</v>
      </c>
      <c r="V18" s="72"/>
      <c r="W18" s="69">
        <f t="shared" si="6"/>
        <v>1.0416666666666665</v>
      </c>
      <c r="X18" s="69">
        <f t="shared" si="7"/>
        <v>1.0416666666666665</v>
      </c>
      <c r="Y18" s="73">
        <v>0</v>
      </c>
      <c r="Z18" s="73">
        <v>0</v>
      </c>
      <c r="AA18" s="72"/>
      <c r="AB18" s="69">
        <f t="shared" si="8"/>
        <v>1.0416666666666665</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13.186666666666667</v>
      </c>
      <c r="F20" s="66">
        <v>0</v>
      </c>
      <c r="G20" s="67"/>
      <c r="H20" s="29">
        <f t="shared" si="0"/>
        <v>13.186666666666667</v>
      </c>
      <c r="I20" s="30">
        <f t="shared" si="1"/>
        <v>13.186666666666667</v>
      </c>
      <c r="J20" s="66">
        <v>3.5625</v>
      </c>
      <c r="K20" s="66">
        <v>0</v>
      </c>
      <c r="L20" s="67"/>
      <c r="M20" s="30">
        <f t="shared" si="2"/>
        <v>16.749166666666667</v>
      </c>
      <c r="N20" s="68">
        <f t="shared" si="3"/>
        <v>16.749166666666667</v>
      </c>
      <c r="O20" s="66">
        <v>0</v>
      </c>
      <c r="P20" s="66">
        <v>0</v>
      </c>
      <c r="Q20" s="67"/>
      <c r="R20" s="69">
        <f t="shared" si="4"/>
        <v>16.749166666666667</v>
      </c>
      <c r="S20" s="69">
        <f t="shared" si="5"/>
        <v>16.749166666666667</v>
      </c>
      <c r="T20" s="66">
        <v>0</v>
      </c>
      <c r="U20" s="66">
        <v>0</v>
      </c>
      <c r="V20" s="67"/>
      <c r="W20" s="69">
        <f t="shared" si="6"/>
        <v>16.749166666666667</v>
      </c>
      <c r="X20" s="69">
        <f t="shared" si="7"/>
        <v>16.749166666666667</v>
      </c>
      <c r="Y20" s="70">
        <v>0</v>
      </c>
      <c r="Z20" s="70">
        <v>0</v>
      </c>
      <c r="AA20" s="67"/>
      <c r="AB20" s="69">
        <f t="shared" si="8"/>
        <v>16.749166666666667</v>
      </c>
    </row>
    <row r="21" spans="2:28" x14ac:dyDescent="0.3">
      <c r="B21" s="27">
        <f t="shared" si="9"/>
        <v>6</v>
      </c>
      <c r="C21" s="28" t="s">
        <v>5</v>
      </c>
      <c r="D21" s="66">
        <v>0</v>
      </c>
      <c r="E21" s="66">
        <v>29.620083333333334</v>
      </c>
      <c r="F21" s="66">
        <v>0</v>
      </c>
      <c r="G21" s="67"/>
      <c r="H21" s="29">
        <f t="shared" si="0"/>
        <v>29.620083333333334</v>
      </c>
      <c r="I21" s="30">
        <f t="shared" si="1"/>
        <v>29.620083333333334</v>
      </c>
      <c r="J21" s="66">
        <v>16.734999999999999</v>
      </c>
      <c r="K21" s="66">
        <v>0</v>
      </c>
      <c r="L21" s="67"/>
      <c r="M21" s="30">
        <f t="shared" si="2"/>
        <v>46.355083333333333</v>
      </c>
      <c r="N21" s="68">
        <f t="shared" si="3"/>
        <v>46.355083333333333</v>
      </c>
      <c r="O21" s="66">
        <v>46.47</v>
      </c>
      <c r="P21" s="66">
        <v>0</v>
      </c>
      <c r="Q21" s="67"/>
      <c r="R21" s="69">
        <f t="shared" si="4"/>
        <v>92.825083333333339</v>
      </c>
      <c r="S21" s="69">
        <f t="shared" si="5"/>
        <v>92.825083333333339</v>
      </c>
      <c r="T21" s="66">
        <v>0</v>
      </c>
      <c r="U21" s="66">
        <v>0</v>
      </c>
      <c r="V21" s="67"/>
      <c r="W21" s="69">
        <f t="shared" si="6"/>
        <v>92.825083333333339</v>
      </c>
      <c r="X21" s="69">
        <f t="shared" si="7"/>
        <v>92.825083333333339</v>
      </c>
      <c r="Y21" s="70">
        <v>35</v>
      </c>
      <c r="Z21" s="70">
        <v>0</v>
      </c>
      <c r="AA21" s="67"/>
      <c r="AB21" s="69">
        <f t="shared" si="8"/>
        <v>127.82508333333334</v>
      </c>
    </row>
    <row r="22" spans="2:28" x14ac:dyDescent="0.3">
      <c r="B22" s="27">
        <f t="shared" si="9"/>
        <v>7</v>
      </c>
      <c r="C22" s="28" t="s">
        <v>6</v>
      </c>
      <c r="D22" s="66">
        <v>0</v>
      </c>
      <c r="E22" s="66">
        <v>0.41666666666666663</v>
      </c>
      <c r="F22" s="66">
        <v>0</v>
      </c>
      <c r="G22" s="74"/>
      <c r="H22" s="29">
        <f t="shared" si="0"/>
        <v>0.41666666666666663</v>
      </c>
      <c r="I22" s="30">
        <f t="shared" si="1"/>
        <v>0.41666666666666663</v>
      </c>
      <c r="J22" s="66">
        <v>0</v>
      </c>
      <c r="K22" s="66">
        <v>0</v>
      </c>
      <c r="L22" s="74"/>
      <c r="M22" s="30">
        <f t="shared" si="2"/>
        <v>0.41666666666666663</v>
      </c>
      <c r="N22" s="68">
        <f t="shared" si="3"/>
        <v>0.41666666666666663</v>
      </c>
      <c r="O22" s="66">
        <v>0.25</v>
      </c>
      <c r="P22" s="66">
        <v>0</v>
      </c>
      <c r="Q22" s="74"/>
      <c r="R22" s="69">
        <f t="shared" si="4"/>
        <v>0.66666666666666663</v>
      </c>
      <c r="S22" s="69">
        <f t="shared" si="5"/>
        <v>0.66666666666666663</v>
      </c>
      <c r="T22" s="66">
        <v>0</v>
      </c>
      <c r="U22" s="66">
        <v>0</v>
      </c>
      <c r="V22" s="74"/>
      <c r="W22" s="69">
        <f t="shared" si="6"/>
        <v>0.66666666666666663</v>
      </c>
      <c r="X22" s="69">
        <f t="shared" si="7"/>
        <v>0.66666666666666663</v>
      </c>
      <c r="Y22" s="70">
        <v>0</v>
      </c>
      <c r="Z22" s="70">
        <v>0</v>
      </c>
      <c r="AA22" s="74"/>
      <c r="AB22" s="69">
        <f t="shared" si="8"/>
        <v>0.66666666666666663</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4.2125000000000004</v>
      </c>
      <c r="K24" s="66">
        <v>0</v>
      </c>
      <c r="L24" s="74"/>
      <c r="M24" s="30">
        <f t="shared" si="2"/>
        <v>4.2125000000000004</v>
      </c>
      <c r="N24" s="68">
        <f t="shared" si="3"/>
        <v>4.2125000000000004</v>
      </c>
      <c r="O24" s="66">
        <v>0.25</v>
      </c>
      <c r="P24" s="66">
        <v>0</v>
      </c>
      <c r="Q24" s="74"/>
      <c r="R24" s="69">
        <f t="shared" si="4"/>
        <v>4.4625000000000004</v>
      </c>
      <c r="S24" s="69">
        <f t="shared" si="5"/>
        <v>4.4625000000000004</v>
      </c>
      <c r="T24" s="66">
        <v>0</v>
      </c>
      <c r="U24" s="66">
        <v>0</v>
      </c>
      <c r="V24" s="74"/>
      <c r="W24" s="69">
        <f t="shared" si="6"/>
        <v>4.4625000000000004</v>
      </c>
      <c r="X24" s="69">
        <f t="shared" si="7"/>
        <v>4.4625000000000004</v>
      </c>
      <c r="Y24" s="70">
        <v>0</v>
      </c>
      <c r="Z24" s="70">
        <v>0</v>
      </c>
      <c r="AA24" s="74"/>
      <c r="AB24" s="69">
        <f t="shared" si="8"/>
        <v>4.4625000000000004</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0.11666666666666665</v>
      </c>
      <c r="F32" s="66">
        <v>0</v>
      </c>
      <c r="G32" s="74"/>
      <c r="H32" s="29">
        <f t="shared" si="0"/>
        <v>0.11666666666666665</v>
      </c>
      <c r="I32" s="30">
        <f t="shared" si="1"/>
        <v>0.11666666666666665</v>
      </c>
      <c r="J32" s="66">
        <v>0.15</v>
      </c>
      <c r="K32" s="66">
        <v>0</v>
      </c>
      <c r="L32" s="74"/>
      <c r="M32" s="30">
        <f t="shared" si="2"/>
        <v>0.26666666666666666</v>
      </c>
      <c r="N32" s="68">
        <f t="shared" si="3"/>
        <v>0.26666666666666666</v>
      </c>
      <c r="O32" s="66">
        <v>0</v>
      </c>
      <c r="P32" s="66">
        <v>0</v>
      </c>
      <c r="Q32" s="74"/>
      <c r="R32" s="69">
        <f t="shared" si="4"/>
        <v>0.26666666666666666</v>
      </c>
      <c r="S32" s="69">
        <f t="shared" si="5"/>
        <v>0.26666666666666666</v>
      </c>
      <c r="T32" s="66">
        <v>0</v>
      </c>
      <c r="U32" s="66">
        <v>0</v>
      </c>
      <c r="V32" s="74"/>
      <c r="W32" s="69">
        <f t="shared" si="6"/>
        <v>0.26666666666666666</v>
      </c>
      <c r="X32" s="69">
        <f t="shared" si="7"/>
        <v>0.26666666666666666</v>
      </c>
      <c r="Y32" s="70">
        <v>0</v>
      </c>
      <c r="Z32" s="70">
        <v>0</v>
      </c>
      <c r="AA32" s="74"/>
      <c r="AB32" s="69">
        <f t="shared" si="8"/>
        <v>0.26666666666666666</v>
      </c>
    </row>
    <row r="33" spans="2:32" ht="16" x14ac:dyDescent="0.3">
      <c r="B33" s="34"/>
      <c r="C33" s="35" t="s">
        <v>17</v>
      </c>
      <c r="D33" s="75">
        <f t="shared" ref="D33:G33" si="10">SUM(D16:D32)</f>
        <v>0</v>
      </c>
      <c r="E33" s="75">
        <f t="shared" si="10"/>
        <v>43.756749999999997</v>
      </c>
      <c r="F33" s="75">
        <f t="shared" si="10"/>
        <v>0</v>
      </c>
      <c r="G33" s="75">
        <f t="shared" si="10"/>
        <v>0</v>
      </c>
      <c r="H33" s="75">
        <f>SUM(H16:H32)</f>
        <v>43.756749999999997</v>
      </c>
      <c r="I33" s="75">
        <f t="shared" ref="I33:AB33" si="11">SUM(I16:I32)</f>
        <v>43.756749999999997</v>
      </c>
      <c r="J33" s="75">
        <f t="shared" si="11"/>
        <v>25.284999999999997</v>
      </c>
      <c r="K33" s="75">
        <f t="shared" si="11"/>
        <v>0</v>
      </c>
      <c r="L33" s="75">
        <f t="shared" si="11"/>
        <v>0</v>
      </c>
      <c r="M33" s="75">
        <f t="shared" si="11"/>
        <v>69.041750000000008</v>
      </c>
      <c r="N33" s="75">
        <f t="shared" si="11"/>
        <v>69.041750000000008</v>
      </c>
      <c r="O33" s="75">
        <f t="shared" si="11"/>
        <v>46.97</v>
      </c>
      <c r="P33" s="75">
        <f t="shared" si="11"/>
        <v>0</v>
      </c>
      <c r="Q33" s="75">
        <f t="shared" si="11"/>
        <v>0</v>
      </c>
      <c r="R33" s="75">
        <f t="shared" si="11"/>
        <v>116.01175000000002</v>
      </c>
      <c r="S33" s="75">
        <f t="shared" si="11"/>
        <v>116.01175000000002</v>
      </c>
      <c r="T33" s="75">
        <f t="shared" si="11"/>
        <v>0</v>
      </c>
      <c r="U33" s="75">
        <f t="shared" si="11"/>
        <v>0</v>
      </c>
      <c r="V33" s="75">
        <f t="shared" si="11"/>
        <v>0</v>
      </c>
      <c r="W33" s="75">
        <f t="shared" si="11"/>
        <v>116.01175000000002</v>
      </c>
      <c r="X33" s="75">
        <f t="shared" si="11"/>
        <v>116.01175000000002</v>
      </c>
      <c r="Y33" s="75">
        <f t="shared" si="11"/>
        <v>35</v>
      </c>
      <c r="Z33" s="75">
        <f t="shared" si="11"/>
        <v>0</v>
      </c>
      <c r="AA33" s="75">
        <f t="shared" si="11"/>
        <v>0</v>
      </c>
      <c r="AB33" s="75">
        <f t="shared" si="11"/>
        <v>151.01175000000001</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131" t="s">
        <v>83</v>
      </c>
      <c r="E42" s="131" t="s">
        <v>32</v>
      </c>
      <c r="F42" s="39" t="s">
        <v>84</v>
      </c>
      <c r="G42" s="132" t="s">
        <v>34</v>
      </c>
      <c r="H42" s="131" t="s">
        <v>85</v>
      </c>
      <c r="I42" s="131" t="s">
        <v>83</v>
      </c>
      <c r="J42" s="131" t="s">
        <v>32</v>
      </c>
      <c r="K42" s="39" t="s">
        <v>84</v>
      </c>
      <c r="L42" s="132" t="s">
        <v>34</v>
      </c>
      <c r="M42" s="131" t="s">
        <v>85</v>
      </c>
      <c r="N42" s="131" t="s">
        <v>83</v>
      </c>
      <c r="O42" s="131" t="s">
        <v>32</v>
      </c>
      <c r="P42" s="39" t="s">
        <v>84</v>
      </c>
      <c r="Q42" s="132" t="s">
        <v>34</v>
      </c>
      <c r="R42" s="131" t="s">
        <v>85</v>
      </c>
      <c r="S42" s="131" t="s">
        <v>83</v>
      </c>
      <c r="T42" s="131" t="s">
        <v>32</v>
      </c>
      <c r="U42" s="39" t="s">
        <v>84</v>
      </c>
      <c r="V42" s="132" t="s">
        <v>34</v>
      </c>
      <c r="W42" s="131" t="s">
        <v>85</v>
      </c>
      <c r="X42" s="131" t="s">
        <v>83</v>
      </c>
      <c r="Y42" s="131" t="s">
        <v>32</v>
      </c>
      <c r="Z42" s="39" t="s">
        <v>84</v>
      </c>
      <c r="AA42" s="132" t="s">
        <v>34</v>
      </c>
      <c r="AB42" s="131"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2">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3">IF((IFERROR(D45/((D17+E17)*90%),0))&lt;70%,MIN((MAX((D17+E17)*90%-D45,0)),(D17+E17/2)*$AC45),MAX((D17+E17)*90%-D45,0)/E$62)</f>
        <v>0</v>
      </c>
      <c r="F45" s="43">
        <f t="shared" ref="F45:F60" si="14">IFERROR(IF(D45=0,0,D45/D17*F17),0)</f>
        <v>0</v>
      </c>
      <c r="G45" s="44"/>
      <c r="H45" s="43">
        <f>D45+E45-F45-G45</f>
        <v>0</v>
      </c>
      <c r="I45" s="45">
        <f t="shared" ref="I45:I60" si="15">H45</f>
        <v>0</v>
      </c>
      <c r="J45" s="43">
        <f t="shared" ref="J45:J60" si="16">IF((IFERROR(I45/((I17+J17)*90%),0))&lt;70%,MIN((MAX((I17+J17)*90%-I45,0)),(I17+J17/2)*$AC45),MAX((I17+J17)*90%-I45,0)/J$62)</f>
        <v>0</v>
      </c>
      <c r="K45" s="43">
        <f t="shared" ref="K45:K60" si="17">IFERROR(IF(I45=0,0,I45/I17*K17),0)</f>
        <v>0</v>
      </c>
      <c r="L45" s="44"/>
      <c r="M45" s="45">
        <f t="shared" si="12"/>
        <v>0</v>
      </c>
      <c r="N45" s="68">
        <f t="shared" ref="N45:N60" si="18">M45</f>
        <v>0</v>
      </c>
      <c r="O45" s="43">
        <f t="shared" ref="O45:O60" si="19">IF((IFERROR(N45/((N17+O17)*90%),0))&lt;70%,MIN((MAX((N17+O17)*90%-N45,0)),(N17+O17/2)*$AC45),MAX((N17+O17)*90%-N45,0)/O$62)</f>
        <v>0</v>
      </c>
      <c r="P45" s="43">
        <f t="shared" ref="P45:P60" si="20">IFERROR(IF(N45=0,0,N45/N17*P17),0)</f>
        <v>0</v>
      </c>
      <c r="Q45" s="44"/>
      <c r="R45" s="43">
        <f t="shared" ref="R45:R60" si="21">N45+O45-P45-Q45</f>
        <v>0</v>
      </c>
      <c r="S45" s="45">
        <f t="shared" ref="S45:S60" si="22">R45</f>
        <v>0</v>
      </c>
      <c r="T45" s="43">
        <f t="shared" ref="T45:T60" si="23">IF((IFERROR(S45/((S17+T17)*90%),0))&lt;70%,MIN((MAX((S17+T17)*90%-S45,0)),(S17+T17/2)*$AC45),MAX((S17+T17)*90%-S45,0)/T$62)</f>
        <v>0</v>
      </c>
      <c r="U45" s="43">
        <f t="shared" ref="U45:U60" si="24">IFERROR(IF(S45=0,0,S45/S17*U17),0)</f>
        <v>0</v>
      </c>
      <c r="V45" s="44"/>
      <c r="W45" s="45">
        <f t="shared" ref="W45:W60" si="25">S45+T45-U45-V45</f>
        <v>0</v>
      </c>
      <c r="X45" s="68">
        <f t="shared" ref="X45:X60" si="26">W45</f>
        <v>0</v>
      </c>
      <c r="Y45" s="43">
        <f t="shared" ref="Y45:Y60" si="27">IF((IFERROR(X45/((X17+Y17)*90%),0))&lt;70%,MIN((MAX((X17+Y17)*90%-X45,0)),(X17+Y17/2)*$AC45),MAX((X17+Y17)*90%-X45,0)/Y$62)</f>
        <v>0</v>
      </c>
      <c r="Z45" s="43">
        <f t="shared" ref="Z45:Z60" si="28">IFERROR(IF(X45=0,0,X45/X17*Z17),0)</f>
        <v>0</v>
      </c>
      <c r="AA45" s="67"/>
      <c r="AB45" s="1"/>
      <c r="AC45" s="99">
        <v>3.3399999999999999E-2</v>
      </c>
    </row>
    <row r="46" spans="2:32" x14ac:dyDescent="0.3">
      <c r="B46" s="27">
        <f t="shared" ref="B46:B60" si="29">B45+1</f>
        <v>3</v>
      </c>
      <c r="C46" s="28" t="s">
        <v>2</v>
      </c>
      <c r="D46" s="66">
        <v>0</v>
      </c>
      <c r="E46" s="43">
        <f t="shared" si="13"/>
        <v>8.7916666666666664E-3</v>
      </c>
      <c r="F46" s="43">
        <f t="shared" si="14"/>
        <v>0</v>
      </c>
      <c r="G46" s="44"/>
      <c r="H46" s="43">
        <f t="shared" ref="H46:H60" si="30">D46+E46-F46-G46</f>
        <v>8.7916666666666664E-3</v>
      </c>
      <c r="I46" s="45">
        <f t="shared" si="15"/>
        <v>8.7916666666666664E-3</v>
      </c>
      <c r="J46" s="43">
        <f t="shared" si="16"/>
        <v>3.0770833333333334E-2</v>
      </c>
      <c r="K46" s="43">
        <f t="shared" si="17"/>
        <v>0</v>
      </c>
      <c r="L46" s="44"/>
      <c r="M46" s="45">
        <f t="shared" si="12"/>
        <v>3.95625E-2</v>
      </c>
      <c r="N46" s="68">
        <f t="shared" si="18"/>
        <v>3.95625E-2</v>
      </c>
      <c r="O46" s="43">
        <f t="shared" si="19"/>
        <v>4.3958333333333328E-2</v>
      </c>
      <c r="P46" s="43">
        <f t="shared" si="20"/>
        <v>0</v>
      </c>
      <c r="Q46" s="44"/>
      <c r="R46" s="43">
        <f t="shared" si="21"/>
        <v>8.3520833333333322E-2</v>
      </c>
      <c r="S46" s="45">
        <f t="shared" si="22"/>
        <v>8.3520833333333322E-2</v>
      </c>
      <c r="T46" s="43">
        <f t="shared" si="23"/>
        <v>4.3958333333333328E-2</v>
      </c>
      <c r="U46" s="43">
        <f t="shared" si="24"/>
        <v>0</v>
      </c>
      <c r="V46" s="44"/>
      <c r="W46" s="45">
        <f t="shared" si="25"/>
        <v>0.12747916666666664</v>
      </c>
      <c r="X46" s="68">
        <f t="shared" si="26"/>
        <v>0.12747916666666664</v>
      </c>
      <c r="Y46" s="43">
        <f t="shared" si="27"/>
        <v>4.3958333333333328E-2</v>
      </c>
      <c r="Z46" s="43">
        <f t="shared" si="28"/>
        <v>0</v>
      </c>
      <c r="AA46" s="72"/>
      <c r="AB46" s="1"/>
      <c r="AC46" s="99">
        <v>4.2200000000000001E-2</v>
      </c>
    </row>
    <row r="47" spans="2:32" x14ac:dyDescent="0.3">
      <c r="B47" s="27">
        <f t="shared" si="29"/>
        <v>4</v>
      </c>
      <c r="C47" s="28" t="s">
        <v>3</v>
      </c>
      <c r="D47" s="66">
        <v>0</v>
      </c>
      <c r="E47" s="43">
        <f t="shared" si="13"/>
        <v>0</v>
      </c>
      <c r="F47" s="43">
        <f t="shared" si="14"/>
        <v>0</v>
      </c>
      <c r="G47" s="44"/>
      <c r="H47" s="43">
        <f t="shared" si="30"/>
        <v>0</v>
      </c>
      <c r="I47" s="45">
        <f t="shared" si="15"/>
        <v>0</v>
      </c>
      <c r="J47" s="43">
        <f t="shared" si="16"/>
        <v>0</v>
      </c>
      <c r="K47" s="43">
        <f t="shared" si="17"/>
        <v>0</v>
      </c>
      <c r="L47" s="44"/>
      <c r="M47" s="45">
        <f t="shared" si="12"/>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99">
        <v>4.2200000000000001E-2</v>
      </c>
    </row>
    <row r="48" spans="2:32" x14ac:dyDescent="0.3">
      <c r="B48" s="27">
        <f t="shared" si="29"/>
        <v>5</v>
      </c>
      <c r="C48" s="28" t="s">
        <v>4</v>
      </c>
      <c r="D48" s="66">
        <v>0</v>
      </c>
      <c r="E48" s="43">
        <f t="shared" si="13"/>
        <v>0.22021733333333335</v>
      </c>
      <c r="F48" s="43">
        <f t="shared" si="14"/>
        <v>0</v>
      </c>
      <c r="G48" s="44"/>
      <c r="H48" s="43">
        <f t="shared" si="30"/>
        <v>0.22021733333333335</v>
      </c>
      <c r="I48" s="45">
        <f t="shared" si="15"/>
        <v>0.22021733333333335</v>
      </c>
      <c r="J48" s="43">
        <f t="shared" si="16"/>
        <v>0.49992841666666665</v>
      </c>
      <c r="K48" s="43">
        <f t="shared" si="17"/>
        <v>0</v>
      </c>
      <c r="L48" s="44"/>
      <c r="M48" s="45">
        <f t="shared" si="12"/>
        <v>0.72014575000000003</v>
      </c>
      <c r="N48" s="68">
        <f t="shared" si="18"/>
        <v>0.72014575000000003</v>
      </c>
      <c r="O48" s="43">
        <f t="shared" si="19"/>
        <v>0.55942216666666666</v>
      </c>
      <c r="P48" s="43">
        <f t="shared" si="20"/>
        <v>0</v>
      </c>
      <c r="Q48" s="44"/>
      <c r="R48" s="43">
        <f t="shared" si="21"/>
        <v>1.2795679166666667</v>
      </c>
      <c r="S48" s="45">
        <f t="shared" si="22"/>
        <v>1.2795679166666667</v>
      </c>
      <c r="T48" s="43">
        <f t="shared" si="23"/>
        <v>0.55942216666666666</v>
      </c>
      <c r="U48" s="43">
        <f t="shared" si="24"/>
        <v>0</v>
      </c>
      <c r="V48" s="44"/>
      <c r="W48" s="45">
        <f t="shared" si="25"/>
        <v>1.8389900833333335</v>
      </c>
      <c r="X48" s="68">
        <f t="shared" si="26"/>
        <v>1.8389900833333335</v>
      </c>
      <c r="Y48" s="43">
        <f t="shared" si="27"/>
        <v>0.55942216666666666</v>
      </c>
      <c r="Z48" s="43">
        <f t="shared" si="28"/>
        <v>0</v>
      </c>
      <c r="AA48" s="67"/>
      <c r="AB48" s="1"/>
      <c r="AC48" s="99">
        <v>3.3399999999999999E-2</v>
      </c>
    </row>
    <row r="49" spans="2:29" x14ac:dyDescent="0.3">
      <c r="B49" s="27">
        <f t="shared" si="29"/>
        <v>6</v>
      </c>
      <c r="C49" s="28" t="s">
        <v>5</v>
      </c>
      <c r="D49" s="66">
        <v>0</v>
      </c>
      <c r="E49" s="43">
        <f t="shared" si="13"/>
        <v>0.62498375833333331</v>
      </c>
      <c r="F49" s="43">
        <f t="shared" si="14"/>
        <v>0</v>
      </c>
      <c r="G49" s="44"/>
      <c r="H49" s="43">
        <f t="shared" si="30"/>
        <v>0.62498375833333331</v>
      </c>
      <c r="I49" s="45">
        <f t="shared" si="15"/>
        <v>0.62498375833333331</v>
      </c>
      <c r="J49" s="43">
        <f t="shared" si="16"/>
        <v>1.6030760166666667</v>
      </c>
      <c r="K49" s="43">
        <f t="shared" si="17"/>
        <v>0</v>
      </c>
      <c r="L49" s="44"/>
      <c r="M49" s="45">
        <f t="shared" si="12"/>
        <v>2.2280597750000002</v>
      </c>
      <c r="N49" s="68">
        <f t="shared" si="18"/>
        <v>2.2280597750000002</v>
      </c>
      <c r="O49" s="43">
        <f t="shared" si="19"/>
        <v>2.9367015166666666</v>
      </c>
      <c r="P49" s="43">
        <f t="shared" si="20"/>
        <v>0</v>
      </c>
      <c r="Q49" s="44"/>
      <c r="R49" s="43">
        <f t="shared" si="21"/>
        <v>5.1647612916666663</v>
      </c>
      <c r="S49" s="45">
        <f t="shared" si="22"/>
        <v>5.1647612916666663</v>
      </c>
      <c r="T49" s="43">
        <f t="shared" si="23"/>
        <v>3.9172185166666669</v>
      </c>
      <c r="U49" s="43">
        <f t="shared" si="24"/>
        <v>0</v>
      </c>
      <c r="V49" s="44"/>
      <c r="W49" s="45">
        <f t="shared" si="25"/>
        <v>9.0819798083333332</v>
      </c>
      <c r="X49" s="68">
        <f t="shared" si="26"/>
        <v>9.0819798083333332</v>
      </c>
      <c r="Y49" s="43">
        <f t="shared" si="27"/>
        <v>4.655718516666667</v>
      </c>
      <c r="Z49" s="43">
        <f t="shared" si="28"/>
        <v>0</v>
      </c>
      <c r="AA49" s="67"/>
      <c r="AB49" s="1"/>
      <c r="AC49" s="99">
        <v>4.2200000000000001E-2</v>
      </c>
    </row>
    <row r="50" spans="2:29" x14ac:dyDescent="0.3">
      <c r="B50" s="27">
        <f t="shared" si="29"/>
        <v>7</v>
      </c>
      <c r="C50" s="28" t="s">
        <v>6</v>
      </c>
      <c r="D50" s="66">
        <v>0</v>
      </c>
      <c r="E50" s="43">
        <f t="shared" si="13"/>
        <v>1.9791666666666666E-2</v>
      </c>
      <c r="F50" s="43">
        <f t="shared" si="14"/>
        <v>0</v>
      </c>
      <c r="G50" s="44"/>
      <c r="H50" s="43">
        <f t="shared" si="30"/>
        <v>1.9791666666666666E-2</v>
      </c>
      <c r="I50" s="45">
        <f t="shared" si="15"/>
        <v>1.9791666666666666E-2</v>
      </c>
      <c r="J50" s="43">
        <f t="shared" si="16"/>
        <v>3.9583333333333331E-2</v>
      </c>
      <c r="K50" s="43">
        <f t="shared" si="17"/>
        <v>0</v>
      </c>
      <c r="L50" s="44"/>
      <c r="M50" s="45">
        <f t="shared" si="12"/>
        <v>5.9374999999999997E-2</v>
      </c>
      <c r="N50" s="68">
        <f t="shared" si="18"/>
        <v>5.9374999999999997E-2</v>
      </c>
      <c r="O50" s="43">
        <f t="shared" si="19"/>
        <v>5.1458333333333328E-2</v>
      </c>
      <c r="P50" s="43">
        <f t="shared" si="20"/>
        <v>0</v>
      </c>
      <c r="Q50" s="44"/>
      <c r="R50" s="43">
        <f t="shared" si="21"/>
        <v>0.11083333333333333</v>
      </c>
      <c r="S50" s="45">
        <f t="shared" si="22"/>
        <v>0.11083333333333333</v>
      </c>
      <c r="T50" s="43">
        <f t="shared" si="23"/>
        <v>6.3333333333333325E-2</v>
      </c>
      <c r="U50" s="43">
        <f t="shared" si="24"/>
        <v>0</v>
      </c>
      <c r="V50" s="44"/>
      <c r="W50" s="45">
        <f t="shared" si="25"/>
        <v>0.17416666666666664</v>
      </c>
      <c r="X50" s="68">
        <f t="shared" si="26"/>
        <v>0.17416666666666664</v>
      </c>
      <c r="Y50" s="43">
        <f t="shared" si="27"/>
        <v>6.3333333333333325E-2</v>
      </c>
      <c r="Z50" s="43">
        <f t="shared" si="28"/>
        <v>0</v>
      </c>
      <c r="AA50" s="67"/>
      <c r="AB50" s="1"/>
      <c r="AC50" s="99">
        <v>9.5000000000000001E-2</v>
      </c>
    </row>
    <row r="51" spans="2:29" x14ac:dyDescent="0.3">
      <c r="B51" s="27">
        <f t="shared" si="29"/>
        <v>8</v>
      </c>
      <c r="C51" s="28" t="s">
        <v>7</v>
      </c>
      <c r="D51" s="66">
        <v>0</v>
      </c>
      <c r="E51" s="43">
        <f t="shared" si="13"/>
        <v>0</v>
      </c>
      <c r="F51" s="43">
        <f t="shared" si="14"/>
        <v>0</v>
      </c>
      <c r="G51" s="44"/>
      <c r="H51" s="43">
        <f t="shared" si="30"/>
        <v>0</v>
      </c>
      <c r="I51" s="45">
        <f t="shared" si="15"/>
        <v>0</v>
      </c>
      <c r="J51" s="43">
        <f t="shared" si="16"/>
        <v>0</v>
      </c>
      <c r="K51" s="43">
        <f t="shared" si="17"/>
        <v>0</v>
      </c>
      <c r="L51" s="44"/>
      <c r="M51" s="45">
        <f t="shared" si="12"/>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99">
        <v>9.5000000000000001E-2</v>
      </c>
    </row>
    <row r="52" spans="2:29" x14ac:dyDescent="0.3">
      <c r="B52" s="27">
        <f t="shared" si="29"/>
        <v>9</v>
      </c>
      <c r="C52" s="28" t="s">
        <v>8</v>
      </c>
      <c r="D52" s="66">
        <v>0</v>
      </c>
      <c r="E52" s="43">
        <f t="shared" si="13"/>
        <v>0</v>
      </c>
      <c r="F52" s="43">
        <f t="shared" si="14"/>
        <v>0</v>
      </c>
      <c r="G52" s="44"/>
      <c r="H52" s="43">
        <f t="shared" si="30"/>
        <v>0</v>
      </c>
      <c r="I52" s="45">
        <f t="shared" si="15"/>
        <v>0</v>
      </c>
      <c r="J52" s="43">
        <f t="shared" si="16"/>
        <v>8.8883750000000011E-2</v>
      </c>
      <c r="K52" s="43">
        <f t="shared" si="17"/>
        <v>0</v>
      </c>
      <c r="L52" s="44"/>
      <c r="M52" s="45">
        <f t="shared" si="12"/>
        <v>8.8883750000000011E-2</v>
      </c>
      <c r="N52" s="68">
        <f t="shared" si="18"/>
        <v>8.8883750000000011E-2</v>
      </c>
      <c r="O52" s="43">
        <f t="shared" si="19"/>
        <v>0.18304250000000002</v>
      </c>
      <c r="P52" s="43">
        <f t="shared" si="20"/>
        <v>0</v>
      </c>
      <c r="Q52" s="44"/>
      <c r="R52" s="43">
        <f t="shared" si="21"/>
        <v>0.27192625000000004</v>
      </c>
      <c r="S52" s="45">
        <f t="shared" si="22"/>
        <v>0.27192625000000004</v>
      </c>
      <c r="T52" s="43">
        <f t="shared" si="23"/>
        <v>0.18831750000000003</v>
      </c>
      <c r="U52" s="43">
        <f t="shared" si="24"/>
        <v>0</v>
      </c>
      <c r="V52" s="44"/>
      <c r="W52" s="45">
        <f t="shared" si="25"/>
        <v>0.46024375000000006</v>
      </c>
      <c r="X52" s="68">
        <f t="shared" si="26"/>
        <v>0.46024375000000006</v>
      </c>
      <c r="Y52" s="43">
        <f t="shared" si="27"/>
        <v>0.18831750000000003</v>
      </c>
      <c r="Z52" s="43">
        <f t="shared" si="28"/>
        <v>0</v>
      </c>
      <c r="AA52" s="67"/>
      <c r="AB52" s="1"/>
      <c r="AC52" s="99">
        <v>4.2200000000000001E-2</v>
      </c>
    </row>
    <row r="53" spans="2:29" x14ac:dyDescent="0.3">
      <c r="B53" s="27">
        <f t="shared" si="29"/>
        <v>10</v>
      </c>
      <c r="C53" s="28" t="s">
        <v>9</v>
      </c>
      <c r="D53" s="66">
        <v>0</v>
      </c>
      <c r="E53" s="43">
        <f t="shared" si="13"/>
        <v>0</v>
      </c>
      <c r="F53" s="43">
        <f t="shared" si="14"/>
        <v>0</v>
      </c>
      <c r="G53" s="44"/>
      <c r="H53" s="43">
        <f t="shared" si="30"/>
        <v>0</v>
      </c>
      <c r="I53" s="45">
        <f t="shared" si="15"/>
        <v>0</v>
      </c>
      <c r="J53" s="43">
        <f t="shared" si="16"/>
        <v>0</v>
      </c>
      <c r="K53" s="43">
        <f t="shared" si="17"/>
        <v>0</v>
      </c>
      <c r="L53" s="44"/>
      <c r="M53" s="45">
        <f t="shared" si="12"/>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99">
        <v>9.5000000000000001E-2</v>
      </c>
    </row>
    <row r="54" spans="2:29" x14ac:dyDescent="0.3">
      <c r="B54" s="27">
        <f t="shared" si="29"/>
        <v>11</v>
      </c>
      <c r="C54" s="28" t="s">
        <v>10</v>
      </c>
      <c r="D54" s="66">
        <v>0</v>
      </c>
      <c r="E54" s="43">
        <f t="shared" si="13"/>
        <v>0</v>
      </c>
      <c r="F54" s="43">
        <f t="shared" si="14"/>
        <v>0</v>
      </c>
      <c r="G54" s="44"/>
      <c r="H54" s="43">
        <f t="shared" si="30"/>
        <v>0</v>
      </c>
      <c r="I54" s="45">
        <f t="shared" si="15"/>
        <v>0</v>
      </c>
      <c r="J54" s="43">
        <f t="shared" si="16"/>
        <v>0</v>
      </c>
      <c r="K54" s="43">
        <f t="shared" si="17"/>
        <v>0</v>
      </c>
      <c r="L54" s="44"/>
      <c r="M54" s="45">
        <f t="shared" si="12"/>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99">
        <v>6.3299999999999995E-2</v>
      </c>
    </row>
    <row r="55" spans="2:29" x14ac:dyDescent="0.3">
      <c r="B55" s="27">
        <f t="shared" si="29"/>
        <v>12</v>
      </c>
      <c r="C55" s="28" t="s">
        <v>11</v>
      </c>
      <c r="D55" s="66">
        <v>0</v>
      </c>
      <c r="E55" s="43">
        <f t="shared" si="13"/>
        <v>0</v>
      </c>
      <c r="F55" s="43">
        <f t="shared" si="14"/>
        <v>0</v>
      </c>
      <c r="G55" s="49"/>
      <c r="H55" s="43">
        <f t="shared" si="30"/>
        <v>0</v>
      </c>
      <c r="I55" s="45">
        <f t="shared" si="15"/>
        <v>0</v>
      </c>
      <c r="J55" s="43">
        <f t="shared" si="16"/>
        <v>0</v>
      </c>
      <c r="K55" s="43">
        <f t="shared" si="17"/>
        <v>0</v>
      </c>
      <c r="L55" s="44"/>
      <c r="M55" s="45">
        <f t="shared" si="12"/>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99">
        <v>6.3299999999999995E-2</v>
      </c>
    </row>
    <row r="56" spans="2:29" x14ac:dyDescent="0.3">
      <c r="B56" s="27">
        <f t="shared" si="29"/>
        <v>13</v>
      </c>
      <c r="C56" s="28" t="s">
        <v>12</v>
      </c>
      <c r="D56" s="66">
        <v>0</v>
      </c>
      <c r="E56" s="43">
        <f t="shared" si="13"/>
        <v>0</v>
      </c>
      <c r="F56" s="43">
        <f t="shared" si="14"/>
        <v>0</v>
      </c>
      <c r="G56" s="49"/>
      <c r="H56" s="43">
        <f t="shared" si="30"/>
        <v>0</v>
      </c>
      <c r="I56" s="45">
        <f t="shared" si="15"/>
        <v>0</v>
      </c>
      <c r="J56" s="43">
        <f t="shared" si="16"/>
        <v>0</v>
      </c>
      <c r="K56" s="43">
        <f t="shared" si="17"/>
        <v>0</v>
      </c>
      <c r="L56" s="44"/>
      <c r="M56" s="45">
        <f t="shared" si="12"/>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99">
        <v>6.3299999999999995E-2</v>
      </c>
    </row>
    <row r="57" spans="2:29" x14ac:dyDescent="0.3">
      <c r="B57" s="27">
        <f t="shared" si="29"/>
        <v>14</v>
      </c>
      <c r="C57" s="28" t="s">
        <v>13</v>
      </c>
      <c r="D57" s="66">
        <v>0</v>
      </c>
      <c r="E57" s="43">
        <f>IF((IFERROR(D57/((D29+E29)*100%),0))&lt;70%,MIN((MAX((D29+E29)*100%-D57,0)),(D29+E29/2)*$AC57),MAX((D29+E29)*100%-D57,0)/E$62)</f>
        <v>0</v>
      </c>
      <c r="F57" s="43">
        <f t="shared" si="14"/>
        <v>0</v>
      </c>
      <c r="G57" s="49"/>
      <c r="H57" s="43">
        <f t="shared" si="30"/>
        <v>0</v>
      </c>
      <c r="I57" s="45">
        <f t="shared" si="15"/>
        <v>0</v>
      </c>
      <c r="J57" s="43">
        <f>IF((IFERROR(I57/((I29+J29)*100%),0))&lt;70%,MIN((MAX((I29+J29)*100%-I57,0)),(I29+J29/2)*$AC57),MAX((I29+J29)*100%-I57,0)/J$62)</f>
        <v>0</v>
      </c>
      <c r="K57" s="43">
        <f t="shared" si="17"/>
        <v>0</v>
      </c>
      <c r="L57" s="44"/>
      <c r="M57" s="45">
        <f t="shared" si="12"/>
        <v>0</v>
      </c>
      <c r="N57" s="68">
        <f t="shared" si="18"/>
        <v>0</v>
      </c>
      <c r="O57" s="43">
        <f>IF((IFERROR(N57/((N29+O29)*100%),0))&lt;70%,MIN((MAX((N29+O29)*100%-N57,0)),(N29+O29/2)*$AC57),MAX((N29+O29)*100%-N57,0)/O$62)</f>
        <v>0</v>
      </c>
      <c r="P57" s="43">
        <f t="shared" si="20"/>
        <v>0</v>
      </c>
      <c r="Q57" s="44"/>
      <c r="R57" s="43">
        <f t="shared" si="21"/>
        <v>0</v>
      </c>
      <c r="S57" s="45">
        <f t="shared" si="22"/>
        <v>0</v>
      </c>
      <c r="T57" s="43">
        <f>IF((IFERROR(S57/((S29+T29)*100%),0))&lt;70%,MIN((MAX((S29+T29)*100%-S57,0)),(S29+T29/2)*$AC57),MAX((S29+T29)*100%-S57,0)/T$62)</f>
        <v>0</v>
      </c>
      <c r="U57" s="43">
        <f t="shared" si="24"/>
        <v>0</v>
      </c>
      <c r="V57" s="44"/>
      <c r="W57" s="45">
        <f t="shared" si="25"/>
        <v>0</v>
      </c>
      <c r="X57" s="68">
        <f t="shared" si="26"/>
        <v>0</v>
      </c>
      <c r="Y57" s="43">
        <f>IF((IFERROR(X57/((X29+Y29)*100%),0))&lt;70%,MIN((MAX((X29+Y29)*100%-X57,0)),(X29+Y29/2)*$AC57),MAX((X29+Y29)*100%-X57,0)/Y$62)</f>
        <v>0</v>
      </c>
      <c r="Z57" s="43">
        <f t="shared" si="28"/>
        <v>0</v>
      </c>
      <c r="AA57" s="67"/>
      <c r="AB57" s="1"/>
      <c r="AC57" s="99">
        <v>0.15</v>
      </c>
    </row>
    <row r="58" spans="2:29" x14ac:dyDescent="0.3">
      <c r="B58" s="27">
        <f t="shared" si="29"/>
        <v>15</v>
      </c>
      <c r="C58" s="28" t="s">
        <v>14</v>
      </c>
      <c r="D58" s="66">
        <v>0</v>
      </c>
      <c r="E58" s="43">
        <f>IF((IFERROR(D58/((D30+E30)*100%),0))&lt;70%,MIN((MAX((D30+E30)*100%-D58,0)),(D30+E30/2)*$AC58),MAX((D30+E30)*100%-D58,0)/E$62)</f>
        <v>0</v>
      </c>
      <c r="F58" s="43">
        <f t="shared" si="14"/>
        <v>0</v>
      </c>
      <c r="G58" s="49"/>
      <c r="H58" s="43">
        <f t="shared" si="30"/>
        <v>0</v>
      </c>
      <c r="I58" s="45">
        <f t="shared" si="15"/>
        <v>0</v>
      </c>
      <c r="J58" s="43">
        <f>IF((IFERROR(I58/((I30+J30)*100%),0))&lt;70%,MIN((MAX((I30+J30)*100%-I58,0)),(I30+J30/2)*$AC58),MAX((I30+J30)*100%-I58,0)/J$62)</f>
        <v>0</v>
      </c>
      <c r="K58" s="43">
        <f t="shared" si="17"/>
        <v>0</v>
      </c>
      <c r="L58" s="44"/>
      <c r="M58" s="45">
        <f t="shared" si="12"/>
        <v>0</v>
      </c>
      <c r="N58" s="68">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68">
        <f t="shared" si="26"/>
        <v>0</v>
      </c>
      <c r="Y58" s="43">
        <f>IF((IFERROR(X58/((X30+Y30)*100%),0))&lt;70%,MIN((MAX((X30+Y30)*100%-X58,0)),(X30+Y30/2)*$AC58),MAX((X30+Y30)*100%-X58,0)/Y$62)</f>
        <v>0</v>
      </c>
      <c r="Z58" s="43">
        <f t="shared" si="28"/>
        <v>0</v>
      </c>
      <c r="AA58" s="67"/>
      <c r="AB58" s="1"/>
      <c r="AC58" s="99">
        <v>0.15</v>
      </c>
    </row>
    <row r="59" spans="2:29" x14ac:dyDescent="0.3">
      <c r="B59" s="27">
        <f t="shared" si="29"/>
        <v>16</v>
      </c>
      <c r="C59" s="28" t="s">
        <v>15</v>
      </c>
      <c r="D59" s="66">
        <v>0</v>
      </c>
      <c r="E59" s="43">
        <f>IF((IFERROR(D59/((D31+E31)*100%),0))&lt;70%,MIN((MAX((D31+E31)*100%-D59,0)),(D31+E31/2)*$AC59),MAX((D31+E31)*100%-D59,0)/E$62)</f>
        <v>0</v>
      </c>
      <c r="F59" s="43">
        <f t="shared" si="14"/>
        <v>0</v>
      </c>
      <c r="G59" s="44"/>
      <c r="H59" s="43">
        <f t="shared" si="30"/>
        <v>0</v>
      </c>
      <c r="I59" s="45">
        <f t="shared" si="15"/>
        <v>0</v>
      </c>
      <c r="J59" s="43">
        <f>IF((IFERROR(I59/((I31+J31)*100%),0))&lt;70%,MIN((MAX((I31+J31)*100%-I59,0)),(I31+J31/2)*$AC59),MAX((I31+J31)*100%-I59,0)/J$62)</f>
        <v>0</v>
      </c>
      <c r="K59" s="43">
        <f t="shared" si="17"/>
        <v>0</v>
      </c>
      <c r="L59" s="44"/>
      <c r="M59" s="45">
        <f t="shared" si="12"/>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99">
        <v>0.15</v>
      </c>
    </row>
    <row r="60" spans="2:29" x14ac:dyDescent="0.3">
      <c r="B60" s="27">
        <f t="shared" si="29"/>
        <v>17</v>
      </c>
      <c r="C60" s="28" t="s">
        <v>16</v>
      </c>
      <c r="D60" s="95">
        <v>0</v>
      </c>
      <c r="E60" s="43">
        <f t="shared" si="13"/>
        <v>1.9483333333333332E-3</v>
      </c>
      <c r="F60" s="43">
        <f t="shared" si="14"/>
        <v>0</v>
      </c>
      <c r="G60" s="44"/>
      <c r="H60" s="43">
        <f t="shared" si="30"/>
        <v>1.9483333333333332E-3</v>
      </c>
      <c r="I60" s="45">
        <f t="shared" si="15"/>
        <v>1.9483333333333332E-3</v>
      </c>
      <c r="J60" s="43">
        <f t="shared" si="16"/>
        <v>6.4016666666666657E-3</v>
      </c>
      <c r="K60" s="43">
        <f t="shared" si="17"/>
        <v>0</v>
      </c>
      <c r="L60" s="44"/>
      <c r="M60" s="45">
        <f t="shared" si="12"/>
        <v>8.3499999999999998E-3</v>
      </c>
      <c r="N60" s="68">
        <f t="shared" si="18"/>
        <v>8.3499999999999998E-3</v>
      </c>
      <c r="O60" s="43">
        <f t="shared" si="19"/>
        <v>8.9066666666666669E-3</v>
      </c>
      <c r="P60" s="43">
        <f t="shared" si="20"/>
        <v>0</v>
      </c>
      <c r="Q60" s="44"/>
      <c r="R60" s="43">
        <f t="shared" si="21"/>
        <v>1.7256666666666667E-2</v>
      </c>
      <c r="S60" s="45">
        <f t="shared" si="22"/>
        <v>1.7256666666666667E-2</v>
      </c>
      <c r="T60" s="43">
        <f t="shared" si="23"/>
        <v>8.9066666666666669E-3</v>
      </c>
      <c r="U60" s="43">
        <f t="shared" si="24"/>
        <v>0</v>
      </c>
      <c r="V60" s="44"/>
      <c r="W60" s="45">
        <f t="shared" si="25"/>
        <v>2.6163333333333334E-2</v>
      </c>
      <c r="X60" s="68">
        <f t="shared" si="26"/>
        <v>2.6163333333333334E-2</v>
      </c>
      <c r="Y60" s="43">
        <f t="shared" si="27"/>
        <v>8.9066666666666669E-3</v>
      </c>
      <c r="Z60" s="43">
        <f t="shared" si="28"/>
        <v>0</v>
      </c>
      <c r="AA60" s="67"/>
      <c r="AB60" s="1"/>
      <c r="AC60" s="99">
        <v>3.3399999999999999E-2</v>
      </c>
    </row>
    <row r="61" spans="2:29" ht="16" x14ac:dyDescent="0.3">
      <c r="B61" s="34"/>
      <c r="C61" s="35" t="s">
        <v>17</v>
      </c>
      <c r="D61" s="35"/>
      <c r="E61" s="36">
        <f>SUM(E44:E60)</f>
        <v>0.87573275833333331</v>
      </c>
      <c r="F61" s="36">
        <f t="shared" ref="F61:X61" si="31">SUM(F44:F60)</f>
        <v>0</v>
      </c>
      <c r="G61" s="36">
        <f t="shared" si="31"/>
        <v>0</v>
      </c>
      <c r="H61" s="36">
        <f t="shared" si="31"/>
        <v>0.87573275833333331</v>
      </c>
      <c r="I61" s="36">
        <f t="shared" si="31"/>
        <v>0.87573275833333331</v>
      </c>
      <c r="J61" s="36">
        <f>SUM(J44:J60)</f>
        <v>2.2686440166666664</v>
      </c>
      <c r="K61" s="36">
        <f t="shared" si="31"/>
        <v>0</v>
      </c>
      <c r="L61" s="36">
        <f t="shared" si="31"/>
        <v>0</v>
      </c>
      <c r="M61" s="36">
        <f t="shared" si="31"/>
        <v>3.1443767750000005</v>
      </c>
      <c r="N61" s="36">
        <f t="shared" si="31"/>
        <v>3.1443767750000005</v>
      </c>
      <c r="O61" s="36">
        <f>SUM(O44:O60)</f>
        <v>3.7834895166666667</v>
      </c>
      <c r="P61" s="36">
        <f t="shared" ref="P61" si="32">SUM(P44:P60)</f>
        <v>0</v>
      </c>
      <c r="Q61" s="36">
        <f t="shared" si="31"/>
        <v>0</v>
      </c>
      <c r="R61" s="36">
        <f t="shared" si="31"/>
        <v>6.9278662916666658</v>
      </c>
      <c r="S61" s="36">
        <f t="shared" si="31"/>
        <v>6.9278662916666658</v>
      </c>
      <c r="T61" s="36">
        <f>SUM(T44:T60)</f>
        <v>4.781156516666667</v>
      </c>
      <c r="U61" s="36">
        <f t="shared" ref="U61" si="33">SUM(U44:U60)</f>
        <v>0</v>
      </c>
      <c r="V61" s="36">
        <f t="shared" si="31"/>
        <v>0</v>
      </c>
      <c r="W61" s="36">
        <f t="shared" si="31"/>
        <v>11.709022808333332</v>
      </c>
      <c r="X61" s="36">
        <f t="shared" si="31"/>
        <v>11.709022808333332</v>
      </c>
      <c r="Y61" s="34"/>
      <c r="Z61" s="34"/>
      <c r="AA61" s="74"/>
      <c r="AB61" s="34"/>
      <c r="AC61" s="99">
        <v>0</v>
      </c>
    </row>
    <row r="62" spans="2:29" ht="16" x14ac:dyDescent="0.3">
      <c r="B62" s="38"/>
      <c r="C62" s="51"/>
      <c r="D62" s="51"/>
      <c r="E62" s="102">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131" t="s">
        <v>31</v>
      </c>
      <c r="E68" s="131" t="s">
        <v>32</v>
      </c>
      <c r="F68" s="39" t="s">
        <v>84</v>
      </c>
      <c r="G68" s="132" t="s">
        <v>34</v>
      </c>
      <c r="H68" s="131" t="s">
        <v>35</v>
      </c>
      <c r="I68" s="131" t="s">
        <v>31</v>
      </c>
      <c r="J68" s="131" t="s">
        <v>32</v>
      </c>
      <c r="K68" s="39" t="s">
        <v>84</v>
      </c>
      <c r="L68" s="132" t="s">
        <v>34</v>
      </c>
      <c r="M68" s="131" t="s">
        <v>35</v>
      </c>
      <c r="N68" s="131" t="s">
        <v>31</v>
      </c>
      <c r="O68" s="131" t="s">
        <v>32</v>
      </c>
      <c r="P68" s="39" t="s">
        <v>84</v>
      </c>
      <c r="Q68" s="132" t="s">
        <v>34</v>
      </c>
      <c r="R68" s="131" t="s">
        <v>35</v>
      </c>
      <c r="S68" s="131" t="s">
        <v>31</v>
      </c>
      <c r="T68" s="131" t="s">
        <v>32</v>
      </c>
      <c r="U68" s="39" t="s">
        <v>84</v>
      </c>
      <c r="V68" s="132" t="s">
        <v>34</v>
      </c>
      <c r="W68" s="131" t="s">
        <v>35</v>
      </c>
      <c r="X68" s="131" t="s">
        <v>31</v>
      </c>
      <c r="Y68" s="131" t="s">
        <v>32</v>
      </c>
      <c r="Z68" s="39" t="s">
        <v>84</v>
      </c>
      <c r="AA68" s="132" t="s">
        <v>34</v>
      </c>
      <c r="AB68" s="131"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4">E16-E44</f>
        <v>0</v>
      </c>
      <c r="F70" s="82">
        <f t="shared" si="34"/>
        <v>0</v>
      </c>
      <c r="G70" s="82"/>
      <c r="H70" s="43">
        <f t="shared" ref="H70:H86" si="35">D70+E70-F70-G70</f>
        <v>0</v>
      </c>
      <c r="I70" s="82">
        <f>I16-I44</f>
        <v>0</v>
      </c>
      <c r="J70" s="82">
        <f t="shared" ref="J70:K70" si="36">J16-J44</f>
        <v>0</v>
      </c>
      <c r="K70" s="82">
        <f t="shared" si="36"/>
        <v>0</v>
      </c>
      <c r="L70" s="82"/>
      <c r="M70" s="43">
        <f t="shared" ref="M70:M86" si="37">I70+J70-K70-L70</f>
        <v>0</v>
      </c>
      <c r="N70" s="82">
        <f>N16-N44</f>
        <v>0</v>
      </c>
      <c r="O70" s="82">
        <f t="shared" ref="O70:P70" si="38">O16-O44</f>
        <v>0</v>
      </c>
      <c r="P70" s="82">
        <f t="shared" si="38"/>
        <v>0</v>
      </c>
      <c r="Q70" s="82"/>
      <c r="R70" s="43">
        <f t="shared" ref="R70:R86" si="39">N70+O70-P70-Q70</f>
        <v>0</v>
      </c>
      <c r="S70" s="82">
        <f>S16-S44</f>
        <v>0</v>
      </c>
      <c r="T70" s="82">
        <f t="shared" ref="T70:U70" si="40">T16-T44</f>
        <v>0</v>
      </c>
      <c r="U70" s="82">
        <f t="shared" si="40"/>
        <v>0</v>
      </c>
      <c r="V70" s="82"/>
      <c r="W70" s="43">
        <f t="shared" ref="W70:W86" si="41">S70+T70-U70-V70</f>
        <v>0</v>
      </c>
      <c r="X70" s="82">
        <f>X16-X44</f>
        <v>0</v>
      </c>
      <c r="Y70" s="82">
        <f t="shared" ref="Y70:Z70" si="42">Y16-Y44</f>
        <v>0</v>
      </c>
      <c r="Z70" s="82">
        <f t="shared" si="42"/>
        <v>0</v>
      </c>
      <c r="AA70" s="82"/>
      <c r="AB70" s="43">
        <f t="shared" ref="AB70:AB86" si="43">X70+Y70-Z70-AA70</f>
        <v>0</v>
      </c>
    </row>
    <row r="71" spans="2:28" x14ac:dyDescent="0.3">
      <c r="B71" s="27">
        <f>B70+1</f>
        <v>2</v>
      </c>
      <c r="C71" s="28" t="s">
        <v>1</v>
      </c>
      <c r="D71" s="82">
        <f t="shared" ref="D71:F86" si="44">D17-D45</f>
        <v>0</v>
      </c>
      <c r="E71" s="82">
        <f t="shared" si="44"/>
        <v>0</v>
      </c>
      <c r="F71" s="82">
        <f t="shared" si="44"/>
        <v>0</v>
      </c>
      <c r="G71" s="82"/>
      <c r="H71" s="43">
        <f t="shared" si="35"/>
        <v>0</v>
      </c>
      <c r="I71" s="82">
        <f t="shared" ref="I71:K86" si="45">I17-I45</f>
        <v>0</v>
      </c>
      <c r="J71" s="82">
        <f t="shared" si="45"/>
        <v>0</v>
      </c>
      <c r="K71" s="82">
        <f t="shared" si="45"/>
        <v>0</v>
      </c>
      <c r="L71" s="82"/>
      <c r="M71" s="43">
        <f t="shared" si="37"/>
        <v>0</v>
      </c>
      <c r="N71" s="82">
        <f t="shared" ref="N71:P86" si="46">N17-N45</f>
        <v>0</v>
      </c>
      <c r="O71" s="82">
        <f t="shared" si="46"/>
        <v>0</v>
      </c>
      <c r="P71" s="82">
        <f t="shared" si="46"/>
        <v>0</v>
      </c>
      <c r="Q71" s="82"/>
      <c r="R71" s="43">
        <f t="shared" si="39"/>
        <v>0</v>
      </c>
      <c r="S71" s="82">
        <f t="shared" ref="S71:U86" si="47">S17-S45</f>
        <v>0</v>
      </c>
      <c r="T71" s="82">
        <f t="shared" si="47"/>
        <v>0</v>
      </c>
      <c r="U71" s="82">
        <f t="shared" si="47"/>
        <v>0</v>
      </c>
      <c r="V71" s="82"/>
      <c r="W71" s="43">
        <f t="shared" si="41"/>
        <v>0</v>
      </c>
      <c r="X71" s="82">
        <f t="shared" ref="X71:Z86" si="48">X17-X45</f>
        <v>0</v>
      </c>
      <c r="Y71" s="82">
        <f t="shared" si="48"/>
        <v>0</v>
      </c>
      <c r="Z71" s="82">
        <f t="shared" si="48"/>
        <v>0</v>
      </c>
      <c r="AA71" s="82"/>
      <c r="AB71" s="43">
        <f t="shared" si="43"/>
        <v>0</v>
      </c>
    </row>
    <row r="72" spans="2:28" x14ac:dyDescent="0.3">
      <c r="B72" s="27">
        <f t="shared" ref="B72:B86" si="49">B71+1</f>
        <v>3</v>
      </c>
      <c r="C72" s="28" t="s">
        <v>2</v>
      </c>
      <c r="D72" s="82">
        <f t="shared" si="44"/>
        <v>0</v>
      </c>
      <c r="E72" s="82">
        <f t="shared" si="44"/>
        <v>0.40787499999999999</v>
      </c>
      <c r="F72" s="82">
        <f t="shared" si="44"/>
        <v>0</v>
      </c>
      <c r="G72" s="82"/>
      <c r="H72" s="43">
        <f t="shared" si="35"/>
        <v>0.40787499999999999</v>
      </c>
      <c r="I72" s="82">
        <f t="shared" si="45"/>
        <v>0.40787499999999999</v>
      </c>
      <c r="J72" s="82">
        <f t="shared" si="45"/>
        <v>0.5942291666666667</v>
      </c>
      <c r="K72" s="82">
        <f t="shared" si="45"/>
        <v>0</v>
      </c>
      <c r="L72" s="82"/>
      <c r="M72" s="43">
        <f t="shared" si="37"/>
        <v>1.0021041666666668</v>
      </c>
      <c r="N72" s="82">
        <f t="shared" si="46"/>
        <v>1.0021041666666666</v>
      </c>
      <c r="O72" s="82">
        <f t="shared" si="46"/>
        <v>-4.3958333333333328E-2</v>
      </c>
      <c r="P72" s="82">
        <f t="shared" si="46"/>
        <v>0</v>
      </c>
      <c r="Q72" s="82"/>
      <c r="R72" s="43">
        <f t="shared" si="39"/>
        <v>0.95814583333333325</v>
      </c>
      <c r="S72" s="82">
        <f t="shared" si="47"/>
        <v>0.95814583333333325</v>
      </c>
      <c r="T72" s="82">
        <f t="shared" si="47"/>
        <v>-4.3958333333333328E-2</v>
      </c>
      <c r="U72" s="82">
        <f t="shared" si="47"/>
        <v>0</v>
      </c>
      <c r="V72" s="82"/>
      <c r="W72" s="43">
        <f t="shared" si="41"/>
        <v>0.91418749999999993</v>
      </c>
      <c r="X72" s="82">
        <f t="shared" si="48"/>
        <v>0.91418749999999993</v>
      </c>
      <c r="Y72" s="82">
        <f t="shared" si="48"/>
        <v>-4.3958333333333328E-2</v>
      </c>
      <c r="Z72" s="82">
        <f t="shared" si="48"/>
        <v>0</v>
      </c>
      <c r="AA72" s="82"/>
      <c r="AB72" s="43">
        <f t="shared" si="43"/>
        <v>0.87022916666666661</v>
      </c>
    </row>
    <row r="73" spans="2:28" x14ac:dyDescent="0.3">
      <c r="B73" s="27">
        <f t="shared" si="49"/>
        <v>4</v>
      </c>
      <c r="C73" s="28" t="s">
        <v>3</v>
      </c>
      <c r="D73" s="82">
        <f t="shared" si="44"/>
        <v>0</v>
      </c>
      <c r="E73" s="82">
        <f t="shared" si="44"/>
        <v>0</v>
      </c>
      <c r="F73" s="82">
        <f t="shared" si="44"/>
        <v>0</v>
      </c>
      <c r="G73" s="82"/>
      <c r="H73" s="43">
        <f t="shared" si="35"/>
        <v>0</v>
      </c>
      <c r="I73" s="82">
        <f t="shared" si="45"/>
        <v>0</v>
      </c>
      <c r="J73" s="82">
        <f t="shared" si="45"/>
        <v>0</v>
      </c>
      <c r="K73" s="82">
        <f t="shared" si="45"/>
        <v>0</v>
      </c>
      <c r="L73" s="82"/>
      <c r="M73" s="43">
        <f t="shared" si="37"/>
        <v>0</v>
      </c>
      <c r="N73" s="82">
        <f t="shared" si="46"/>
        <v>0</v>
      </c>
      <c r="O73" s="82">
        <f t="shared" si="46"/>
        <v>0</v>
      </c>
      <c r="P73" s="82">
        <f t="shared" si="46"/>
        <v>0</v>
      </c>
      <c r="Q73" s="82"/>
      <c r="R73" s="43">
        <f t="shared" si="39"/>
        <v>0</v>
      </c>
      <c r="S73" s="82">
        <f t="shared" si="47"/>
        <v>0</v>
      </c>
      <c r="T73" s="82">
        <f t="shared" si="47"/>
        <v>0</v>
      </c>
      <c r="U73" s="82">
        <f t="shared" si="47"/>
        <v>0</v>
      </c>
      <c r="V73" s="82"/>
      <c r="W73" s="43">
        <f t="shared" si="41"/>
        <v>0</v>
      </c>
      <c r="X73" s="82">
        <f t="shared" si="48"/>
        <v>0</v>
      </c>
      <c r="Y73" s="82">
        <f t="shared" si="48"/>
        <v>0</v>
      </c>
      <c r="Z73" s="82">
        <f t="shared" si="48"/>
        <v>0</v>
      </c>
      <c r="AA73" s="82"/>
      <c r="AB73" s="43">
        <f t="shared" si="43"/>
        <v>0</v>
      </c>
    </row>
    <row r="74" spans="2:28" x14ac:dyDescent="0.3">
      <c r="B74" s="27">
        <f t="shared" si="49"/>
        <v>5</v>
      </c>
      <c r="C74" s="28" t="s">
        <v>4</v>
      </c>
      <c r="D74" s="82">
        <f t="shared" si="44"/>
        <v>0</v>
      </c>
      <c r="E74" s="82">
        <f t="shared" si="44"/>
        <v>12.966449333333333</v>
      </c>
      <c r="F74" s="82">
        <f t="shared" si="44"/>
        <v>0</v>
      </c>
      <c r="G74" s="82"/>
      <c r="H74" s="43">
        <f t="shared" si="35"/>
        <v>12.966449333333333</v>
      </c>
      <c r="I74" s="82">
        <f t="shared" si="45"/>
        <v>12.966449333333333</v>
      </c>
      <c r="J74" s="82">
        <f t="shared" si="45"/>
        <v>3.0625715833333333</v>
      </c>
      <c r="K74" s="82">
        <f t="shared" si="45"/>
        <v>0</v>
      </c>
      <c r="L74" s="82"/>
      <c r="M74" s="43">
        <f t="shared" si="37"/>
        <v>16.029020916666667</v>
      </c>
      <c r="N74" s="82">
        <f t="shared" si="46"/>
        <v>16.029020916666667</v>
      </c>
      <c r="O74" s="82">
        <f t="shared" si="46"/>
        <v>-0.55942216666666666</v>
      </c>
      <c r="P74" s="82">
        <f t="shared" si="46"/>
        <v>0</v>
      </c>
      <c r="Q74" s="82"/>
      <c r="R74" s="43">
        <f t="shared" si="39"/>
        <v>15.469598750000001</v>
      </c>
      <c r="S74" s="82">
        <f t="shared" si="47"/>
        <v>15.469598750000001</v>
      </c>
      <c r="T74" s="82">
        <f t="shared" si="47"/>
        <v>-0.55942216666666666</v>
      </c>
      <c r="U74" s="82">
        <f t="shared" si="47"/>
        <v>0</v>
      </c>
      <c r="V74" s="82"/>
      <c r="W74" s="43">
        <f t="shared" si="41"/>
        <v>14.910176583333335</v>
      </c>
      <c r="X74" s="82">
        <f t="shared" si="48"/>
        <v>14.910176583333334</v>
      </c>
      <c r="Y74" s="82">
        <f t="shared" si="48"/>
        <v>-0.55942216666666666</v>
      </c>
      <c r="Z74" s="82">
        <f t="shared" si="48"/>
        <v>0</v>
      </c>
      <c r="AA74" s="82"/>
      <c r="AB74" s="43">
        <f t="shared" si="43"/>
        <v>14.350754416666668</v>
      </c>
    </row>
    <row r="75" spans="2:28" x14ac:dyDescent="0.3">
      <c r="B75" s="27">
        <f t="shared" si="49"/>
        <v>6</v>
      </c>
      <c r="C75" s="28" t="s">
        <v>5</v>
      </c>
      <c r="D75" s="82">
        <f t="shared" si="44"/>
        <v>0</v>
      </c>
      <c r="E75" s="82">
        <f t="shared" si="44"/>
        <v>28.995099575000001</v>
      </c>
      <c r="F75" s="82">
        <f t="shared" si="44"/>
        <v>0</v>
      </c>
      <c r="G75" s="82"/>
      <c r="H75" s="43">
        <f t="shared" si="35"/>
        <v>28.995099575000001</v>
      </c>
      <c r="I75" s="82">
        <f t="shared" si="45"/>
        <v>28.995099575000001</v>
      </c>
      <c r="J75" s="82">
        <f t="shared" si="45"/>
        <v>15.131923983333333</v>
      </c>
      <c r="K75" s="82">
        <f t="shared" si="45"/>
        <v>0</v>
      </c>
      <c r="L75" s="82"/>
      <c r="M75" s="43">
        <f t="shared" si="37"/>
        <v>44.127023558333335</v>
      </c>
      <c r="N75" s="82">
        <f t="shared" si="46"/>
        <v>44.127023558333335</v>
      </c>
      <c r="O75" s="82">
        <f t="shared" si="46"/>
        <v>43.533298483333333</v>
      </c>
      <c r="P75" s="82">
        <f t="shared" si="46"/>
        <v>0</v>
      </c>
      <c r="Q75" s="82"/>
      <c r="R75" s="43">
        <f t="shared" si="39"/>
        <v>87.66032204166666</v>
      </c>
      <c r="S75" s="82">
        <f t="shared" si="47"/>
        <v>87.660322041666674</v>
      </c>
      <c r="T75" s="82">
        <f t="shared" si="47"/>
        <v>-3.9172185166666669</v>
      </c>
      <c r="U75" s="82">
        <f t="shared" si="47"/>
        <v>0</v>
      </c>
      <c r="V75" s="82"/>
      <c r="W75" s="43">
        <f t="shared" si="41"/>
        <v>83.743103525000009</v>
      </c>
      <c r="X75" s="82">
        <f t="shared" si="48"/>
        <v>83.743103525000009</v>
      </c>
      <c r="Y75" s="82">
        <f t="shared" si="48"/>
        <v>30.344281483333333</v>
      </c>
      <c r="Z75" s="82">
        <f t="shared" si="48"/>
        <v>0</v>
      </c>
      <c r="AA75" s="82"/>
      <c r="AB75" s="43">
        <f t="shared" si="43"/>
        <v>114.08738500833334</v>
      </c>
    </row>
    <row r="76" spans="2:28" x14ac:dyDescent="0.3">
      <c r="B76" s="27">
        <f t="shared" si="49"/>
        <v>7</v>
      </c>
      <c r="C76" s="28" t="s">
        <v>6</v>
      </c>
      <c r="D76" s="82">
        <f t="shared" si="44"/>
        <v>0</v>
      </c>
      <c r="E76" s="82">
        <f t="shared" si="44"/>
        <v>0.39687499999999998</v>
      </c>
      <c r="F76" s="82">
        <f t="shared" si="44"/>
        <v>0</v>
      </c>
      <c r="G76" s="82"/>
      <c r="H76" s="43">
        <f t="shared" si="35"/>
        <v>0.39687499999999998</v>
      </c>
      <c r="I76" s="82">
        <f t="shared" si="45"/>
        <v>0.39687499999999998</v>
      </c>
      <c r="J76" s="82">
        <f t="shared" si="45"/>
        <v>-3.9583333333333331E-2</v>
      </c>
      <c r="K76" s="82">
        <f t="shared" si="45"/>
        <v>0</v>
      </c>
      <c r="L76" s="82"/>
      <c r="M76" s="43">
        <f t="shared" si="37"/>
        <v>0.35729166666666667</v>
      </c>
      <c r="N76" s="82">
        <f t="shared" si="46"/>
        <v>0.35729166666666662</v>
      </c>
      <c r="O76" s="82">
        <f t="shared" si="46"/>
        <v>0.19854166666666667</v>
      </c>
      <c r="P76" s="82">
        <f t="shared" si="46"/>
        <v>0</v>
      </c>
      <c r="Q76" s="82"/>
      <c r="R76" s="43">
        <f t="shared" si="39"/>
        <v>0.55583333333333329</v>
      </c>
      <c r="S76" s="82">
        <f t="shared" si="47"/>
        <v>0.55583333333333329</v>
      </c>
      <c r="T76" s="82">
        <f t="shared" si="47"/>
        <v>-6.3333333333333325E-2</v>
      </c>
      <c r="U76" s="82">
        <f t="shared" si="47"/>
        <v>0</v>
      </c>
      <c r="V76" s="82"/>
      <c r="W76" s="43">
        <f t="shared" si="41"/>
        <v>0.49249999999999994</v>
      </c>
      <c r="X76" s="82">
        <f t="shared" si="48"/>
        <v>0.49249999999999999</v>
      </c>
      <c r="Y76" s="82">
        <f t="shared" si="48"/>
        <v>-6.3333333333333325E-2</v>
      </c>
      <c r="Z76" s="82">
        <f t="shared" si="48"/>
        <v>0</v>
      </c>
      <c r="AA76" s="82"/>
      <c r="AB76" s="43">
        <f t="shared" si="43"/>
        <v>0.4291666666666667</v>
      </c>
    </row>
    <row r="77" spans="2:28" x14ac:dyDescent="0.3">
      <c r="B77" s="27">
        <f t="shared" si="49"/>
        <v>8</v>
      </c>
      <c r="C77" s="28" t="s">
        <v>7</v>
      </c>
      <c r="D77" s="82">
        <f t="shared" si="44"/>
        <v>0</v>
      </c>
      <c r="E77" s="82">
        <f t="shared" si="44"/>
        <v>0</v>
      </c>
      <c r="F77" s="82">
        <f t="shared" si="44"/>
        <v>0</v>
      </c>
      <c r="G77" s="82"/>
      <c r="H77" s="43">
        <f t="shared" si="35"/>
        <v>0</v>
      </c>
      <c r="I77" s="82">
        <f t="shared" si="45"/>
        <v>0</v>
      </c>
      <c r="J77" s="82">
        <f t="shared" si="45"/>
        <v>0</v>
      </c>
      <c r="K77" s="82">
        <f t="shared" si="45"/>
        <v>0</v>
      </c>
      <c r="L77" s="82"/>
      <c r="M77" s="43">
        <f t="shared" si="37"/>
        <v>0</v>
      </c>
      <c r="N77" s="82">
        <f t="shared" si="46"/>
        <v>0</v>
      </c>
      <c r="O77" s="82">
        <f t="shared" si="46"/>
        <v>0</v>
      </c>
      <c r="P77" s="82">
        <f t="shared" si="46"/>
        <v>0</v>
      </c>
      <c r="Q77" s="82"/>
      <c r="R77" s="43">
        <f t="shared" si="39"/>
        <v>0</v>
      </c>
      <c r="S77" s="82">
        <f t="shared" si="47"/>
        <v>0</v>
      </c>
      <c r="T77" s="82">
        <f t="shared" si="47"/>
        <v>0</v>
      </c>
      <c r="U77" s="82">
        <f t="shared" si="47"/>
        <v>0</v>
      </c>
      <c r="V77" s="82"/>
      <c r="W77" s="43">
        <f t="shared" si="41"/>
        <v>0</v>
      </c>
      <c r="X77" s="82">
        <f t="shared" si="48"/>
        <v>0</v>
      </c>
      <c r="Y77" s="82">
        <f t="shared" si="48"/>
        <v>0</v>
      </c>
      <c r="Z77" s="82">
        <f t="shared" si="48"/>
        <v>0</v>
      </c>
      <c r="AA77" s="82"/>
      <c r="AB77" s="43">
        <f t="shared" si="43"/>
        <v>0</v>
      </c>
    </row>
    <row r="78" spans="2:28" x14ac:dyDescent="0.3">
      <c r="B78" s="27">
        <f t="shared" si="49"/>
        <v>9</v>
      </c>
      <c r="C78" s="28" t="s">
        <v>8</v>
      </c>
      <c r="D78" s="82">
        <f t="shared" si="44"/>
        <v>0</v>
      </c>
      <c r="E78" s="82">
        <f t="shared" si="44"/>
        <v>0</v>
      </c>
      <c r="F78" s="82">
        <f t="shared" si="44"/>
        <v>0</v>
      </c>
      <c r="G78" s="82"/>
      <c r="H78" s="43">
        <f t="shared" si="35"/>
        <v>0</v>
      </c>
      <c r="I78" s="82">
        <f t="shared" si="45"/>
        <v>0</v>
      </c>
      <c r="J78" s="82">
        <f t="shared" si="45"/>
        <v>4.1236162500000004</v>
      </c>
      <c r="K78" s="82">
        <f t="shared" si="45"/>
        <v>0</v>
      </c>
      <c r="L78" s="82"/>
      <c r="M78" s="43">
        <f t="shared" si="37"/>
        <v>4.1236162500000004</v>
      </c>
      <c r="N78" s="82">
        <f t="shared" si="46"/>
        <v>4.1236162500000004</v>
      </c>
      <c r="O78" s="82">
        <f t="shared" si="46"/>
        <v>6.6957499999999975E-2</v>
      </c>
      <c r="P78" s="82">
        <f t="shared" si="46"/>
        <v>0</v>
      </c>
      <c r="Q78" s="82"/>
      <c r="R78" s="43">
        <f t="shared" si="39"/>
        <v>4.1905737500000004</v>
      </c>
      <c r="S78" s="82">
        <f t="shared" si="47"/>
        <v>4.1905737500000004</v>
      </c>
      <c r="T78" s="82">
        <f t="shared" si="47"/>
        <v>-0.18831750000000003</v>
      </c>
      <c r="U78" s="82">
        <f t="shared" si="47"/>
        <v>0</v>
      </c>
      <c r="V78" s="82"/>
      <c r="W78" s="43">
        <f t="shared" si="41"/>
        <v>4.0022562500000003</v>
      </c>
      <c r="X78" s="82">
        <f t="shared" si="48"/>
        <v>4.0022562500000003</v>
      </c>
      <c r="Y78" s="82">
        <f t="shared" si="48"/>
        <v>-0.18831750000000003</v>
      </c>
      <c r="Z78" s="82">
        <f t="shared" si="48"/>
        <v>0</v>
      </c>
      <c r="AA78" s="82"/>
      <c r="AB78" s="43">
        <f t="shared" si="43"/>
        <v>3.8139387500000002</v>
      </c>
    </row>
    <row r="79" spans="2:28" x14ac:dyDescent="0.3">
      <c r="B79" s="27">
        <f t="shared" si="49"/>
        <v>10</v>
      </c>
      <c r="C79" s="28" t="s">
        <v>9</v>
      </c>
      <c r="D79" s="82">
        <f t="shared" si="44"/>
        <v>0</v>
      </c>
      <c r="E79" s="82">
        <f t="shared" si="44"/>
        <v>0</v>
      </c>
      <c r="F79" s="82">
        <f t="shared" si="44"/>
        <v>0</v>
      </c>
      <c r="G79" s="82"/>
      <c r="H79" s="43">
        <f t="shared" si="35"/>
        <v>0</v>
      </c>
      <c r="I79" s="82">
        <f t="shared" si="45"/>
        <v>0</v>
      </c>
      <c r="J79" s="82">
        <f t="shared" si="45"/>
        <v>0</v>
      </c>
      <c r="K79" s="82">
        <f t="shared" si="45"/>
        <v>0</v>
      </c>
      <c r="L79" s="82"/>
      <c r="M79" s="43">
        <f t="shared" si="37"/>
        <v>0</v>
      </c>
      <c r="N79" s="82">
        <f t="shared" si="46"/>
        <v>0</v>
      </c>
      <c r="O79" s="82">
        <f t="shared" si="46"/>
        <v>0</v>
      </c>
      <c r="P79" s="82">
        <f t="shared" si="46"/>
        <v>0</v>
      </c>
      <c r="Q79" s="82"/>
      <c r="R79" s="43">
        <f t="shared" si="39"/>
        <v>0</v>
      </c>
      <c r="S79" s="82">
        <f t="shared" si="47"/>
        <v>0</v>
      </c>
      <c r="T79" s="82">
        <f t="shared" si="47"/>
        <v>0</v>
      </c>
      <c r="U79" s="82">
        <f t="shared" si="47"/>
        <v>0</v>
      </c>
      <c r="V79" s="82"/>
      <c r="W79" s="43">
        <f t="shared" si="41"/>
        <v>0</v>
      </c>
      <c r="X79" s="82">
        <f t="shared" si="48"/>
        <v>0</v>
      </c>
      <c r="Y79" s="82">
        <f t="shared" si="48"/>
        <v>0</v>
      </c>
      <c r="Z79" s="82">
        <f t="shared" si="48"/>
        <v>0</v>
      </c>
      <c r="AA79" s="82"/>
      <c r="AB79" s="43">
        <f t="shared" si="43"/>
        <v>0</v>
      </c>
    </row>
    <row r="80" spans="2:28" x14ac:dyDescent="0.3">
      <c r="B80" s="27">
        <f t="shared" si="49"/>
        <v>11</v>
      </c>
      <c r="C80" s="28" t="s">
        <v>10</v>
      </c>
      <c r="D80" s="82">
        <f t="shared" si="44"/>
        <v>0</v>
      </c>
      <c r="E80" s="82">
        <f t="shared" si="44"/>
        <v>0</v>
      </c>
      <c r="F80" s="82">
        <f t="shared" si="44"/>
        <v>0</v>
      </c>
      <c r="G80" s="82"/>
      <c r="H80" s="43">
        <f t="shared" si="35"/>
        <v>0</v>
      </c>
      <c r="I80" s="82">
        <f t="shared" si="45"/>
        <v>0</v>
      </c>
      <c r="J80" s="82">
        <f t="shared" si="45"/>
        <v>0</v>
      </c>
      <c r="K80" s="82">
        <f t="shared" si="45"/>
        <v>0</v>
      </c>
      <c r="L80" s="82"/>
      <c r="M80" s="43">
        <f t="shared" si="37"/>
        <v>0</v>
      </c>
      <c r="N80" s="82">
        <f t="shared" si="46"/>
        <v>0</v>
      </c>
      <c r="O80" s="82">
        <f t="shared" si="46"/>
        <v>0</v>
      </c>
      <c r="P80" s="82">
        <f t="shared" si="46"/>
        <v>0</v>
      </c>
      <c r="Q80" s="82"/>
      <c r="R80" s="43">
        <f t="shared" si="39"/>
        <v>0</v>
      </c>
      <c r="S80" s="82">
        <f t="shared" si="47"/>
        <v>0</v>
      </c>
      <c r="T80" s="82">
        <f t="shared" si="47"/>
        <v>0</v>
      </c>
      <c r="U80" s="82">
        <f t="shared" si="47"/>
        <v>0</v>
      </c>
      <c r="V80" s="82"/>
      <c r="W80" s="43">
        <f t="shared" si="41"/>
        <v>0</v>
      </c>
      <c r="X80" s="82">
        <f t="shared" si="48"/>
        <v>0</v>
      </c>
      <c r="Y80" s="82">
        <f t="shared" si="48"/>
        <v>0</v>
      </c>
      <c r="Z80" s="82">
        <f t="shared" si="48"/>
        <v>0</v>
      </c>
      <c r="AA80" s="82"/>
      <c r="AB80" s="43">
        <f t="shared" si="43"/>
        <v>0</v>
      </c>
    </row>
    <row r="81" spans="2:28" x14ac:dyDescent="0.3">
      <c r="B81" s="27">
        <f t="shared" si="49"/>
        <v>12</v>
      </c>
      <c r="C81" s="28" t="s">
        <v>11</v>
      </c>
      <c r="D81" s="82">
        <f t="shared" si="44"/>
        <v>0</v>
      </c>
      <c r="E81" s="82">
        <f t="shared" si="44"/>
        <v>0</v>
      </c>
      <c r="F81" s="82">
        <f t="shared" si="44"/>
        <v>0</v>
      </c>
      <c r="G81" s="82"/>
      <c r="H81" s="43">
        <f t="shared" si="35"/>
        <v>0</v>
      </c>
      <c r="I81" s="82">
        <f t="shared" si="45"/>
        <v>0</v>
      </c>
      <c r="J81" s="82">
        <f t="shared" si="45"/>
        <v>0</v>
      </c>
      <c r="K81" s="82">
        <f t="shared" si="45"/>
        <v>0</v>
      </c>
      <c r="L81" s="82"/>
      <c r="M81" s="43">
        <f t="shared" si="37"/>
        <v>0</v>
      </c>
      <c r="N81" s="82">
        <f t="shared" si="46"/>
        <v>0</v>
      </c>
      <c r="O81" s="82">
        <f t="shared" si="46"/>
        <v>0</v>
      </c>
      <c r="P81" s="82">
        <f t="shared" si="46"/>
        <v>0</v>
      </c>
      <c r="Q81" s="82"/>
      <c r="R81" s="43">
        <f t="shared" si="39"/>
        <v>0</v>
      </c>
      <c r="S81" s="82">
        <f t="shared" si="47"/>
        <v>0</v>
      </c>
      <c r="T81" s="82">
        <f t="shared" si="47"/>
        <v>0</v>
      </c>
      <c r="U81" s="82">
        <f t="shared" si="47"/>
        <v>0</v>
      </c>
      <c r="V81" s="82"/>
      <c r="W81" s="43">
        <f t="shared" si="41"/>
        <v>0</v>
      </c>
      <c r="X81" s="82">
        <f t="shared" si="48"/>
        <v>0</v>
      </c>
      <c r="Y81" s="82">
        <f t="shared" si="48"/>
        <v>0</v>
      </c>
      <c r="Z81" s="82">
        <f t="shared" si="48"/>
        <v>0</v>
      </c>
      <c r="AA81" s="82"/>
      <c r="AB81" s="43">
        <f t="shared" si="43"/>
        <v>0</v>
      </c>
    </row>
    <row r="82" spans="2:28" x14ac:dyDescent="0.3">
      <c r="B82" s="27">
        <f t="shared" si="49"/>
        <v>13</v>
      </c>
      <c r="C82" s="28" t="s">
        <v>12</v>
      </c>
      <c r="D82" s="82">
        <f t="shared" si="44"/>
        <v>0</v>
      </c>
      <c r="E82" s="82">
        <f t="shared" si="44"/>
        <v>0</v>
      </c>
      <c r="F82" s="82">
        <f t="shared" si="44"/>
        <v>0</v>
      </c>
      <c r="G82" s="82"/>
      <c r="H82" s="43">
        <f t="shared" si="35"/>
        <v>0</v>
      </c>
      <c r="I82" s="82">
        <f t="shared" si="45"/>
        <v>0</v>
      </c>
      <c r="J82" s="82">
        <f t="shared" si="45"/>
        <v>0</v>
      </c>
      <c r="K82" s="82">
        <f t="shared" si="45"/>
        <v>0</v>
      </c>
      <c r="L82" s="82"/>
      <c r="M82" s="43">
        <f t="shared" si="37"/>
        <v>0</v>
      </c>
      <c r="N82" s="82">
        <f t="shared" si="46"/>
        <v>0</v>
      </c>
      <c r="O82" s="82">
        <f t="shared" si="46"/>
        <v>0</v>
      </c>
      <c r="P82" s="82">
        <f t="shared" si="46"/>
        <v>0</v>
      </c>
      <c r="Q82" s="82"/>
      <c r="R82" s="43">
        <f t="shared" si="39"/>
        <v>0</v>
      </c>
      <c r="S82" s="82">
        <f t="shared" si="47"/>
        <v>0</v>
      </c>
      <c r="T82" s="82">
        <f t="shared" si="47"/>
        <v>0</v>
      </c>
      <c r="U82" s="82">
        <f t="shared" si="47"/>
        <v>0</v>
      </c>
      <c r="V82" s="82"/>
      <c r="W82" s="43">
        <f t="shared" si="41"/>
        <v>0</v>
      </c>
      <c r="X82" s="82">
        <f t="shared" si="48"/>
        <v>0</v>
      </c>
      <c r="Y82" s="82">
        <f t="shared" si="48"/>
        <v>0</v>
      </c>
      <c r="Z82" s="82">
        <f t="shared" si="48"/>
        <v>0</v>
      </c>
      <c r="AA82" s="82"/>
      <c r="AB82" s="43">
        <f t="shared" si="43"/>
        <v>0</v>
      </c>
    </row>
    <row r="83" spans="2:28" x14ac:dyDescent="0.3">
      <c r="B83" s="27">
        <f t="shared" si="49"/>
        <v>14</v>
      </c>
      <c r="C83" s="28" t="s">
        <v>13</v>
      </c>
      <c r="D83" s="82">
        <f t="shared" si="44"/>
        <v>0</v>
      </c>
      <c r="E83" s="82">
        <f t="shared" si="44"/>
        <v>0</v>
      </c>
      <c r="F83" s="82">
        <f t="shared" si="44"/>
        <v>0</v>
      </c>
      <c r="G83" s="82"/>
      <c r="H83" s="43">
        <f t="shared" si="35"/>
        <v>0</v>
      </c>
      <c r="I83" s="82">
        <f t="shared" si="45"/>
        <v>0</v>
      </c>
      <c r="J83" s="82">
        <f t="shared" si="45"/>
        <v>0</v>
      </c>
      <c r="K83" s="82">
        <f t="shared" si="45"/>
        <v>0</v>
      </c>
      <c r="L83" s="82"/>
      <c r="M83" s="43">
        <f t="shared" si="37"/>
        <v>0</v>
      </c>
      <c r="N83" s="82">
        <f t="shared" si="46"/>
        <v>0</v>
      </c>
      <c r="O83" s="82">
        <f t="shared" si="46"/>
        <v>0</v>
      </c>
      <c r="P83" s="82">
        <f t="shared" si="46"/>
        <v>0</v>
      </c>
      <c r="Q83" s="82"/>
      <c r="R83" s="43">
        <f t="shared" si="39"/>
        <v>0</v>
      </c>
      <c r="S83" s="82">
        <f t="shared" si="47"/>
        <v>0</v>
      </c>
      <c r="T83" s="82">
        <f t="shared" si="47"/>
        <v>0</v>
      </c>
      <c r="U83" s="82">
        <f t="shared" si="47"/>
        <v>0</v>
      </c>
      <c r="V83" s="82"/>
      <c r="W83" s="43">
        <f t="shared" si="41"/>
        <v>0</v>
      </c>
      <c r="X83" s="82">
        <f t="shared" si="48"/>
        <v>0</v>
      </c>
      <c r="Y83" s="82">
        <f t="shared" si="48"/>
        <v>0</v>
      </c>
      <c r="Z83" s="82">
        <f t="shared" si="48"/>
        <v>0</v>
      </c>
      <c r="AA83" s="82"/>
      <c r="AB83" s="43">
        <f t="shared" si="43"/>
        <v>0</v>
      </c>
    </row>
    <row r="84" spans="2:28" x14ac:dyDescent="0.3">
      <c r="B84" s="27">
        <f t="shared" si="49"/>
        <v>15</v>
      </c>
      <c r="C84" s="28" t="s">
        <v>14</v>
      </c>
      <c r="D84" s="82">
        <f t="shared" si="44"/>
        <v>0</v>
      </c>
      <c r="E84" s="82">
        <f t="shared" si="44"/>
        <v>0</v>
      </c>
      <c r="F84" s="82">
        <f t="shared" si="44"/>
        <v>0</v>
      </c>
      <c r="G84" s="82"/>
      <c r="H84" s="43">
        <f t="shared" si="35"/>
        <v>0</v>
      </c>
      <c r="I84" s="82">
        <f t="shared" si="45"/>
        <v>0</v>
      </c>
      <c r="J84" s="82">
        <f t="shared" si="45"/>
        <v>0</v>
      </c>
      <c r="K84" s="82">
        <f t="shared" si="45"/>
        <v>0</v>
      </c>
      <c r="L84" s="82"/>
      <c r="M84" s="43">
        <f t="shared" si="37"/>
        <v>0</v>
      </c>
      <c r="N84" s="82">
        <f t="shared" si="46"/>
        <v>0</v>
      </c>
      <c r="O84" s="82">
        <f t="shared" si="46"/>
        <v>0</v>
      </c>
      <c r="P84" s="82">
        <f t="shared" si="46"/>
        <v>0</v>
      </c>
      <c r="Q84" s="82"/>
      <c r="R84" s="43">
        <f t="shared" si="39"/>
        <v>0</v>
      </c>
      <c r="S84" s="82">
        <f t="shared" si="47"/>
        <v>0</v>
      </c>
      <c r="T84" s="82">
        <f t="shared" si="47"/>
        <v>0</v>
      </c>
      <c r="U84" s="82">
        <f t="shared" si="47"/>
        <v>0</v>
      </c>
      <c r="V84" s="82"/>
      <c r="W84" s="43">
        <f t="shared" si="41"/>
        <v>0</v>
      </c>
      <c r="X84" s="82">
        <f t="shared" si="48"/>
        <v>0</v>
      </c>
      <c r="Y84" s="82">
        <f t="shared" si="48"/>
        <v>0</v>
      </c>
      <c r="Z84" s="82">
        <f t="shared" si="48"/>
        <v>0</v>
      </c>
      <c r="AA84" s="82"/>
      <c r="AB84" s="43">
        <f t="shared" si="43"/>
        <v>0</v>
      </c>
    </row>
    <row r="85" spans="2:28" x14ac:dyDescent="0.3">
      <c r="B85" s="27">
        <f t="shared" si="49"/>
        <v>16</v>
      </c>
      <c r="C85" s="28" t="s">
        <v>15</v>
      </c>
      <c r="D85" s="82">
        <f t="shared" si="44"/>
        <v>0</v>
      </c>
      <c r="E85" s="82">
        <f t="shared" si="44"/>
        <v>0</v>
      </c>
      <c r="F85" s="82">
        <f t="shared" si="44"/>
        <v>0</v>
      </c>
      <c r="G85" s="82"/>
      <c r="H85" s="43">
        <f t="shared" si="35"/>
        <v>0</v>
      </c>
      <c r="I85" s="82">
        <f t="shared" si="45"/>
        <v>0</v>
      </c>
      <c r="J85" s="82">
        <f t="shared" si="45"/>
        <v>0</v>
      </c>
      <c r="K85" s="82">
        <f t="shared" si="45"/>
        <v>0</v>
      </c>
      <c r="L85" s="82"/>
      <c r="M85" s="43">
        <f t="shared" si="37"/>
        <v>0</v>
      </c>
      <c r="N85" s="82">
        <f t="shared" si="46"/>
        <v>0</v>
      </c>
      <c r="O85" s="82">
        <f t="shared" si="46"/>
        <v>0</v>
      </c>
      <c r="P85" s="82">
        <f t="shared" si="46"/>
        <v>0</v>
      </c>
      <c r="Q85" s="82"/>
      <c r="R85" s="43">
        <f t="shared" si="39"/>
        <v>0</v>
      </c>
      <c r="S85" s="82">
        <f t="shared" si="47"/>
        <v>0</v>
      </c>
      <c r="T85" s="82">
        <f t="shared" si="47"/>
        <v>0</v>
      </c>
      <c r="U85" s="82">
        <f t="shared" si="47"/>
        <v>0</v>
      </c>
      <c r="V85" s="82"/>
      <c r="W85" s="43">
        <f t="shared" si="41"/>
        <v>0</v>
      </c>
      <c r="X85" s="82">
        <f t="shared" si="48"/>
        <v>0</v>
      </c>
      <c r="Y85" s="82">
        <f t="shared" si="48"/>
        <v>0</v>
      </c>
      <c r="Z85" s="82">
        <f t="shared" si="48"/>
        <v>0</v>
      </c>
      <c r="AA85" s="82"/>
      <c r="AB85" s="43">
        <f t="shared" si="43"/>
        <v>0</v>
      </c>
    </row>
    <row r="86" spans="2:28" x14ac:dyDescent="0.3">
      <c r="B86" s="27">
        <f t="shared" si="49"/>
        <v>17</v>
      </c>
      <c r="C86" s="28" t="s">
        <v>16</v>
      </c>
      <c r="D86" s="82">
        <f t="shared" si="44"/>
        <v>0</v>
      </c>
      <c r="E86" s="82">
        <f t="shared" si="44"/>
        <v>0.11471833333333332</v>
      </c>
      <c r="F86" s="82">
        <f t="shared" si="44"/>
        <v>0</v>
      </c>
      <c r="G86" s="82"/>
      <c r="H86" s="43">
        <f t="shared" si="35"/>
        <v>0.11471833333333332</v>
      </c>
      <c r="I86" s="82">
        <f t="shared" si="45"/>
        <v>0.11471833333333332</v>
      </c>
      <c r="J86" s="82">
        <f t="shared" si="45"/>
        <v>0.14359833333333333</v>
      </c>
      <c r="K86" s="82">
        <f t="shared" si="45"/>
        <v>0</v>
      </c>
      <c r="L86" s="82"/>
      <c r="M86" s="43">
        <f t="shared" si="37"/>
        <v>0.25831666666666664</v>
      </c>
      <c r="N86" s="82">
        <f t="shared" si="46"/>
        <v>0.25831666666666664</v>
      </c>
      <c r="O86" s="82">
        <f t="shared" si="46"/>
        <v>-8.9066666666666669E-3</v>
      </c>
      <c r="P86" s="82">
        <f t="shared" si="46"/>
        <v>0</v>
      </c>
      <c r="Q86" s="82"/>
      <c r="R86" s="43">
        <f t="shared" si="39"/>
        <v>0.24940999999999997</v>
      </c>
      <c r="S86" s="82">
        <f t="shared" si="47"/>
        <v>0.24940999999999999</v>
      </c>
      <c r="T86" s="82">
        <f t="shared" si="47"/>
        <v>-8.9066666666666669E-3</v>
      </c>
      <c r="U86" s="82">
        <f t="shared" si="47"/>
        <v>0</v>
      </c>
      <c r="V86" s="82"/>
      <c r="W86" s="43">
        <f t="shared" si="41"/>
        <v>0.24050333333333332</v>
      </c>
      <c r="X86" s="82">
        <f t="shared" si="48"/>
        <v>0.24050333333333332</v>
      </c>
      <c r="Y86" s="82">
        <f t="shared" si="48"/>
        <v>-8.9066666666666669E-3</v>
      </c>
      <c r="Z86" s="82">
        <f t="shared" si="48"/>
        <v>0</v>
      </c>
      <c r="AA86" s="82"/>
      <c r="AB86" s="43">
        <f t="shared" si="43"/>
        <v>0.23159666666666665</v>
      </c>
    </row>
    <row r="87" spans="2:28" ht="16" x14ac:dyDescent="0.3">
      <c r="B87" s="34"/>
      <c r="C87" s="35" t="s">
        <v>17</v>
      </c>
      <c r="D87" s="35">
        <f>SUM(D70:D86)</f>
        <v>0</v>
      </c>
      <c r="E87" s="35">
        <f t="shared" ref="E87:AB87" si="50">SUM(E70:E86)</f>
        <v>42.881017241666669</v>
      </c>
      <c r="F87" s="35">
        <f t="shared" si="50"/>
        <v>0</v>
      </c>
      <c r="G87" s="35">
        <f t="shared" si="50"/>
        <v>0</v>
      </c>
      <c r="H87" s="35">
        <f t="shared" si="50"/>
        <v>42.881017241666669</v>
      </c>
      <c r="I87" s="35">
        <f t="shared" si="50"/>
        <v>42.881017241666669</v>
      </c>
      <c r="J87" s="35">
        <f t="shared" si="50"/>
        <v>23.016355983333334</v>
      </c>
      <c r="K87" s="35">
        <f t="shared" si="50"/>
        <v>0</v>
      </c>
      <c r="L87" s="35">
        <f t="shared" si="50"/>
        <v>0</v>
      </c>
      <c r="M87" s="35">
        <f t="shared" si="50"/>
        <v>65.89737322500001</v>
      </c>
      <c r="N87" s="35">
        <f t="shared" si="50"/>
        <v>65.89737322500001</v>
      </c>
      <c r="O87" s="35">
        <f t="shared" si="50"/>
        <v>43.186510483333329</v>
      </c>
      <c r="P87" s="35">
        <f t="shared" si="50"/>
        <v>0</v>
      </c>
      <c r="Q87" s="35">
        <f t="shared" si="50"/>
        <v>0</v>
      </c>
      <c r="R87" s="35">
        <f t="shared" si="50"/>
        <v>109.08388370833333</v>
      </c>
      <c r="S87" s="35">
        <f t="shared" si="50"/>
        <v>109.08388370833335</v>
      </c>
      <c r="T87" s="35">
        <f t="shared" si="50"/>
        <v>-4.781156516666667</v>
      </c>
      <c r="U87" s="35">
        <f t="shared" si="50"/>
        <v>0</v>
      </c>
      <c r="V87" s="35">
        <f t="shared" si="50"/>
        <v>0</v>
      </c>
      <c r="W87" s="35">
        <f t="shared" si="50"/>
        <v>104.30272719166669</v>
      </c>
      <c r="X87" s="35">
        <f t="shared" si="50"/>
        <v>104.30272719166669</v>
      </c>
      <c r="Y87" s="35">
        <f t="shared" si="50"/>
        <v>29.480343483333332</v>
      </c>
      <c r="Z87" s="35">
        <f t="shared" si="50"/>
        <v>0</v>
      </c>
      <c r="AA87" s="35">
        <f t="shared" si="50"/>
        <v>0</v>
      </c>
      <c r="AB87" s="35">
        <f t="shared" si="50"/>
        <v>133.783070675</v>
      </c>
    </row>
    <row r="88" spans="2:28" x14ac:dyDescent="0.3">
      <c r="B88" s="60"/>
      <c r="C88" s="83"/>
      <c r="D88" s="83"/>
      <c r="E88" s="83"/>
      <c r="F88" s="83"/>
      <c r="G88" s="83"/>
      <c r="H88" s="83"/>
      <c r="I88" s="83"/>
      <c r="J88" s="83"/>
      <c r="K88" s="83"/>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88"/>
  <sheetViews>
    <sheetView showGridLines="0" view="pageBreakPreview" topLeftCell="A24" zoomScale="70" zoomScaleNormal="68" zoomScaleSheetLayoutView="70" workbookViewId="0">
      <selection activeCell="M50" sqref="M50"/>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122</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132" t="s">
        <v>31</v>
      </c>
      <c r="E14" s="132" t="s">
        <v>32</v>
      </c>
      <c r="F14" s="132" t="s">
        <v>33</v>
      </c>
      <c r="G14" s="132" t="s">
        <v>34</v>
      </c>
      <c r="H14" s="132" t="s">
        <v>35</v>
      </c>
      <c r="I14" s="131" t="s">
        <v>31</v>
      </c>
      <c r="J14" s="131" t="s">
        <v>32</v>
      </c>
      <c r="K14" s="131" t="s">
        <v>33</v>
      </c>
      <c r="L14" s="132" t="s">
        <v>34</v>
      </c>
      <c r="M14" s="131" t="s">
        <v>35</v>
      </c>
      <c r="N14" s="131" t="s">
        <v>31</v>
      </c>
      <c r="O14" s="131" t="s">
        <v>32</v>
      </c>
      <c r="P14" s="131" t="s">
        <v>33</v>
      </c>
      <c r="Q14" s="132" t="s">
        <v>34</v>
      </c>
      <c r="R14" s="131" t="s">
        <v>35</v>
      </c>
      <c r="S14" s="131" t="s">
        <v>31</v>
      </c>
      <c r="T14" s="131" t="s">
        <v>32</v>
      </c>
      <c r="U14" s="131" t="s">
        <v>33</v>
      </c>
      <c r="V14" s="132" t="s">
        <v>34</v>
      </c>
      <c r="W14" s="131" t="s">
        <v>35</v>
      </c>
      <c r="X14" s="131" t="s">
        <v>31</v>
      </c>
      <c r="Y14" s="131" t="s">
        <v>32</v>
      </c>
      <c r="Z14" s="131" t="s">
        <v>33</v>
      </c>
      <c r="AA14" s="132" t="s">
        <v>34</v>
      </c>
      <c r="AB14" s="131"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2.2466666666666666</v>
      </c>
      <c r="F21" s="66">
        <v>0</v>
      </c>
      <c r="G21" s="67"/>
      <c r="H21" s="29">
        <f t="shared" si="0"/>
        <v>2.2466666666666666</v>
      </c>
      <c r="I21" s="30">
        <f t="shared" si="1"/>
        <v>2.2466666666666666</v>
      </c>
      <c r="J21" s="66">
        <v>0</v>
      </c>
      <c r="K21" s="66">
        <v>0</v>
      </c>
      <c r="L21" s="67"/>
      <c r="M21" s="30">
        <f t="shared" si="2"/>
        <v>2.2466666666666666</v>
      </c>
      <c r="N21" s="68">
        <f t="shared" si="3"/>
        <v>2.2466666666666666</v>
      </c>
      <c r="O21" s="66">
        <v>1</v>
      </c>
      <c r="P21" s="66">
        <v>0</v>
      </c>
      <c r="Q21" s="67"/>
      <c r="R21" s="69">
        <f t="shared" si="4"/>
        <v>3.2466666666666666</v>
      </c>
      <c r="S21" s="69">
        <f t="shared" si="5"/>
        <v>3.2466666666666666</v>
      </c>
      <c r="T21" s="66">
        <v>11.106666666666666</v>
      </c>
      <c r="U21" s="66">
        <v>0</v>
      </c>
      <c r="V21" s="67"/>
      <c r="W21" s="69">
        <f t="shared" si="6"/>
        <v>14.353333333333332</v>
      </c>
      <c r="X21" s="69">
        <f t="shared" si="7"/>
        <v>14.353333333333332</v>
      </c>
      <c r="Y21" s="70">
        <v>0</v>
      </c>
      <c r="Z21" s="70">
        <v>0</v>
      </c>
      <c r="AA21" s="67"/>
      <c r="AB21" s="69">
        <f t="shared" si="8"/>
        <v>14.353333333333332</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2.2466666666666666</v>
      </c>
      <c r="I33" s="75">
        <f t="shared" ref="I33:AB33" si="10">SUM(I16:I32)</f>
        <v>2.2466666666666666</v>
      </c>
      <c r="J33" s="75">
        <f t="shared" si="10"/>
        <v>0</v>
      </c>
      <c r="K33" s="75">
        <f t="shared" si="10"/>
        <v>0</v>
      </c>
      <c r="L33" s="75">
        <f t="shared" si="10"/>
        <v>0</v>
      </c>
      <c r="M33" s="75">
        <f t="shared" si="10"/>
        <v>2.2466666666666666</v>
      </c>
      <c r="N33" s="75">
        <f t="shared" si="10"/>
        <v>2.2466666666666666</v>
      </c>
      <c r="O33" s="75">
        <f t="shared" si="10"/>
        <v>1</v>
      </c>
      <c r="P33" s="75">
        <f t="shared" si="10"/>
        <v>0</v>
      </c>
      <c r="Q33" s="75">
        <f t="shared" si="10"/>
        <v>0</v>
      </c>
      <c r="R33" s="75">
        <f t="shared" si="10"/>
        <v>3.2466666666666666</v>
      </c>
      <c r="S33" s="75">
        <f t="shared" si="10"/>
        <v>3.2466666666666666</v>
      </c>
      <c r="T33" s="75">
        <f t="shared" si="10"/>
        <v>11.106666666666666</v>
      </c>
      <c r="U33" s="75">
        <f t="shared" si="10"/>
        <v>0</v>
      </c>
      <c r="V33" s="75">
        <f t="shared" si="10"/>
        <v>0</v>
      </c>
      <c r="W33" s="75">
        <f t="shared" si="10"/>
        <v>14.353333333333332</v>
      </c>
      <c r="X33" s="75">
        <f t="shared" si="10"/>
        <v>14.353333333333332</v>
      </c>
      <c r="Y33" s="75">
        <f t="shared" si="10"/>
        <v>0</v>
      </c>
      <c r="Z33" s="75">
        <f t="shared" si="10"/>
        <v>0</v>
      </c>
      <c r="AA33" s="75">
        <f t="shared" si="10"/>
        <v>0</v>
      </c>
      <c r="AB33" s="75">
        <f t="shared" si="10"/>
        <v>14.353333333333332</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131" t="s">
        <v>83</v>
      </c>
      <c r="E42" s="131" t="s">
        <v>32</v>
      </c>
      <c r="F42" s="39" t="s">
        <v>84</v>
      </c>
      <c r="G42" s="132" t="s">
        <v>34</v>
      </c>
      <c r="H42" s="131" t="s">
        <v>85</v>
      </c>
      <c r="I42" s="131" t="s">
        <v>83</v>
      </c>
      <c r="J42" s="131" t="s">
        <v>32</v>
      </c>
      <c r="K42" s="39" t="s">
        <v>84</v>
      </c>
      <c r="L42" s="132" t="s">
        <v>34</v>
      </c>
      <c r="M42" s="131" t="s">
        <v>85</v>
      </c>
      <c r="N42" s="131" t="s">
        <v>83</v>
      </c>
      <c r="O42" s="131" t="s">
        <v>32</v>
      </c>
      <c r="P42" s="39" t="s">
        <v>84</v>
      </c>
      <c r="Q42" s="132" t="s">
        <v>34</v>
      </c>
      <c r="R42" s="131" t="s">
        <v>85</v>
      </c>
      <c r="S42" s="131" t="s">
        <v>83</v>
      </c>
      <c r="T42" s="131" t="s">
        <v>32</v>
      </c>
      <c r="U42" s="39" t="s">
        <v>84</v>
      </c>
      <c r="V42" s="132" t="s">
        <v>34</v>
      </c>
      <c r="W42" s="131" t="s">
        <v>85</v>
      </c>
      <c r="X42" s="131" t="s">
        <v>83</v>
      </c>
      <c r="Y42" s="131" t="s">
        <v>32</v>
      </c>
      <c r="Z42" s="39" t="s">
        <v>84</v>
      </c>
      <c r="AA42" s="132" t="s">
        <v>34</v>
      </c>
      <c r="AB42" s="131"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0</v>
      </c>
      <c r="K48" s="43">
        <f t="shared" si="16"/>
        <v>0</v>
      </c>
      <c r="L48" s="44"/>
      <c r="M48" s="45">
        <f t="shared" si="11"/>
        <v>0</v>
      </c>
      <c r="N48" s="68">
        <f t="shared" si="17"/>
        <v>0</v>
      </c>
      <c r="O48" s="43">
        <f t="shared" si="18"/>
        <v>0</v>
      </c>
      <c r="P48" s="43">
        <f t="shared" si="19"/>
        <v>0</v>
      </c>
      <c r="Q48" s="44"/>
      <c r="R48" s="43">
        <f t="shared" si="20"/>
        <v>0</v>
      </c>
      <c r="S48" s="45">
        <f t="shared" si="21"/>
        <v>0</v>
      </c>
      <c r="T48" s="43">
        <f t="shared" si="22"/>
        <v>0</v>
      </c>
      <c r="U48" s="43">
        <f t="shared" si="23"/>
        <v>0</v>
      </c>
      <c r="V48" s="44"/>
      <c r="W48" s="45">
        <f t="shared" si="24"/>
        <v>0</v>
      </c>
      <c r="X48" s="68">
        <f t="shared" si="25"/>
        <v>0</v>
      </c>
      <c r="Y48" s="43">
        <f t="shared" si="26"/>
        <v>0</v>
      </c>
      <c r="Z48" s="43">
        <f t="shared" si="27"/>
        <v>0</v>
      </c>
      <c r="AA48" s="67"/>
      <c r="AB48" s="1"/>
      <c r="AC48" s="99">
        <v>3.3399999999999999E-2</v>
      </c>
    </row>
    <row r="49" spans="2:29" x14ac:dyDescent="0.3">
      <c r="B49" s="27">
        <f t="shared" si="28"/>
        <v>6</v>
      </c>
      <c r="C49" s="28" t="s">
        <v>5</v>
      </c>
      <c r="D49" s="66">
        <v>0</v>
      </c>
      <c r="E49" s="43">
        <f t="shared" si="12"/>
        <v>4.7404666666666664E-2</v>
      </c>
      <c r="F49" s="43">
        <f t="shared" si="13"/>
        <v>0</v>
      </c>
      <c r="G49" s="44"/>
      <c r="H49" s="43">
        <f t="shared" si="29"/>
        <v>4.7404666666666664E-2</v>
      </c>
      <c r="I49" s="45">
        <f t="shared" si="14"/>
        <v>4.7404666666666664E-2</v>
      </c>
      <c r="J49" s="43">
        <f t="shared" si="15"/>
        <v>9.4809333333333329E-2</v>
      </c>
      <c r="K49" s="43">
        <f t="shared" si="16"/>
        <v>0</v>
      </c>
      <c r="L49" s="44"/>
      <c r="M49" s="45">
        <f t="shared" si="11"/>
        <v>0.14221400000000001</v>
      </c>
      <c r="N49" s="68">
        <f t="shared" si="17"/>
        <v>0.14221400000000001</v>
      </c>
      <c r="O49" s="43">
        <f t="shared" si="18"/>
        <v>0.11590933333333334</v>
      </c>
      <c r="P49" s="43">
        <f t="shared" si="19"/>
        <v>0</v>
      </c>
      <c r="Q49" s="44"/>
      <c r="R49" s="43">
        <f t="shared" si="20"/>
        <v>0.25812333333333337</v>
      </c>
      <c r="S49" s="45">
        <f t="shared" si="21"/>
        <v>0.25812333333333337</v>
      </c>
      <c r="T49" s="43">
        <f t="shared" si="22"/>
        <v>0.37135999999999997</v>
      </c>
      <c r="U49" s="43">
        <f t="shared" si="23"/>
        <v>0</v>
      </c>
      <c r="V49" s="44"/>
      <c r="W49" s="45">
        <f t="shared" si="24"/>
        <v>0.62948333333333339</v>
      </c>
      <c r="X49" s="68">
        <f t="shared" si="25"/>
        <v>0.62948333333333339</v>
      </c>
      <c r="Y49" s="43">
        <f t="shared" si="26"/>
        <v>0.60571066666666662</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IF((IFERROR(D57/((D29+E29)*100%),0))&lt;70%,MIN((MAX((D29+E29)*100%-D57,0)),(D29+E29/2)*$AC57),MAX((D29+E29)*100%-D57,0)/E$62)</f>
        <v>0</v>
      </c>
      <c r="F57" s="43">
        <f t="shared" si="13"/>
        <v>0</v>
      </c>
      <c r="G57" s="49"/>
      <c r="H57" s="43">
        <f t="shared" si="29"/>
        <v>0</v>
      </c>
      <c r="I57" s="45">
        <f t="shared" si="14"/>
        <v>0</v>
      </c>
      <c r="J57" s="43">
        <f>IF((IFERROR(I57/((I29+J29)*100%),0))&lt;70%,MIN((MAX((I29+J29)*100%-I57,0)),(I29+J29/2)*$AC57),MAX((I29+J29)*100%-I57,0)/J$62)</f>
        <v>0</v>
      </c>
      <c r="K57" s="43">
        <f t="shared" si="16"/>
        <v>0</v>
      </c>
      <c r="L57" s="44"/>
      <c r="M57" s="45">
        <f t="shared" si="11"/>
        <v>0</v>
      </c>
      <c r="N57" s="68">
        <f t="shared" si="17"/>
        <v>0</v>
      </c>
      <c r="O57" s="43">
        <f>IF((IFERROR(N57/((N29+O29)*100%),0))&lt;70%,MIN((MAX((N29+O29)*100%-N57,0)),(N29+O29/2)*$AC57),MAX((N29+O29)*100%-N57,0)/O$62)</f>
        <v>0</v>
      </c>
      <c r="P57" s="43">
        <f t="shared" si="19"/>
        <v>0</v>
      </c>
      <c r="Q57" s="44"/>
      <c r="R57" s="43">
        <f t="shared" si="20"/>
        <v>0</v>
      </c>
      <c r="S57" s="45">
        <f t="shared" si="21"/>
        <v>0</v>
      </c>
      <c r="T57" s="43">
        <f>IF((IFERROR(S57/((S29+T29)*100%),0))&lt;70%,MIN((MAX((S29+T29)*100%-S57,0)),(S29+T29/2)*$AC57),MAX((S29+T29)*100%-S57,0)/T$62)</f>
        <v>0</v>
      </c>
      <c r="U57" s="43">
        <f t="shared" si="23"/>
        <v>0</v>
      </c>
      <c r="V57" s="44"/>
      <c r="W57" s="45">
        <f t="shared" si="24"/>
        <v>0</v>
      </c>
      <c r="X57" s="68">
        <f t="shared" si="25"/>
        <v>0</v>
      </c>
      <c r="Y57" s="43">
        <f>IF((IFERROR(X57/((X29+Y29)*100%),0))&lt;70%,MIN((MAX((X29+Y29)*100%-X57,0)),(X29+Y29/2)*$AC57),MAX((X29+Y29)*100%-X57,0)/Y$62)</f>
        <v>0</v>
      </c>
      <c r="Z57" s="43">
        <f t="shared" si="27"/>
        <v>0</v>
      </c>
      <c r="AA57" s="67"/>
      <c r="AB57" s="1"/>
      <c r="AC57" s="99">
        <v>0.15</v>
      </c>
    </row>
    <row r="58" spans="2:29" x14ac:dyDescent="0.3">
      <c r="B58" s="27">
        <f t="shared" si="28"/>
        <v>15</v>
      </c>
      <c r="C58" s="28" t="s">
        <v>14</v>
      </c>
      <c r="D58" s="66">
        <v>0</v>
      </c>
      <c r="E58" s="43">
        <f>IF((IFERROR(D58/((D30+E30)*100%),0))&lt;70%,MIN((MAX((D30+E30)*100%-D58,0)),(D30+E30/2)*$AC58),MAX((D30+E30)*100%-D58,0)/E$62)</f>
        <v>0</v>
      </c>
      <c r="F58" s="43">
        <f t="shared" si="13"/>
        <v>0</v>
      </c>
      <c r="G58" s="49"/>
      <c r="H58" s="43">
        <f t="shared" si="29"/>
        <v>0</v>
      </c>
      <c r="I58" s="45">
        <f t="shared" si="14"/>
        <v>0</v>
      </c>
      <c r="J58" s="43">
        <f>IF((IFERROR(I58/((I30+J30)*100%),0))&lt;70%,MIN((MAX((I30+J30)*100%-I58,0)),(I30+J30/2)*$AC58),MAX((I30+J30)*100%-I58,0)/J$62)</f>
        <v>0</v>
      </c>
      <c r="K58" s="43">
        <f t="shared" si="16"/>
        <v>0</v>
      </c>
      <c r="L58" s="44"/>
      <c r="M58" s="45">
        <f t="shared" si="11"/>
        <v>0</v>
      </c>
      <c r="N58" s="68">
        <f t="shared" si="17"/>
        <v>0</v>
      </c>
      <c r="O58" s="43">
        <f>IF((IFERROR(N58/((N30+O30)*100%),0))&lt;70%,MIN((MAX((N30+O30)*100%-N58,0)),(N30+O30/2)*$AC58),MAX((N30+O30)*100%-N58,0)/O$62)</f>
        <v>0</v>
      </c>
      <c r="P58" s="43">
        <f t="shared" si="19"/>
        <v>0</v>
      </c>
      <c r="Q58" s="44"/>
      <c r="R58" s="43">
        <f t="shared" si="20"/>
        <v>0</v>
      </c>
      <c r="S58" s="45">
        <f t="shared" si="21"/>
        <v>0</v>
      </c>
      <c r="T58" s="43">
        <f>IF((IFERROR(S58/((S30+T30)*100%),0))&lt;70%,MIN((MAX((S30+T30)*100%-S58,0)),(S30+T30/2)*$AC58),MAX((S30+T30)*100%-S58,0)/T$62)</f>
        <v>0</v>
      </c>
      <c r="U58" s="43">
        <f t="shared" si="23"/>
        <v>0</v>
      </c>
      <c r="V58" s="44"/>
      <c r="W58" s="45">
        <f t="shared" si="24"/>
        <v>0</v>
      </c>
      <c r="X58" s="68">
        <f t="shared" si="25"/>
        <v>0</v>
      </c>
      <c r="Y58" s="43">
        <f>IF((IFERROR(X58/((X30+Y30)*100%),0))&lt;70%,MIN((MAX((X30+Y30)*100%-X58,0)),(X30+Y30/2)*$AC58),MAX((X30+Y30)*100%-X58,0)/Y$62)</f>
        <v>0</v>
      </c>
      <c r="Z58" s="43">
        <f t="shared" si="27"/>
        <v>0</v>
      </c>
      <c r="AA58" s="67"/>
      <c r="AB58" s="1"/>
      <c r="AC58" s="99">
        <v>0.15</v>
      </c>
    </row>
    <row r="59" spans="2:29" x14ac:dyDescent="0.3">
      <c r="B59" s="27">
        <f t="shared" si="28"/>
        <v>16</v>
      </c>
      <c r="C59" s="28" t="s">
        <v>15</v>
      </c>
      <c r="D59" s="66">
        <v>0</v>
      </c>
      <c r="E59" s="43">
        <f>IF((IFERROR(D59/((D31+E31)*100%),0))&lt;70%,MIN((MAX((D31+E31)*100%-D59,0)),(D31+E31/2)*$AC59),MAX((D31+E31)*100%-D59,0)/E$62)</f>
        <v>0</v>
      </c>
      <c r="F59" s="43">
        <f t="shared" si="13"/>
        <v>0</v>
      </c>
      <c r="G59" s="44"/>
      <c r="H59" s="43">
        <f t="shared" si="29"/>
        <v>0</v>
      </c>
      <c r="I59" s="45">
        <f t="shared" si="14"/>
        <v>0</v>
      </c>
      <c r="J59" s="43">
        <f>IF((IFERROR(I59/((I31+J31)*100%),0))&lt;70%,MIN((MAX((I31+J31)*100%-I59,0)),(I31+J31/2)*$AC59),MAX((I31+J31)*100%-I59,0)/J$62)</f>
        <v>0</v>
      </c>
      <c r="K59" s="43">
        <f t="shared" si="16"/>
        <v>0</v>
      </c>
      <c r="L59" s="44"/>
      <c r="M59" s="45">
        <f t="shared" si="11"/>
        <v>0</v>
      </c>
      <c r="N59" s="68">
        <f t="shared" si="17"/>
        <v>0</v>
      </c>
      <c r="O59" s="43">
        <f>IF((IFERROR(N59/((N31+O31)*100%),0))&lt;70%,MIN((MAX((N31+O31)*100%-N59,0)),(N31+O31/2)*$AC59),MAX((N31+O31)*100%-N59,0)/O$62)</f>
        <v>0</v>
      </c>
      <c r="P59" s="43">
        <f t="shared" si="19"/>
        <v>0</v>
      </c>
      <c r="Q59" s="44"/>
      <c r="R59" s="43">
        <f t="shared" si="20"/>
        <v>0</v>
      </c>
      <c r="S59" s="45">
        <f t="shared" si="21"/>
        <v>0</v>
      </c>
      <c r="T59" s="43">
        <f>IF((IFERROR(S59/((S31+T31)*100%),0))&lt;70%,MIN((MAX((S31+T31)*100%-S59,0)),(S31+T31/2)*$AC59),MAX((S31+T31)*100%-S59,0)/T$62)</f>
        <v>0</v>
      </c>
      <c r="U59" s="43">
        <f t="shared" si="23"/>
        <v>0</v>
      </c>
      <c r="V59" s="44"/>
      <c r="W59" s="45">
        <f t="shared" si="24"/>
        <v>0</v>
      </c>
      <c r="X59" s="68">
        <f t="shared" si="25"/>
        <v>0</v>
      </c>
      <c r="Y59" s="43">
        <f>IF((IFERROR(X59/((X31+Y31)*100%),0))&lt;70%,MIN((MAX((X31+Y31)*100%-X59,0)),(X31+Y31/2)*$AC59),MAX((X31+Y31)*100%-X59,0)/Y$62)</f>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4.7404666666666664E-2</v>
      </c>
      <c r="F61" s="36">
        <f t="shared" ref="F61:X61" si="30">SUM(F44:F60)</f>
        <v>0</v>
      </c>
      <c r="G61" s="36">
        <f t="shared" si="30"/>
        <v>0</v>
      </c>
      <c r="H61" s="36">
        <f t="shared" si="30"/>
        <v>4.7404666666666664E-2</v>
      </c>
      <c r="I61" s="36">
        <f t="shared" si="30"/>
        <v>4.7404666666666664E-2</v>
      </c>
      <c r="J61" s="36">
        <f>SUM(J44:J60)</f>
        <v>9.4809333333333329E-2</v>
      </c>
      <c r="K61" s="36">
        <f t="shared" si="30"/>
        <v>0</v>
      </c>
      <c r="L61" s="36">
        <f t="shared" si="30"/>
        <v>0</v>
      </c>
      <c r="M61" s="36">
        <f t="shared" si="30"/>
        <v>0.14221400000000001</v>
      </c>
      <c r="N61" s="36">
        <f t="shared" si="30"/>
        <v>0.14221400000000001</v>
      </c>
      <c r="O61" s="36">
        <f>SUM(O44:O60)</f>
        <v>0.11590933333333334</v>
      </c>
      <c r="P61" s="36">
        <f t="shared" ref="P61" si="31">SUM(P44:P60)</f>
        <v>0</v>
      </c>
      <c r="Q61" s="36">
        <f t="shared" si="30"/>
        <v>0</v>
      </c>
      <c r="R61" s="36">
        <f t="shared" si="30"/>
        <v>0.25812333333333337</v>
      </c>
      <c r="S61" s="36">
        <f t="shared" si="30"/>
        <v>0.25812333333333337</v>
      </c>
      <c r="T61" s="36">
        <f>SUM(T44:T60)</f>
        <v>0.37135999999999997</v>
      </c>
      <c r="U61" s="36">
        <f t="shared" ref="U61" si="32">SUM(U44:U60)</f>
        <v>0</v>
      </c>
      <c r="V61" s="36">
        <f t="shared" si="30"/>
        <v>0</v>
      </c>
      <c r="W61" s="36">
        <f t="shared" si="30"/>
        <v>0.62948333333333339</v>
      </c>
      <c r="X61" s="36">
        <f t="shared" si="30"/>
        <v>0.62948333333333339</v>
      </c>
      <c r="Y61" s="34"/>
      <c r="Z61" s="34"/>
      <c r="AA61" s="74"/>
      <c r="AB61" s="34"/>
      <c r="AC61" s="99">
        <v>0</v>
      </c>
    </row>
    <row r="62" spans="2:29" ht="16" x14ac:dyDescent="0.3">
      <c r="B62" s="38"/>
      <c r="C62" s="51"/>
      <c r="D62" s="51"/>
      <c r="E62" s="102">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131" t="s">
        <v>31</v>
      </c>
      <c r="E68" s="131" t="s">
        <v>32</v>
      </c>
      <c r="F68" s="39" t="s">
        <v>84</v>
      </c>
      <c r="G68" s="132" t="s">
        <v>34</v>
      </c>
      <c r="H68" s="131" t="s">
        <v>35</v>
      </c>
      <c r="I68" s="131" t="s">
        <v>31</v>
      </c>
      <c r="J68" s="131" t="s">
        <v>32</v>
      </c>
      <c r="K68" s="39" t="s">
        <v>84</v>
      </c>
      <c r="L68" s="132" t="s">
        <v>34</v>
      </c>
      <c r="M68" s="131" t="s">
        <v>35</v>
      </c>
      <c r="N68" s="131" t="s">
        <v>31</v>
      </c>
      <c r="O68" s="131" t="s">
        <v>32</v>
      </c>
      <c r="P68" s="39" t="s">
        <v>84</v>
      </c>
      <c r="Q68" s="132" t="s">
        <v>34</v>
      </c>
      <c r="R68" s="131" t="s">
        <v>35</v>
      </c>
      <c r="S68" s="131" t="s">
        <v>31</v>
      </c>
      <c r="T68" s="131" t="s">
        <v>32</v>
      </c>
      <c r="U68" s="39" t="s">
        <v>84</v>
      </c>
      <c r="V68" s="132" t="s">
        <v>34</v>
      </c>
      <c r="W68" s="131" t="s">
        <v>35</v>
      </c>
      <c r="X68" s="131" t="s">
        <v>31</v>
      </c>
      <c r="Y68" s="131" t="s">
        <v>32</v>
      </c>
      <c r="Z68" s="39" t="s">
        <v>84</v>
      </c>
      <c r="AA68" s="132" t="s">
        <v>34</v>
      </c>
      <c r="AB68" s="131"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0</v>
      </c>
      <c r="K74" s="82">
        <f t="shared" si="44"/>
        <v>0</v>
      </c>
      <c r="L74" s="82"/>
      <c r="M74" s="43">
        <f t="shared" si="36"/>
        <v>0</v>
      </c>
      <c r="N74" s="82">
        <f t="shared" si="45"/>
        <v>0</v>
      </c>
      <c r="O74" s="82">
        <f t="shared" si="45"/>
        <v>0</v>
      </c>
      <c r="P74" s="82">
        <f t="shared" si="45"/>
        <v>0</v>
      </c>
      <c r="Q74" s="82"/>
      <c r="R74" s="43">
        <f t="shared" si="38"/>
        <v>0</v>
      </c>
      <c r="S74" s="82">
        <f t="shared" si="46"/>
        <v>0</v>
      </c>
      <c r="T74" s="82">
        <f t="shared" si="46"/>
        <v>0</v>
      </c>
      <c r="U74" s="82">
        <f t="shared" si="46"/>
        <v>0</v>
      </c>
      <c r="V74" s="82"/>
      <c r="W74" s="43">
        <f t="shared" si="40"/>
        <v>0</v>
      </c>
      <c r="X74" s="82">
        <f t="shared" si="47"/>
        <v>0</v>
      </c>
      <c r="Y74" s="82">
        <f t="shared" si="47"/>
        <v>0</v>
      </c>
      <c r="Z74" s="82">
        <f t="shared" si="47"/>
        <v>0</v>
      </c>
      <c r="AA74" s="82"/>
      <c r="AB74" s="43">
        <f t="shared" si="42"/>
        <v>0</v>
      </c>
    </row>
    <row r="75" spans="2:28" x14ac:dyDescent="0.3">
      <c r="B75" s="27">
        <f t="shared" si="48"/>
        <v>6</v>
      </c>
      <c r="C75" s="28" t="s">
        <v>5</v>
      </c>
      <c r="D75" s="82">
        <f t="shared" si="43"/>
        <v>0</v>
      </c>
      <c r="E75" s="82">
        <f t="shared" si="43"/>
        <v>2.1992620000000001</v>
      </c>
      <c r="F75" s="82">
        <f t="shared" si="43"/>
        <v>0</v>
      </c>
      <c r="G75" s="82"/>
      <c r="H75" s="43">
        <f t="shared" si="34"/>
        <v>2.1992620000000001</v>
      </c>
      <c r="I75" s="82">
        <f t="shared" si="44"/>
        <v>2.1992620000000001</v>
      </c>
      <c r="J75" s="82">
        <f t="shared" si="44"/>
        <v>-9.4809333333333329E-2</v>
      </c>
      <c r="K75" s="82">
        <f t="shared" si="44"/>
        <v>0</v>
      </c>
      <c r="L75" s="82"/>
      <c r="M75" s="43">
        <f t="shared" si="36"/>
        <v>2.1044526666666665</v>
      </c>
      <c r="N75" s="82">
        <f t="shared" si="45"/>
        <v>2.1044526666666665</v>
      </c>
      <c r="O75" s="82">
        <f t="shared" si="45"/>
        <v>0.88409066666666669</v>
      </c>
      <c r="P75" s="82">
        <f t="shared" si="45"/>
        <v>0</v>
      </c>
      <c r="Q75" s="82"/>
      <c r="R75" s="43">
        <f t="shared" si="38"/>
        <v>2.9885433333333333</v>
      </c>
      <c r="S75" s="82">
        <f t="shared" si="46"/>
        <v>2.9885433333333333</v>
      </c>
      <c r="T75" s="82">
        <f t="shared" si="46"/>
        <v>10.735306666666666</v>
      </c>
      <c r="U75" s="82">
        <f t="shared" si="46"/>
        <v>0</v>
      </c>
      <c r="V75" s="82"/>
      <c r="W75" s="43">
        <f t="shared" si="40"/>
        <v>13.723849999999999</v>
      </c>
      <c r="X75" s="82">
        <f t="shared" si="47"/>
        <v>13.723849999999999</v>
      </c>
      <c r="Y75" s="82">
        <f t="shared" si="47"/>
        <v>-0.60571066666666662</v>
      </c>
      <c r="Z75" s="82">
        <f t="shared" si="47"/>
        <v>0</v>
      </c>
      <c r="AA75" s="82"/>
      <c r="AB75" s="43">
        <f t="shared" si="42"/>
        <v>13.118139333333332</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2.1992620000000001</v>
      </c>
      <c r="F87" s="35">
        <f t="shared" si="49"/>
        <v>0</v>
      </c>
      <c r="G87" s="35">
        <f t="shared" si="49"/>
        <v>0</v>
      </c>
      <c r="H87" s="35">
        <f t="shared" si="49"/>
        <v>2.1992620000000001</v>
      </c>
      <c r="I87" s="35">
        <f t="shared" si="49"/>
        <v>2.1992620000000001</v>
      </c>
      <c r="J87" s="35">
        <f t="shared" si="49"/>
        <v>-9.4809333333333329E-2</v>
      </c>
      <c r="K87" s="35">
        <f t="shared" si="49"/>
        <v>0</v>
      </c>
      <c r="L87" s="35">
        <f t="shared" si="49"/>
        <v>0</v>
      </c>
      <c r="M87" s="35">
        <f t="shared" si="49"/>
        <v>2.1044526666666665</v>
      </c>
      <c r="N87" s="35">
        <f t="shared" si="49"/>
        <v>2.1044526666666665</v>
      </c>
      <c r="O87" s="35">
        <f t="shared" si="49"/>
        <v>0.88409066666666669</v>
      </c>
      <c r="P87" s="35">
        <f t="shared" si="49"/>
        <v>0</v>
      </c>
      <c r="Q87" s="35">
        <f t="shared" si="49"/>
        <v>0</v>
      </c>
      <c r="R87" s="35">
        <f t="shared" si="49"/>
        <v>2.9885433333333333</v>
      </c>
      <c r="S87" s="35">
        <f t="shared" si="49"/>
        <v>2.9885433333333333</v>
      </c>
      <c r="T87" s="35">
        <f t="shared" si="49"/>
        <v>10.735306666666666</v>
      </c>
      <c r="U87" s="35">
        <f t="shared" si="49"/>
        <v>0</v>
      </c>
      <c r="V87" s="35">
        <f t="shared" si="49"/>
        <v>0</v>
      </c>
      <c r="W87" s="35">
        <f t="shared" si="49"/>
        <v>13.723849999999999</v>
      </c>
      <c r="X87" s="35">
        <f t="shared" si="49"/>
        <v>13.723849999999999</v>
      </c>
      <c r="Y87" s="35">
        <f t="shared" si="49"/>
        <v>-0.60571066666666662</v>
      </c>
      <c r="Z87" s="35">
        <f t="shared" si="49"/>
        <v>0</v>
      </c>
      <c r="AA87" s="35">
        <f t="shared" si="49"/>
        <v>0</v>
      </c>
      <c r="AB87" s="35">
        <f t="shared" si="49"/>
        <v>13.118139333333332</v>
      </c>
    </row>
    <row r="88" spans="2:28" x14ac:dyDescent="0.3">
      <c r="B88" s="60"/>
      <c r="C88" s="83"/>
      <c r="D88" s="83"/>
      <c r="E88" s="83"/>
      <c r="F88" s="83"/>
      <c r="G88" s="83"/>
      <c r="H88" s="83"/>
      <c r="I88" s="83"/>
      <c r="J88" s="83"/>
      <c r="K88" s="83"/>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F88"/>
  <sheetViews>
    <sheetView showGridLines="0" view="pageBreakPreview" topLeftCell="A23" zoomScale="70" zoomScaleNormal="68" zoomScaleSheetLayoutView="70" workbookViewId="0">
      <selection activeCell="M49" sqref="M49"/>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123</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132" t="s">
        <v>31</v>
      </c>
      <c r="E14" s="132" t="s">
        <v>32</v>
      </c>
      <c r="F14" s="132" t="s">
        <v>33</v>
      </c>
      <c r="G14" s="132" t="s">
        <v>34</v>
      </c>
      <c r="H14" s="132" t="s">
        <v>35</v>
      </c>
      <c r="I14" s="131" t="s">
        <v>31</v>
      </c>
      <c r="J14" s="131" t="s">
        <v>32</v>
      </c>
      <c r="K14" s="131" t="s">
        <v>33</v>
      </c>
      <c r="L14" s="132" t="s">
        <v>34</v>
      </c>
      <c r="M14" s="131" t="s">
        <v>35</v>
      </c>
      <c r="N14" s="131" t="s">
        <v>31</v>
      </c>
      <c r="O14" s="131" t="s">
        <v>32</v>
      </c>
      <c r="P14" s="131" t="s">
        <v>33</v>
      </c>
      <c r="Q14" s="132" t="s">
        <v>34</v>
      </c>
      <c r="R14" s="131" t="s">
        <v>35</v>
      </c>
      <c r="S14" s="131" t="s">
        <v>31</v>
      </c>
      <c r="T14" s="131" t="s">
        <v>32</v>
      </c>
      <c r="U14" s="131" t="s">
        <v>33</v>
      </c>
      <c r="V14" s="132" t="s">
        <v>34</v>
      </c>
      <c r="W14" s="131" t="s">
        <v>35</v>
      </c>
      <c r="X14" s="131" t="s">
        <v>31</v>
      </c>
      <c r="Y14" s="131" t="s">
        <v>32</v>
      </c>
      <c r="Z14" s="131" t="s">
        <v>33</v>
      </c>
      <c r="AA14" s="132" t="s">
        <v>34</v>
      </c>
      <c r="AB14" s="131"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66">
        <v>0</v>
      </c>
      <c r="F17" s="66">
        <v>0</v>
      </c>
      <c r="G17" s="67"/>
      <c r="H17" s="29">
        <f t="shared" ref="H17:H32" si="0">D17+E17-F17-G17</f>
        <v>0</v>
      </c>
      <c r="I17" s="30">
        <f t="shared" ref="I17:I32" si="1">H17</f>
        <v>0</v>
      </c>
      <c r="J17" s="66">
        <v>0</v>
      </c>
      <c r="K17" s="66">
        <v>0</v>
      </c>
      <c r="L17" s="67"/>
      <c r="M17" s="30">
        <f t="shared" ref="M17:M32" si="2">I17+J17-K17-L17</f>
        <v>0</v>
      </c>
      <c r="N17" s="68">
        <f t="shared" ref="N17:N32" si="3">M17</f>
        <v>0</v>
      </c>
      <c r="O17" s="66">
        <v>0</v>
      </c>
      <c r="P17" s="66">
        <v>0</v>
      </c>
      <c r="Q17" s="67"/>
      <c r="R17" s="69">
        <f t="shared" ref="R17:R32" si="4">N17+O17-P17-Q17</f>
        <v>0</v>
      </c>
      <c r="S17" s="69">
        <f t="shared" ref="S17:S32" si="5">R17</f>
        <v>0</v>
      </c>
      <c r="T17" s="66">
        <v>0</v>
      </c>
      <c r="U17" s="66">
        <v>0</v>
      </c>
      <c r="V17" s="67"/>
      <c r="W17" s="69">
        <f t="shared" ref="W17:W32" si="6">S17+T17-U17-V17</f>
        <v>0</v>
      </c>
      <c r="X17" s="69">
        <f t="shared" ref="X17:X32" si="7">W17</f>
        <v>0</v>
      </c>
      <c r="Y17" s="70">
        <v>0</v>
      </c>
      <c r="Z17" s="70">
        <v>0</v>
      </c>
      <c r="AA17" s="67"/>
      <c r="AB17" s="69">
        <f t="shared" ref="AB17:AB32" si="8">X17+Y17-Z17-AA17</f>
        <v>0</v>
      </c>
    </row>
    <row r="18" spans="2:28" x14ac:dyDescent="0.3">
      <c r="B18" s="27">
        <f t="shared" ref="B18:B32" si="9">B17+1</f>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14.166666666666666</v>
      </c>
      <c r="F21" s="66">
        <v>0</v>
      </c>
      <c r="G21" s="67"/>
      <c r="H21" s="29">
        <f t="shared" si="0"/>
        <v>14.166666666666666</v>
      </c>
      <c r="I21" s="30">
        <f t="shared" si="1"/>
        <v>14.166666666666666</v>
      </c>
      <c r="J21" s="66">
        <v>32.645000000000003</v>
      </c>
      <c r="K21" s="66">
        <v>0</v>
      </c>
      <c r="L21" s="67"/>
      <c r="M21" s="30">
        <f t="shared" si="2"/>
        <v>46.811666666666667</v>
      </c>
      <c r="N21" s="68">
        <f t="shared" si="3"/>
        <v>46.811666666666667</v>
      </c>
      <c r="O21" s="66">
        <v>38.75</v>
      </c>
      <c r="P21" s="66">
        <v>0</v>
      </c>
      <c r="Q21" s="67"/>
      <c r="R21" s="69">
        <f t="shared" si="4"/>
        <v>85.561666666666667</v>
      </c>
      <c r="S21" s="69">
        <f t="shared" si="5"/>
        <v>85.561666666666667</v>
      </c>
      <c r="T21" s="66">
        <v>37.333333333333329</v>
      </c>
      <c r="U21" s="66">
        <v>0</v>
      </c>
      <c r="V21" s="67"/>
      <c r="W21" s="69">
        <f t="shared" si="6"/>
        <v>122.895</v>
      </c>
      <c r="X21" s="69">
        <f t="shared" si="7"/>
        <v>122.895</v>
      </c>
      <c r="Y21" s="70">
        <v>55.43</v>
      </c>
      <c r="Z21" s="70">
        <v>0</v>
      </c>
      <c r="AA21" s="67"/>
      <c r="AB21" s="69">
        <f t="shared" si="8"/>
        <v>178.32499999999999</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SUM(H16:H32)</f>
        <v>14.166666666666666</v>
      </c>
      <c r="I33" s="75">
        <f t="shared" ref="I33:AB33" si="10">SUM(I16:I32)</f>
        <v>14.166666666666666</v>
      </c>
      <c r="J33" s="75">
        <f t="shared" si="10"/>
        <v>32.645000000000003</v>
      </c>
      <c r="K33" s="75">
        <f t="shared" si="10"/>
        <v>0</v>
      </c>
      <c r="L33" s="75">
        <f t="shared" si="10"/>
        <v>0</v>
      </c>
      <c r="M33" s="75">
        <f t="shared" si="10"/>
        <v>46.811666666666667</v>
      </c>
      <c r="N33" s="75">
        <f t="shared" si="10"/>
        <v>46.811666666666667</v>
      </c>
      <c r="O33" s="75">
        <f t="shared" si="10"/>
        <v>38.75</v>
      </c>
      <c r="P33" s="75">
        <f t="shared" si="10"/>
        <v>0</v>
      </c>
      <c r="Q33" s="75">
        <f t="shared" si="10"/>
        <v>0</v>
      </c>
      <c r="R33" s="75">
        <f t="shared" si="10"/>
        <v>85.561666666666667</v>
      </c>
      <c r="S33" s="75">
        <f t="shared" si="10"/>
        <v>85.561666666666667</v>
      </c>
      <c r="T33" s="75">
        <f t="shared" si="10"/>
        <v>37.333333333333329</v>
      </c>
      <c r="U33" s="75">
        <f t="shared" si="10"/>
        <v>0</v>
      </c>
      <c r="V33" s="75">
        <f t="shared" si="10"/>
        <v>0</v>
      </c>
      <c r="W33" s="75">
        <f t="shared" si="10"/>
        <v>122.895</v>
      </c>
      <c r="X33" s="75">
        <f t="shared" si="10"/>
        <v>122.895</v>
      </c>
      <c r="Y33" s="75">
        <f t="shared" si="10"/>
        <v>55.43</v>
      </c>
      <c r="Z33" s="75">
        <f t="shared" si="10"/>
        <v>0</v>
      </c>
      <c r="AA33" s="75">
        <f t="shared" si="10"/>
        <v>0</v>
      </c>
      <c r="AB33" s="75">
        <f t="shared" si="10"/>
        <v>178.32499999999999</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131" t="s">
        <v>83</v>
      </c>
      <c r="E42" s="131" t="s">
        <v>32</v>
      </c>
      <c r="F42" s="39" t="s">
        <v>84</v>
      </c>
      <c r="G42" s="132" t="s">
        <v>34</v>
      </c>
      <c r="H42" s="131" t="s">
        <v>85</v>
      </c>
      <c r="I42" s="131" t="s">
        <v>83</v>
      </c>
      <c r="J42" s="131" t="s">
        <v>32</v>
      </c>
      <c r="K42" s="39" t="s">
        <v>84</v>
      </c>
      <c r="L42" s="132" t="s">
        <v>34</v>
      </c>
      <c r="M42" s="131" t="s">
        <v>85</v>
      </c>
      <c r="N42" s="131" t="s">
        <v>83</v>
      </c>
      <c r="O42" s="131" t="s">
        <v>32</v>
      </c>
      <c r="P42" s="39" t="s">
        <v>84</v>
      </c>
      <c r="Q42" s="132" t="s">
        <v>34</v>
      </c>
      <c r="R42" s="131" t="s">
        <v>85</v>
      </c>
      <c r="S42" s="131" t="s">
        <v>83</v>
      </c>
      <c r="T42" s="131" t="s">
        <v>32</v>
      </c>
      <c r="U42" s="39" t="s">
        <v>84</v>
      </c>
      <c r="V42" s="132" t="s">
        <v>34</v>
      </c>
      <c r="W42" s="131" t="s">
        <v>85</v>
      </c>
      <c r="X42" s="131" t="s">
        <v>83</v>
      </c>
      <c r="Y42" s="131" t="s">
        <v>32</v>
      </c>
      <c r="Z42" s="39" t="s">
        <v>84</v>
      </c>
      <c r="AA42" s="132" t="s">
        <v>34</v>
      </c>
      <c r="AB42" s="131"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1">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99">
        <v>0</v>
      </c>
    </row>
    <row r="45" spans="2:32" x14ac:dyDescent="0.3">
      <c r="B45" s="27">
        <f>B44+1</f>
        <v>2</v>
      </c>
      <c r="C45" s="28" t="s">
        <v>1</v>
      </c>
      <c r="D45" s="66">
        <v>0</v>
      </c>
      <c r="E45" s="43">
        <f t="shared" ref="E45:E60" si="12">IF((IFERROR(D45/((D17+E17)*90%),0))&lt;70%,MIN((MAX((D17+E17)*90%-D45,0)),(D17+E17/2)*$AC45),MAX((D17+E17)*90%-D45,0)/E$62)</f>
        <v>0</v>
      </c>
      <c r="F45" s="43">
        <f t="shared" ref="F45:F60" si="13">IFERROR(IF(D45=0,0,D45/D17*F17),0)</f>
        <v>0</v>
      </c>
      <c r="G45" s="44"/>
      <c r="H45" s="43">
        <f>D45+E45-F45-G45</f>
        <v>0</v>
      </c>
      <c r="I45" s="45">
        <f t="shared" ref="I45:I60" si="14">H45</f>
        <v>0</v>
      </c>
      <c r="J45" s="43">
        <f t="shared" ref="J45:J60" si="15">IF((IFERROR(I45/((I17+J17)*90%),0))&lt;70%,MIN((MAX((I17+J17)*90%-I45,0)),(I17+J17/2)*$AC45),MAX((I17+J17)*90%-I45,0)/J$62)</f>
        <v>0</v>
      </c>
      <c r="K45" s="43">
        <f t="shared" ref="K45:K60" si="16">IFERROR(IF(I45=0,0,I45/I17*K17),0)</f>
        <v>0</v>
      </c>
      <c r="L45" s="44"/>
      <c r="M45" s="45">
        <f t="shared" si="11"/>
        <v>0</v>
      </c>
      <c r="N45" s="68">
        <f t="shared" ref="N45:N60" si="17">M45</f>
        <v>0</v>
      </c>
      <c r="O45" s="43">
        <f t="shared" ref="O45:O60" si="18">IF((IFERROR(N45/((N17+O17)*90%),0))&lt;70%,MIN((MAX((N17+O17)*90%-N45,0)),(N17+O17/2)*$AC45),MAX((N17+O17)*90%-N45,0)/O$62)</f>
        <v>0</v>
      </c>
      <c r="P45" s="43">
        <f t="shared" ref="P45:P60" si="19">IFERROR(IF(N45=0,0,N45/N17*P17),0)</f>
        <v>0</v>
      </c>
      <c r="Q45" s="44"/>
      <c r="R45" s="43">
        <f t="shared" ref="R45:R60" si="20">N45+O45-P45-Q45</f>
        <v>0</v>
      </c>
      <c r="S45" s="45">
        <f t="shared" ref="S45:S60" si="21">R45</f>
        <v>0</v>
      </c>
      <c r="T45" s="43">
        <f t="shared" ref="T45:T60" si="22">IF((IFERROR(S45/((S17+T17)*90%),0))&lt;70%,MIN((MAX((S17+T17)*90%-S45,0)),(S17+T17/2)*$AC45),MAX((S17+T17)*90%-S45,0)/T$62)</f>
        <v>0</v>
      </c>
      <c r="U45" s="43">
        <f t="shared" ref="U45:U60" si="23">IFERROR(IF(S45=0,0,S45/S17*U17),0)</f>
        <v>0</v>
      </c>
      <c r="V45" s="44"/>
      <c r="W45" s="45">
        <f t="shared" ref="W45:W60" si="24">S45+T45-U45-V45</f>
        <v>0</v>
      </c>
      <c r="X45" s="68">
        <f t="shared" ref="X45:X60" si="25">W45</f>
        <v>0</v>
      </c>
      <c r="Y45" s="43">
        <f t="shared" ref="Y45:Y60" si="26">IF((IFERROR(X45/((X17+Y17)*90%),0))&lt;70%,MIN((MAX((X17+Y17)*90%-X45,0)),(X17+Y17/2)*$AC45),MAX((X17+Y17)*90%-X45,0)/Y$62)</f>
        <v>0</v>
      </c>
      <c r="Z45" s="43">
        <f t="shared" ref="Z45:Z60" si="27">IFERROR(IF(X45=0,0,X45/X17*Z17),0)</f>
        <v>0</v>
      </c>
      <c r="AA45" s="67"/>
      <c r="AB45" s="1"/>
      <c r="AC45" s="99">
        <v>3.3399999999999999E-2</v>
      </c>
    </row>
    <row r="46" spans="2:32" x14ac:dyDescent="0.3">
      <c r="B46" s="27">
        <f t="shared" ref="B46:B60" si="28">B45+1</f>
        <v>3</v>
      </c>
      <c r="C46" s="28" t="s">
        <v>2</v>
      </c>
      <c r="D46" s="66">
        <v>0</v>
      </c>
      <c r="E46" s="43">
        <f t="shared" si="12"/>
        <v>0</v>
      </c>
      <c r="F46" s="43">
        <f t="shared" si="13"/>
        <v>0</v>
      </c>
      <c r="G46" s="44"/>
      <c r="H46" s="43">
        <f t="shared" ref="H46:H60" si="29">D46+E46-F46-G46</f>
        <v>0</v>
      </c>
      <c r="I46" s="45">
        <f t="shared" si="14"/>
        <v>0</v>
      </c>
      <c r="J46" s="43">
        <f t="shared" si="15"/>
        <v>0</v>
      </c>
      <c r="K46" s="43">
        <f t="shared" si="16"/>
        <v>0</v>
      </c>
      <c r="L46" s="44"/>
      <c r="M46" s="45">
        <f t="shared" si="11"/>
        <v>0</v>
      </c>
      <c r="N46" s="68">
        <f t="shared" si="17"/>
        <v>0</v>
      </c>
      <c r="O46" s="43">
        <f t="shared" si="18"/>
        <v>0</v>
      </c>
      <c r="P46" s="43">
        <f t="shared" si="19"/>
        <v>0</v>
      </c>
      <c r="Q46" s="44"/>
      <c r="R46" s="43">
        <f t="shared" si="20"/>
        <v>0</v>
      </c>
      <c r="S46" s="45">
        <f t="shared" si="21"/>
        <v>0</v>
      </c>
      <c r="T46" s="43">
        <f t="shared" si="22"/>
        <v>0</v>
      </c>
      <c r="U46" s="43">
        <f t="shared" si="23"/>
        <v>0</v>
      </c>
      <c r="V46" s="44"/>
      <c r="W46" s="45">
        <f t="shared" si="24"/>
        <v>0</v>
      </c>
      <c r="X46" s="68">
        <f t="shared" si="25"/>
        <v>0</v>
      </c>
      <c r="Y46" s="43">
        <f t="shared" si="26"/>
        <v>0</v>
      </c>
      <c r="Z46" s="43">
        <f t="shared" si="27"/>
        <v>0</v>
      </c>
      <c r="AA46" s="72"/>
      <c r="AB46" s="1"/>
      <c r="AC46" s="99">
        <v>4.2200000000000001E-2</v>
      </c>
    </row>
    <row r="47" spans="2:32" x14ac:dyDescent="0.3">
      <c r="B47" s="27">
        <f t="shared" si="28"/>
        <v>4</v>
      </c>
      <c r="C47" s="28" t="s">
        <v>3</v>
      </c>
      <c r="D47" s="66">
        <v>0</v>
      </c>
      <c r="E47" s="43">
        <f t="shared" si="12"/>
        <v>0</v>
      </c>
      <c r="F47" s="43">
        <f t="shared" si="13"/>
        <v>0</v>
      </c>
      <c r="G47" s="44"/>
      <c r="H47" s="43">
        <f t="shared" si="29"/>
        <v>0</v>
      </c>
      <c r="I47" s="45">
        <f t="shared" si="14"/>
        <v>0</v>
      </c>
      <c r="J47" s="43">
        <f t="shared" si="15"/>
        <v>0</v>
      </c>
      <c r="K47" s="43">
        <f t="shared" si="16"/>
        <v>0</v>
      </c>
      <c r="L47" s="44"/>
      <c r="M47" s="45">
        <f t="shared" si="11"/>
        <v>0</v>
      </c>
      <c r="N47" s="68">
        <f t="shared" si="17"/>
        <v>0</v>
      </c>
      <c r="O47" s="43">
        <f t="shared" si="18"/>
        <v>0</v>
      </c>
      <c r="P47" s="43">
        <f t="shared" si="19"/>
        <v>0</v>
      </c>
      <c r="Q47" s="44"/>
      <c r="R47" s="43">
        <f t="shared" si="20"/>
        <v>0</v>
      </c>
      <c r="S47" s="45">
        <f t="shared" si="21"/>
        <v>0</v>
      </c>
      <c r="T47" s="43">
        <f t="shared" si="22"/>
        <v>0</v>
      </c>
      <c r="U47" s="43">
        <f t="shared" si="23"/>
        <v>0</v>
      </c>
      <c r="V47" s="44"/>
      <c r="W47" s="45">
        <f t="shared" si="24"/>
        <v>0</v>
      </c>
      <c r="X47" s="68">
        <f t="shared" si="25"/>
        <v>0</v>
      </c>
      <c r="Y47" s="43">
        <f t="shared" si="26"/>
        <v>0</v>
      </c>
      <c r="Z47" s="43">
        <f t="shared" si="27"/>
        <v>0</v>
      </c>
      <c r="AA47" s="67"/>
      <c r="AB47" s="1"/>
      <c r="AC47" s="99">
        <v>4.2200000000000001E-2</v>
      </c>
    </row>
    <row r="48" spans="2:32" x14ac:dyDescent="0.3">
      <c r="B48" s="27">
        <f t="shared" si="28"/>
        <v>5</v>
      </c>
      <c r="C48" s="28" t="s">
        <v>4</v>
      </c>
      <c r="D48" s="66">
        <v>0</v>
      </c>
      <c r="E48" s="43">
        <f t="shared" si="12"/>
        <v>0</v>
      </c>
      <c r="F48" s="43">
        <f t="shared" si="13"/>
        <v>0</v>
      </c>
      <c r="G48" s="44"/>
      <c r="H48" s="43">
        <f t="shared" si="29"/>
        <v>0</v>
      </c>
      <c r="I48" s="45">
        <f t="shared" si="14"/>
        <v>0</v>
      </c>
      <c r="J48" s="43">
        <f t="shared" si="15"/>
        <v>0</v>
      </c>
      <c r="K48" s="43">
        <f t="shared" si="16"/>
        <v>0</v>
      </c>
      <c r="L48" s="44"/>
      <c r="M48" s="45">
        <f t="shared" si="11"/>
        <v>0</v>
      </c>
      <c r="N48" s="68">
        <f t="shared" si="17"/>
        <v>0</v>
      </c>
      <c r="O48" s="43">
        <f t="shared" si="18"/>
        <v>0</v>
      </c>
      <c r="P48" s="43">
        <f t="shared" si="19"/>
        <v>0</v>
      </c>
      <c r="Q48" s="44"/>
      <c r="R48" s="43">
        <f t="shared" si="20"/>
        <v>0</v>
      </c>
      <c r="S48" s="45">
        <f t="shared" si="21"/>
        <v>0</v>
      </c>
      <c r="T48" s="43">
        <f t="shared" si="22"/>
        <v>0</v>
      </c>
      <c r="U48" s="43">
        <f t="shared" si="23"/>
        <v>0</v>
      </c>
      <c r="V48" s="44"/>
      <c r="W48" s="45">
        <f t="shared" si="24"/>
        <v>0</v>
      </c>
      <c r="X48" s="68">
        <f t="shared" si="25"/>
        <v>0</v>
      </c>
      <c r="Y48" s="43">
        <f t="shared" si="26"/>
        <v>0</v>
      </c>
      <c r="Z48" s="43">
        <f t="shared" si="27"/>
        <v>0</v>
      </c>
      <c r="AA48" s="67"/>
      <c r="AB48" s="1"/>
      <c r="AC48" s="99">
        <v>3.3399999999999999E-2</v>
      </c>
    </row>
    <row r="49" spans="2:29" x14ac:dyDescent="0.3">
      <c r="B49" s="27">
        <f t="shared" si="28"/>
        <v>6</v>
      </c>
      <c r="C49" s="28" t="s">
        <v>5</v>
      </c>
      <c r="D49" s="66">
        <v>0</v>
      </c>
      <c r="E49" s="43">
        <f t="shared" si="12"/>
        <v>0.29891666666666666</v>
      </c>
      <c r="F49" s="43">
        <f t="shared" si="13"/>
        <v>0</v>
      </c>
      <c r="G49" s="44"/>
      <c r="H49" s="43">
        <f t="shared" si="29"/>
        <v>0.29891666666666666</v>
      </c>
      <c r="I49" s="45">
        <f t="shared" si="14"/>
        <v>0.29891666666666666</v>
      </c>
      <c r="J49" s="43">
        <f t="shared" si="15"/>
        <v>1.2866428333333335</v>
      </c>
      <c r="K49" s="43">
        <f t="shared" si="16"/>
        <v>0</v>
      </c>
      <c r="L49" s="44"/>
      <c r="M49" s="45">
        <f t="shared" si="11"/>
        <v>1.5855595000000002</v>
      </c>
      <c r="N49" s="68">
        <f t="shared" si="17"/>
        <v>1.5855595000000002</v>
      </c>
      <c r="O49" s="43">
        <f t="shared" si="18"/>
        <v>2.7930773333333336</v>
      </c>
      <c r="P49" s="43">
        <f t="shared" si="19"/>
        <v>0</v>
      </c>
      <c r="Q49" s="44"/>
      <c r="R49" s="43">
        <f t="shared" si="20"/>
        <v>4.3786368333333341</v>
      </c>
      <c r="S49" s="45">
        <f t="shared" si="21"/>
        <v>4.3786368333333341</v>
      </c>
      <c r="T49" s="43">
        <f t="shared" si="22"/>
        <v>4.3984356666666669</v>
      </c>
      <c r="U49" s="43">
        <f t="shared" si="23"/>
        <v>0</v>
      </c>
      <c r="V49" s="44"/>
      <c r="W49" s="45">
        <f t="shared" si="24"/>
        <v>8.7770725000000009</v>
      </c>
      <c r="X49" s="68">
        <f t="shared" si="25"/>
        <v>8.7770725000000009</v>
      </c>
      <c r="Y49" s="43">
        <f t="shared" si="26"/>
        <v>6.3557419999999993</v>
      </c>
      <c r="Z49" s="43">
        <f t="shared" si="27"/>
        <v>0</v>
      </c>
      <c r="AA49" s="67"/>
      <c r="AB49" s="1"/>
      <c r="AC49" s="99">
        <v>4.2200000000000001E-2</v>
      </c>
    </row>
    <row r="50" spans="2:29" x14ac:dyDescent="0.3">
      <c r="B50" s="27">
        <f t="shared" si="28"/>
        <v>7</v>
      </c>
      <c r="C50" s="28" t="s">
        <v>6</v>
      </c>
      <c r="D50" s="66">
        <v>0</v>
      </c>
      <c r="E50" s="43">
        <f t="shared" si="12"/>
        <v>0</v>
      </c>
      <c r="F50" s="43">
        <f t="shared" si="13"/>
        <v>0</v>
      </c>
      <c r="G50" s="44"/>
      <c r="H50" s="43">
        <f t="shared" si="29"/>
        <v>0</v>
      </c>
      <c r="I50" s="45">
        <f t="shared" si="14"/>
        <v>0</v>
      </c>
      <c r="J50" s="43">
        <f t="shared" si="15"/>
        <v>0</v>
      </c>
      <c r="K50" s="43">
        <f t="shared" si="16"/>
        <v>0</v>
      </c>
      <c r="L50" s="44"/>
      <c r="M50" s="45">
        <f t="shared" si="11"/>
        <v>0</v>
      </c>
      <c r="N50" s="68">
        <f t="shared" si="17"/>
        <v>0</v>
      </c>
      <c r="O50" s="43">
        <f t="shared" si="18"/>
        <v>0</v>
      </c>
      <c r="P50" s="43">
        <f t="shared" si="19"/>
        <v>0</v>
      </c>
      <c r="Q50" s="44"/>
      <c r="R50" s="43">
        <f t="shared" si="20"/>
        <v>0</v>
      </c>
      <c r="S50" s="45">
        <f t="shared" si="21"/>
        <v>0</v>
      </c>
      <c r="T50" s="43">
        <f t="shared" si="22"/>
        <v>0</v>
      </c>
      <c r="U50" s="43">
        <f t="shared" si="23"/>
        <v>0</v>
      </c>
      <c r="V50" s="44"/>
      <c r="W50" s="45">
        <f t="shared" si="24"/>
        <v>0</v>
      </c>
      <c r="X50" s="68">
        <f t="shared" si="25"/>
        <v>0</v>
      </c>
      <c r="Y50" s="43">
        <f t="shared" si="26"/>
        <v>0</v>
      </c>
      <c r="Z50" s="43">
        <f t="shared" si="27"/>
        <v>0</v>
      </c>
      <c r="AA50" s="67"/>
      <c r="AB50" s="1"/>
      <c r="AC50" s="99">
        <v>9.5000000000000001E-2</v>
      </c>
    </row>
    <row r="51" spans="2:29" x14ac:dyDescent="0.3">
      <c r="B51" s="27">
        <f t="shared" si="28"/>
        <v>8</v>
      </c>
      <c r="C51" s="28" t="s">
        <v>7</v>
      </c>
      <c r="D51" s="66">
        <v>0</v>
      </c>
      <c r="E51" s="43">
        <f t="shared" si="12"/>
        <v>0</v>
      </c>
      <c r="F51" s="43">
        <f t="shared" si="13"/>
        <v>0</v>
      </c>
      <c r="G51" s="44"/>
      <c r="H51" s="43">
        <f t="shared" si="29"/>
        <v>0</v>
      </c>
      <c r="I51" s="45">
        <f t="shared" si="14"/>
        <v>0</v>
      </c>
      <c r="J51" s="43">
        <f t="shared" si="15"/>
        <v>0</v>
      </c>
      <c r="K51" s="43">
        <f t="shared" si="16"/>
        <v>0</v>
      </c>
      <c r="L51" s="44"/>
      <c r="M51" s="45">
        <f t="shared" si="11"/>
        <v>0</v>
      </c>
      <c r="N51" s="68">
        <f t="shared" si="17"/>
        <v>0</v>
      </c>
      <c r="O51" s="43">
        <f t="shared" si="18"/>
        <v>0</v>
      </c>
      <c r="P51" s="43">
        <f t="shared" si="19"/>
        <v>0</v>
      </c>
      <c r="Q51" s="44"/>
      <c r="R51" s="43">
        <f t="shared" si="20"/>
        <v>0</v>
      </c>
      <c r="S51" s="45">
        <f t="shared" si="21"/>
        <v>0</v>
      </c>
      <c r="T51" s="43">
        <f t="shared" si="22"/>
        <v>0</v>
      </c>
      <c r="U51" s="43">
        <f t="shared" si="23"/>
        <v>0</v>
      </c>
      <c r="V51" s="44"/>
      <c r="W51" s="45">
        <f t="shared" si="24"/>
        <v>0</v>
      </c>
      <c r="X51" s="68">
        <f t="shared" si="25"/>
        <v>0</v>
      </c>
      <c r="Y51" s="43">
        <f t="shared" si="26"/>
        <v>0</v>
      </c>
      <c r="Z51" s="43">
        <f t="shared" si="27"/>
        <v>0</v>
      </c>
      <c r="AA51" s="67"/>
      <c r="AB51" s="1"/>
      <c r="AC51" s="99">
        <v>9.5000000000000001E-2</v>
      </c>
    </row>
    <row r="52" spans="2:29" x14ac:dyDescent="0.3">
      <c r="B52" s="27">
        <f t="shared" si="28"/>
        <v>9</v>
      </c>
      <c r="C52" s="28" t="s">
        <v>8</v>
      </c>
      <c r="D52" s="66">
        <v>0</v>
      </c>
      <c r="E52" s="43">
        <f t="shared" si="12"/>
        <v>0</v>
      </c>
      <c r="F52" s="43">
        <f t="shared" si="13"/>
        <v>0</v>
      </c>
      <c r="G52" s="44"/>
      <c r="H52" s="43">
        <f t="shared" si="29"/>
        <v>0</v>
      </c>
      <c r="I52" s="45">
        <f t="shared" si="14"/>
        <v>0</v>
      </c>
      <c r="J52" s="43">
        <f t="shared" si="15"/>
        <v>0</v>
      </c>
      <c r="K52" s="43">
        <f t="shared" si="16"/>
        <v>0</v>
      </c>
      <c r="L52" s="44"/>
      <c r="M52" s="45">
        <f t="shared" si="11"/>
        <v>0</v>
      </c>
      <c r="N52" s="68">
        <f t="shared" si="17"/>
        <v>0</v>
      </c>
      <c r="O52" s="43">
        <f t="shared" si="18"/>
        <v>0</v>
      </c>
      <c r="P52" s="43">
        <f t="shared" si="19"/>
        <v>0</v>
      </c>
      <c r="Q52" s="44"/>
      <c r="R52" s="43">
        <f t="shared" si="20"/>
        <v>0</v>
      </c>
      <c r="S52" s="45">
        <f t="shared" si="21"/>
        <v>0</v>
      </c>
      <c r="T52" s="43">
        <f t="shared" si="22"/>
        <v>0</v>
      </c>
      <c r="U52" s="43">
        <f t="shared" si="23"/>
        <v>0</v>
      </c>
      <c r="V52" s="44"/>
      <c r="W52" s="45">
        <f t="shared" si="24"/>
        <v>0</v>
      </c>
      <c r="X52" s="68">
        <f t="shared" si="25"/>
        <v>0</v>
      </c>
      <c r="Y52" s="43">
        <f t="shared" si="26"/>
        <v>0</v>
      </c>
      <c r="Z52" s="43">
        <f t="shared" si="27"/>
        <v>0</v>
      </c>
      <c r="AA52" s="67"/>
      <c r="AB52" s="1"/>
      <c r="AC52" s="99">
        <v>4.2200000000000001E-2</v>
      </c>
    </row>
    <row r="53" spans="2:29" x14ac:dyDescent="0.3">
      <c r="B53" s="27">
        <f t="shared" si="28"/>
        <v>10</v>
      </c>
      <c r="C53" s="28" t="s">
        <v>9</v>
      </c>
      <c r="D53" s="66">
        <v>0</v>
      </c>
      <c r="E53" s="43">
        <f t="shared" si="12"/>
        <v>0</v>
      </c>
      <c r="F53" s="43">
        <f t="shared" si="13"/>
        <v>0</v>
      </c>
      <c r="G53" s="44"/>
      <c r="H53" s="43">
        <f t="shared" si="29"/>
        <v>0</v>
      </c>
      <c r="I53" s="45">
        <f t="shared" si="14"/>
        <v>0</v>
      </c>
      <c r="J53" s="43">
        <f t="shared" si="15"/>
        <v>0</v>
      </c>
      <c r="K53" s="43">
        <f t="shared" si="16"/>
        <v>0</v>
      </c>
      <c r="L53" s="44"/>
      <c r="M53" s="45">
        <f t="shared" si="11"/>
        <v>0</v>
      </c>
      <c r="N53" s="68">
        <f t="shared" si="17"/>
        <v>0</v>
      </c>
      <c r="O53" s="43">
        <f t="shared" si="18"/>
        <v>0</v>
      </c>
      <c r="P53" s="43">
        <f t="shared" si="19"/>
        <v>0</v>
      </c>
      <c r="Q53" s="44"/>
      <c r="R53" s="43">
        <f t="shared" si="20"/>
        <v>0</v>
      </c>
      <c r="S53" s="45">
        <f t="shared" si="21"/>
        <v>0</v>
      </c>
      <c r="T53" s="43">
        <f t="shared" si="22"/>
        <v>0</v>
      </c>
      <c r="U53" s="43">
        <f t="shared" si="23"/>
        <v>0</v>
      </c>
      <c r="V53" s="44"/>
      <c r="W53" s="45">
        <f t="shared" si="24"/>
        <v>0</v>
      </c>
      <c r="X53" s="68">
        <f t="shared" si="25"/>
        <v>0</v>
      </c>
      <c r="Y53" s="43">
        <f t="shared" si="26"/>
        <v>0</v>
      </c>
      <c r="Z53" s="43">
        <f t="shared" si="27"/>
        <v>0</v>
      </c>
      <c r="AA53" s="67"/>
      <c r="AB53" s="1"/>
      <c r="AC53" s="99">
        <v>9.5000000000000001E-2</v>
      </c>
    </row>
    <row r="54" spans="2:29" x14ac:dyDescent="0.3">
      <c r="B54" s="27">
        <f t="shared" si="28"/>
        <v>11</v>
      </c>
      <c r="C54" s="28" t="s">
        <v>10</v>
      </c>
      <c r="D54" s="66">
        <v>0</v>
      </c>
      <c r="E54" s="43">
        <f t="shared" si="12"/>
        <v>0</v>
      </c>
      <c r="F54" s="43">
        <f t="shared" si="13"/>
        <v>0</v>
      </c>
      <c r="G54" s="44"/>
      <c r="H54" s="43">
        <f t="shared" si="29"/>
        <v>0</v>
      </c>
      <c r="I54" s="45">
        <f t="shared" si="14"/>
        <v>0</v>
      </c>
      <c r="J54" s="43">
        <f t="shared" si="15"/>
        <v>0</v>
      </c>
      <c r="K54" s="43">
        <f t="shared" si="16"/>
        <v>0</v>
      </c>
      <c r="L54" s="44"/>
      <c r="M54" s="45">
        <f t="shared" si="11"/>
        <v>0</v>
      </c>
      <c r="N54" s="68">
        <f t="shared" si="17"/>
        <v>0</v>
      </c>
      <c r="O54" s="43">
        <f t="shared" si="18"/>
        <v>0</v>
      </c>
      <c r="P54" s="43">
        <f t="shared" si="19"/>
        <v>0</v>
      </c>
      <c r="Q54" s="44"/>
      <c r="R54" s="43">
        <f t="shared" si="20"/>
        <v>0</v>
      </c>
      <c r="S54" s="45">
        <f t="shared" si="21"/>
        <v>0</v>
      </c>
      <c r="T54" s="43">
        <f t="shared" si="22"/>
        <v>0</v>
      </c>
      <c r="U54" s="43">
        <f t="shared" si="23"/>
        <v>0</v>
      </c>
      <c r="V54" s="44"/>
      <c r="W54" s="45">
        <f t="shared" si="24"/>
        <v>0</v>
      </c>
      <c r="X54" s="68">
        <f t="shared" si="25"/>
        <v>0</v>
      </c>
      <c r="Y54" s="43">
        <f t="shared" si="26"/>
        <v>0</v>
      </c>
      <c r="Z54" s="43">
        <f t="shared" si="27"/>
        <v>0</v>
      </c>
      <c r="AA54" s="67"/>
      <c r="AB54" s="1"/>
      <c r="AC54" s="99">
        <v>6.3299999999999995E-2</v>
      </c>
    </row>
    <row r="55" spans="2:29" x14ac:dyDescent="0.3">
      <c r="B55" s="27">
        <f t="shared" si="28"/>
        <v>12</v>
      </c>
      <c r="C55" s="28" t="s">
        <v>11</v>
      </c>
      <c r="D55" s="66">
        <v>0</v>
      </c>
      <c r="E55" s="43">
        <f t="shared" si="12"/>
        <v>0</v>
      </c>
      <c r="F55" s="43">
        <f t="shared" si="13"/>
        <v>0</v>
      </c>
      <c r="G55" s="49"/>
      <c r="H55" s="43">
        <f t="shared" si="29"/>
        <v>0</v>
      </c>
      <c r="I55" s="45">
        <f t="shared" si="14"/>
        <v>0</v>
      </c>
      <c r="J55" s="43">
        <f t="shared" si="15"/>
        <v>0</v>
      </c>
      <c r="K55" s="43">
        <f t="shared" si="16"/>
        <v>0</v>
      </c>
      <c r="L55" s="44"/>
      <c r="M55" s="45">
        <f t="shared" si="11"/>
        <v>0</v>
      </c>
      <c r="N55" s="68">
        <f t="shared" si="17"/>
        <v>0</v>
      </c>
      <c r="O55" s="43">
        <f t="shared" si="18"/>
        <v>0</v>
      </c>
      <c r="P55" s="43">
        <f t="shared" si="19"/>
        <v>0</v>
      </c>
      <c r="Q55" s="44"/>
      <c r="R55" s="43">
        <f t="shared" si="20"/>
        <v>0</v>
      </c>
      <c r="S55" s="45">
        <f t="shared" si="21"/>
        <v>0</v>
      </c>
      <c r="T55" s="43">
        <f t="shared" si="22"/>
        <v>0</v>
      </c>
      <c r="U55" s="43">
        <f t="shared" si="23"/>
        <v>0</v>
      </c>
      <c r="V55" s="44"/>
      <c r="W55" s="45">
        <f t="shared" si="24"/>
        <v>0</v>
      </c>
      <c r="X55" s="68">
        <f t="shared" si="25"/>
        <v>0</v>
      </c>
      <c r="Y55" s="43">
        <f t="shared" si="26"/>
        <v>0</v>
      </c>
      <c r="Z55" s="43">
        <f t="shared" si="27"/>
        <v>0</v>
      </c>
      <c r="AA55" s="67"/>
      <c r="AB55" s="1"/>
      <c r="AC55" s="99">
        <v>6.3299999999999995E-2</v>
      </c>
    </row>
    <row r="56" spans="2:29" x14ac:dyDescent="0.3">
      <c r="B56" s="27">
        <f t="shared" si="28"/>
        <v>13</v>
      </c>
      <c r="C56" s="28" t="s">
        <v>12</v>
      </c>
      <c r="D56" s="66">
        <v>0</v>
      </c>
      <c r="E56" s="43">
        <f t="shared" si="12"/>
        <v>0</v>
      </c>
      <c r="F56" s="43">
        <f t="shared" si="13"/>
        <v>0</v>
      </c>
      <c r="G56" s="49"/>
      <c r="H56" s="43">
        <f t="shared" si="29"/>
        <v>0</v>
      </c>
      <c r="I56" s="45">
        <f t="shared" si="14"/>
        <v>0</v>
      </c>
      <c r="J56" s="43">
        <f t="shared" si="15"/>
        <v>0</v>
      </c>
      <c r="K56" s="43">
        <f t="shared" si="16"/>
        <v>0</v>
      </c>
      <c r="L56" s="44"/>
      <c r="M56" s="45">
        <f t="shared" si="11"/>
        <v>0</v>
      </c>
      <c r="N56" s="68">
        <f t="shared" si="17"/>
        <v>0</v>
      </c>
      <c r="O56" s="43">
        <f t="shared" si="18"/>
        <v>0</v>
      </c>
      <c r="P56" s="43">
        <f t="shared" si="19"/>
        <v>0</v>
      </c>
      <c r="Q56" s="44"/>
      <c r="R56" s="43">
        <f t="shared" si="20"/>
        <v>0</v>
      </c>
      <c r="S56" s="45">
        <f t="shared" si="21"/>
        <v>0</v>
      </c>
      <c r="T56" s="43">
        <f t="shared" si="22"/>
        <v>0</v>
      </c>
      <c r="U56" s="43">
        <f t="shared" si="23"/>
        <v>0</v>
      </c>
      <c r="V56" s="44"/>
      <c r="W56" s="45">
        <f t="shared" si="24"/>
        <v>0</v>
      </c>
      <c r="X56" s="68">
        <f t="shared" si="25"/>
        <v>0</v>
      </c>
      <c r="Y56" s="43">
        <f t="shared" si="26"/>
        <v>0</v>
      </c>
      <c r="Z56" s="43">
        <f t="shared" si="27"/>
        <v>0</v>
      </c>
      <c r="AA56" s="67"/>
      <c r="AB56" s="1"/>
      <c r="AC56" s="99">
        <v>6.3299999999999995E-2</v>
      </c>
    </row>
    <row r="57" spans="2:29" x14ac:dyDescent="0.3">
      <c r="B57" s="27">
        <f t="shared" si="28"/>
        <v>14</v>
      </c>
      <c r="C57" s="28" t="s">
        <v>13</v>
      </c>
      <c r="D57" s="66">
        <v>0</v>
      </c>
      <c r="E57" s="43">
        <f>IF((IFERROR(D57/((D29+E29)*100%),0))&lt;70%,MIN((MAX((D29+E29)*100%-D57,0)),(D29+E29/2)*$AC57),MAX((D29+E29)*100%-D57,0)/E$62)</f>
        <v>0</v>
      </c>
      <c r="F57" s="43">
        <f t="shared" si="13"/>
        <v>0</v>
      </c>
      <c r="G57" s="49"/>
      <c r="H57" s="43">
        <f t="shared" si="29"/>
        <v>0</v>
      </c>
      <c r="I57" s="45">
        <f t="shared" si="14"/>
        <v>0</v>
      </c>
      <c r="J57" s="43">
        <f>IF((IFERROR(I57/((I29+J29)*100%),0))&lt;70%,MIN((MAX((I29+J29)*100%-I57,0)),(I29+J29/2)*$AC57),MAX((I29+J29)*100%-I57,0)/J$62)</f>
        <v>0</v>
      </c>
      <c r="K57" s="43">
        <f t="shared" si="16"/>
        <v>0</v>
      </c>
      <c r="L57" s="44"/>
      <c r="M57" s="45">
        <f t="shared" si="11"/>
        <v>0</v>
      </c>
      <c r="N57" s="68">
        <f t="shared" si="17"/>
        <v>0</v>
      </c>
      <c r="O57" s="43">
        <f>IF((IFERROR(N57/((N29+O29)*100%),0))&lt;70%,MIN((MAX((N29+O29)*100%-N57,0)),(N29+O29/2)*$AC57),MAX((N29+O29)*100%-N57,0)/O$62)</f>
        <v>0</v>
      </c>
      <c r="P57" s="43">
        <f t="shared" si="19"/>
        <v>0</v>
      </c>
      <c r="Q57" s="44"/>
      <c r="R57" s="43">
        <f t="shared" si="20"/>
        <v>0</v>
      </c>
      <c r="S57" s="45">
        <f t="shared" si="21"/>
        <v>0</v>
      </c>
      <c r="T57" s="43">
        <f>IF((IFERROR(S57/((S29+T29)*100%),0))&lt;70%,MIN((MAX((S29+T29)*100%-S57,0)),(S29+T29/2)*$AC57),MAX((S29+T29)*100%-S57,0)/T$62)</f>
        <v>0</v>
      </c>
      <c r="U57" s="43">
        <f t="shared" si="23"/>
        <v>0</v>
      </c>
      <c r="V57" s="44"/>
      <c r="W57" s="45">
        <f t="shared" si="24"/>
        <v>0</v>
      </c>
      <c r="X57" s="68">
        <f t="shared" si="25"/>
        <v>0</v>
      </c>
      <c r="Y57" s="43">
        <f>IF((IFERROR(X57/((X29+Y29)*100%),0))&lt;70%,MIN((MAX((X29+Y29)*100%-X57,0)),(X29+Y29/2)*$AC57),MAX((X29+Y29)*100%-X57,0)/Y$62)</f>
        <v>0</v>
      </c>
      <c r="Z57" s="43">
        <f t="shared" si="27"/>
        <v>0</v>
      </c>
      <c r="AA57" s="67"/>
      <c r="AB57" s="1"/>
      <c r="AC57" s="99">
        <v>0.15</v>
      </c>
    </row>
    <row r="58" spans="2:29" x14ac:dyDescent="0.3">
      <c r="B58" s="27">
        <f t="shared" si="28"/>
        <v>15</v>
      </c>
      <c r="C58" s="28" t="s">
        <v>14</v>
      </c>
      <c r="D58" s="66">
        <v>0</v>
      </c>
      <c r="E58" s="43">
        <f>IF((IFERROR(D58/((D30+E30)*100%),0))&lt;70%,MIN((MAX((D30+E30)*100%-D58,0)),(D30+E30/2)*$AC58),MAX((D30+E30)*100%-D58,0)/E$62)</f>
        <v>0</v>
      </c>
      <c r="F58" s="43">
        <f t="shared" si="13"/>
        <v>0</v>
      </c>
      <c r="G58" s="49"/>
      <c r="H58" s="43">
        <f t="shared" si="29"/>
        <v>0</v>
      </c>
      <c r="I58" s="45">
        <f t="shared" si="14"/>
        <v>0</v>
      </c>
      <c r="J58" s="43">
        <f>IF((IFERROR(I58/((I30+J30)*100%),0))&lt;70%,MIN((MAX((I30+J30)*100%-I58,0)),(I30+J30/2)*$AC58),MAX((I30+J30)*100%-I58,0)/J$62)</f>
        <v>0</v>
      </c>
      <c r="K58" s="43">
        <f t="shared" si="16"/>
        <v>0</v>
      </c>
      <c r="L58" s="44"/>
      <c r="M58" s="45">
        <f t="shared" si="11"/>
        <v>0</v>
      </c>
      <c r="N58" s="68">
        <f t="shared" si="17"/>
        <v>0</v>
      </c>
      <c r="O58" s="43">
        <f>IF((IFERROR(N58/((N30+O30)*100%),0))&lt;70%,MIN((MAX((N30+O30)*100%-N58,0)),(N30+O30/2)*$AC58),MAX((N30+O30)*100%-N58,0)/O$62)</f>
        <v>0</v>
      </c>
      <c r="P58" s="43">
        <f t="shared" si="19"/>
        <v>0</v>
      </c>
      <c r="Q58" s="44"/>
      <c r="R58" s="43">
        <f t="shared" si="20"/>
        <v>0</v>
      </c>
      <c r="S58" s="45">
        <f t="shared" si="21"/>
        <v>0</v>
      </c>
      <c r="T58" s="43">
        <f>IF((IFERROR(S58/((S30+T30)*100%),0))&lt;70%,MIN((MAX((S30+T30)*100%-S58,0)),(S30+T30/2)*$AC58),MAX((S30+T30)*100%-S58,0)/T$62)</f>
        <v>0</v>
      </c>
      <c r="U58" s="43">
        <f t="shared" si="23"/>
        <v>0</v>
      </c>
      <c r="V58" s="44"/>
      <c r="W58" s="45">
        <f t="shared" si="24"/>
        <v>0</v>
      </c>
      <c r="X58" s="68">
        <f t="shared" si="25"/>
        <v>0</v>
      </c>
      <c r="Y58" s="43">
        <f>IF((IFERROR(X58/((X30+Y30)*100%),0))&lt;70%,MIN((MAX((X30+Y30)*100%-X58,0)),(X30+Y30/2)*$AC58),MAX((X30+Y30)*100%-X58,0)/Y$62)</f>
        <v>0</v>
      </c>
      <c r="Z58" s="43">
        <f t="shared" si="27"/>
        <v>0</v>
      </c>
      <c r="AA58" s="67"/>
      <c r="AB58" s="1"/>
      <c r="AC58" s="99">
        <v>0.15</v>
      </c>
    </row>
    <row r="59" spans="2:29" x14ac:dyDescent="0.3">
      <c r="B59" s="27">
        <f t="shared" si="28"/>
        <v>16</v>
      </c>
      <c r="C59" s="28" t="s">
        <v>15</v>
      </c>
      <c r="D59" s="66">
        <v>0</v>
      </c>
      <c r="E59" s="43">
        <f>IF((IFERROR(D59/((D31+E31)*100%),0))&lt;70%,MIN((MAX((D31+E31)*100%-D59,0)),(D31+E31/2)*$AC59),MAX((D31+E31)*100%-D59,0)/E$62)</f>
        <v>0</v>
      </c>
      <c r="F59" s="43">
        <f t="shared" si="13"/>
        <v>0</v>
      </c>
      <c r="G59" s="44"/>
      <c r="H59" s="43">
        <f t="shared" si="29"/>
        <v>0</v>
      </c>
      <c r="I59" s="45">
        <f t="shared" si="14"/>
        <v>0</v>
      </c>
      <c r="J59" s="43">
        <f>IF((IFERROR(I59/((I31+J31)*100%),0))&lt;70%,MIN((MAX((I31+J31)*100%-I59,0)),(I31+J31/2)*$AC59),MAX((I31+J31)*100%-I59,0)/J$62)</f>
        <v>0</v>
      </c>
      <c r="K59" s="43">
        <f t="shared" si="16"/>
        <v>0</v>
      </c>
      <c r="L59" s="44"/>
      <c r="M59" s="45">
        <f t="shared" si="11"/>
        <v>0</v>
      </c>
      <c r="N59" s="68">
        <f t="shared" si="17"/>
        <v>0</v>
      </c>
      <c r="O59" s="43">
        <f>IF((IFERROR(N59/((N31+O31)*100%),0))&lt;70%,MIN((MAX((N31+O31)*100%-N59,0)),(N31+O31/2)*$AC59),MAX((N31+O31)*100%-N59,0)/O$62)</f>
        <v>0</v>
      </c>
      <c r="P59" s="43">
        <f t="shared" si="19"/>
        <v>0</v>
      </c>
      <c r="Q59" s="44"/>
      <c r="R59" s="43">
        <f t="shared" si="20"/>
        <v>0</v>
      </c>
      <c r="S59" s="45">
        <f t="shared" si="21"/>
        <v>0</v>
      </c>
      <c r="T59" s="43">
        <f>IF((IFERROR(S59/((S31+T31)*100%),0))&lt;70%,MIN((MAX((S31+T31)*100%-S59,0)),(S31+T31/2)*$AC59),MAX((S31+T31)*100%-S59,0)/T$62)</f>
        <v>0</v>
      </c>
      <c r="U59" s="43">
        <f t="shared" si="23"/>
        <v>0</v>
      </c>
      <c r="V59" s="44"/>
      <c r="W59" s="45">
        <f t="shared" si="24"/>
        <v>0</v>
      </c>
      <c r="X59" s="68">
        <f t="shared" si="25"/>
        <v>0</v>
      </c>
      <c r="Y59" s="43">
        <f>IF((IFERROR(X59/((X31+Y31)*100%),0))&lt;70%,MIN((MAX((X31+Y31)*100%-X59,0)),(X31+Y31/2)*$AC59),MAX((X31+Y31)*100%-X59,0)/Y$62)</f>
        <v>0</v>
      </c>
      <c r="Z59" s="43">
        <f t="shared" si="27"/>
        <v>0</v>
      </c>
      <c r="AA59" s="67"/>
      <c r="AB59" s="1"/>
      <c r="AC59" s="99">
        <v>0.15</v>
      </c>
    </row>
    <row r="60" spans="2:29" x14ac:dyDescent="0.3">
      <c r="B60" s="27">
        <f t="shared" si="28"/>
        <v>17</v>
      </c>
      <c r="C60" s="28" t="s">
        <v>16</v>
      </c>
      <c r="D60" s="95">
        <v>0</v>
      </c>
      <c r="E60" s="43">
        <f t="shared" si="12"/>
        <v>0</v>
      </c>
      <c r="F60" s="43">
        <f t="shared" si="13"/>
        <v>0</v>
      </c>
      <c r="G60" s="44"/>
      <c r="H60" s="43">
        <f t="shared" si="29"/>
        <v>0</v>
      </c>
      <c r="I60" s="45">
        <f t="shared" si="14"/>
        <v>0</v>
      </c>
      <c r="J60" s="43">
        <f t="shared" si="15"/>
        <v>0</v>
      </c>
      <c r="K60" s="43">
        <f t="shared" si="16"/>
        <v>0</v>
      </c>
      <c r="L60" s="44"/>
      <c r="M60" s="45">
        <f t="shared" si="11"/>
        <v>0</v>
      </c>
      <c r="N60" s="68">
        <f t="shared" si="17"/>
        <v>0</v>
      </c>
      <c r="O60" s="43">
        <f t="shared" si="18"/>
        <v>0</v>
      </c>
      <c r="P60" s="43">
        <f t="shared" si="19"/>
        <v>0</v>
      </c>
      <c r="Q60" s="44"/>
      <c r="R60" s="43">
        <f t="shared" si="20"/>
        <v>0</v>
      </c>
      <c r="S60" s="45">
        <f t="shared" si="21"/>
        <v>0</v>
      </c>
      <c r="T60" s="43">
        <f t="shared" si="22"/>
        <v>0</v>
      </c>
      <c r="U60" s="43">
        <f t="shared" si="23"/>
        <v>0</v>
      </c>
      <c r="V60" s="44"/>
      <c r="W60" s="45">
        <f t="shared" si="24"/>
        <v>0</v>
      </c>
      <c r="X60" s="68">
        <f t="shared" si="25"/>
        <v>0</v>
      </c>
      <c r="Y60" s="43">
        <f t="shared" si="26"/>
        <v>0</v>
      </c>
      <c r="Z60" s="43">
        <f t="shared" si="27"/>
        <v>0</v>
      </c>
      <c r="AA60" s="67"/>
      <c r="AB60" s="1"/>
      <c r="AC60" s="99">
        <v>3.3399999999999999E-2</v>
      </c>
    </row>
    <row r="61" spans="2:29" ht="16" x14ac:dyDescent="0.3">
      <c r="B61" s="34"/>
      <c r="C61" s="35" t="s">
        <v>17</v>
      </c>
      <c r="D61" s="35"/>
      <c r="E61" s="36">
        <f>SUM(E44:E60)</f>
        <v>0.29891666666666666</v>
      </c>
      <c r="F61" s="36">
        <f t="shared" ref="F61:X61" si="30">SUM(F44:F60)</f>
        <v>0</v>
      </c>
      <c r="G61" s="36">
        <f t="shared" si="30"/>
        <v>0</v>
      </c>
      <c r="H61" s="36">
        <f t="shared" si="30"/>
        <v>0.29891666666666666</v>
      </c>
      <c r="I61" s="36">
        <f t="shared" si="30"/>
        <v>0.29891666666666666</v>
      </c>
      <c r="J61" s="36">
        <f>SUM(J44:J60)</f>
        <v>1.2866428333333335</v>
      </c>
      <c r="K61" s="36">
        <f t="shared" si="30"/>
        <v>0</v>
      </c>
      <c r="L61" s="36">
        <f t="shared" si="30"/>
        <v>0</v>
      </c>
      <c r="M61" s="36">
        <f t="shared" si="30"/>
        <v>1.5855595000000002</v>
      </c>
      <c r="N61" s="36">
        <f t="shared" si="30"/>
        <v>1.5855595000000002</v>
      </c>
      <c r="O61" s="36">
        <f>SUM(O44:O60)</f>
        <v>2.7930773333333336</v>
      </c>
      <c r="P61" s="36">
        <f t="shared" ref="P61" si="31">SUM(P44:P60)</f>
        <v>0</v>
      </c>
      <c r="Q61" s="36">
        <f t="shared" si="30"/>
        <v>0</v>
      </c>
      <c r="R61" s="36">
        <f t="shared" si="30"/>
        <v>4.3786368333333341</v>
      </c>
      <c r="S61" s="36">
        <f t="shared" si="30"/>
        <v>4.3786368333333341</v>
      </c>
      <c r="T61" s="36">
        <f>SUM(T44:T60)</f>
        <v>4.3984356666666669</v>
      </c>
      <c r="U61" s="36">
        <f t="shared" ref="U61" si="32">SUM(U44:U60)</f>
        <v>0</v>
      </c>
      <c r="V61" s="36">
        <f t="shared" si="30"/>
        <v>0</v>
      </c>
      <c r="W61" s="36">
        <f t="shared" si="30"/>
        <v>8.7770725000000009</v>
      </c>
      <c r="X61" s="36">
        <f t="shared" si="30"/>
        <v>8.7770725000000009</v>
      </c>
      <c r="Y61" s="34"/>
      <c r="Z61" s="34"/>
      <c r="AA61" s="74"/>
      <c r="AB61" s="34"/>
      <c r="AC61" s="99">
        <v>0</v>
      </c>
    </row>
    <row r="62" spans="2:29" ht="16" x14ac:dyDescent="0.3">
      <c r="B62" s="38"/>
      <c r="C62" s="51"/>
      <c r="D62" s="51"/>
      <c r="E62" s="102">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29"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131" t="s">
        <v>31</v>
      </c>
      <c r="E68" s="131" t="s">
        <v>32</v>
      </c>
      <c r="F68" s="39" t="s">
        <v>84</v>
      </c>
      <c r="G68" s="132" t="s">
        <v>34</v>
      </c>
      <c r="H68" s="131" t="s">
        <v>35</v>
      </c>
      <c r="I68" s="131" t="s">
        <v>31</v>
      </c>
      <c r="J68" s="131" t="s">
        <v>32</v>
      </c>
      <c r="K68" s="39" t="s">
        <v>84</v>
      </c>
      <c r="L68" s="132" t="s">
        <v>34</v>
      </c>
      <c r="M68" s="131" t="s">
        <v>35</v>
      </c>
      <c r="N68" s="131" t="s">
        <v>31</v>
      </c>
      <c r="O68" s="131" t="s">
        <v>32</v>
      </c>
      <c r="P68" s="39" t="s">
        <v>84</v>
      </c>
      <c r="Q68" s="132" t="s">
        <v>34</v>
      </c>
      <c r="R68" s="131" t="s">
        <v>35</v>
      </c>
      <c r="S68" s="131" t="s">
        <v>31</v>
      </c>
      <c r="T68" s="131" t="s">
        <v>32</v>
      </c>
      <c r="U68" s="39" t="s">
        <v>84</v>
      </c>
      <c r="V68" s="132" t="s">
        <v>34</v>
      </c>
      <c r="W68" s="131" t="s">
        <v>35</v>
      </c>
      <c r="X68" s="131" t="s">
        <v>31</v>
      </c>
      <c r="Y68" s="131" t="s">
        <v>32</v>
      </c>
      <c r="Z68" s="39" t="s">
        <v>84</v>
      </c>
      <c r="AA68" s="132" t="s">
        <v>34</v>
      </c>
      <c r="AB68" s="131"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D16-D44</f>
        <v>0</v>
      </c>
      <c r="E70" s="82">
        <f t="shared" ref="E70:F70" si="33">E16-E44</f>
        <v>0</v>
      </c>
      <c r="F70" s="82">
        <f t="shared" si="33"/>
        <v>0</v>
      </c>
      <c r="G70" s="82"/>
      <c r="H70" s="43">
        <f t="shared" ref="H70:H86" si="34">D70+E70-F70-G70</f>
        <v>0</v>
      </c>
      <c r="I70" s="82">
        <f>I16-I44</f>
        <v>0</v>
      </c>
      <c r="J70" s="82">
        <f t="shared" ref="J70:K70" si="35">J16-J44</f>
        <v>0</v>
      </c>
      <c r="K70" s="82">
        <f t="shared" si="35"/>
        <v>0</v>
      </c>
      <c r="L70" s="82"/>
      <c r="M70" s="43">
        <f t="shared" ref="M70:M86" si="36">I70+J70-K70-L70</f>
        <v>0</v>
      </c>
      <c r="N70" s="82">
        <f>N16-N44</f>
        <v>0</v>
      </c>
      <c r="O70" s="82">
        <f t="shared" ref="O70:P70" si="37">O16-O44</f>
        <v>0</v>
      </c>
      <c r="P70" s="82">
        <f t="shared" si="37"/>
        <v>0</v>
      </c>
      <c r="Q70" s="82"/>
      <c r="R70" s="43">
        <f t="shared" ref="R70:R86" si="38">N70+O70-P70-Q70</f>
        <v>0</v>
      </c>
      <c r="S70" s="82">
        <f>S16-S44</f>
        <v>0</v>
      </c>
      <c r="T70" s="82">
        <f t="shared" ref="T70:U70" si="39">T16-T44</f>
        <v>0</v>
      </c>
      <c r="U70" s="82">
        <f t="shared" si="39"/>
        <v>0</v>
      </c>
      <c r="V70" s="82"/>
      <c r="W70" s="43">
        <f t="shared" ref="W70:W86" si="40">S70+T70-U70-V70</f>
        <v>0</v>
      </c>
      <c r="X70" s="82">
        <f>X16-X44</f>
        <v>0</v>
      </c>
      <c r="Y70" s="82">
        <f t="shared" ref="Y70:Z70" si="41">Y16-Y44</f>
        <v>0</v>
      </c>
      <c r="Z70" s="82">
        <f t="shared" si="41"/>
        <v>0</v>
      </c>
      <c r="AA70" s="82"/>
      <c r="AB70" s="43">
        <f t="shared" ref="AB70:AB86" si="42">X70+Y70-Z70-AA70</f>
        <v>0</v>
      </c>
    </row>
    <row r="71" spans="2:28" x14ac:dyDescent="0.3">
      <c r="B71" s="27">
        <f>B70+1</f>
        <v>2</v>
      </c>
      <c r="C71" s="28" t="s">
        <v>1</v>
      </c>
      <c r="D71" s="82">
        <f t="shared" ref="D71:F86" si="43">D17-D45</f>
        <v>0</v>
      </c>
      <c r="E71" s="82">
        <f t="shared" si="43"/>
        <v>0</v>
      </c>
      <c r="F71" s="82">
        <f t="shared" si="43"/>
        <v>0</v>
      </c>
      <c r="G71" s="82"/>
      <c r="H71" s="43">
        <f t="shared" si="34"/>
        <v>0</v>
      </c>
      <c r="I71" s="82">
        <f t="shared" ref="I71:K86" si="44">I17-I45</f>
        <v>0</v>
      </c>
      <c r="J71" s="82">
        <f t="shared" si="44"/>
        <v>0</v>
      </c>
      <c r="K71" s="82">
        <f t="shared" si="44"/>
        <v>0</v>
      </c>
      <c r="L71" s="82"/>
      <c r="M71" s="43">
        <f t="shared" si="36"/>
        <v>0</v>
      </c>
      <c r="N71" s="82">
        <f t="shared" ref="N71:P86" si="45">N17-N45</f>
        <v>0</v>
      </c>
      <c r="O71" s="82">
        <f t="shared" si="45"/>
        <v>0</v>
      </c>
      <c r="P71" s="82">
        <f t="shared" si="45"/>
        <v>0</v>
      </c>
      <c r="Q71" s="82"/>
      <c r="R71" s="43">
        <f t="shared" si="38"/>
        <v>0</v>
      </c>
      <c r="S71" s="82">
        <f t="shared" ref="S71:U86" si="46">S17-S45</f>
        <v>0</v>
      </c>
      <c r="T71" s="82">
        <f t="shared" si="46"/>
        <v>0</v>
      </c>
      <c r="U71" s="82">
        <f t="shared" si="46"/>
        <v>0</v>
      </c>
      <c r="V71" s="82"/>
      <c r="W71" s="43">
        <f t="shared" si="40"/>
        <v>0</v>
      </c>
      <c r="X71" s="82">
        <f t="shared" ref="X71:Z86" si="47">X17-X45</f>
        <v>0</v>
      </c>
      <c r="Y71" s="82">
        <f t="shared" si="47"/>
        <v>0</v>
      </c>
      <c r="Z71" s="82">
        <f t="shared" si="47"/>
        <v>0</v>
      </c>
      <c r="AA71" s="82"/>
      <c r="AB71" s="43">
        <f t="shared" si="42"/>
        <v>0</v>
      </c>
    </row>
    <row r="72" spans="2:28" x14ac:dyDescent="0.3">
      <c r="B72" s="27">
        <f t="shared" ref="B72:B86" si="48">B71+1</f>
        <v>3</v>
      </c>
      <c r="C72" s="28" t="s">
        <v>2</v>
      </c>
      <c r="D72" s="82">
        <f t="shared" si="43"/>
        <v>0</v>
      </c>
      <c r="E72" s="82">
        <f t="shared" si="43"/>
        <v>0</v>
      </c>
      <c r="F72" s="82">
        <f t="shared" si="43"/>
        <v>0</v>
      </c>
      <c r="G72" s="82"/>
      <c r="H72" s="43">
        <f t="shared" si="34"/>
        <v>0</v>
      </c>
      <c r="I72" s="82">
        <f t="shared" si="44"/>
        <v>0</v>
      </c>
      <c r="J72" s="82">
        <f t="shared" si="44"/>
        <v>0</v>
      </c>
      <c r="K72" s="82">
        <f t="shared" si="44"/>
        <v>0</v>
      </c>
      <c r="L72" s="82"/>
      <c r="M72" s="43">
        <f t="shared" si="36"/>
        <v>0</v>
      </c>
      <c r="N72" s="82">
        <f t="shared" si="45"/>
        <v>0</v>
      </c>
      <c r="O72" s="82">
        <f t="shared" si="45"/>
        <v>0</v>
      </c>
      <c r="P72" s="82">
        <f t="shared" si="45"/>
        <v>0</v>
      </c>
      <c r="Q72" s="82"/>
      <c r="R72" s="43">
        <f t="shared" si="38"/>
        <v>0</v>
      </c>
      <c r="S72" s="82">
        <f t="shared" si="46"/>
        <v>0</v>
      </c>
      <c r="T72" s="82">
        <f t="shared" si="46"/>
        <v>0</v>
      </c>
      <c r="U72" s="82">
        <f t="shared" si="46"/>
        <v>0</v>
      </c>
      <c r="V72" s="82"/>
      <c r="W72" s="43">
        <f t="shared" si="40"/>
        <v>0</v>
      </c>
      <c r="X72" s="82">
        <f t="shared" si="47"/>
        <v>0</v>
      </c>
      <c r="Y72" s="82">
        <f t="shared" si="47"/>
        <v>0</v>
      </c>
      <c r="Z72" s="82">
        <f t="shared" si="47"/>
        <v>0</v>
      </c>
      <c r="AA72" s="82"/>
      <c r="AB72" s="43">
        <f t="shared" si="42"/>
        <v>0</v>
      </c>
    </row>
    <row r="73" spans="2:28" x14ac:dyDescent="0.3">
      <c r="B73" s="27">
        <f t="shared" si="48"/>
        <v>4</v>
      </c>
      <c r="C73" s="28" t="s">
        <v>3</v>
      </c>
      <c r="D73" s="82">
        <f t="shared" si="43"/>
        <v>0</v>
      </c>
      <c r="E73" s="82">
        <f t="shared" si="43"/>
        <v>0</v>
      </c>
      <c r="F73" s="82">
        <f t="shared" si="43"/>
        <v>0</v>
      </c>
      <c r="G73" s="82"/>
      <c r="H73" s="43">
        <f t="shared" si="34"/>
        <v>0</v>
      </c>
      <c r="I73" s="82">
        <f t="shared" si="44"/>
        <v>0</v>
      </c>
      <c r="J73" s="82">
        <f t="shared" si="44"/>
        <v>0</v>
      </c>
      <c r="K73" s="82">
        <f t="shared" si="44"/>
        <v>0</v>
      </c>
      <c r="L73" s="82"/>
      <c r="M73" s="43">
        <f t="shared" si="36"/>
        <v>0</v>
      </c>
      <c r="N73" s="82">
        <f t="shared" si="45"/>
        <v>0</v>
      </c>
      <c r="O73" s="82">
        <f t="shared" si="45"/>
        <v>0</v>
      </c>
      <c r="P73" s="82">
        <f t="shared" si="45"/>
        <v>0</v>
      </c>
      <c r="Q73" s="82"/>
      <c r="R73" s="43">
        <f t="shared" si="38"/>
        <v>0</v>
      </c>
      <c r="S73" s="82">
        <f t="shared" si="46"/>
        <v>0</v>
      </c>
      <c r="T73" s="82">
        <f t="shared" si="46"/>
        <v>0</v>
      </c>
      <c r="U73" s="82">
        <f t="shared" si="46"/>
        <v>0</v>
      </c>
      <c r="V73" s="82"/>
      <c r="W73" s="43">
        <f t="shared" si="40"/>
        <v>0</v>
      </c>
      <c r="X73" s="82">
        <f t="shared" si="47"/>
        <v>0</v>
      </c>
      <c r="Y73" s="82">
        <f t="shared" si="47"/>
        <v>0</v>
      </c>
      <c r="Z73" s="82">
        <f t="shared" si="47"/>
        <v>0</v>
      </c>
      <c r="AA73" s="82"/>
      <c r="AB73" s="43">
        <f t="shared" si="42"/>
        <v>0</v>
      </c>
    </row>
    <row r="74" spans="2:28" x14ac:dyDescent="0.3">
      <c r="B74" s="27">
        <f t="shared" si="48"/>
        <v>5</v>
      </c>
      <c r="C74" s="28" t="s">
        <v>4</v>
      </c>
      <c r="D74" s="82">
        <f t="shared" si="43"/>
        <v>0</v>
      </c>
      <c r="E74" s="82">
        <f t="shared" si="43"/>
        <v>0</v>
      </c>
      <c r="F74" s="82">
        <f t="shared" si="43"/>
        <v>0</v>
      </c>
      <c r="G74" s="82"/>
      <c r="H74" s="43">
        <f t="shared" si="34"/>
        <v>0</v>
      </c>
      <c r="I74" s="82">
        <f t="shared" si="44"/>
        <v>0</v>
      </c>
      <c r="J74" s="82">
        <f t="shared" si="44"/>
        <v>0</v>
      </c>
      <c r="K74" s="82">
        <f t="shared" si="44"/>
        <v>0</v>
      </c>
      <c r="L74" s="82"/>
      <c r="M74" s="43">
        <f t="shared" si="36"/>
        <v>0</v>
      </c>
      <c r="N74" s="82">
        <f t="shared" si="45"/>
        <v>0</v>
      </c>
      <c r="O74" s="82">
        <f t="shared" si="45"/>
        <v>0</v>
      </c>
      <c r="P74" s="82">
        <f t="shared" si="45"/>
        <v>0</v>
      </c>
      <c r="Q74" s="82"/>
      <c r="R74" s="43">
        <f t="shared" si="38"/>
        <v>0</v>
      </c>
      <c r="S74" s="82">
        <f t="shared" si="46"/>
        <v>0</v>
      </c>
      <c r="T74" s="82">
        <f t="shared" si="46"/>
        <v>0</v>
      </c>
      <c r="U74" s="82">
        <f t="shared" si="46"/>
        <v>0</v>
      </c>
      <c r="V74" s="82"/>
      <c r="W74" s="43">
        <f t="shared" si="40"/>
        <v>0</v>
      </c>
      <c r="X74" s="82">
        <f t="shared" si="47"/>
        <v>0</v>
      </c>
      <c r="Y74" s="82">
        <f t="shared" si="47"/>
        <v>0</v>
      </c>
      <c r="Z74" s="82">
        <f t="shared" si="47"/>
        <v>0</v>
      </c>
      <c r="AA74" s="82"/>
      <c r="AB74" s="43">
        <f t="shared" si="42"/>
        <v>0</v>
      </c>
    </row>
    <row r="75" spans="2:28" x14ac:dyDescent="0.3">
      <c r="B75" s="27">
        <f t="shared" si="48"/>
        <v>6</v>
      </c>
      <c r="C75" s="28" t="s">
        <v>5</v>
      </c>
      <c r="D75" s="82">
        <f t="shared" si="43"/>
        <v>0</v>
      </c>
      <c r="E75" s="82">
        <f t="shared" si="43"/>
        <v>13.867749999999999</v>
      </c>
      <c r="F75" s="82">
        <f t="shared" si="43"/>
        <v>0</v>
      </c>
      <c r="G75" s="82"/>
      <c r="H75" s="43">
        <f t="shared" si="34"/>
        <v>13.867749999999999</v>
      </c>
      <c r="I75" s="82">
        <f t="shared" si="44"/>
        <v>13.867749999999999</v>
      </c>
      <c r="J75" s="82">
        <f t="shared" si="44"/>
        <v>31.358357166666671</v>
      </c>
      <c r="K75" s="82">
        <f t="shared" si="44"/>
        <v>0</v>
      </c>
      <c r="L75" s="82"/>
      <c r="M75" s="43">
        <f t="shared" si="36"/>
        <v>45.226107166666672</v>
      </c>
      <c r="N75" s="82">
        <f t="shared" si="45"/>
        <v>45.226107166666665</v>
      </c>
      <c r="O75" s="82">
        <f t="shared" si="45"/>
        <v>35.956922666666664</v>
      </c>
      <c r="P75" s="82">
        <f t="shared" si="45"/>
        <v>0</v>
      </c>
      <c r="Q75" s="82"/>
      <c r="R75" s="43">
        <f t="shared" si="38"/>
        <v>81.183029833333336</v>
      </c>
      <c r="S75" s="82">
        <f t="shared" si="46"/>
        <v>81.183029833333336</v>
      </c>
      <c r="T75" s="82">
        <f t="shared" si="46"/>
        <v>32.934897666666664</v>
      </c>
      <c r="U75" s="82">
        <f t="shared" si="46"/>
        <v>0</v>
      </c>
      <c r="V75" s="82"/>
      <c r="W75" s="43">
        <f t="shared" si="40"/>
        <v>114.11792750000001</v>
      </c>
      <c r="X75" s="82">
        <f t="shared" si="47"/>
        <v>114.11792749999999</v>
      </c>
      <c r="Y75" s="82">
        <f t="shared" si="47"/>
        <v>49.074258</v>
      </c>
      <c r="Z75" s="82">
        <f t="shared" si="47"/>
        <v>0</v>
      </c>
      <c r="AA75" s="82"/>
      <c r="AB75" s="43">
        <f t="shared" si="42"/>
        <v>163.19218549999999</v>
      </c>
    </row>
    <row r="76" spans="2:28" x14ac:dyDescent="0.3">
      <c r="B76" s="27">
        <f t="shared" si="48"/>
        <v>7</v>
      </c>
      <c r="C76" s="28" t="s">
        <v>6</v>
      </c>
      <c r="D76" s="82">
        <f t="shared" si="43"/>
        <v>0</v>
      </c>
      <c r="E76" s="82">
        <f t="shared" si="43"/>
        <v>0</v>
      </c>
      <c r="F76" s="82">
        <f t="shared" si="43"/>
        <v>0</v>
      </c>
      <c r="G76" s="82"/>
      <c r="H76" s="43">
        <f t="shared" si="34"/>
        <v>0</v>
      </c>
      <c r="I76" s="82">
        <f t="shared" si="44"/>
        <v>0</v>
      </c>
      <c r="J76" s="82">
        <f t="shared" si="44"/>
        <v>0</v>
      </c>
      <c r="K76" s="82">
        <f t="shared" si="44"/>
        <v>0</v>
      </c>
      <c r="L76" s="82"/>
      <c r="M76" s="43">
        <f t="shared" si="36"/>
        <v>0</v>
      </c>
      <c r="N76" s="82">
        <f t="shared" si="45"/>
        <v>0</v>
      </c>
      <c r="O76" s="82">
        <f t="shared" si="45"/>
        <v>0</v>
      </c>
      <c r="P76" s="82">
        <f t="shared" si="45"/>
        <v>0</v>
      </c>
      <c r="Q76" s="82"/>
      <c r="R76" s="43">
        <f t="shared" si="38"/>
        <v>0</v>
      </c>
      <c r="S76" s="82">
        <f t="shared" si="46"/>
        <v>0</v>
      </c>
      <c r="T76" s="82">
        <f t="shared" si="46"/>
        <v>0</v>
      </c>
      <c r="U76" s="82">
        <f t="shared" si="46"/>
        <v>0</v>
      </c>
      <c r="V76" s="82"/>
      <c r="W76" s="43">
        <f t="shared" si="40"/>
        <v>0</v>
      </c>
      <c r="X76" s="82">
        <f t="shared" si="47"/>
        <v>0</v>
      </c>
      <c r="Y76" s="82">
        <f t="shared" si="47"/>
        <v>0</v>
      </c>
      <c r="Z76" s="82">
        <f t="shared" si="47"/>
        <v>0</v>
      </c>
      <c r="AA76" s="82"/>
      <c r="AB76" s="43">
        <f t="shared" si="42"/>
        <v>0</v>
      </c>
    </row>
    <row r="77" spans="2:28" x14ac:dyDescent="0.3">
      <c r="B77" s="27">
        <f t="shared" si="48"/>
        <v>8</v>
      </c>
      <c r="C77" s="28" t="s">
        <v>7</v>
      </c>
      <c r="D77" s="82">
        <f t="shared" si="43"/>
        <v>0</v>
      </c>
      <c r="E77" s="82">
        <f t="shared" si="43"/>
        <v>0</v>
      </c>
      <c r="F77" s="82">
        <f t="shared" si="43"/>
        <v>0</v>
      </c>
      <c r="G77" s="82"/>
      <c r="H77" s="43">
        <f t="shared" si="34"/>
        <v>0</v>
      </c>
      <c r="I77" s="82">
        <f t="shared" si="44"/>
        <v>0</v>
      </c>
      <c r="J77" s="82">
        <f t="shared" si="44"/>
        <v>0</v>
      </c>
      <c r="K77" s="82">
        <f t="shared" si="44"/>
        <v>0</v>
      </c>
      <c r="L77" s="82"/>
      <c r="M77" s="43">
        <f t="shared" si="36"/>
        <v>0</v>
      </c>
      <c r="N77" s="82">
        <f t="shared" si="45"/>
        <v>0</v>
      </c>
      <c r="O77" s="82">
        <f t="shared" si="45"/>
        <v>0</v>
      </c>
      <c r="P77" s="82">
        <f t="shared" si="45"/>
        <v>0</v>
      </c>
      <c r="Q77" s="82"/>
      <c r="R77" s="43">
        <f t="shared" si="38"/>
        <v>0</v>
      </c>
      <c r="S77" s="82">
        <f t="shared" si="46"/>
        <v>0</v>
      </c>
      <c r="T77" s="82">
        <f t="shared" si="46"/>
        <v>0</v>
      </c>
      <c r="U77" s="82">
        <f t="shared" si="46"/>
        <v>0</v>
      </c>
      <c r="V77" s="82"/>
      <c r="W77" s="43">
        <f t="shared" si="40"/>
        <v>0</v>
      </c>
      <c r="X77" s="82">
        <f t="shared" si="47"/>
        <v>0</v>
      </c>
      <c r="Y77" s="82">
        <f t="shared" si="47"/>
        <v>0</v>
      </c>
      <c r="Z77" s="82">
        <f t="shared" si="47"/>
        <v>0</v>
      </c>
      <c r="AA77" s="82"/>
      <c r="AB77" s="43">
        <f t="shared" si="42"/>
        <v>0</v>
      </c>
    </row>
    <row r="78" spans="2:28" x14ac:dyDescent="0.3">
      <c r="B78" s="27">
        <f t="shared" si="48"/>
        <v>9</v>
      </c>
      <c r="C78" s="28" t="s">
        <v>8</v>
      </c>
      <c r="D78" s="82">
        <f t="shared" si="43"/>
        <v>0</v>
      </c>
      <c r="E78" s="82">
        <f t="shared" si="43"/>
        <v>0</v>
      </c>
      <c r="F78" s="82">
        <f t="shared" si="43"/>
        <v>0</v>
      </c>
      <c r="G78" s="82"/>
      <c r="H78" s="43">
        <f t="shared" si="34"/>
        <v>0</v>
      </c>
      <c r="I78" s="82">
        <f t="shared" si="44"/>
        <v>0</v>
      </c>
      <c r="J78" s="82">
        <f t="shared" si="44"/>
        <v>0</v>
      </c>
      <c r="K78" s="82">
        <f t="shared" si="44"/>
        <v>0</v>
      </c>
      <c r="L78" s="82"/>
      <c r="M78" s="43">
        <f t="shared" si="36"/>
        <v>0</v>
      </c>
      <c r="N78" s="82">
        <f t="shared" si="45"/>
        <v>0</v>
      </c>
      <c r="O78" s="82">
        <f t="shared" si="45"/>
        <v>0</v>
      </c>
      <c r="P78" s="82">
        <f t="shared" si="45"/>
        <v>0</v>
      </c>
      <c r="Q78" s="82"/>
      <c r="R78" s="43">
        <f t="shared" si="38"/>
        <v>0</v>
      </c>
      <c r="S78" s="82">
        <f t="shared" si="46"/>
        <v>0</v>
      </c>
      <c r="T78" s="82">
        <f t="shared" si="46"/>
        <v>0</v>
      </c>
      <c r="U78" s="82">
        <f t="shared" si="46"/>
        <v>0</v>
      </c>
      <c r="V78" s="82"/>
      <c r="W78" s="43">
        <f t="shared" si="40"/>
        <v>0</v>
      </c>
      <c r="X78" s="82">
        <f t="shared" si="47"/>
        <v>0</v>
      </c>
      <c r="Y78" s="82">
        <f t="shared" si="47"/>
        <v>0</v>
      </c>
      <c r="Z78" s="82">
        <f t="shared" si="47"/>
        <v>0</v>
      </c>
      <c r="AA78" s="82"/>
      <c r="AB78" s="43">
        <f t="shared" si="42"/>
        <v>0</v>
      </c>
    </row>
    <row r="79" spans="2:28" x14ac:dyDescent="0.3">
      <c r="B79" s="27">
        <f t="shared" si="48"/>
        <v>10</v>
      </c>
      <c r="C79" s="28" t="s">
        <v>9</v>
      </c>
      <c r="D79" s="82">
        <f t="shared" si="43"/>
        <v>0</v>
      </c>
      <c r="E79" s="82">
        <f t="shared" si="43"/>
        <v>0</v>
      </c>
      <c r="F79" s="82">
        <f t="shared" si="43"/>
        <v>0</v>
      </c>
      <c r="G79" s="82"/>
      <c r="H79" s="43">
        <f t="shared" si="34"/>
        <v>0</v>
      </c>
      <c r="I79" s="82">
        <f t="shared" si="44"/>
        <v>0</v>
      </c>
      <c r="J79" s="82">
        <f t="shared" si="44"/>
        <v>0</v>
      </c>
      <c r="K79" s="82">
        <f t="shared" si="44"/>
        <v>0</v>
      </c>
      <c r="L79" s="82"/>
      <c r="M79" s="43">
        <f t="shared" si="36"/>
        <v>0</v>
      </c>
      <c r="N79" s="82">
        <f t="shared" si="45"/>
        <v>0</v>
      </c>
      <c r="O79" s="82">
        <f t="shared" si="45"/>
        <v>0</v>
      </c>
      <c r="P79" s="82">
        <f t="shared" si="45"/>
        <v>0</v>
      </c>
      <c r="Q79" s="82"/>
      <c r="R79" s="43">
        <f t="shared" si="38"/>
        <v>0</v>
      </c>
      <c r="S79" s="82">
        <f t="shared" si="46"/>
        <v>0</v>
      </c>
      <c r="T79" s="82">
        <f t="shared" si="46"/>
        <v>0</v>
      </c>
      <c r="U79" s="82">
        <f t="shared" si="46"/>
        <v>0</v>
      </c>
      <c r="V79" s="82"/>
      <c r="W79" s="43">
        <f t="shared" si="40"/>
        <v>0</v>
      </c>
      <c r="X79" s="82">
        <f t="shared" si="47"/>
        <v>0</v>
      </c>
      <c r="Y79" s="82">
        <f t="shared" si="47"/>
        <v>0</v>
      </c>
      <c r="Z79" s="82">
        <f t="shared" si="47"/>
        <v>0</v>
      </c>
      <c r="AA79" s="82"/>
      <c r="AB79" s="43">
        <f t="shared" si="42"/>
        <v>0</v>
      </c>
    </row>
    <row r="80" spans="2:28" x14ac:dyDescent="0.3">
      <c r="B80" s="27">
        <f t="shared" si="48"/>
        <v>11</v>
      </c>
      <c r="C80" s="28" t="s">
        <v>10</v>
      </c>
      <c r="D80" s="82">
        <f t="shared" si="43"/>
        <v>0</v>
      </c>
      <c r="E80" s="82">
        <f t="shared" si="43"/>
        <v>0</v>
      </c>
      <c r="F80" s="82">
        <f t="shared" si="43"/>
        <v>0</v>
      </c>
      <c r="G80" s="82"/>
      <c r="H80" s="43">
        <f t="shared" si="34"/>
        <v>0</v>
      </c>
      <c r="I80" s="82">
        <f t="shared" si="44"/>
        <v>0</v>
      </c>
      <c r="J80" s="82">
        <f t="shared" si="44"/>
        <v>0</v>
      </c>
      <c r="K80" s="82">
        <f t="shared" si="44"/>
        <v>0</v>
      </c>
      <c r="L80" s="82"/>
      <c r="M80" s="43">
        <f t="shared" si="36"/>
        <v>0</v>
      </c>
      <c r="N80" s="82">
        <f t="shared" si="45"/>
        <v>0</v>
      </c>
      <c r="O80" s="82">
        <f t="shared" si="45"/>
        <v>0</v>
      </c>
      <c r="P80" s="82">
        <f t="shared" si="45"/>
        <v>0</v>
      </c>
      <c r="Q80" s="82"/>
      <c r="R80" s="43">
        <f t="shared" si="38"/>
        <v>0</v>
      </c>
      <c r="S80" s="82">
        <f t="shared" si="46"/>
        <v>0</v>
      </c>
      <c r="T80" s="82">
        <f t="shared" si="46"/>
        <v>0</v>
      </c>
      <c r="U80" s="82">
        <f t="shared" si="46"/>
        <v>0</v>
      </c>
      <c r="V80" s="82"/>
      <c r="W80" s="43">
        <f t="shared" si="40"/>
        <v>0</v>
      </c>
      <c r="X80" s="82">
        <f t="shared" si="47"/>
        <v>0</v>
      </c>
      <c r="Y80" s="82">
        <f t="shared" si="47"/>
        <v>0</v>
      </c>
      <c r="Z80" s="82">
        <f t="shared" si="47"/>
        <v>0</v>
      </c>
      <c r="AA80" s="82"/>
      <c r="AB80" s="43">
        <f t="shared" si="42"/>
        <v>0</v>
      </c>
    </row>
    <row r="81" spans="2:28" x14ac:dyDescent="0.3">
      <c r="B81" s="27">
        <f t="shared" si="48"/>
        <v>12</v>
      </c>
      <c r="C81" s="28" t="s">
        <v>11</v>
      </c>
      <c r="D81" s="82">
        <f t="shared" si="43"/>
        <v>0</v>
      </c>
      <c r="E81" s="82">
        <f t="shared" si="43"/>
        <v>0</v>
      </c>
      <c r="F81" s="82">
        <f t="shared" si="43"/>
        <v>0</v>
      </c>
      <c r="G81" s="82"/>
      <c r="H81" s="43">
        <f t="shared" si="34"/>
        <v>0</v>
      </c>
      <c r="I81" s="82">
        <f t="shared" si="44"/>
        <v>0</v>
      </c>
      <c r="J81" s="82">
        <f t="shared" si="44"/>
        <v>0</v>
      </c>
      <c r="K81" s="82">
        <f t="shared" si="44"/>
        <v>0</v>
      </c>
      <c r="L81" s="82"/>
      <c r="M81" s="43">
        <f t="shared" si="36"/>
        <v>0</v>
      </c>
      <c r="N81" s="82">
        <f t="shared" si="45"/>
        <v>0</v>
      </c>
      <c r="O81" s="82">
        <f t="shared" si="45"/>
        <v>0</v>
      </c>
      <c r="P81" s="82">
        <f t="shared" si="45"/>
        <v>0</v>
      </c>
      <c r="Q81" s="82"/>
      <c r="R81" s="43">
        <f t="shared" si="38"/>
        <v>0</v>
      </c>
      <c r="S81" s="82">
        <f t="shared" si="46"/>
        <v>0</v>
      </c>
      <c r="T81" s="82">
        <f t="shared" si="46"/>
        <v>0</v>
      </c>
      <c r="U81" s="82">
        <f t="shared" si="46"/>
        <v>0</v>
      </c>
      <c r="V81" s="82"/>
      <c r="W81" s="43">
        <f t="shared" si="40"/>
        <v>0</v>
      </c>
      <c r="X81" s="82">
        <f t="shared" si="47"/>
        <v>0</v>
      </c>
      <c r="Y81" s="82">
        <f t="shared" si="47"/>
        <v>0</v>
      </c>
      <c r="Z81" s="82">
        <f t="shared" si="47"/>
        <v>0</v>
      </c>
      <c r="AA81" s="82"/>
      <c r="AB81" s="43">
        <f t="shared" si="42"/>
        <v>0</v>
      </c>
    </row>
    <row r="82" spans="2:28" x14ac:dyDescent="0.3">
      <c r="B82" s="27">
        <f t="shared" si="48"/>
        <v>13</v>
      </c>
      <c r="C82" s="28" t="s">
        <v>12</v>
      </c>
      <c r="D82" s="82">
        <f t="shared" si="43"/>
        <v>0</v>
      </c>
      <c r="E82" s="82">
        <f t="shared" si="43"/>
        <v>0</v>
      </c>
      <c r="F82" s="82">
        <f t="shared" si="43"/>
        <v>0</v>
      </c>
      <c r="G82" s="82"/>
      <c r="H82" s="43">
        <f t="shared" si="34"/>
        <v>0</v>
      </c>
      <c r="I82" s="82">
        <f t="shared" si="44"/>
        <v>0</v>
      </c>
      <c r="J82" s="82">
        <f t="shared" si="44"/>
        <v>0</v>
      </c>
      <c r="K82" s="82">
        <f t="shared" si="44"/>
        <v>0</v>
      </c>
      <c r="L82" s="82"/>
      <c r="M82" s="43">
        <f t="shared" si="36"/>
        <v>0</v>
      </c>
      <c r="N82" s="82">
        <f t="shared" si="45"/>
        <v>0</v>
      </c>
      <c r="O82" s="82">
        <f t="shared" si="45"/>
        <v>0</v>
      </c>
      <c r="P82" s="82">
        <f t="shared" si="45"/>
        <v>0</v>
      </c>
      <c r="Q82" s="82"/>
      <c r="R82" s="43">
        <f t="shared" si="38"/>
        <v>0</v>
      </c>
      <c r="S82" s="82">
        <f t="shared" si="46"/>
        <v>0</v>
      </c>
      <c r="T82" s="82">
        <f t="shared" si="46"/>
        <v>0</v>
      </c>
      <c r="U82" s="82">
        <f t="shared" si="46"/>
        <v>0</v>
      </c>
      <c r="V82" s="82"/>
      <c r="W82" s="43">
        <f t="shared" si="40"/>
        <v>0</v>
      </c>
      <c r="X82" s="82">
        <f t="shared" si="47"/>
        <v>0</v>
      </c>
      <c r="Y82" s="82">
        <f t="shared" si="47"/>
        <v>0</v>
      </c>
      <c r="Z82" s="82">
        <f t="shared" si="47"/>
        <v>0</v>
      </c>
      <c r="AA82" s="82"/>
      <c r="AB82" s="43">
        <f t="shared" si="42"/>
        <v>0</v>
      </c>
    </row>
    <row r="83" spans="2:28" x14ac:dyDescent="0.3">
      <c r="B83" s="27">
        <f t="shared" si="48"/>
        <v>14</v>
      </c>
      <c r="C83" s="28" t="s">
        <v>13</v>
      </c>
      <c r="D83" s="82">
        <f t="shared" si="43"/>
        <v>0</v>
      </c>
      <c r="E83" s="82">
        <f t="shared" si="43"/>
        <v>0</v>
      </c>
      <c r="F83" s="82">
        <f t="shared" si="43"/>
        <v>0</v>
      </c>
      <c r="G83" s="82"/>
      <c r="H83" s="43">
        <f t="shared" si="34"/>
        <v>0</v>
      </c>
      <c r="I83" s="82">
        <f t="shared" si="44"/>
        <v>0</v>
      </c>
      <c r="J83" s="82">
        <f t="shared" si="44"/>
        <v>0</v>
      </c>
      <c r="K83" s="82">
        <f t="shared" si="44"/>
        <v>0</v>
      </c>
      <c r="L83" s="82"/>
      <c r="M83" s="43">
        <f t="shared" si="36"/>
        <v>0</v>
      </c>
      <c r="N83" s="82">
        <f t="shared" si="45"/>
        <v>0</v>
      </c>
      <c r="O83" s="82">
        <f t="shared" si="45"/>
        <v>0</v>
      </c>
      <c r="P83" s="82">
        <f t="shared" si="45"/>
        <v>0</v>
      </c>
      <c r="Q83" s="82"/>
      <c r="R83" s="43">
        <f t="shared" si="38"/>
        <v>0</v>
      </c>
      <c r="S83" s="82">
        <f t="shared" si="46"/>
        <v>0</v>
      </c>
      <c r="T83" s="82">
        <f t="shared" si="46"/>
        <v>0</v>
      </c>
      <c r="U83" s="82">
        <f t="shared" si="46"/>
        <v>0</v>
      </c>
      <c r="V83" s="82"/>
      <c r="W83" s="43">
        <f t="shared" si="40"/>
        <v>0</v>
      </c>
      <c r="X83" s="82">
        <f t="shared" si="47"/>
        <v>0</v>
      </c>
      <c r="Y83" s="82">
        <f t="shared" si="47"/>
        <v>0</v>
      </c>
      <c r="Z83" s="82">
        <f t="shared" si="47"/>
        <v>0</v>
      </c>
      <c r="AA83" s="82"/>
      <c r="AB83" s="43">
        <f t="shared" si="42"/>
        <v>0</v>
      </c>
    </row>
    <row r="84" spans="2:28" x14ac:dyDescent="0.3">
      <c r="B84" s="27">
        <f t="shared" si="48"/>
        <v>15</v>
      </c>
      <c r="C84" s="28" t="s">
        <v>14</v>
      </c>
      <c r="D84" s="82">
        <f t="shared" si="43"/>
        <v>0</v>
      </c>
      <c r="E84" s="82">
        <f t="shared" si="43"/>
        <v>0</v>
      </c>
      <c r="F84" s="82">
        <f t="shared" si="43"/>
        <v>0</v>
      </c>
      <c r="G84" s="82"/>
      <c r="H84" s="43">
        <f t="shared" si="34"/>
        <v>0</v>
      </c>
      <c r="I84" s="82">
        <f t="shared" si="44"/>
        <v>0</v>
      </c>
      <c r="J84" s="82">
        <f t="shared" si="44"/>
        <v>0</v>
      </c>
      <c r="K84" s="82">
        <f t="shared" si="44"/>
        <v>0</v>
      </c>
      <c r="L84" s="82"/>
      <c r="M84" s="43">
        <f t="shared" si="36"/>
        <v>0</v>
      </c>
      <c r="N84" s="82">
        <f t="shared" si="45"/>
        <v>0</v>
      </c>
      <c r="O84" s="82">
        <f t="shared" si="45"/>
        <v>0</v>
      </c>
      <c r="P84" s="82">
        <f t="shared" si="45"/>
        <v>0</v>
      </c>
      <c r="Q84" s="82"/>
      <c r="R84" s="43">
        <f t="shared" si="38"/>
        <v>0</v>
      </c>
      <c r="S84" s="82">
        <f t="shared" si="46"/>
        <v>0</v>
      </c>
      <c r="T84" s="82">
        <f t="shared" si="46"/>
        <v>0</v>
      </c>
      <c r="U84" s="82">
        <f t="shared" si="46"/>
        <v>0</v>
      </c>
      <c r="V84" s="82"/>
      <c r="W84" s="43">
        <f t="shared" si="40"/>
        <v>0</v>
      </c>
      <c r="X84" s="82">
        <f t="shared" si="47"/>
        <v>0</v>
      </c>
      <c r="Y84" s="82">
        <f t="shared" si="47"/>
        <v>0</v>
      </c>
      <c r="Z84" s="82">
        <f t="shared" si="47"/>
        <v>0</v>
      </c>
      <c r="AA84" s="82"/>
      <c r="AB84" s="43">
        <f t="shared" si="42"/>
        <v>0</v>
      </c>
    </row>
    <row r="85" spans="2:28" x14ac:dyDescent="0.3">
      <c r="B85" s="27">
        <f t="shared" si="48"/>
        <v>16</v>
      </c>
      <c r="C85" s="28" t="s">
        <v>15</v>
      </c>
      <c r="D85" s="82">
        <f t="shared" si="43"/>
        <v>0</v>
      </c>
      <c r="E85" s="82">
        <f t="shared" si="43"/>
        <v>0</v>
      </c>
      <c r="F85" s="82">
        <f t="shared" si="43"/>
        <v>0</v>
      </c>
      <c r="G85" s="82"/>
      <c r="H85" s="43">
        <f t="shared" si="34"/>
        <v>0</v>
      </c>
      <c r="I85" s="82">
        <f t="shared" si="44"/>
        <v>0</v>
      </c>
      <c r="J85" s="82">
        <f t="shared" si="44"/>
        <v>0</v>
      </c>
      <c r="K85" s="82">
        <f t="shared" si="44"/>
        <v>0</v>
      </c>
      <c r="L85" s="82"/>
      <c r="M85" s="43">
        <f t="shared" si="36"/>
        <v>0</v>
      </c>
      <c r="N85" s="82">
        <f t="shared" si="45"/>
        <v>0</v>
      </c>
      <c r="O85" s="82">
        <f t="shared" si="45"/>
        <v>0</v>
      </c>
      <c r="P85" s="82">
        <f t="shared" si="45"/>
        <v>0</v>
      </c>
      <c r="Q85" s="82"/>
      <c r="R85" s="43">
        <f t="shared" si="38"/>
        <v>0</v>
      </c>
      <c r="S85" s="82">
        <f t="shared" si="46"/>
        <v>0</v>
      </c>
      <c r="T85" s="82">
        <f t="shared" si="46"/>
        <v>0</v>
      </c>
      <c r="U85" s="82">
        <f t="shared" si="46"/>
        <v>0</v>
      </c>
      <c r="V85" s="82"/>
      <c r="W85" s="43">
        <f t="shared" si="40"/>
        <v>0</v>
      </c>
      <c r="X85" s="82">
        <f t="shared" si="47"/>
        <v>0</v>
      </c>
      <c r="Y85" s="82">
        <f t="shared" si="47"/>
        <v>0</v>
      </c>
      <c r="Z85" s="82">
        <f t="shared" si="47"/>
        <v>0</v>
      </c>
      <c r="AA85" s="82"/>
      <c r="AB85" s="43">
        <f t="shared" si="42"/>
        <v>0</v>
      </c>
    </row>
    <row r="86" spans="2:28" x14ac:dyDescent="0.3">
      <c r="B86" s="27">
        <f t="shared" si="48"/>
        <v>17</v>
      </c>
      <c r="C86" s="28" t="s">
        <v>16</v>
      </c>
      <c r="D86" s="82">
        <f t="shared" si="43"/>
        <v>0</v>
      </c>
      <c r="E86" s="82">
        <f t="shared" si="43"/>
        <v>0</v>
      </c>
      <c r="F86" s="82">
        <f t="shared" si="43"/>
        <v>0</v>
      </c>
      <c r="G86" s="82"/>
      <c r="H86" s="43">
        <f t="shared" si="34"/>
        <v>0</v>
      </c>
      <c r="I86" s="82">
        <f t="shared" si="44"/>
        <v>0</v>
      </c>
      <c r="J86" s="82">
        <f t="shared" si="44"/>
        <v>0</v>
      </c>
      <c r="K86" s="82">
        <f t="shared" si="44"/>
        <v>0</v>
      </c>
      <c r="L86" s="82"/>
      <c r="M86" s="43">
        <f t="shared" si="36"/>
        <v>0</v>
      </c>
      <c r="N86" s="82">
        <f t="shared" si="45"/>
        <v>0</v>
      </c>
      <c r="O86" s="82">
        <f t="shared" si="45"/>
        <v>0</v>
      </c>
      <c r="P86" s="82">
        <f t="shared" si="45"/>
        <v>0</v>
      </c>
      <c r="Q86" s="82"/>
      <c r="R86" s="43">
        <f t="shared" si="38"/>
        <v>0</v>
      </c>
      <c r="S86" s="82">
        <f t="shared" si="46"/>
        <v>0</v>
      </c>
      <c r="T86" s="82">
        <f t="shared" si="46"/>
        <v>0</v>
      </c>
      <c r="U86" s="82">
        <f t="shared" si="46"/>
        <v>0</v>
      </c>
      <c r="V86" s="82"/>
      <c r="W86" s="43">
        <f t="shared" si="40"/>
        <v>0</v>
      </c>
      <c r="X86" s="82">
        <f t="shared" si="47"/>
        <v>0</v>
      </c>
      <c r="Y86" s="82">
        <f t="shared" si="47"/>
        <v>0</v>
      </c>
      <c r="Z86" s="82">
        <f t="shared" si="47"/>
        <v>0</v>
      </c>
      <c r="AA86" s="82"/>
      <c r="AB86" s="43">
        <f t="shared" si="42"/>
        <v>0</v>
      </c>
    </row>
    <row r="87" spans="2:28" ht="16" x14ac:dyDescent="0.3">
      <c r="B87" s="34"/>
      <c r="C87" s="35" t="s">
        <v>17</v>
      </c>
      <c r="D87" s="35">
        <f>SUM(D70:D86)</f>
        <v>0</v>
      </c>
      <c r="E87" s="35">
        <f t="shared" ref="E87:AB87" si="49">SUM(E70:E86)</f>
        <v>13.867749999999999</v>
      </c>
      <c r="F87" s="35">
        <f t="shared" si="49"/>
        <v>0</v>
      </c>
      <c r="G87" s="35">
        <f t="shared" si="49"/>
        <v>0</v>
      </c>
      <c r="H87" s="35">
        <f t="shared" si="49"/>
        <v>13.867749999999999</v>
      </c>
      <c r="I87" s="35">
        <f t="shared" si="49"/>
        <v>13.867749999999999</v>
      </c>
      <c r="J87" s="35">
        <f t="shared" si="49"/>
        <v>31.358357166666671</v>
      </c>
      <c r="K87" s="35">
        <f t="shared" si="49"/>
        <v>0</v>
      </c>
      <c r="L87" s="35">
        <f t="shared" si="49"/>
        <v>0</v>
      </c>
      <c r="M87" s="35">
        <f t="shared" si="49"/>
        <v>45.226107166666672</v>
      </c>
      <c r="N87" s="35">
        <f t="shared" si="49"/>
        <v>45.226107166666665</v>
      </c>
      <c r="O87" s="35">
        <f t="shared" si="49"/>
        <v>35.956922666666664</v>
      </c>
      <c r="P87" s="35">
        <f t="shared" si="49"/>
        <v>0</v>
      </c>
      <c r="Q87" s="35">
        <f t="shared" si="49"/>
        <v>0</v>
      </c>
      <c r="R87" s="35">
        <f t="shared" si="49"/>
        <v>81.183029833333336</v>
      </c>
      <c r="S87" s="35">
        <f t="shared" si="49"/>
        <v>81.183029833333336</v>
      </c>
      <c r="T87" s="35">
        <f t="shared" si="49"/>
        <v>32.934897666666664</v>
      </c>
      <c r="U87" s="35">
        <f t="shared" si="49"/>
        <v>0</v>
      </c>
      <c r="V87" s="35">
        <f t="shared" si="49"/>
        <v>0</v>
      </c>
      <c r="W87" s="35">
        <f t="shared" si="49"/>
        <v>114.11792750000001</v>
      </c>
      <c r="X87" s="35">
        <f t="shared" si="49"/>
        <v>114.11792749999999</v>
      </c>
      <c r="Y87" s="35">
        <f t="shared" si="49"/>
        <v>49.074258</v>
      </c>
      <c r="Z87" s="35">
        <f t="shared" si="49"/>
        <v>0</v>
      </c>
      <c r="AA87" s="35">
        <f t="shared" si="49"/>
        <v>0</v>
      </c>
      <c r="AB87" s="35">
        <f t="shared" si="49"/>
        <v>163.19218549999999</v>
      </c>
    </row>
    <row r="88" spans="2:28" x14ac:dyDescent="0.3">
      <c r="B88" s="60"/>
      <c r="C88" s="83"/>
      <c r="D88" s="83"/>
      <c r="E88" s="83"/>
      <c r="F88" s="83"/>
      <c r="G88" s="83"/>
      <c r="H88" s="83"/>
      <c r="I88" s="83"/>
      <c r="J88" s="83"/>
      <c r="K88" s="83"/>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88"/>
  <sheetViews>
    <sheetView showGridLines="0" view="pageBreakPreview" topLeftCell="A26" zoomScale="70" zoomScaleNormal="68" zoomScaleSheetLayoutView="70" workbookViewId="0">
      <selection activeCell="E51" sqref="E51"/>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s">
        <v>104</v>
      </c>
      <c r="Q4" s="63"/>
      <c r="R4" s="62"/>
      <c r="S4" s="62"/>
      <c r="T4" s="62"/>
      <c r="U4" s="62"/>
      <c r="V4" s="62"/>
      <c r="W4" s="62"/>
      <c r="X4" s="62"/>
      <c r="Y4" s="62"/>
      <c r="Z4" s="62"/>
      <c r="AA4" s="62"/>
      <c r="AB4" s="62"/>
      <c r="AC4" s="62"/>
    </row>
    <row r="5" spans="1:29" x14ac:dyDescent="0.3">
      <c r="B5" s="19"/>
      <c r="N5" s="64"/>
      <c r="O5" s="64"/>
      <c r="P5" s="7" t="s">
        <v>124</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132" t="s">
        <v>31</v>
      </c>
      <c r="E14" s="132" t="s">
        <v>32</v>
      </c>
      <c r="F14" s="132" t="s">
        <v>33</v>
      </c>
      <c r="G14" s="132" t="s">
        <v>34</v>
      </c>
      <c r="H14" s="132" t="s">
        <v>35</v>
      </c>
      <c r="I14" s="131" t="s">
        <v>31</v>
      </c>
      <c r="J14" s="131" t="s">
        <v>32</v>
      </c>
      <c r="K14" s="131" t="s">
        <v>33</v>
      </c>
      <c r="L14" s="132" t="s">
        <v>34</v>
      </c>
      <c r="M14" s="131" t="s">
        <v>35</v>
      </c>
      <c r="N14" s="131" t="s">
        <v>31</v>
      </c>
      <c r="O14" s="131" t="s">
        <v>32</v>
      </c>
      <c r="P14" s="131" t="s">
        <v>33</v>
      </c>
      <c r="Q14" s="132" t="s">
        <v>34</v>
      </c>
      <c r="R14" s="131" t="s">
        <v>35</v>
      </c>
      <c r="S14" s="131" t="s">
        <v>31</v>
      </c>
      <c r="T14" s="131" t="s">
        <v>32</v>
      </c>
      <c r="U14" s="131" t="s">
        <v>33</v>
      </c>
      <c r="V14" s="132" t="s">
        <v>34</v>
      </c>
      <c r="W14" s="131" t="s">
        <v>35</v>
      </c>
      <c r="X14" s="131" t="s">
        <v>31</v>
      </c>
      <c r="Y14" s="131" t="s">
        <v>32</v>
      </c>
      <c r="Z14" s="131" t="s">
        <v>33</v>
      </c>
      <c r="AA14" s="132" t="s">
        <v>34</v>
      </c>
      <c r="AB14" s="131"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66">
        <v>0</v>
      </c>
      <c r="F16" s="66">
        <v>0</v>
      </c>
      <c r="G16" s="67"/>
      <c r="H16" s="29">
        <f t="shared" ref="H16:H32" si="0">D16+E16-F16-G16</f>
        <v>0</v>
      </c>
      <c r="I16" s="30">
        <f t="shared" ref="I16:I32" si="1">H16</f>
        <v>0</v>
      </c>
      <c r="J16" s="66">
        <v>0</v>
      </c>
      <c r="K16" s="66">
        <v>0</v>
      </c>
      <c r="L16" s="67"/>
      <c r="M16" s="30">
        <f t="shared" ref="M16:M32" si="2">I16+J16-K16-L16</f>
        <v>0</v>
      </c>
      <c r="N16" s="68">
        <f t="shared" ref="N16:N32" si="3">M16</f>
        <v>0</v>
      </c>
      <c r="O16" s="66">
        <v>0</v>
      </c>
      <c r="P16" s="66">
        <v>0</v>
      </c>
      <c r="Q16" s="67"/>
      <c r="R16" s="69">
        <f t="shared" ref="R16:R32" si="4">N16+O16-P16-Q16</f>
        <v>0</v>
      </c>
      <c r="S16" s="69">
        <f t="shared" ref="S16:S32" si="5">R16</f>
        <v>0</v>
      </c>
      <c r="T16" s="66">
        <v>0</v>
      </c>
      <c r="U16" s="66">
        <v>0</v>
      </c>
      <c r="V16" s="67"/>
      <c r="W16" s="69">
        <f t="shared" ref="W16:W32" si="6">S16+T16-U16-V16</f>
        <v>0</v>
      </c>
      <c r="X16" s="69">
        <f t="shared" ref="X16:X32" si="7">W16</f>
        <v>0</v>
      </c>
      <c r="Y16" s="70">
        <v>0</v>
      </c>
      <c r="Z16" s="70">
        <v>0</v>
      </c>
      <c r="AA16" s="67"/>
      <c r="AB16" s="69">
        <f t="shared" ref="AB16:AB32" si="8">X16+Y16-Z16-AA16</f>
        <v>0</v>
      </c>
    </row>
    <row r="17" spans="2:28" s="16" customFormat="1" x14ac:dyDescent="0.3">
      <c r="B17" s="27">
        <f t="shared" ref="B17:B32" si="9">B16+1</f>
        <v>2</v>
      </c>
      <c r="C17" s="28" t="s">
        <v>1</v>
      </c>
      <c r="D17" s="66">
        <v>0</v>
      </c>
      <c r="E17" s="66">
        <v>0</v>
      </c>
      <c r="F17" s="66">
        <v>0</v>
      </c>
      <c r="G17" s="67"/>
      <c r="H17" s="29">
        <f t="shared" si="0"/>
        <v>0</v>
      </c>
      <c r="I17" s="30">
        <f t="shared" si="1"/>
        <v>0</v>
      </c>
      <c r="J17" s="66">
        <v>0</v>
      </c>
      <c r="K17" s="66">
        <v>0</v>
      </c>
      <c r="L17" s="67"/>
      <c r="M17" s="30">
        <f t="shared" si="2"/>
        <v>0</v>
      </c>
      <c r="N17" s="68">
        <f t="shared" si="3"/>
        <v>0</v>
      </c>
      <c r="O17" s="66">
        <v>0</v>
      </c>
      <c r="P17" s="66">
        <v>0</v>
      </c>
      <c r="Q17" s="67"/>
      <c r="R17" s="69">
        <f t="shared" si="4"/>
        <v>0</v>
      </c>
      <c r="S17" s="69">
        <f t="shared" si="5"/>
        <v>0</v>
      </c>
      <c r="T17" s="66">
        <v>0</v>
      </c>
      <c r="U17" s="66">
        <v>0</v>
      </c>
      <c r="V17" s="67"/>
      <c r="W17" s="69">
        <f t="shared" si="6"/>
        <v>0</v>
      </c>
      <c r="X17" s="69">
        <f t="shared" si="7"/>
        <v>0</v>
      </c>
      <c r="Y17" s="70">
        <v>0</v>
      </c>
      <c r="Z17" s="70">
        <v>0</v>
      </c>
      <c r="AA17" s="67"/>
      <c r="AB17" s="69">
        <f t="shared" si="8"/>
        <v>0</v>
      </c>
    </row>
    <row r="18" spans="2:28" x14ac:dyDescent="0.3">
      <c r="B18" s="27">
        <f t="shared" si="9"/>
        <v>3</v>
      </c>
      <c r="C18" s="28" t="s">
        <v>2</v>
      </c>
      <c r="D18" s="71">
        <v>0</v>
      </c>
      <c r="E18" s="71">
        <v>0</v>
      </c>
      <c r="F18" s="71">
        <v>0</v>
      </c>
      <c r="G18" s="72"/>
      <c r="H18" s="29">
        <f t="shared" si="0"/>
        <v>0</v>
      </c>
      <c r="I18" s="30">
        <f t="shared" si="1"/>
        <v>0</v>
      </c>
      <c r="J18" s="71">
        <v>0</v>
      </c>
      <c r="K18" s="71">
        <v>0</v>
      </c>
      <c r="L18" s="72"/>
      <c r="M18" s="30">
        <f t="shared" si="2"/>
        <v>0</v>
      </c>
      <c r="N18" s="68">
        <f t="shared" si="3"/>
        <v>0</v>
      </c>
      <c r="O18" s="71">
        <v>0</v>
      </c>
      <c r="P18" s="71">
        <v>0</v>
      </c>
      <c r="Q18" s="72"/>
      <c r="R18" s="69">
        <f t="shared" si="4"/>
        <v>0</v>
      </c>
      <c r="S18" s="69">
        <f t="shared" si="5"/>
        <v>0</v>
      </c>
      <c r="T18" s="71">
        <v>0</v>
      </c>
      <c r="U18" s="71">
        <v>0</v>
      </c>
      <c r="V18" s="72"/>
      <c r="W18" s="69">
        <f t="shared" si="6"/>
        <v>0</v>
      </c>
      <c r="X18" s="69">
        <f t="shared" si="7"/>
        <v>0</v>
      </c>
      <c r="Y18" s="73">
        <v>0</v>
      </c>
      <c r="Z18" s="73">
        <v>0</v>
      </c>
      <c r="AA18" s="72"/>
      <c r="AB18" s="69">
        <f t="shared" si="8"/>
        <v>0</v>
      </c>
    </row>
    <row r="19" spans="2:28" x14ac:dyDescent="0.3">
      <c r="B19" s="27">
        <f t="shared" si="9"/>
        <v>4</v>
      </c>
      <c r="C19" s="28" t="s">
        <v>3</v>
      </c>
      <c r="D19" s="66">
        <v>0</v>
      </c>
      <c r="E19" s="66">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66">
        <v>0</v>
      </c>
      <c r="F20" s="66">
        <v>0</v>
      </c>
      <c r="G20" s="67"/>
      <c r="H20" s="29">
        <f t="shared" si="0"/>
        <v>0</v>
      </c>
      <c r="I20" s="30">
        <f t="shared" si="1"/>
        <v>0</v>
      </c>
      <c r="J20" s="66">
        <v>0</v>
      </c>
      <c r="K20" s="66">
        <v>0</v>
      </c>
      <c r="L20" s="67"/>
      <c r="M20" s="30">
        <f t="shared" si="2"/>
        <v>0</v>
      </c>
      <c r="N20" s="68">
        <f t="shared" si="3"/>
        <v>0</v>
      </c>
      <c r="O20" s="66">
        <v>0</v>
      </c>
      <c r="P20" s="66">
        <v>0</v>
      </c>
      <c r="Q20" s="67"/>
      <c r="R20" s="69">
        <f t="shared" si="4"/>
        <v>0</v>
      </c>
      <c r="S20" s="69">
        <f t="shared" si="5"/>
        <v>0</v>
      </c>
      <c r="T20" s="66">
        <v>0</v>
      </c>
      <c r="U20" s="66">
        <v>0</v>
      </c>
      <c r="V20" s="67"/>
      <c r="W20" s="69">
        <f t="shared" si="6"/>
        <v>0</v>
      </c>
      <c r="X20" s="69">
        <f t="shared" si="7"/>
        <v>0</v>
      </c>
      <c r="Y20" s="70">
        <v>0</v>
      </c>
      <c r="Z20" s="70">
        <v>0</v>
      </c>
      <c r="AA20" s="67"/>
      <c r="AB20" s="69">
        <f t="shared" si="8"/>
        <v>0</v>
      </c>
    </row>
    <row r="21" spans="2:28" x14ac:dyDescent="0.3">
      <c r="B21" s="27">
        <f t="shared" si="9"/>
        <v>6</v>
      </c>
      <c r="C21" s="28" t="s">
        <v>5</v>
      </c>
      <c r="D21" s="66">
        <v>0</v>
      </c>
      <c r="E21" s="66">
        <v>6.8415666666666661</v>
      </c>
      <c r="F21" s="66">
        <v>0</v>
      </c>
      <c r="G21" s="67"/>
      <c r="H21" s="29">
        <f t="shared" si="0"/>
        <v>6.8415666666666661</v>
      </c>
      <c r="I21" s="30">
        <f t="shared" si="1"/>
        <v>6.8415666666666661</v>
      </c>
      <c r="J21" s="66">
        <v>0</v>
      </c>
      <c r="K21" s="66">
        <v>0</v>
      </c>
      <c r="L21" s="67"/>
      <c r="M21" s="30">
        <f t="shared" si="2"/>
        <v>6.8415666666666661</v>
      </c>
      <c r="N21" s="68">
        <f t="shared" si="3"/>
        <v>6.8415666666666661</v>
      </c>
      <c r="O21" s="66">
        <v>0</v>
      </c>
      <c r="P21" s="66">
        <v>0</v>
      </c>
      <c r="Q21" s="67"/>
      <c r="R21" s="69">
        <f t="shared" si="4"/>
        <v>6.8415666666666661</v>
      </c>
      <c r="S21" s="69">
        <f t="shared" si="5"/>
        <v>6.8415666666666661</v>
      </c>
      <c r="T21" s="66">
        <v>5.5533333333333328</v>
      </c>
      <c r="U21" s="66">
        <v>0</v>
      </c>
      <c r="V21" s="67"/>
      <c r="W21" s="69">
        <f t="shared" si="6"/>
        <v>12.3949</v>
      </c>
      <c r="X21" s="69">
        <f t="shared" si="7"/>
        <v>12.3949</v>
      </c>
      <c r="Y21" s="70">
        <v>0</v>
      </c>
      <c r="Z21" s="70">
        <v>0</v>
      </c>
      <c r="AA21" s="67"/>
      <c r="AB21" s="69">
        <f t="shared" si="8"/>
        <v>12.3949</v>
      </c>
    </row>
    <row r="22" spans="2:28" x14ac:dyDescent="0.3">
      <c r="B22" s="27">
        <f t="shared" si="9"/>
        <v>7</v>
      </c>
      <c r="C22" s="28" t="s">
        <v>6</v>
      </c>
      <c r="D22" s="66">
        <v>0</v>
      </c>
      <c r="E22" s="66">
        <v>0</v>
      </c>
      <c r="F22" s="66">
        <v>0</v>
      </c>
      <c r="G22" s="74"/>
      <c r="H22" s="29">
        <f t="shared" si="0"/>
        <v>0</v>
      </c>
      <c r="I22" s="30">
        <f t="shared" si="1"/>
        <v>0</v>
      </c>
      <c r="J22" s="66">
        <v>0</v>
      </c>
      <c r="K22" s="66">
        <v>0</v>
      </c>
      <c r="L22" s="74"/>
      <c r="M22" s="30">
        <f t="shared" si="2"/>
        <v>0</v>
      </c>
      <c r="N22" s="68">
        <f t="shared" si="3"/>
        <v>0</v>
      </c>
      <c r="O22" s="66">
        <v>0</v>
      </c>
      <c r="P22" s="66">
        <v>0</v>
      </c>
      <c r="Q22" s="74"/>
      <c r="R22" s="69">
        <f t="shared" si="4"/>
        <v>0</v>
      </c>
      <c r="S22" s="69">
        <f t="shared" si="5"/>
        <v>0</v>
      </c>
      <c r="T22" s="66">
        <v>0</v>
      </c>
      <c r="U22" s="66">
        <v>0</v>
      </c>
      <c r="V22" s="74"/>
      <c r="W22" s="69">
        <f t="shared" si="6"/>
        <v>0</v>
      </c>
      <c r="X22" s="69">
        <f t="shared" si="7"/>
        <v>0</v>
      </c>
      <c r="Y22" s="70">
        <v>0</v>
      </c>
      <c r="Z22" s="70">
        <v>0</v>
      </c>
      <c r="AA22" s="74"/>
      <c r="AB22" s="69">
        <f t="shared" si="8"/>
        <v>0</v>
      </c>
    </row>
    <row r="23" spans="2:28" x14ac:dyDescent="0.3">
      <c r="B23" s="27">
        <f t="shared" si="9"/>
        <v>8</v>
      </c>
      <c r="C23" s="28" t="s">
        <v>7</v>
      </c>
      <c r="D23" s="66">
        <v>0</v>
      </c>
      <c r="E23" s="66">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66">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66">
        <v>0</v>
      </c>
      <c r="F25" s="66">
        <v>0</v>
      </c>
      <c r="G25" s="74"/>
      <c r="H25" s="29">
        <f t="shared" si="0"/>
        <v>0</v>
      </c>
      <c r="I25" s="30">
        <f t="shared" si="1"/>
        <v>0</v>
      </c>
      <c r="J25" s="66">
        <v>0</v>
      </c>
      <c r="K25" s="66">
        <v>0</v>
      </c>
      <c r="L25" s="74"/>
      <c r="M25" s="30">
        <f t="shared" si="2"/>
        <v>0</v>
      </c>
      <c r="N25" s="68">
        <f t="shared" si="3"/>
        <v>0</v>
      </c>
      <c r="O25" s="66">
        <v>0</v>
      </c>
      <c r="P25" s="66">
        <v>0</v>
      </c>
      <c r="Q25" s="74"/>
      <c r="R25" s="69">
        <f t="shared" si="4"/>
        <v>0</v>
      </c>
      <c r="S25" s="69">
        <f t="shared" si="5"/>
        <v>0</v>
      </c>
      <c r="T25" s="66">
        <v>0</v>
      </c>
      <c r="U25" s="66">
        <v>0</v>
      </c>
      <c r="V25" s="74"/>
      <c r="W25" s="69">
        <f t="shared" si="6"/>
        <v>0</v>
      </c>
      <c r="X25" s="69">
        <f t="shared" si="7"/>
        <v>0</v>
      </c>
      <c r="Y25" s="70">
        <v>0</v>
      </c>
      <c r="Z25" s="70">
        <v>0</v>
      </c>
      <c r="AA25" s="74"/>
      <c r="AB25" s="69">
        <f t="shared" si="8"/>
        <v>0</v>
      </c>
    </row>
    <row r="26" spans="2:28" x14ac:dyDescent="0.3">
      <c r="B26" s="27">
        <f t="shared" si="9"/>
        <v>11</v>
      </c>
      <c r="C26" s="28" t="s">
        <v>10</v>
      </c>
      <c r="D26" s="66">
        <v>0</v>
      </c>
      <c r="E26" s="66">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66">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66">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66">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66">
        <v>0</v>
      </c>
      <c r="F30" s="66">
        <v>0</v>
      </c>
      <c r="G30" s="74"/>
      <c r="H30" s="29">
        <f t="shared" si="0"/>
        <v>0</v>
      </c>
      <c r="I30" s="30">
        <f t="shared" si="1"/>
        <v>0</v>
      </c>
      <c r="J30" s="66">
        <v>0</v>
      </c>
      <c r="K30" s="66">
        <v>0</v>
      </c>
      <c r="L30" s="74"/>
      <c r="M30" s="30">
        <f t="shared" si="2"/>
        <v>0</v>
      </c>
      <c r="N30" s="68">
        <f t="shared" si="3"/>
        <v>0</v>
      </c>
      <c r="O30" s="66">
        <v>0</v>
      </c>
      <c r="P30" s="66">
        <v>0</v>
      </c>
      <c r="Q30" s="74"/>
      <c r="R30" s="69">
        <f t="shared" si="4"/>
        <v>0</v>
      </c>
      <c r="S30" s="69">
        <f t="shared" si="5"/>
        <v>0</v>
      </c>
      <c r="T30" s="66">
        <v>0</v>
      </c>
      <c r="U30" s="66">
        <v>0</v>
      </c>
      <c r="V30" s="74"/>
      <c r="W30" s="69">
        <f t="shared" si="6"/>
        <v>0</v>
      </c>
      <c r="X30" s="69">
        <f t="shared" si="7"/>
        <v>0</v>
      </c>
      <c r="Y30" s="70">
        <v>0</v>
      </c>
      <c r="Z30" s="70">
        <v>0</v>
      </c>
      <c r="AA30" s="74"/>
      <c r="AB30" s="69">
        <f t="shared" si="8"/>
        <v>0</v>
      </c>
    </row>
    <row r="31" spans="2:28" x14ac:dyDescent="0.3">
      <c r="B31" s="27">
        <f t="shared" si="9"/>
        <v>16</v>
      </c>
      <c r="C31" s="28" t="s">
        <v>15</v>
      </c>
      <c r="D31" s="66">
        <v>0</v>
      </c>
      <c r="E31" s="66">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66">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35"/>
      <c r="E33" s="35"/>
      <c r="F33" s="35"/>
      <c r="G33" s="98"/>
      <c r="H33" s="75">
        <f t="shared" ref="H33:AB33" si="10">SUM(H16:H32)</f>
        <v>6.8415666666666661</v>
      </c>
      <c r="I33" s="75">
        <f t="shared" si="10"/>
        <v>6.8415666666666661</v>
      </c>
      <c r="J33" s="75">
        <f t="shared" si="10"/>
        <v>0</v>
      </c>
      <c r="K33" s="75">
        <f t="shared" si="10"/>
        <v>0</v>
      </c>
      <c r="L33" s="75">
        <f t="shared" si="10"/>
        <v>0</v>
      </c>
      <c r="M33" s="75">
        <f t="shared" si="10"/>
        <v>6.8415666666666661</v>
      </c>
      <c r="N33" s="75">
        <f t="shared" si="10"/>
        <v>6.8415666666666661</v>
      </c>
      <c r="O33" s="75">
        <f t="shared" si="10"/>
        <v>0</v>
      </c>
      <c r="P33" s="75">
        <f t="shared" si="10"/>
        <v>0</v>
      </c>
      <c r="Q33" s="75">
        <f t="shared" si="10"/>
        <v>0</v>
      </c>
      <c r="R33" s="75">
        <f t="shared" si="10"/>
        <v>6.8415666666666661</v>
      </c>
      <c r="S33" s="75">
        <f t="shared" si="10"/>
        <v>6.8415666666666661</v>
      </c>
      <c r="T33" s="75">
        <f t="shared" si="10"/>
        <v>5.5533333333333328</v>
      </c>
      <c r="U33" s="75">
        <f t="shared" si="10"/>
        <v>0</v>
      </c>
      <c r="V33" s="75">
        <f t="shared" si="10"/>
        <v>0</v>
      </c>
      <c r="W33" s="75">
        <f t="shared" si="10"/>
        <v>12.3949</v>
      </c>
      <c r="X33" s="75">
        <f t="shared" si="10"/>
        <v>12.3949</v>
      </c>
      <c r="Y33" s="75">
        <f t="shared" si="10"/>
        <v>0</v>
      </c>
      <c r="Z33" s="75">
        <f t="shared" si="10"/>
        <v>0</v>
      </c>
      <c r="AA33" s="75">
        <f t="shared" si="10"/>
        <v>0</v>
      </c>
      <c r="AB33" s="75">
        <f t="shared" si="10"/>
        <v>12.3949</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131" t="s">
        <v>83</v>
      </c>
      <c r="E42" s="131" t="s">
        <v>32</v>
      </c>
      <c r="F42" s="39" t="s">
        <v>84</v>
      </c>
      <c r="G42" s="132" t="s">
        <v>34</v>
      </c>
      <c r="H42" s="131" t="s">
        <v>85</v>
      </c>
      <c r="I42" s="131" t="s">
        <v>83</v>
      </c>
      <c r="J42" s="131" t="s">
        <v>32</v>
      </c>
      <c r="K42" s="39" t="s">
        <v>84</v>
      </c>
      <c r="L42" s="132" t="s">
        <v>34</v>
      </c>
      <c r="M42" s="131" t="s">
        <v>85</v>
      </c>
      <c r="N42" s="131" t="s">
        <v>83</v>
      </c>
      <c r="O42" s="131" t="s">
        <v>32</v>
      </c>
      <c r="P42" s="39" t="s">
        <v>84</v>
      </c>
      <c r="Q42" s="132" t="s">
        <v>34</v>
      </c>
      <c r="R42" s="131" t="s">
        <v>85</v>
      </c>
      <c r="S42" s="131" t="s">
        <v>83</v>
      </c>
      <c r="T42" s="131" t="s">
        <v>32</v>
      </c>
      <c r="U42" s="39" t="s">
        <v>84</v>
      </c>
      <c r="V42" s="132" t="s">
        <v>34</v>
      </c>
      <c r="W42" s="131" t="s">
        <v>85</v>
      </c>
      <c r="X42" s="131" t="s">
        <v>83</v>
      </c>
      <c r="Y42" s="131" t="s">
        <v>32</v>
      </c>
      <c r="Z42" s="39" t="s">
        <v>84</v>
      </c>
      <c r="AA42" s="132" t="s">
        <v>34</v>
      </c>
      <c r="AB42" s="131"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 t="shared" ref="E44:E56" si="11">IF((IFERROR(D44/((D16+E16)*90%),0))&lt;70%,MIN((MAX((D16+E16)*90%-D44,0)),(D16+E16/2)*$AC44),MAX((D16+E16)*90%-D44,0)/E$62)</f>
        <v>0</v>
      </c>
      <c r="F44" s="43">
        <f t="shared" ref="F44:F60" si="12">IFERROR(IF(D44=0,0,D44/D16*F16),0)</f>
        <v>0</v>
      </c>
      <c r="G44" s="44"/>
      <c r="H44" s="43">
        <f t="shared" ref="H44:H60" si="13">D44+E44-F44-G44</f>
        <v>0</v>
      </c>
      <c r="I44" s="45">
        <f t="shared" ref="I44:I60" si="14">H44</f>
        <v>0</v>
      </c>
      <c r="J44" s="43">
        <f t="shared" ref="J44:J56" si="15">IF((IFERROR(I44/((I16+J16)*90%),0))&lt;70%,MIN((MAX((I16+J16)*90%-I44,0)),(I16+J16/2)*$AC44),MAX((I16+J16)*90%-I44,0)/J$62)</f>
        <v>0</v>
      </c>
      <c r="K44" s="43">
        <f t="shared" ref="K44:K60" si="16">IFERROR(IF(I44=0,0,I44/I16*K16),0)</f>
        <v>0</v>
      </c>
      <c r="L44" s="44"/>
      <c r="M44" s="45">
        <f t="shared" ref="M44:M60" si="17">I44+J44-K44-L44</f>
        <v>0</v>
      </c>
      <c r="N44" s="68">
        <f t="shared" ref="N44:N60" si="18">M44</f>
        <v>0</v>
      </c>
      <c r="O44" s="43">
        <f t="shared" ref="O44:O56" si="19">IF((IFERROR(N44/((N16+O16)*90%),0))&lt;70%,MIN((MAX((N16+O16)*90%-N44,0)),(N16+O16/2)*$AC44),MAX((N16+O16)*90%-N44,0)/O$62)</f>
        <v>0</v>
      </c>
      <c r="P44" s="43">
        <f t="shared" ref="P44:P60" si="20">IFERROR(IF(N44=0,0,N44/N16*P16),0)</f>
        <v>0</v>
      </c>
      <c r="Q44" s="44"/>
      <c r="R44" s="43">
        <f t="shared" ref="R44:R60" si="21">N44+O44-P44-Q44</f>
        <v>0</v>
      </c>
      <c r="S44" s="45">
        <f t="shared" ref="S44:S60" si="22">R44</f>
        <v>0</v>
      </c>
      <c r="T44" s="43">
        <f t="shared" ref="T44:T56" si="23">IF((IFERROR(S44/((S16+T16)*90%),0))&lt;70%,MIN((MAX((S16+T16)*90%-S44,0)),(S16+T16/2)*$AC44),MAX((S16+T16)*90%-S44,0)/T$62)</f>
        <v>0</v>
      </c>
      <c r="U44" s="43">
        <f t="shared" ref="U44:U60" si="24">IFERROR(IF(S44=0,0,S44/S16*U16),0)</f>
        <v>0</v>
      </c>
      <c r="V44" s="44"/>
      <c r="W44" s="45">
        <f t="shared" ref="W44:W60" si="25">S44+T44-U44-V44</f>
        <v>0</v>
      </c>
      <c r="X44" s="68">
        <f t="shared" ref="X44:X60" si="26">W44</f>
        <v>0</v>
      </c>
      <c r="Y44" s="43">
        <f t="shared" ref="Y44:Y56" si="27">IF((IFERROR(X44/((X16+Y16)*90%),0))&lt;70%,MIN((MAX((X16+Y16)*90%-X44,0)),(X16+Y16/2)*$AC44),MAX((X16+Y16)*90%-X44,0)/Y$62)</f>
        <v>0</v>
      </c>
      <c r="Z44" s="43">
        <f t="shared" ref="Z44:Z60" si="28">IFERROR(IF(X44=0,0,X44/X16*Z16),0)</f>
        <v>0</v>
      </c>
      <c r="AA44" s="67"/>
      <c r="AB44" s="1"/>
      <c r="AC44" s="77">
        <v>0</v>
      </c>
      <c r="AD44" s="126"/>
    </row>
    <row r="45" spans="2:32" x14ac:dyDescent="0.3">
      <c r="B45" s="27">
        <f t="shared" ref="B45:B60" si="29">B44+1</f>
        <v>2</v>
      </c>
      <c r="C45" s="28" t="s">
        <v>1</v>
      </c>
      <c r="D45" s="66">
        <v>0</v>
      </c>
      <c r="E45" s="43">
        <f t="shared" si="11"/>
        <v>0</v>
      </c>
      <c r="F45" s="43">
        <f t="shared" si="12"/>
        <v>0</v>
      </c>
      <c r="G45" s="44"/>
      <c r="H45" s="43">
        <f t="shared" si="13"/>
        <v>0</v>
      </c>
      <c r="I45" s="45">
        <f t="shared" si="14"/>
        <v>0</v>
      </c>
      <c r="J45" s="43">
        <f t="shared" si="15"/>
        <v>0</v>
      </c>
      <c r="K45" s="43">
        <f t="shared" si="16"/>
        <v>0</v>
      </c>
      <c r="L45" s="44"/>
      <c r="M45" s="45">
        <f t="shared" si="17"/>
        <v>0</v>
      </c>
      <c r="N45" s="68">
        <f t="shared" si="18"/>
        <v>0</v>
      </c>
      <c r="O45" s="43">
        <f t="shared" si="19"/>
        <v>0</v>
      </c>
      <c r="P45" s="43">
        <f t="shared" si="20"/>
        <v>0</v>
      </c>
      <c r="Q45" s="44"/>
      <c r="R45" s="43">
        <f t="shared" si="21"/>
        <v>0</v>
      </c>
      <c r="S45" s="45">
        <f t="shared" si="22"/>
        <v>0</v>
      </c>
      <c r="T45" s="43">
        <f t="shared" si="23"/>
        <v>0</v>
      </c>
      <c r="U45" s="43">
        <f t="shared" si="24"/>
        <v>0</v>
      </c>
      <c r="V45" s="44"/>
      <c r="W45" s="45">
        <f t="shared" si="25"/>
        <v>0</v>
      </c>
      <c r="X45" s="68">
        <f t="shared" si="26"/>
        <v>0</v>
      </c>
      <c r="Y45" s="43">
        <f t="shared" si="27"/>
        <v>0</v>
      </c>
      <c r="Z45" s="43">
        <f t="shared" si="28"/>
        <v>0</v>
      </c>
      <c r="AA45" s="67"/>
      <c r="AB45" s="1"/>
      <c r="AC45" s="77">
        <v>3.3399999999999999E-2</v>
      </c>
      <c r="AD45" s="126"/>
    </row>
    <row r="46" spans="2:32" x14ac:dyDescent="0.3">
      <c r="B46" s="27">
        <f t="shared" si="29"/>
        <v>3</v>
      </c>
      <c r="C46" s="28" t="s">
        <v>2</v>
      </c>
      <c r="D46" s="66">
        <v>0</v>
      </c>
      <c r="E46" s="43">
        <f t="shared" si="11"/>
        <v>0</v>
      </c>
      <c r="F46" s="43">
        <f t="shared" si="12"/>
        <v>0</v>
      </c>
      <c r="G46" s="44"/>
      <c r="H46" s="43">
        <f t="shared" si="13"/>
        <v>0</v>
      </c>
      <c r="I46" s="45">
        <f t="shared" si="14"/>
        <v>0</v>
      </c>
      <c r="J46" s="43">
        <f t="shared" si="15"/>
        <v>0</v>
      </c>
      <c r="K46" s="43">
        <f t="shared" si="16"/>
        <v>0</v>
      </c>
      <c r="L46" s="44"/>
      <c r="M46" s="45">
        <f t="shared" si="17"/>
        <v>0</v>
      </c>
      <c r="N46" s="68">
        <f t="shared" si="18"/>
        <v>0</v>
      </c>
      <c r="O46" s="43">
        <f t="shared" si="19"/>
        <v>0</v>
      </c>
      <c r="P46" s="43">
        <f t="shared" si="20"/>
        <v>0</v>
      </c>
      <c r="Q46" s="44"/>
      <c r="R46" s="43">
        <f t="shared" si="21"/>
        <v>0</v>
      </c>
      <c r="S46" s="45">
        <f t="shared" si="22"/>
        <v>0</v>
      </c>
      <c r="T46" s="43">
        <f t="shared" si="23"/>
        <v>0</v>
      </c>
      <c r="U46" s="43">
        <f t="shared" si="24"/>
        <v>0</v>
      </c>
      <c r="V46" s="44"/>
      <c r="W46" s="45">
        <f t="shared" si="25"/>
        <v>0</v>
      </c>
      <c r="X46" s="68">
        <f t="shared" si="26"/>
        <v>0</v>
      </c>
      <c r="Y46" s="43">
        <f t="shared" si="27"/>
        <v>0</v>
      </c>
      <c r="Z46" s="43">
        <f t="shared" si="28"/>
        <v>0</v>
      </c>
      <c r="AA46" s="72"/>
      <c r="AB46" s="1"/>
      <c r="AC46" s="77">
        <v>4.2200000000000001E-2</v>
      </c>
      <c r="AD46" s="126"/>
    </row>
    <row r="47" spans="2:32" x14ac:dyDescent="0.3">
      <c r="B47" s="27">
        <f t="shared" si="29"/>
        <v>4</v>
      </c>
      <c r="C47" s="28" t="s">
        <v>3</v>
      </c>
      <c r="D47" s="66">
        <v>0</v>
      </c>
      <c r="E47" s="43">
        <f t="shared" si="11"/>
        <v>0</v>
      </c>
      <c r="F47" s="43">
        <f t="shared" si="12"/>
        <v>0</v>
      </c>
      <c r="G47" s="44"/>
      <c r="H47" s="43">
        <f t="shared" si="13"/>
        <v>0</v>
      </c>
      <c r="I47" s="45">
        <f t="shared" si="14"/>
        <v>0</v>
      </c>
      <c r="J47" s="43">
        <f t="shared" si="15"/>
        <v>0</v>
      </c>
      <c r="K47" s="43">
        <f t="shared" si="16"/>
        <v>0</v>
      </c>
      <c r="L47" s="44"/>
      <c r="M47" s="45">
        <f t="shared" si="17"/>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77">
        <v>4.2200000000000001E-2</v>
      </c>
      <c r="AD47" s="126"/>
    </row>
    <row r="48" spans="2:32" x14ac:dyDescent="0.3">
      <c r="B48" s="27">
        <f t="shared" si="29"/>
        <v>5</v>
      </c>
      <c r="C48" s="28" t="s">
        <v>4</v>
      </c>
      <c r="D48" s="66">
        <v>0</v>
      </c>
      <c r="E48" s="43">
        <f t="shared" si="11"/>
        <v>0</v>
      </c>
      <c r="F48" s="43">
        <f t="shared" si="12"/>
        <v>0</v>
      </c>
      <c r="G48" s="44"/>
      <c r="H48" s="43">
        <f t="shared" si="13"/>
        <v>0</v>
      </c>
      <c r="I48" s="45">
        <f t="shared" si="14"/>
        <v>0</v>
      </c>
      <c r="J48" s="43">
        <f t="shared" si="15"/>
        <v>0</v>
      </c>
      <c r="K48" s="43">
        <f t="shared" si="16"/>
        <v>0</v>
      </c>
      <c r="L48" s="44"/>
      <c r="M48" s="45">
        <f t="shared" si="17"/>
        <v>0</v>
      </c>
      <c r="N48" s="68">
        <f t="shared" si="18"/>
        <v>0</v>
      </c>
      <c r="O48" s="43">
        <f t="shared" si="19"/>
        <v>0</v>
      </c>
      <c r="P48" s="43">
        <f t="shared" si="20"/>
        <v>0</v>
      </c>
      <c r="Q48" s="44"/>
      <c r="R48" s="43">
        <f t="shared" si="21"/>
        <v>0</v>
      </c>
      <c r="S48" s="45">
        <f t="shared" si="22"/>
        <v>0</v>
      </c>
      <c r="T48" s="43">
        <f t="shared" si="23"/>
        <v>0</v>
      </c>
      <c r="U48" s="43">
        <f t="shared" si="24"/>
        <v>0</v>
      </c>
      <c r="V48" s="44"/>
      <c r="W48" s="45">
        <f t="shared" si="25"/>
        <v>0</v>
      </c>
      <c r="X48" s="68">
        <f t="shared" si="26"/>
        <v>0</v>
      </c>
      <c r="Y48" s="43">
        <f t="shared" si="27"/>
        <v>0</v>
      </c>
      <c r="Z48" s="43">
        <f t="shared" si="28"/>
        <v>0</v>
      </c>
      <c r="AA48" s="67"/>
      <c r="AB48" s="1"/>
      <c r="AC48" s="77">
        <v>3.3399999999999999E-2</v>
      </c>
      <c r="AD48" s="126"/>
    </row>
    <row r="49" spans="2:30" x14ac:dyDescent="0.3">
      <c r="B49" s="27">
        <f t="shared" si="29"/>
        <v>6</v>
      </c>
      <c r="C49" s="28" t="s">
        <v>5</v>
      </c>
      <c r="D49" s="66">
        <v>0</v>
      </c>
      <c r="E49" s="43">
        <f t="shared" si="11"/>
        <v>0.14435705666666665</v>
      </c>
      <c r="F49" s="43">
        <f t="shared" si="12"/>
        <v>0</v>
      </c>
      <c r="G49" s="44"/>
      <c r="H49" s="43">
        <f t="shared" si="13"/>
        <v>0.14435705666666665</v>
      </c>
      <c r="I49" s="45">
        <f t="shared" si="14"/>
        <v>0.14435705666666665</v>
      </c>
      <c r="J49" s="43">
        <f t="shared" si="15"/>
        <v>0.2887141133333333</v>
      </c>
      <c r="K49" s="43">
        <f t="shared" si="16"/>
        <v>0</v>
      </c>
      <c r="L49" s="44"/>
      <c r="M49" s="45">
        <f t="shared" si="17"/>
        <v>0.43307116999999995</v>
      </c>
      <c r="N49" s="68">
        <f t="shared" si="18"/>
        <v>0.43307116999999995</v>
      </c>
      <c r="O49" s="43">
        <f t="shared" si="19"/>
        <v>0.2887141133333333</v>
      </c>
      <c r="P49" s="43">
        <f t="shared" si="20"/>
        <v>0</v>
      </c>
      <c r="Q49" s="44"/>
      <c r="R49" s="43">
        <f t="shared" si="21"/>
        <v>0.72178528333333325</v>
      </c>
      <c r="S49" s="45">
        <f t="shared" si="22"/>
        <v>0.72178528333333325</v>
      </c>
      <c r="T49" s="43">
        <f t="shared" si="23"/>
        <v>0.40588944666666665</v>
      </c>
      <c r="U49" s="43">
        <f t="shared" si="24"/>
        <v>0</v>
      </c>
      <c r="V49" s="44"/>
      <c r="W49" s="45">
        <f t="shared" si="25"/>
        <v>1.1276747299999998</v>
      </c>
      <c r="X49" s="68">
        <f t="shared" si="26"/>
        <v>1.1276747299999998</v>
      </c>
      <c r="Y49" s="43">
        <f t="shared" si="27"/>
        <v>0.52306478000000001</v>
      </c>
      <c r="Z49" s="43">
        <f t="shared" si="28"/>
        <v>0</v>
      </c>
      <c r="AA49" s="67"/>
      <c r="AB49" s="1"/>
      <c r="AC49" s="77">
        <v>4.2200000000000001E-2</v>
      </c>
      <c r="AD49" s="126"/>
    </row>
    <row r="50" spans="2:30" x14ac:dyDescent="0.3">
      <c r="B50" s="27">
        <f t="shared" si="29"/>
        <v>7</v>
      </c>
      <c r="C50" s="28" t="s">
        <v>6</v>
      </c>
      <c r="D50" s="66">
        <v>0</v>
      </c>
      <c r="E50" s="43">
        <f t="shared" si="11"/>
        <v>0</v>
      </c>
      <c r="F50" s="43">
        <f t="shared" si="12"/>
        <v>0</v>
      </c>
      <c r="G50" s="44"/>
      <c r="H50" s="43">
        <f t="shared" si="13"/>
        <v>0</v>
      </c>
      <c r="I50" s="45">
        <f t="shared" si="14"/>
        <v>0</v>
      </c>
      <c r="J50" s="43">
        <f t="shared" si="15"/>
        <v>0</v>
      </c>
      <c r="K50" s="43">
        <f t="shared" si="16"/>
        <v>0</v>
      </c>
      <c r="L50" s="44"/>
      <c r="M50" s="45">
        <f t="shared" si="17"/>
        <v>0</v>
      </c>
      <c r="N50" s="68">
        <f t="shared" si="18"/>
        <v>0</v>
      </c>
      <c r="O50" s="43">
        <f t="shared" si="19"/>
        <v>0</v>
      </c>
      <c r="P50" s="43">
        <f t="shared" si="20"/>
        <v>0</v>
      </c>
      <c r="Q50" s="44"/>
      <c r="R50" s="43">
        <f t="shared" si="21"/>
        <v>0</v>
      </c>
      <c r="S50" s="45">
        <f t="shared" si="22"/>
        <v>0</v>
      </c>
      <c r="T50" s="43">
        <f t="shared" si="23"/>
        <v>0</v>
      </c>
      <c r="U50" s="43">
        <f t="shared" si="24"/>
        <v>0</v>
      </c>
      <c r="V50" s="44"/>
      <c r="W50" s="45">
        <f t="shared" si="25"/>
        <v>0</v>
      </c>
      <c r="X50" s="68">
        <f t="shared" si="26"/>
        <v>0</v>
      </c>
      <c r="Y50" s="43">
        <f t="shared" si="27"/>
        <v>0</v>
      </c>
      <c r="Z50" s="43">
        <f t="shared" si="28"/>
        <v>0</v>
      </c>
      <c r="AA50" s="67"/>
      <c r="AB50" s="1"/>
      <c r="AC50" s="77">
        <v>9.5000000000000001E-2</v>
      </c>
      <c r="AD50" s="126"/>
    </row>
    <row r="51" spans="2:30" x14ac:dyDescent="0.3">
      <c r="B51" s="27">
        <f t="shared" si="29"/>
        <v>8</v>
      </c>
      <c r="C51" s="28" t="s">
        <v>7</v>
      </c>
      <c r="D51" s="66">
        <v>0</v>
      </c>
      <c r="E51" s="43">
        <f t="shared" si="11"/>
        <v>0</v>
      </c>
      <c r="F51" s="43">
        <f t="shared" si="12"/>
        <v>0</v>
      </c>
      <c r="G51" s="44"/>
      <c r="H51" s="43">
        <f t="shared" si="13"/>
        <v>0</v>
      </c>
      <c r="I51" s="45">
        <f t="shared" si="14"/>
        <v>0</v>
      </c>
      <c r="J51" s="43">
        <f t="shared" si="15"/>
        <v>0</v>
      </c>
      <c r="K51" s="43">
        <f t="shared" si="16"/>
        <v>0</v>
      </c>
      <c r="L51" s="44"/>
      <c r="M51" s="45">
        <f t="shared" si="17"/>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77">
        <v>9.5000000000000001E-2</v>
      </c>
      <c r="AD51" s="126"/>
    </row>
    <row r="52" spans="2:30" x14ac:dyDescent="0.3">
      <c r="B52" s="27">
        <f t="shared" si="29"/>
        <v>9</v>
      </c>
      <c r="C52" s="28" t="s">
        <v>8</v>
      </c>
      <c r="D52" s="66">
        <v>0</v>
      </c>
      <c r="E52" s="43">
        <f t="shared" si="11"/>
        <v>0</v>
      </c>
      <c r="F52" s="43">
        <f t="shared" si="12"/>
        <v>0</v>
      </c>
      <c r="G52" s="44"/>
      <c r="H52" s="43">
        <f t="shared" si="13"/>
        <v>0</v>
      </c>
      <c r="I52" s="45">
        <f t="shared" si="14"/>
        <v>0</v>
      </c>
      <c r="J52" s="43">
        <f t="shared" si="15"/>
        <v>0</v>
      </c>
      <c r="K52" s="43">
        <f t="shared" si="16"/>
        <v>0</v>
      </c>
      <c r="L52" s="44"/>
      <c r="M52" s="45">
        <f t="shared" si="17"/>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77">
        <v>4.2200000000000001E-2</v>
      </c>
      <c r="AD52" s="126"/>
    </row>
    <row r="53" spans="2:30" x14ac:dyDescent="0.3">
      <c r="B53" s="27">
        <f t="shared" si="29"/>
        <v>10</v>
      </c>
      <c r="C53" s="28" t="s">
        <v>9</v>
      </c>
      <c r="D53" s="66">
        <v>0</v>
      </c>
      <c r="E53" s="43">
        <f t="shared" si="11"/>
        <v>0</v>
      </c>
      <c r="F53" s="43">
        <f t="shared" si="12"/>
        <v>0</v>
      </c>
      <c r="G53" s="44"/>
      <c r="H53" s="43">
        <f t="shared" si="13"/>
        <v>0</v>
      </c>
      <c r="I53" s="45">
        <f t="shared" si="14"/>
        <v>0</v>
      </c>
      <c r="J53" s="43">
        <f t="shared" si="15"/>
        <v>0</v>
      </c>
      <c r="K53" s="43">
        <f t="shared" si="16"/>
        <v>0</v>
      </c>
      <c r="L53" s="44"/>
      <c r="M53" s="45">
        <f t="shared" si="17"/>
        <v>0</v>
      </c>
      <c r="N53" s="68">
        <f t="shared" si="18"/>
        <v>0</v>
      </c>
      <c r="O53" s="43">
        <f t="shared" si="19"/>
        <v>0</v>
      </c>
      <c r="P53" s="43">
        <f t="shared" si="20"/>
        <v>0</v>
      </c>
      <c r="Q53" s="44"/>
      <c r="R53" s="43">
        <f t="shared" si="21"/>
        <v>0</v>
      </c>
      <c r="S53" s="45">
        <f t="shared" si="22"/>
        <v>0</v>
      </c>
      <c r="T53" s="43">
        <f t="shared" si="23"/>
        <v>0</v>
      </c>
      <c r="U53" s="43">
        <f t="shared" si="24"/>
        <v>0</v>
      </c>
      <c r="V53" s="44"/>
      <c r="W53" s="45">
        <f t="shared" si="25"/>
        <v>0</v>
      </c>
      <c r="X53" s="68">
        <f t="shared" si="26"/>
        <v>0</v>
      </c>
      <c r="Y53" s="43">
        <f t="shared" si="27"/>
        <v>0</v>
      </c>
      <c r="Z53" s="43">
        <f t="shared" si="28"/>
        <v>0</v>
      </c>
      <c r="AA53" s="67"/>
      <c r="AB53" s="1"/>
      <c r="AC53" s="77">
        <v>9.5000000000000001E-2</v>
      </c>
      <c r="AD53" s="126"/>
    </row>
    <row r="54" spans="2:30" x14ac:dyDescent="0.3">
      <c r="B54" s="27">
        <f t="shared" si="29"/>
        <v>11</v>
      </c>
      <c r="C54" s="28" t="s">
        <v>10</v>
      </c>
      <c r="D54" s="66">
        <v>0</v>
      </c>
      <c r="E54" s="43">
        <f t="shared" si="11"/>
        <v>0</v>
      </c>
      <c r="F54" s="43">
        <f t="shared" si="12"/>
        <v>0</v>
      </c>
      <c r="G54" s="44"/>
      <c r="H54" s="43">
        <f t="shared" si="13"/>
        <v>0</v>
      </c>
      <c r="I54" s="45">
        <f t="shared" si="14"/>
        <v>0</v>
      </c>
      <c r="J54" s="43">
        <f t="shared" si="15"/>
        <v>0</v>
      </c>
      <c r="K54" s="43">
        <f t="shared" si="16"/>
        <v>0</v>
      </c>
      <c r="L54" s="44"/>
      <c r="M54" s="45">
        <f t="shared" si="17"/>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77">
        <v>6.3299999999999995E-2</v>
      </c>
      <c r="AD54" s="126"/>
    </row>
    <row r="55" spans="2:30" x14ac:dyDescent="0.3">
      <c r="B55" s="27">
        <f t="shared" si="29"/>
        <v>12</v>
      </c>
      <c r="C55" s="28" t="s">
        <v>11</v>
      </c>
      <c r="D55" s="66">
        <v>0</v>
      </c>
      <c r="E55" s="43">
        <f t="shared" si="11"/>
        <v>0</v>
      </c>
      <c r="F55" s="43">
        <f t="shared" si="12"/>
        <v>0</v>
      </c>
      <c r="G55" s="49"/>
      <c r="H55" s="43">
        <f t="shared" si="13"/>
        <v>0</v>
      </c>
      <c r="I55" s="45">
        <f t="shared" si="14"/>
        <v>0</v>
      </c>
      <c r="J55" s="43">
        <f t="shared" si="15"/>
        <v>0</v>
      </c>
      <c r="K55" s="43">
        <f t="shared" si="16"/>
        <v>0</v>
      </c>
      <c r="L55" s="44"/>
      <c r="M55" s="45">
        <f t="shared" si="17"/>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77">
        <v>6.3299999999999995E-2</v>
      </c>
      <c r="AD55" s="126"/>
    </row>
    <row r="56" spans="2:30" x14ac:dyDescent="0.3">
      <c r="B56" s="27">
        <f t="shared" si="29"/>
        <v>13</v>
      </c>
      <c r="C56" s="28" t="s">
        <v>12</v>
      </c>
      <c r="D56" s="66">
        <v>0</v>
      </c>
      <c r="E56" s="43">
        <f t="shared" si="11"/>
        <v>0</v>
      </c>
      <c r="F56" s="43">
        <f t="shared" si="12"/>
        <v>0</v>
      </c>
      <c r="G56" s="49"/>
      <c r="H56" s="43">
        <f t="shared" si="13"/>
        <v>0</v>
      </c>
      <c r="I56" s="45">
        <f t="shared" si="14"/>
        <v>0</v>
      </c>
      <c r="J56" s="43">
        <f t="shared" si="15"/>
        <v>0</v>
      </c>
      <c r="K56" s="43">
        <f t="shared" si="16"/>
        <v>0</v>
      </c>
      <c r="L56" s="44"/>
      <c r="M56" s="45">
        <f t="shared" si="17"/>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77">
        <v>6.3299999999999995E-2</v>
      </c>
      <c r="AD56" s="126"/>
    </row>
    <row r="57" spans="2:30" x14ac:dyDescent="0.3">
      <c r="B57" s="27">
        <f t="shared" si="29"/>
        <v>14</v>
      </c>
      <c r="C57" s="28" t="s">
        <v>13</v>
      </c>
      <c r="D57" s="66">
        <v>0</v>
      </c>
      <c r="E57" s="43">
        <f>IF((IFERROR(D57/((D29+E29)*100%),0))&lt;70%,MIN((MAX((D29+E29)*100%-D57,0)),(D29+E29/2)*$AC57),MAX((D29+E29)*100%-D57,0)/E$62)</f>
        <v>0</v>
      </c>
      <c r="F57" s="43">
        <f t="shared" si="12"/>
        <v>0</v>
      </c>
      <c r="G57" s="49"/>
      <c r="H57" s="43">
        <f t="shared" si="13"/>
        <v>0</v>
      </c>
      <c r="I57" s="45">
        <f t="shared" si="14"/>
        <v>0</v>
      </c>
      <c r="J57" s="43">
        <f>IF((IFERROR(I57/((I29+J29)*100%),0))&lt;70%,MIN((MAX((I29+J29)*100%-I57,0)),(I29+J29/2)*$AC57),MAX((I29+J29)*100%-I57,0)/J$62)</f>
        <v>0</v>
      </c>
      <c r="K57" s="43">
        <f t="shared" si="16"/>
        <v>0</v>
      </c>
      <c r="L57" s="44"/>
      <c r="M57" s="45">
        <f t="shared" si="17"/>
        <v>0</v>
      </c>
      <c r="N57" s="68">
        <f t="shared" si="18"/>
        <v>0</v>
      </c>
      <c r="O57" s="43">
        <f>IF((IFERROR(N57/((N29+O29)*100%),0))&lt;70%,MIN((MAX((N29+O29)*100%-N57,0)),(N29+O29/2)*$AC57),MAX((N29+O29)*100%-N57,0)/O$62)</f>
        <v>0</v>
      </c>
      <c r="P57" s="43">
        <f t="shared" si="20"/>
        <v>0</v>
      </c>
      <c r="Q57" s="44"/>
      <c r="R57" s="43">
        <f t="shared" si="21"/>
        <v>0</v>
      </c>
      <c r="S57" s="45">
        <f t="shared" si="22"/>
        <v>0</v>
      </c>
      <c r="T57" s="43">
        <f>IF((IFERROR(S57/((S29+T29)*100%),0))&lt;70%,MIN((MAX((S29+T29)*100%-S57,0)),(S29+T29/2)*$AC57),MAX((S29+T29)*100%-S57,0)/T$62)</f>
        <v>0</v>
      </c>
      <c r="U57" s="43">
        <f t="shared" si="24"/>
        <v>0</v>
      </c>
      <c r="V57" s="44"/>
      <c r="W57" s="45">
        <f t="shared" si="25"/>
        <v>0</v>
      </c>
      <c r="X57" s="68">
        <f t="shared" si="26"/>
        <v>0</v>
      </c>
      <c r="Y57" s="43">
        <f>IF((IFERROR(X57/((X29+Y29)*100%),0))&lt;70%,MIN((MAX((X29+Y29)*100%-X57,0)),(X29+Y29/2)*$AC57),MAX((X29+Y29)*100%-X57,0)/Y$62)</f>
        <v>0</v>
      </c>
      <c r="Z57" s="43">
        <f t="shared" si="28"/>
        <v>0</v>
      </c>
      <c r="AA57" s="67"/>
      <c r="AB57" s="1"/>
      <c r="AC57" s="77">
        <v>0.15</v>
      </c>
      <c r="AD57" s="126"/>
    </row>
    <row r="58" spans="2:30" x14ac:dyDescent="0.3">
      <c r="B58" s="27">
        <f t="shared" si="29"/>
        <v>15</v>
      </c>
      <c r="C58" s="28" t="s">
        <v>14</v>
      </c>
      <c r="D58" s="66">
        <v>0</v>
      </c>
      <c r="E58" s="43">
        <f>IF((IFERROR(D58/((D30+E30)*100%),0))&lt;70%,MIN((MAX((D30+E30)*100%-D58,0)),(D30+E30/2)*$AC58),MAX((D30+E30)*100%-D58,0)/E$62)</f>
        <v>0</v>
      </c>
      <c r="F58" s="43">
        <f t="shared" si="12"/>
        <v>0</v>
      </c>
      <c r="G58" s="49"/>
      <c r="H58" s="43">
        <f t="shared" si="13"/>
        <v>0</v>
      </c>
      <c r="I58" s="45">
        <f t="shared" si="14"/>
        <v>0</v>
      </c>
      <c r="J58" s="43">
        <f>IF((IFERROR(I58/((I30+J30)*100%),0))&lt;70%,MIN((MAX((I30+J30)*100%-I58,0)),(I30+J30/2)*$AC58),MAX((I30+J30)*100%-I58,0)/J$62)</f>
        <v>0</v>
      </c>
      <c r="K58" s="43">
        <f t="shared" si="16"/>
        <v>0</v>
      </c>
      <c r="L58" s="44"/>
      <c r="M58" s="45">
        <f t="shared" si="17"/>
        <v>0</v>
      </c>
      <c r="N58" s="68">
        <f t="shared" si="18"/>
        <v>0</v>
      </c>
      <c r="O58" s="43">
        <f>IF((IFERROR(N58/((N30+O30)*100%),0))&lt;70%,MIN((MAX((N30+O30)*100%-N58,0)),(N30+O30/2)*$AC58),MAX((N30+O30)*100%-N58,0)/O$62)</f>
        <v>0</v>
      </c>
      <c r="P58" s="43">
        <f t="shared" si="20"/>
        <v>0</v>
      </c>
      <c r="Q58" s="44"/>
      <c r="R58" s="43">
        <f t="shared" si="21"/>
        <v>0</v>
      </c>
      <c r="S58" s="45">
        <f t="shared" si="22"/>
        <v>0</v>
      </c>
      <c r="T58" s="43">
        <f>IF((IFERROR(S58/((S30+T30)*100%),0))&lt;70%,MIN((MAX((S30+T30)*100%-S58,0)),(S30+T30/2)*$AC58),MAX((S30+T30)*100%-S58,0)/T$62)</f>
        <v>0</v>
      </c>
      <c r="U58" s="43">
        <f t="shared" si="24"/>
        <v>0</v>
      </c>
      <c r="V58" s="44"/>
      <c r="W58" s="45">
        <f t="shared" si="25"/>
        <v>0</v>
      </c>
      <c r="X58" s="68">
        <f t="shared" si="26"/>
        <v>0</v>
      </c>
      <c r="Y58" s="43">
        <f>IF((IFERROR(X58/((X30+Y30)*100%),0))&lt;70%,MIN((MAX((X30+Y30)*100%-X58,0)),(X30+Y30/2)*$AC58),MAX((X30+Y30)*100%-X58,0)/Y$62)</f>
        <v>0</v>
      </c>
      <c r="Z58" s="43">
        <f t="shared" si="28"/>
        <v>0</v>
      </c>
      <c r="AA58" s="67"/>
      <c r="AB58" s="1"/>
      <c r="AC58" s="77">
        <v>0.15</v>
      </c>
      <c r="AD58" s="126"/>
    </row>
    <row r="59" spans="2:30" x14ac:dyDescent="0.3">
      <c r="B59" s="27">
        <f t="shared" si="29"/>
        <v>16</v>
      </c>
      <c r="C59" s="28" t="s">
        <v>15</v>
      </c>
      <c r="D59" s="66">
        <v>0</v>
      </c>
      <c r="E59" s="43">
        <f>IF((IFERROR(D59/((D31+E31)*100%),0))&lt;70%,MIN((MAX((D31+E31)*100%-D59,0)),(D31+E31/2)*$AC59),MAX((D31+E31)*100%-D59,0)/E$62)</f>
        <v>0</v>
      </c>
      <c r="F59" s="43">
        <f t="shared" si="12"/>
        <v>0</v>
      </c>
      <c r="G59" s="44"/>
      <c r="H59" s="43">
        <f t="shared" si="13"/>
        <v>0</v>
      </c>
      <c r="I59" s="45">
        <f t="shared" si="14"/>
        <v>0</v>
      </c>
      <c r="J59" s="43">
        <f>IF((IFERROR(I59/((I31+J31)*100%),0))&lt;70%,MIN((MAX((I31+J31)*100%-I59,0)),(I31+J31/2)*$AC59),MAX((I31+J31)*100%-I59,0)/J$62)</f>
        <v>0</v>
      </c>
      <c r="K59" s="43">
        <f t="shared" si="16"/>
        <v>0</v>
      </c>
      <c r="L59" s="44"/>
      <c r="M59" s="45">
        <f t="shared" si="17"/>
        <v>0</v>
      </c>
      <c r="N59" s="68">
        <f t="shared" si="18"/>
        <v>0</v>
      </c>
      <c r="O59" s="43">
        <f>IF((IFERROR(N59/((N31+O31)*100%),0))&lt;70%,MIN((MAX((N31+O31)*100%-N59,0)),(N31+O31/2)*$AC59),MAX((N31+O31)*100%-N59,0)/O$62)</f>
        <v>0</v>
      </c>
      <c r="P59" s="43">
        <f t="shared" si="20"/>
        <v>0</v>
      </c>
      <c r="Q59" s="44"/>
      <c r="R59" s="43">
        <f t="shared" si="21"/>
        <v>0</v>
      </c>
      <c r="S59" s="45">
        <f t="shared" si="22"/>
        <v>0</v>
      </c>
      <c r="T59" s="43">
        <f>IF((IFERROR(S59/((S31+T31)*100%),0))&lt;70%,MIN((MAX((S31+T31)*100%-S59,0)),(S31+T31/2)*$AC59),MAX((S31+T31)*100%-S59,0)/T$62)</f>
        <v>0</v>
      </c>
      <c r="U59" s="43">
        <f t="shared" si="24"/>
        <v>0</v>
      </c>
      <c r="V59" s="44"/>
      <c r="W59" s="45">
        <f t="shared" si="25"/>
        <v>0</v>
      </c>
      <c r="X59" s="68">
        <f t="shared" si="26"/>
        <v>0</v>
      </c>
      <c r="Y59" s="43">
        <f>IF((IFERROR(X59/((X31+Y31)*100%),0))&lt;70%,MIN((MAX((X31+Y31)*100%-X59,0)),(X31+Y31/2)*$AC59),MAX((X31+Y31)*100%-X59,0)/Y$62)</f>
        <v>0</v>
      </c>
      <c r="Z59" s="43">
        <f t="shared" si="28"/>
        <v>0</v>
      </c>
      <c r="AA59" s="67"/>
      <c r="AB59" s="1"/>
      <c r="AC59" s="77">
        <v>0.15</v>
      </c>
      <c r="AD59" s="126"/>
    </row>
    <row r="60" spans="2:30" x14ac:dyDescent="0.3">
      <c r="B60" s="27">
        <f t="shared" si="29"/>
        <v>17</v>
      </c>
      <c r="C60" s="28" t="s">
        <v>16</v>
      </c>
      <c r="D60" s="95">
        <v>0</v>
      </c>
      <c r="E60" s="43">
        <f>IF((IFERROR(D60/((D32+E32)*90%),0))&lt;70%,MIN((MAX((D32+E32)*90%-D60,0)),(D32+E32/2)*$AC60),MAX((D32+E32)*90%-D60,0)/E$62)</f>
        <v>0</v>
      </c>
      <c r="F60" s="43">
        <f t="shared" si="12"/>
        <v>0</v>
      </c>
      <c r="G60" s="44"/>
      <c r="H60" s="43">
        <f t="shared" si="13"/>
        <v>0</v>
      </c>
      <c r="I60" s="45">
        <f t="shared" si="14"/>
        <v>0</v>
      </c>
      <c r="J60" s="43">
        <f>IF((IFERROR(I60/((I32+J32)*90%),0))&lt;70%,MIN((MAX((I32+J32)*90%-I60,0)),(I32+J32/2)*$AC60),MAX((I32+J32)*90%-I60,0)/J$62)</f>
        <v>0</v>
      </c>
      <c r="K60" s="43">
        <f t="shared" si="16"/>
        <v>0</v>
      </c>
      <c r="L60" s="44"/>
      <c r="M60" s="45">
        <f t="shared" si="17"/>
        <v>0</v>
      </c>
      <c r="N60" s="68">
        <f t="shared" si="18"/>
        <v>0</v>
      </c>
      <c r="O60" s="43">
        <f>IF((IFERROR(N60/((N32+O32)*90%),0))&lt;70%,MIN((MAX((N32+O32)*90%-N60,0)),(N32+O32/2)*$AC60),MAX((N32+O32)*90%-N60,0)/O$62)</f>
        <v>0</v>
      </c>
      <c r="P60" s="43">
        <f t="shared" si="20"/>
        <v>0</v>
      </c>
      <c r="Q60" s="44"/>
      <c r="R60" s="43">
        <f t="shared" si="21"/>
        <v>0</v>
      </c>
      <c r="S60" s="45">
        <f t="shared" si="22"/>
        <v>0</v>
      </c>
      <c r="T60" s="43">
        <f>IF((IFERROR(S60/((S32+T32)*90%),0))&lt;70%,MIN((MAX((S32+T32)*90%-S60,0)),(S32+T32/2)*$AC60),MAX((S32+T32)*90%-S60,0)/T$62)</f>
        <v>0</v>
      </c>
      <c r="U60" s="43">
        <f t="shared" si="24"/>
        <v>0</v>
      </c>
      <c r="V60" s="44"/>
      <c r="W60" s="45">
        <f t="shared" si="25"/>
        <v>0</v>
      </c>
      <c r="X60" s="68">
        <f t="shared" si="26"/>
        <v>0</v>
      </c>
      <c r="Y60" s="43">
        <f>IF((IFERROR(X60/((X32+Y32)*90%),0))&lt;70%,MIN((MAX((X32+Y32)*90%-X60,0)),(X32+Y32/2)*$AC60),MAX((X32+Y32)*90%-X60,0)/Y$62)</f>
        <v>0</v>
      </c>
      <c r="Z60" s="43">
        <f t="shared" si="28"/>
        <v>0</v>
      </c>
      <c r="AA60" s="67"/>
      <c r="AB60" s="1"/>
      <c r="AC60" s="77">
        <v>3.3399999999999999E-2</v>
      </c>
      <c r="AD60" s="126"/>
    </row>
    <row r="61" spans="2:30" ht="16" x14ac:dyDescent="0.3">
      <c r="B61" s="34"/>
      <c r="C61" s="35" t="s">
        <v>17</v>
      </c>
      <c r="D61" s="35"/>
      <c r="E61" s="36">
        <f t="shared" ref="E61:X61" si="30">SUM(E44:E60)</f>
        <v>0.14435705666666665</v>
      </c>
      <c r="F61" s="36">
        <f t="shared" si="30"/>
        <v>0</v>
      </c>
      <c r="G61" s="36">
        <f t="shared" si="30"/>
        <v>0</v>
      </c>
      <c r="H61" s="36">
        <f t="shared" si="30"/>
        <v>0.14435705666666665</v>
      </c>
      <c r="I61" s="36">
        <f t="shared" si="30"/>
        <v>0.14435705666666665</v>
      </c>
      <c r="J61" s="36">
        <f t="shared" si="30"/>
        <v>0.2887141133333333</v>
      </c>
      <c r="K61" s="36">
        <f t="shared" si="30"/>
        <v>0</v>
      </c>
      <c r="L61" s="36">
        <f t="shared" si="30"/>
        <v>0</v>
      </c>
      <c r="M61" s="36">
        <f t="shared" si="30"/>
        <v>0.43307116999999995</v>
      </c>
      <c r="N61" s="36">
        <f t="shared" si="30"/>
        <v>0.43307116999999995</v>
      </c>
      <c r="O61" s="36">
        <f t="shared" si="30"/>
        <v>0.2887141133333333</v>
      </c>
      <c r="P61" s="36">
        <f t="shared" si="30"/>
        <v>0</v>
      </c>
      <c r="Q61" s="36">
        <f t="shared" si="30"/>
        <v>0</v>
      </c>
      <c r="R61" s="36">
        <f t="shared" si="30"/>
        <v>0.72178528333333325</v>
      </c>
      <c r="S61" s="36">
        <f t="shared" si="30"/>
        <v>0.72178528333333325</v>
      </c>
      <c r="T61" s="36">
        <f t="shared" si="30"/>
        <v>0.40588944666666665</v>
      </c>
      <c r="U61" s="36">
        <f t="shared" si="30"/>
        <v>0</v>
      </c>
      <c r="V61" s="36">
        <f t="shared" si="30"/>
        <v>0</v>
      </c>
      <c r="W61" s="36">
        <f t="shared" si="30"/>
        <v>1.1276747299999998</v>
      </c>
      <c r="X61" s="36">
        <f t="shared" si="30"/>
        <v>1.1276747299999998</v>
      </c>
      <c r="Y61" s="34"/>
      <c r="Z61" s="34"/>
      <c r="AA61" s="74"/>
      <c r="AB61" s="34"/>
    </row>
    <row r="62" spans="2:30" ht="16" x14ac:dyDescent="0.3">
      <c r="B62" s="38"/>
      <c r="C62" s="51"/>
      <c r="D62" s="51"/>
      <c r="E62" s="102">
        <v>5</v>
      </c>
      <c r="F62" s="51"/>
      <c r="G62" s="51"/>
      <c r="H62" s="51"/>
      <c r="J62" s="102">
        <f>E62-1</f>
        <v>4</v>
      </c>
      <c r="K62" s="38"/>
      <c r="L62" s="38"/>
      <c r="M62" s="38"/>
      <c r="O62" s="102">
        <f>J62-1</f>
        <v>3</v>
      </c>
      <c r="P62" s="38"/>
      <c r="Q62" s="38"/>
      <c r="R62" s="38"/>
      <c r="T62" s="102">
        <f>O62-1</f>
        <v>2</v>
      </c>
      <c r="U62" s="81"/>
      <c r="V62" s="81"/>
      <c r="X62" s="38"/>
      <c r="Y62" s="102">
        <f>T62-1</f>
        <v>1</v>
      </c>
      <c r="Z62" s="38"/>
      <c r="AA62" s="38"/>
      <c r="AB62" s="38"/>
    </row>
    <row r="64" spans="2:30" x14ac:dyDescent="0.3">
      <c r="B64" s="14" t="s">
        <v>90</v>
      </c>
    </row>
    <row r="65" spans="2:28"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28"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28"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28" ht="42" x14ac:dyDescent="0.3">
      <c r="B68" s="148"/>
      <c r="C68" s="148"/>
      <c r="D68" s="131" t="s">
        <v>31</v>
      </c>
      <c r="E68" s="131" t="s">
        <v>32</v>
      </c>
      <c r="F68" s="39" t="s">
        <v>84</v>
      </c>
      <c r="G68" s="132" t="s">
        <v>34</v>
      </c>
      <c r="H68" s="131" t="s">
        <v>35</v>
      </c>
      <c r="I68" s="131" t="s">
        <v>31</v>
      </c>
      <c r="J68" s="131" t="s">
        <v>32</v>
      </c>
      <c r="K68" s="39" t="s">
        <v>84</v>
      </c>
      <c r="L68" s="132" t="s">
        <v>34</v>
      </c>
      <c r="M68" s="131" t="s">
        <v>35</v>
      </c>
      <c r="N68" s="131" t="s">
        <v>31</v>
      </c>
      <c r="O68" s="131" t="s">
        <v>32</v>
      </c>
      <c r="P68" s="39" t="s">
        <v>84</v>
      </c>
      <c r="Q68" s="132" t="s">
        <v>34</v>
      </c>
      <c r="R68" s="131" t="s">
        <v>35</v>
      </c>
      <c r="S68" s="131" t="s">
        <v>31</v>
      </c>
      <c r="T68" s="131" t="s">
        <v>32</v>
      </c>
      <c r="U68" s="39" t="s">
        <v>84</v>
      </c>
      <c r="V68" s="132" t="s">
        <v>34</v>
      </c>
      <c r="W68" s="131" t="s">
        <v>35</v>
      </c>
      <c r="X68" s="131" t="s">
        <v>31</v>
      </c>
      <c r="Y68" s="131" t="s">
        <v>32</v>
      </c>
      <c r="Z68" s="39" t="s">
        <v>84</v>
      </c>
      <c r="AA68" s="132" t="s">
        <v>34</v>
      </c>
      <c r="AB68" s="131" t="s">
        <v>35</v>
      </c>
    </row>
    <row r="69" spans="2:28"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28" x14ac:dyDescent="0.3">
      <c r="B70" s="27">
        <v>1</v>
      </c>
      <c r="C70" s="28" t="s">
        <v>0</v>
      </c>
      <c r="D70" s="82">
        <f t="shared" ref="D70:F85" si="31">D16-D44</f>
        <v>0</v>
      </c>
      <c r="E70" s="82">
        <f t="shared" si="31"/>
        <v>0</v>
      </c>
      <c r="F70" s="82">
        <f t="shared" si="31"/>
        <v>0</v>
      </c>
      <c r="G70" s="82"/>
      <c r="H70" s="43">
        <f t="shared" ref="H70:H86" si="32">D70+E70-F70-G70</f>
        <v>0</v>
      </c>
      <c r="I70" s="82">
        <f t="shared" ref="I70:K85" si="33">I16-I44</f>
        <v>0</v>
      </c>
      <c r="J70" s="82">
        <f t="shared" si="33"/>
        <v>0</v>
      </c>
      <c r="K70" s="82">
        <f t="shared" si="33"/>
        <v>0</v>
      </c>
      <c r="L70" s="82"/>
      <c r="M70" s="43">
        <f t="shared" ref="M70:M86" si="34">I70+J70-K70-L70</f>
        <v>0</v>
      </c>
      <c r="N70" s="82">
        <f t="shared" ref="N70:P85" si="35">N16-N44</f>
        <v>0</v>
      </c>
      <c r="O70" s="82">
        <f t="shared" si="35"/>
        <v>0</v>
      </c>
      <c r="P70" s="82">
        <f t="shared" si="35"/>
        <v>0</v>
      </c>
      <c r="Q70" s="82"/>
      <c r="R70" s="43">
        <f t="shared" ref="R70:R86" si="36">N70+O70-P70-Q70</f>
        <v>0</v>
      </c>
      <c r="S70" s="82">
        <f t="shared" ref="S70:U85" si="37">S16-S44</f>
        <v>0</v>
      </c>
      <c r="T70" s="82">
        <f t="shared" si="37"/>
        <v>0</v>
      </c>
      <c r="U70" s="82">
        <f t="shared" si="37"/>
        <v>0</v>
      </c>
      <c r="V70" s="82"/>
      <c r="W70" s="43">
        <f t="shared" ref="W70:W86" si="38">S70+T70-U70-V70</f>
        <v>0</v>
      </c>
      <c r="X70" s="82">
        <f t="shared" ref="X70:Z85" si="39">X16-X44</f>
        <v>0</v>
      </c>
      <c r="Y70" s="82">
        <f t="shared" si="39"/>
        <v>0</v>
      </c>
      <c r="Z70" s="82">
        <f t="shared" si="39"/>
        <v>0</v>
      </c>
      <c r="AA70" s="82"/>
      <c r="AB70" s="43">
        <f t="shared" ref="AB70:AB86" si="40">X70+Y70-Z70-AA70</f>
        <v>0</v>
      </c>
    </row>
    <row r="71" spans="2:28" x14ac:dyDescent="0.3">
      <c r="B71" s="27">
        <f t="shared" ref="B71:B86" si="41">B70+1</f>
        <v>2</v>
      </c>
      <c r="C71" s="28" t="s">
        <v>1</v>
      </c>
      <c r="D71" s="82">
        <f t="shared" si="31"/>
        <v>0</v>
      </c>
      <c r="E71" s="82">
        <f t="shared" si="31"/>
        <v>0</v>
      </c>
      <c r="F71" s="82">
        <f t="shared" si="31"/>
        <v>0</v>
      </c>
      <c r="G71" s="82"/>
      <c r="H71" s="43">
        <f t="shared" si="32"/>
        <v>0</v>
      </c>
      <c r="I71" s="82">
        <f t="shared" si="33"/>
        <v>0</v>
      </c>
      <c r="J71" s="82">
        <f t="shared" si="33"/>
        <v>0</v>
      </c>
      <c r="K71" s="82">
        <f t="shared" si="33"/>
        <v>0</v>
      </c>
      <c r="L71" s="82"/>
      <c r="M71" s="43">
        <f t="shared" si="34"/>
        <v>0</v>
      </c>
      <c r="N71" s="82">
        <f t="shared" si="35"/>
        <v>0</v>
      </c>
      <c r="O71" s="82">
        <f t="shared" si="35"/>
        <v>0</v>
      </c>
      <c r="P71" s="82">
        <f t="shared" si="35"/>
        <v>0</v>
      </c>
      <c r="Q71" s="82"/>
      <c r="R71" s="43">
        <f t="shared" si="36"/>
        <v>0</v>
      </c>
      <c r="S71" s="82">
        <f t="shared" si="37"/>
        <v>0</v>
      </c>
      <c r="T71" s="82">
        <f t="shared" si="37"/>
        <v>0</v>
      </c>
      <c r="U71" s="82">
        <f t="shared" si="37"/>
        <v>0</v>
      </c>
      <c r="V71" s="82"/>
      <c r="W71" s="43">
        <f t="shared" si="38"/>
        <v>0</v>
      </c>
      <c r="X71" s="82">
        <f t="shared" si="39"/>
        <v>0</v>
      </c>
      <c r="Y71" s="82">
        <f t="shared" si="39"/>
        <v>0</v>
      </c>
      <c r="Z71" s="82">
        <f t="shared" si="39"/>
        <v>0</v>
      </c>
      <c r="AA71" s="82"/>
      <c r="AB71" s="43">
        <f t="shared" si="40"/>
        <v>0</v>
      </c>
    </row>
    <row r="72" spans="2:28" x14ac:dyDescent="0.3">
      <c r="B72" s="27">
        <f t="shared" si="41"/>
        <v>3</v>
      </c>
      <c r="C72" s="28" t="s">
        <v>2</v>
      </c>
      <c r="D72" s="82">
        <f t="shared" si="31"/>
        <v>0</v>
      </c>
      <c r="E72" s="82">
        <f t="shared" si="31"/>
        <v>0</v>
      </c>
      <c r="F72" s="82">
        <f t="shared" si="31"/>
        <v>0</v>
      </c>
      <c r="G72" s="82"/>
      <c r="H72" s="43">
        <f t="shared" si="32"/>
        <v>0</v>
      </c>
      <c r="I72" s="82">
        <f t="shared" si="33"/>
        <v>0</v>
      </c>
      <c r="J72" s="82">
        <f t="shared" si="33"/>
        <v>0</v>
      </c>
      <c r="K72" s="82">
        <f t="shared" si="33"/>
        <v>0</v>
      </c>
      <c r="L72" s="82"/>
      <c r="M72" s="43">
        <f t="shared" si="34"/>
        <v>0</v>
      </c>
      <c r="N72" s="82">
        <f t="shared" si="35"/>
        <v>0</v>
      </c>
      <c r="O72" s="82">
        <f t="shared" si="35"/>
        <v>0</v>
      </c>
      <c r="P72" s="82">
        <f t="shared" si="35"/>
        <v>0</v>
      </c>
      <c r="Q72" s="82"/>
      <c r="R72" s="43">
        <f t="shared" si="36"/>
        <v>0</v>
      </c>
      <c r="S72" s="82">
        <f t="shared" si="37"/>
        <v>0</v>
      </c>
      <c r="T72" s="82">
        <f t="shared" si="37"/>
        <v>0</v>
      </c>
      <c r="U72" s="82">
        <f t="shared" si="37"/>
        <v>0</v>
      </c>
      <c r="V72" s="82"/>
      <c r="W72" s="43">
        <f t="shared" si="38"/>
        <v>0</v>
      </c>
      <c r="X72" s="82">
        <f t="shared" si="39"/>
        <v>0</v>
      </c>
      <c r="Y72" s="82">
        <f t="shared" si="39"/>
        <v>0</v>
      </c>
      <c r="Z72" s="82">
        <f t="shared" si="39"/>
        <v>0</v>
      </c>
      <c r="AA72" s="82"/>
      <c r="AB72" s="43">
        <f t="shared" si="40"/>
        <v>0</v>
      </c>
    </row>
    <row r="73" spans="2:28" x14ac:dyDescent="0.3">
      <c r="B73" s="27">
        <f t="shared" si="41"/>
        <v>4</v>
      </c>
      <c r="C73" s="28" t="s">
        <v>3</v>
      </c>
      <c r="D73" s="82">
        <f t="shared" si="31"/>
        <v>0</v>
      </c>
      <c r="E73" s="82">
        <f t="shared" si="31"/>
        <v>0</v>
      </c>
      <c r="F73" s="82">
        <f t="shared" si="31"/>
        <v>0</v>
      </c>
      <c r="G73" s="82"/>
      <c r="H73" s="43">
        <f t="shared" si="32"/>
        <v>0</v>
      </c>
      <c r="I73" s="82">
        <f t="shared" si="33"/>
        <v>0</v>
      </c>
      <c r="J73" s="82">
        <f t="shared" si="33"/>
        <v>0</v>
      </c>
      <c r="K73" s="82">
        <f t="shared" si="33"/>
        <v>0</v>
      </c>
      <c r="L73" s="82"/>
      <c r="M73" s="43">
        <f t="shared" si="34"/>
        <v>0</v>
      </c>
      <c r="N73" s="82">
        <f t="shared" si="35"/>
        <v>0</v>
      </c>
      <c r="O73" s="82">
        <f t="shared" si="35"/>
        <v>0</v>
      </c>
      <c r="P73" s="82">
        <f t="shared" si="35"/>
        <v>0</v>
      </c>
      <c r="Q73" s="82"/>
      <c r="R73" s="43">
        <f t="shared" si="36"/>
        <v>0</v>
      </c>
      <c r="S73" s="82">
        <f t="shared" si="37"/>
        <v>0</v>
      </c>
      <c r="T73" s="82">
        <f t="shared" si="37"/>
        <v>0</v>
      </c>
      <c r="U73" s="82">
        <f t="shared" si="37"/>
        <v>0</v>
      </c>
      <c r="V73" s="82"/>
      <c r="W73" s="43">
        <f t="shared" si="38"/>
        <v>0</v>
      </c>
      <c r="X73" s="82">
        <f t="shared" si="39"/>
        <v>0</v>
      </c>
      <c r="Y73" s="82">
        <f t="shared" si="39"/>
        <v>0</v>
      </c>
      <c r="Z73" s="82">
        <f t="shared" si="39"/>
        <v>0</v>
      </c>
      <c r="AA73" s="82"/>
      <c r="AB73" s="43">
        <f t="shared" si="40"/>
        <v>0</v>
      </c>
    </row>
    <row r="74" spans="2:28" x14ac:dyDescent="0.3">
      <c r="B74" s="27">
        <f t="shared" si="41"/>
        <v>5</v>
      </c>
      <c r="C74" s="28" t="s">
        <v>4</v>
      </c>
      <c r="D74" s="82">
        <f t="shared" si="31"/>
        <v>0</v>
      </c>
      <c r="E74" s="82">
        <f t="shared" si="31"/>
        <v>0</v>
      </c>
      <c r="F74" s="82">
        <f t="shared" si="31"/>
        <v>0</v>
      </c>
      <c r="G74" s="82"/>
      <c r="H74" s="43">
        <f t="shared" si="32"/>
        <v>0</v>
      </c>
      <c r="I74" s="82">
        <f t="shared" si="33"/>
        <v>0</v>
      </c>
      <c r="J74" s="82">
        <f t="shared" si="33"/>
        <v>0</v>
      </c>
      <c r="K74" s="82">
        <f t="shared" si="33"/>
        <v>0</v>
      </c>
      <c r="L74" s="82"/>
      <c r="M74" s="43">
        <f t="shared" si="34"/>
        <v>0</v>
      </c>
      <c r="N74" s="82">
        <f t="shared" si="35"/>
        <v>0</v>
      </c>
      <c r="O74" s="82">
        <f t="shared" si="35"/>
        <v>0</v>
      </c>
      <c r="P74" s="82">
        <f t="shared" si="35"/>
        <v>0</v>
      </c>
      <c r="Q74" s="82"/>
      <c r="R74" s="43">
        <f t="shared" si="36"/>
        <v>0</v>
      </c>
      <c r="S74" s="82">
        <f t="shared" si="37"/>
        <v>0</v>
      </c>
      <c r="T74" s="82">
        <f t="shared" si="37"/>
        <v>0</v>
      </c>
      <c r="U74" s="82">
        <f t="shared" si="37"/>
        <v>0</v>
      </c>
      <c r="V74" s="82"/>
      <c r="W74" s="43">
        <f t="shared" si="38"/>
        <v>0</v>
      </c>
      <c r="X74" s="82">
        <f t="shared" si="39"/>
        <v>0</v>
      </c>
      <c r="Y74" s="82">
        <f t="shared" si="39"/>
        <v>0</v>
      </c>
      <c r="Z74" s="82">
        <f t="shared" si="39"/>
        <v>0</v>
      </c>
      <c r="AA74" s="82"/>
      <c r="AB74" s="43">
        <f t="shared" si="40"/>
        <v>0</v>
      </c>
    </row>
    <row r="75" spans="2:28" x14ac:dyDescent="0.3">
      <c r="B75" s="27">
        <f t="shared" si="41"/>
        <v>6</v>
      </c>
      <c r="C75" s="28" t="s">
        <v>5</v>
      </c>
      <c r="D75" s="82">
        <f t="shared" si="31"/>
        <v>0</v>
      </c>
      <c r="E75" s="82">
        <f t="shared" si="31"/>
        <v>6.6972096099999998</v>
      </c>
      <c r="F75" s="82">
        <f t="shared" si="31"/>
        <v>0</v>
      </c>
      <c r="G75" s="82"/>
      <c r="H75" s="43">
        <f t="shared" si="32"/>
        <v>6.6972096099999998</v>
      </c>
      <c r="I75" s="82">
        <f t="shared" si="33"/>
        <v>6.6972096099999998</v>
      </c>
      <c r="J75" s="82">
        <f t="shared" si="33"/>
        <v>-0.2887141133333333</v>
      </c>
      <c r="K75" s="82">
        <f t="shared" si="33"/>
        <v>0</v>
      </c>
      <c r="L75" s="82"/>
      <c r="M75" s="43">
        <f t="shared" si="34"/>
        <v>6.4084954966666663</v>
      </c>
      <c r="N75" s="82">
        <f t="shared" si="35"/>
        <v>6.4084954966666663</v>
      </c>
      <c r="O75" s="82">
        <f t="shared" si="35"/>
        <v>-0.2887141133333333</v>
      </c>
      <c r="P75" s="82">
        <f t="shared" si="35"/>
        <v>0</v>
      </c>
      <c r="Q75" s="82"/>
      <c r="R75" s="43">
        <f t="shared" si="36"/>
        <v>6.1197813833333328</v>
      </c>
      <c r="S75" s="82">
        <f t="shared" si="37"/>
        <v>6.1197813833333328</v>
      </c>
      <c r="T75" s="82">
        <f t="shared" si="37"/>
        <v>5.1474438866666663</v>
      </c>
      <c r="U75" s="82">
        <f t="shared" si="37"/>
        <v>0</v>
      </c>
      <c r="V75" s="82"/>
      <c r="W75" s="43">
        <f t="shared" si="38"/>
        <v>11.267225269999999</v>
      </c>
      <c r="X75" s="82">
        <f t="shared" si="39"/>
        <v>11.267225270000001</v>
      </c>
      <c r="Y75" s="82">
        <f t="shared" si="39"/>
        <v>-0.52306478000000001</v>
      </c>
      <c r="Z75" s="82">
        <f t="shared" si="39"/>
        <v>0</v>
      </c>
      <c r="AA75" s="82"/>
      <c r="AB75" s="43">
        <f t="shared" si="40"/>
        <v>10.744160490000001</v>
      </c>
    </row>
    <row r="76" spans="2:28" x14ac:dyDescent="0.3">
      <c r="B76" s="27">
        <f t="shared" si="41"/>
        <v>7</v>
      </c>
      <c r="C76" s="28" t="s">
        <v>6</v>
      </c>
      <c r="D76" s="82">
        <f t="shared" si="31"/>
        <v>0</v>
      </c>
      <c r="E76" s="82">
        <f t="shared" si="31"/>
        <v>0</v>
      </c>
      <c r="F76" s="82">
        <f t="shared" si="31"/>
        <v>0</v>
      </c>
      <c r="G76" s="82"/>
      <c r="H76" s="43">
        <f t="shared" si="32"/>
        <v>0</v>
      </c>
      <c r="I76" s="82">
        <f t="shared" si="33"/>
        <v>0</v>
      </c>
      <c r="J76" s="82">
        <f t="shared" si="33"/>
        <v>0</v>
      </c>
      <c r="K76" s="82">
        <f t="shared" si="33"/>
        <v>0</v>
      </c>
      <c r="L76" s="82"/>
      <c r="M76" s="43">
        <f t="shared" si="34"/>
        <v>0</v>
      </c>
      <c r="N76" s="82">
        <f t="shared" si="35"/>
        <v>0</v>
      </c>
      <c r="O76" s="82">
        <f t="shared" si="35"/>
        <v>0</v>
      </c>
      <c r="P76" s="82">
        <f t="shared" si="35"/>
        <v>0</v>
      </c>
      <c r="Q76" s="82"/>
      <c r="R76" s="43">
        <f t="shared" si="36"/>
        <v>0</v>
      </c>
      <c r="S76" s="82">
        <f t="shared" si="37"/>
        <v>0</v>
      </c>
      <c r="T76" s="82">
        <f t="shared" si="37"/>
        <v>0</v>
      </c>
      <c r="U76" s="82">
        <f t="shared" si="37"/>
        <v>0</v>
      </c>
      <c r="V76" s="82"/>
      <c r="W76" s="43">
        <f t="shared" si="38"/>
        <v>0</v>
      </c>
      <c r="X76" s="82">
        <f t="shared" si="39"/>
        <v>0</v>
      </c>
      <c r="Y76" s="82">
        <f t="shared" si="39"/>
        <v>0</v>
      </c>
      <c r="Z76" s="82">
        <f t="shared" si="39"/>
        <v>0</v>
      </c>
      <c r="AA76" s="82"/>
      <c r="AB76" s="43">
        <f t="shared" si="40"/>
        <v>0</v>
      </c>
    </row>
    <row r="77" spans="2:28" x14ac:dyDescent="0.3">
      <c r="B77" s="27">
        <f t="shared" si="41"/>
        <v>8</v>
      </c>
      <c r="C77" s="28" t="s">
        <v>7</v>
      </c>
      <c r="D77" s="82">
        <f t="shared" si="31"/>
        <v>0</v>
      </c>
      <c r="E77" s="82">
        <f t="shared" si="31"/>
        <v>0</v>
      </c>
      <c r="F77" s="82">
        <f t="shared" si="31"/>
        <v>0</v>
      </c>
      <c r="G77" s="82"/>
      <c r="H77" s="43">
        <f t="shared" si="32"/>
        <v>0</v>
      </c>
      <c r="I77" s="82">
        <f t="shared" si="33"/>
        <v>0</v>
      </c>
      <c r="J77" s="82">
        <f t="shared" si="33"/>
        <v>0</v>
      </c>
      <c r="K77" s="82">
        <f t="shared" si="33"/>
        <v>0</v>
      </c>
      <c r="L77" s="82"/>
      <c r="M77" s="43">
        <f t="shared" si="34"/>
        <v>0</v>
      </c>
      <c r="N77" s="82">
        <f t="shared" si="35"/>
        <v>0</v>
      </c>
      <c r="O77" s="82">
        <f t="shared" si="35"/>
        <v>0</v>
      </c>
      <c r="P77" s="82">
        <f t="shared" si="35"/>
        <v>0</v>
      </c>
      <c r="Q77" s="82"/>
      <c r="R77" s="43">
        <f t="shared" si="36"/>
        <v>0</v>
      </c>
      <c r="S77" s="82">
        <f t="shared" si="37"/>
        <v>0</v>
      </c>
      <c r="T77" s="82">
        <f t="shared" si="37"/>
        <v>0</v>
      </c>
      <c r="U77" s="82">
        <f t="shared" si="37"/>
        <v>0</v>
      </c>
      <c r="V77" s="82"/>
      <c r="W77" s="43">
        <f t="shared" si="38"/>
        <v>0</v>
      </c>
      <c r="X77" s="82">
        <f t="shared" si="39"/>
        <v>0</v>
      </c>
      <c r="Y77" s="82">
        <f t="shared" si="39"/>
        <v>0</v>
      </c>
      <c r="Z77" s="82">
        <f t="shared" si="39"/>
        <v>0</v>
      </c>
      <c r="AA77" s="82"/>
      <c r="AB77" s="43">
        <f t="shared" si="40"/>
        <v>0</v>
      </c>
    </row>
    <row r="78" spans="2:28" x14ac:dyDescent="0.3">
      <c r="B78" s="27">
        <f t="shared" si="41"/>
        <v>9</v>
      </c>
      <c r="C78" s="28" t="s">
        <v>8</v>
      </c>
      <c r="D78" s="82">
        <f t="shared" si="31"/>
        <v>0</v>
      </c>
      <c r="E78" s="82">
        <f t="shared" si="31"/>
        <v>0</v>
      </c>
      <c r="F78" s="82">
        <f t="shared" si="31"/>
        <v>0</v>
      </c>
      <c r="G78" s="82"/>
      <c r="H78" s="43">
        <f t="shared" si="32"/>
        <v>0</v>
      </c>
      <c r="I78" s="82">
        <f t="shared" si="33"/>
        <v>0</v>
      </c>
      <c r="J78" s="82">
        <f t="shared" si="33"/>
        <v>0</v>
      </c>
      <c r="K78" s="82">
        <f t="shared" si="33"/>
        <v>0</v>
      </c>
      <c r="L78" s="82"/>
      <c r="M78" s="43">
        <f t="shared" si="34"/>
        <v>0</v>
      </c>
      <c r="N78" s="82">
        <f t="shared" si="35"/>
        <v>0</v>
      </c>
      <c r="O78" s="82">
        <f t="shared" si="35"/>
        <v>0</v>
      </c>
      <c r="P78" s="82">
        <f t="shared" si="35"/>
        <v>0</v>
      </c>
      <c r="Q78" s="82"/>
      <c r="R78" s="43">
        <f t="shared" si="36"/>
        <v>0</v>
      </c>
      <c r="S78" s="82">
        <f t="shared" si="37"/>
        <v>0</v>
      </c>
      <c r="T78" s="82">
        <f t="shared" si="37"/>
        <v>0</v>
      </c>
      <c r="U78" s="82">
        <f t="shared" si="37"/>
        <v>0</v>
      </c>
      <c r="V78" s="82"/>
      <c r="W78" s="43">
        <f t="shared" si="38"/>
        <v>0</v>
      </c>
      <c r="X78" s="82">
        <f t="shared" si="39"/>
        <v>0</v>
      </c>
      <c r="Y78" s="82">
        <f t="shared" si="39"/>
        <v>0</v>
      </c>
      <c r="Z78" s="82">
        <f t="shared" si="39"/>
        <v>0</v>
      </c>
      <c r="AA78" s="82"/>
      <c r="AB78" s="43">
        <f t="shared" si="40"/>
        <v>0</v>
      </c>
    </row>
    <row r="79" spans="2:28" x14ac:dyDescent="0.3">
      <c r="B79" s="27">
        <f t="shared" si="41"/>
        <v>10</v>
      </c>
      <c r="C79" s="28" t="s">
        <v>9</v>
      </c>
      <c r="D79" s="82">
        <f t="shared" si="31"/>
        <v>0</v>
      </c>
      <c r="E79" s="82">
        <f t="shared" si="31"/>
        <v>0</v>
      </c>
      <c r="F79" s="82">
        <f t="shared" si="31"/>
        <v>0</v>
      </c>
      <c r="G79" s="82"/>
      <c r="H79" s="43">
        <f t="shared" si="32"/>
        <v>0</v>
      </c>
      <c r="I79" s="82">
        <f t="shared" si="33"/>
        <v>0</v>
      </c>
      <c r="J79" s="82">
        <f t="shared" si="33"/>
        <v>0</v>
      </c>
      <c r="K79" s="82">
        <f t="shared" si="33"/>
        <v>0</v>
      </c>
      <c r="L79" s="82"/>
      <c r="M79" s="43">
        <f t="shared" si="34"/>
        <v>0</v>
      </c>
      <c r="N79" s="82">
        <f t="shared" si="35"/>
        <v>0</v>
      </c>
      <c r="O79" s="82">
        <f t="shared" si="35"/>
        <v>0</v>
      </c>
      <c r="P79" s="82">
        <f t="shared" si="35"/>
        <v>0</v>
      </c>
      <c r="Q79" s="82"/>
      <c r="R79" s="43">
        <f t="shared" si="36"/>
        <v>0</v>
      </c>
      <c r="S79" s="82">
        <f t="shared" si="37"/>
        <v>0</v>
      </c>
      <c r="T79" s="82">
        <f t="shared" si="37"/>
        <v>0</v>
      </c>
      <c r="U79" s="82">
        <f t="shared" si="37"/>
        <v>0</v>
      </c>
      <c r="V79" s="82"/>
      <c r="W79" s="43">
        <f t="shared" si="38"/>
        <v>0</v>
      </c>
      <c r="X79" s="82">
        <f t="shared" si="39"/>
        <v>0</v>
      </c>
      <c r="Y79" s="82">
        <f t="shared" si="39"/>
        <v>0</v>
      </c>
      <c r="Z79" s="82">
        <f t="shared" si="39"/>
        <v>0</v>
      </c>
      <c r="AA79" s="82"/>
      <c r="AB79" s="43">
        <f t="shared" si="40"/>
        <v>0</v>
      </c>
    </row>
    <row r="80" spans="2:28" x14ac:dyDescent="0.3">
      <c r="B80" s="27">
        <f t="shared" si="41"/>
        <v>11</v>
      </c>
      <c r="C80" s="28" t="s">
        <v>10</v>
      </c>
      <c r="D80" s="82">
        <f t="shared" si="31"/>
        <v>0</v>
      </c>
      <c r="E80" s="82">
        <f t="shared" si="31"/>
        <v>0</v>
      </c>
      <c r="F80" s="82">
        <f t="shared" si="31"/>
        <v>0</v>
      </c>
      <c r="G80" s="82"/>
      <c r="H80" s="43">
        <f t="shared" si="32"/>
        <v>0</v>
      </c>
      <c r="I80" s="82">
        <f t="shared" si="33"/>
        <v>0</v>
      </c>
      <c r="J80" s="82">
        <f t="shared" si="33"/>
        <v>0</v>
      </c>
      <c r="K80" s="82">
        <f t="shared" si="33"/>
        <v>0</v>
      </c>
      <c r="L80" s="82"/>
      <c r="M80" s="43">
        <f t="shared" si="34"/>
        <v>0</v>
      </c>
      <c r="N80" s="82">
        <f t="shared" si="35"/>
        <v>0</v>
      </c>
      <c r="O80" s="82">
        <f t="shared" si="35"/>
        <v>0</v>
      </c>
      <c r="P80" s="82">
        <f t="shared" si="35"/>
        <v>0</v>
      </c>
      <c r="Q80" s="82"/>
      <c r="R80" s="43">
        <f t="shared" si="36"/>
        <v>0</v>
      </c>
      <c r="S80" s="82">
        <f t="shared" si="37"/>
        <v>0</v>
      </c>
      <c r="T80" s="82">
        <f t="shared" si="37"/>
        <v>0</v>
      </c>
      <c r="U80" s="82">
        <f t="shared" si="37"/>
        <v>0</v>
      </c>
      <c r="V80" s="82"/>
      <c r="W80" s="43">
        <f t="shared" si="38"/>
        <v>0</v>
      </c>
      <c r="X80" s="82">
        <f t="shared" si="39"/>
        <v>0</v>
      </c>
      <c r="Y80" s="82">
        <f t="shared" si="39"/>
        <v>0</v>
      </c>
      <c r="Z80" s="82">
        <f t="shared" si="39"/>
        <v>0</v>
      </c>
      <c r="AA80" s="82"/>
      <c r="AB80" s="43">
        <f t="shared" si="40"/>
        <v>0</v>
      </c>
    </row>
    <row r="81" spans="2:28" x14ac:dyDescent="0.3">
      <c r="B81" s="27">
        <f t="shared" si="41"/>
        <v>12</v>
      </c>
      <c r="C81" s="28" t="s">
        <v>11</v>
      </c>
      <c r="D81" s="82">
        <f t="shared" si="31"/>
        <v>0</v>
      </c>
      <c r="E81" s="82">
        <f t="shared" si="31"/>
        <v>0</v>
      </c>
      <c r="F81" s="82">
        <f t="shared" si="31"/>
        <v>0</v>
      </c>
      <c r="G81" s="82"/>
      <c r="H81" s="43">
        <f t="shared" si="32"/>
        <v>0</v>
      </c>
      <c r="I81" s="82">
        <f t="shared" si="33"/>
        <v>0</v>
      </c>
      <c r="J81" s="82">
        <f t="shared" si="33"/>
        <v>0</v>
      </c>
      <c r="K81" s="82">
        <f t="shared" si="33"/>
        <v>0</v>
      </c>
      <c r="L81" s="82"/>
      <c r="M81" s="43">
        <f t="shared" si="34"/>
        <v>0</v>
      </c>
      <c r="N81" s="82">
        <f t="shared" si="35"/>
        <v>0</v>
      </c>
      <c r="O81" s="82">
        <f t="shared" si="35"/>
        <v>0</v>
      </c>
      <c r="P81" s="82">
        <f t="shared" si="35"/>
        <v>0</v>
      </c>
      <c r="Q81" s="82"/>
      <c r="R81" s="43">
        <f t="shared" si="36"/>
        <v>0</v>
      </c>
      <c r="S81" s="82">
        <f t="shared" si="37"/>
        <v>0</v>
      </c>
      <c r="T81" s="82">
        <f t="shared" si="37"/>
        <v>0</v>
      </c>
      <c r="U81" s="82">
        <f t="shared" si="37"/>
        <v>0</v>
      </c>
      <c r="V81" s="82"/>
      <c r="W81" s="43">
        <f t="shared" si="38"/>
        <v>0</v>
      </c>
      <c r="X81" s="82">
        <f t="shared" si="39"/>
        <v>0</v>
      </c>
      <c r="Y81" s="82">
        <f t="shared" si="39"/>
        <v>0</v>
      </c>
      <c r="Z81" s="82">
        <f t="shared" si="39"/>
        <v>0</v>
      </c>
      <c r="AA81" s="82"/>
      <c r="AB81" s="43">
        <f t="shared" si="40"/>
        <v>0</v>
      </c>
    </row>
    <row r="82" spans="2:28" x14ac:dyDescent="0.3">
      <c r="B82" s="27">
        <f t="shared" si="41"/>
        <v>13</v>
      </c>
      <c r="C82" s="28" t="s">
        <v>12</v>
      </c>
      <c r="D82" s="82">
        <f t="shared" si="31"/>
        <v>0</v>
      </c>
      <c r="E82" s="82">
        <f t="shared" si="31"/>
        <v>0</v>
      </c>
      <c r="F82" s="82">
        <f t="shared" si="31"/>
        <v>0</v>
      </c>
      <c r="G82" s="82"/>
      <c r="H82" s="43">
        <f t="shared" si="32"/>
        <v>0</v>
      </c>
      <c r="I82" s="82">
        <f t="shared" si="33"/>
        <v>0</v>
      </c>
      <c r="J82" s="82">
        <f t="shared" si="33"/>
        <v>0</v>
      </c>
      <c r="K82" s="82">
        <f t="shared" si="33"/>
        <v>0</v>
      </c>
      <c r="L82" s="82"/>
      <c r="M82" s="43">
        <f t="shared" si="34"/>
        <v>0</v>
      </c>
      <c r="N82" s="82">
        <f t="shared" si="35"/>
        <v>0</v>
      </c>
      <c r="O82" s="82">
        <f t="shared" si="35"/>
        <v>0</v>
      </c>
      <c r="P82" s="82">
        <f t="shared" si="35"/>
        <v>0</v>
      </c>
      <c r="Q82" s="82"/>
      <c r="R82" s="43">
        <f t="shared" si="36"/>
        <v>0</v>
      </c>
      <c r="S82" s="82">
        <f t="shared" si="37"/>
        <v>0</v>
      </c>
      <c r="T82" s="82">
        <f t="shared" si="37"/>
        <v>0</v>
      </c>
      <c r="U82" s="82">
        <f t="shared" si="37"/>
        <v>0</v>
      </c>
      <c r="V82" s="82"/>
      <c r="W82" s="43">
        <f t="shared" si="38"/>
        <v>0</v>
      </c>
      <c r="X82" s="82">
        <f t="shared" si="39"/>
        <v>0</v>
      </c>
      <c r="Y82" s="82">
        <f t="shared" si="39"/>
        <v>0</v>
      </c>
      <c r="Z82" s="82">
        <f t="shared" si="39"/>
        <v>0</v>
      </c>
      <c r="AA82" s="82"/>
      <c r="AB82" s="43">
        <f t="shared" si="40"/>
        <v>0</v>
      </c>
    </row>
    <row r="83" spans="2:28" x14ac:dyDescent="0.3">
      <c r="B83" s="27">
        <f t="shared" si="41"/>
        <v>14</v>
      </c>
      <c r="C83" s="28" t="s">
        <v>13</v>
      </c>
      <c r="D83" s="82">
        <f t="shared" si="31"/>
        <v>0</v>
      </c>
      <c r="E83" s="82">
        <f t="shared" si="31"/>
        <v>0</v>
      </c>
      <c r="F83" s="82">
        <f t="shared" si="31"/>
        <v>0</v>
      </c>
      <c r="G83" s="82"/>
      <c r="H83" s="43">
        <f t="shared" si="32"/>
        <v>0</v>
      </c>
      <c r="I83" s="82">
        <f t="shared" si="33"/>
        <v>0</v>
      </c>
      <c r="J83" s="82">
        <f t="shared" si="33"/>
        <v>0</v>
      </c>
      <c r="K83" s="82">
        <f t="shared" si="33"/>
        <v>0</v>
      </c>
      <c r="L83" s="82"/>
      <c r="M83" s="43">
        <f t="shared" si="34"/>
        <v>0</v>
      </c>
      <c r="N83" s="82">
        <f t="shared" si="35"/>
        <v>0</v>
      </c>
      <c r="O83" s="82">
        <f t="shared" si="35"/>
        <v>0</v>
      </c>
      <c r="P83" s="82">
        <f t="shared" si="35"/>
        <v>0</v>
      </c>
      <c r="Q83" s="82"/>
      <c r="R83" s="43">
        <f t="shared" si="36"/>
        <v>0</v>
      </c>
      <c r="S83" s="82">
        <f t="shared" si="37"/>
        <v>0</v>
      </c>
      <c r="T83" s="82">
        <f t="shared" si="37"/>
        <v>0</v>
      </c>
      <c r="U83" s="82">
        <f t="shared" si="37"/>
        <v>0</v>
      </c>
      <c r="V83" s="82"/>
      <c r="W83" s="43">
        <f t="shared" si="38"/>
        <v>0</v>
      </c>
      <c r="X83" s="82">
        <f t="shared" si="39"/>
        <v>0</v>
      </c>
      <c r="Y83" s="82">
        <f t="shared" si="39"/>
        <v>0</v>
      </c>
      <c r="Z83" s="82">
        <f t="shared" si="39"/>
        <v>0</v>
      </c>
      <c r="AA83" s="82"/>
      <c r="AB83" s="43">
        <f t="shared" si="40"/>
        <v>0</v>
      </c>
    </row>
    <row r="84" spans="2:28" x14ac:dyDescent="0.3">
      <c r="B84" s="27">
        <f t="shared" si="41"/>
        <v>15</v>
      </c>
      <c r="C84" s="28" t="s">
        <v>14</v>
      </c>
      <c r="D84" s="82">
        <f t="shared" si="31"/>
        <v>0</v>
      </c>
      <c r="E84" s="82">
        <f t="shared" si="31"/>
        <v>0</v>
      </c>
      <c r="F84" s="82">
        <f t="shared" si="31"/>
        <v>0</v>
      </c>
      <c r="G84" s="82"/>
      <c r="H84" s="43">
        <f t="shared" si="32"/>
        <v>0</v>
      </c>
      <c r="I84" s="82">
        <f t="shared" si="33"/>
        <v>0</v>
      </c>
      <c r="J84" s="82">
        <f t="shared" si="33"/>
        <v>0</v>
      </c>
      <c r="K84" s="82">
        <f t="shared" si="33"/>
        <v>0</v>
      </c>
      <c r="L84" s="82"/>
      <c r="M84" s="43">
        <f t="shared" si="34"/>
        <v>0</v>
      </c>
      <c r="N84" s="82">
        <f t="shared" si="35"/>
        <v>0</v>
      </c>
      <c r="O84" s="82">
        <f t="shared" si="35"/>
        <v>0</v>
      </c>
      <c r="P84" s="82">
        <f t="shared" si="35"/>
        <v>0</v>
      </c>
      <c r="Q84" s="82"/>
      <c r="R84" s="43">
        <f t="shared" si="36"/>
        <v>0</v>
      </c>
      <c r="S84" s="82">
        <f t="shared" si="37"/>
        <v>0</v>
      </c>
      <c r="T84" s="82">
        <f t="shared" si="37"/>
        <v>0</v>
      </c>
      <c r="U84" s="82">
        <f t="shared" si="37"/>
        <v>0</v>
      </c>
      <c r="V84" s="82"/>
      <c r="W84" s="43">
        <f t="shared" si="38"/>
        <v>0</v>
      </c>
      <c r="X84" s="82">
        <f t="shared" si="39"/>
        <v>0</v>
      </c>
      <c r="Y84" s="82">
        <f t="shared" si="39"/>
        <v>0</v>
      </c>
      <c r="Z84" s="82">
        <f t="shared" si="39"/>
        <v>0</v>
      </c>
      <c r="AA84" s="82"/>
      <c r="AB84" s="43">
        <f t="shared" si="40"/>
        <v>0</v>
      </c>
    </row>
    <row r="85" spans="2:28" x14ac:dyDescent="0.3">
      <c r="B85" s="27">
        <f t="shared" si="41"/>
        <v>16</v>
      </c>
      <c r="C85" s="28" t="s">
        <v>15</v>
      </c>
      <c r="D85" s="82">
        <f t="shared" si="31"/>
        <v>0</v>
      </c>
      <c r="E85" s="82">
        <f t="shared" si="31"/>
        <v>0</v>
      </c>
      <c r="F85" s="82">
        <f t="shared" si="31"/>
        <v>0</v>
      </c>
      <c r="G85" s="82"/>
      <c r="H85" s="43">
        <f t="shared" si="32"/>
        <v>0</v>
      </c>
      <c r="I85" s="82">
        <f t="shared" si="33"/>
        <v>0</v>
      </c>
      <c r="J85" s="82">
        <f t="shared" si="33"/>
        <v>0</v>
      </c>
      <c r="K85" s="82">
        <f t="shared" si="33"/>
        <v>0</v>
      </c>
      <c r="L85" s="82"/>
      <c r="M85" s="43">
        <f t="shared" si="34"/>
        <v>0</v>
      </c>
      <c r="N85" s="82">
        <f t="shared" si="35"/>
        <v>0</v>
      </c>
      <c r="O85" s="82">
        <f t="shared" si="35"/>
        <v>0</v>
      </c>
      <c r="P85" s="82">
        <f t="shared" si="35"/>
        <v>0</v>
      </c>
      <c r="Q85" s="82"/>
      <c r="R85" s="43">
        <f t="shared" si="36"/>
        <v>0</v>
      </c>
      <c r="S85" s="82">
        <f t="shared" si="37"/>
        <v>0</v>
      </c>
      <c r="T85" s="82">
        <f t="shared" si="37"/>
        <v>0</v>
      </c>
      <c r="U85" s="82">
        <f t="shared" si="37"/>
        <v>0</v>
      </c>
      <c r="V85" s="82"/>
      <c r="W85" s="43">
        <f t="shared" si="38"/>
        <v>0</v>
      </c>
      <c r="X85" s="82">
        <f t="shared" si="39"/>
        <v>0</v>
      </c>
      <c r="Y85" s="82">
        <f t="shared" si="39"/>
        <v>0</v>
      </c>
      <c r="Z85" s="82">
        <f t="shared" si="39"/>
        <v>0</v>
      </c>
      <c r="AA85" s="82"/>
      <c r="AB85" s="43">
        <f t="shared" si="40"/>
        <v>0</v>
      </c>
    </row>
    <row r="86" spans="2:28" x14ac:dyDescent="0.3">
      <c r="B86" s="27">
        <f t="shared" si="41"/>
        <v>17</v>
      </c>
      <c r="C86" s="28" t="s">
        <v>16</v>
      </c>
      <c r="D86" s="82">
        <f t="shared" ref="D86:F86" si="42">D32-D60</f>
        <v>0</v>
      </c>
      <c r="E86" s="82">
        <f t="shared" si="42"/>
        <v>0</v>
      </c>
      <c r="F86" s="82">
        <f t="shared" si="42"/>
        <v>0</v>
      </c>
      <c r="G86" s="82"/>
      <c r="H86" s="43">
        <f t="shared" si="32"/>
        <v>0</v>
      </c>
      <c r="I86" s="82">
        <f t="shared" ref="I86:K86" si="43">I32-I60</f>
        <v>0</v>
      </c>
      <c r="J86" s="82">
        <f t="shared" si="43"/>
        <v>0</v>
      </c>
      <c r="K86" s="82">
        <f t="shared" si="43"/>
        <v>0</v>
      </c>
      <c r="L86" s="82"/>
      <c r="M86" s="43">
        <f t="shared" si="34"/>
        <v>0</v>
      </c>
      <c r="N86" s="82">
        <f t="shared" ref="N86:P86" si="44">N32-N60</f>
        <v>0</v>
      </c>
      <c r="O86" s="82">
        <f t="shared" si="44"/>
        <v>0</v>
      </c>
      <c r="P86" s="82">
        <f t="shared" si="44"/>
        <v>0</v>
      </c>
      <c r="Q86" s="82"/>
      <c r="R86" s="43">
        <f t="shared" si="36"/>
        <v>0</v>
      </c>
      <c r="S86" s="82">
        <f t="shared" ref="S86:U86" si="45">S32-S60</f>
        <v>0</v>
      </c>
      <c r="T86" s="82">
        <f t="shared" si="45"/>
        <v>0</v>
      </c>
      <c r="U86" s="82">
        <f t="shared" si="45"/>
        <v>0</v>
      </c>
      <c r="V86" s="82"/>
      <c r="W86" s="43">
        <f t="shared" si="38"/>
        <v>0</v>
      </c>
      <c r="X86" s="82">
        <f t="shared" ref="X86:Z86" si="46">X32-X60</f>
        <v>0</v>
      </c>
      <c r="Y86" s="82">
        <f t="shared" si="46"/>
        <v>0</v>
      </c>
      <c r="Z86" s="82">
        <f t="shared" si="46"/>
        <v>0</v>
      </c>
      <c r="AA86" s="82"/>
      <c r="AB86" s="43">
        <f t="shared" si="40"/>
        <v>0</v>
      </c>
    </row>
    <row r="87" spans="2:28" ht="16" x14ac:dyDescent="0.3">
      <c r="B87" s="34"/>
      <c r="C87" s="35" t="s">
        <v>17</v>
      </c>
      <c r="D87" s="35">
        <f t="shared" ref="D87:AB87" si="47">SUM(D70:D86)</f>
        <v>0</v>
      </c>
      <c r="E87" s="35">
        <f t="shared" si="47"/>
        <v>6.6972096099999998</v>
      </c>
      <c r="F87" s="35">
        <f t="shared" si="47"/>
        <v>0</v>
      </c>
      <c r="G87" s="35">
        <f t="shared" si="47"/>
        <v>0</v>
      </c>
      <c r="H87" s="35">
        <f t="shared" si="47"/>
        <v>6.6972096099999998</v>
      </c>
      <c r="I87" s="35">
        <f t="shared" si="47"/>
        <v>6.6972096099999998</v>
      </c>
      <c r="J87" s="35">
        <f t="shared" si="47"/>
        <v>-0.2887141133333333</v>
      </c>
      <c r="K87" s="35">
        <f t="shared" si="47"/>
        <v>0</v>
      </c>
      <c r="L87" s="35">
        <f t="shared" si="47"/>
        <v>0</v>
      </c>
      <c r="M87" s="35">
        <f t="shared" si="47"/>
        <v>6.4084954966666663</v>
      </c>
      <c r="N87" s="35">
        <f t="shared" si="47"/>
        <v>6.4084954966666663</v>
      </c>
      <c r="O87" s="35">
        <f t="shared" si="47"/>
        <v>-0.2887141133333333</v>
      </c>
      <c r="P87" s="35">
        <f t="shared" si="47"/>
        <v>0</v>
      </c>
      <c r="Q87" s="35">
        <f t="shared" si="47"/>
        <v>0</v>
      </c>
      <c r="R87" s="35">
        <f t="shared" si="47"/>
        <v>6.1197813833333328</v>
      </c>
      <c r="S87" s="35">
        <f t="shared" si="47"/>
        <v>6.1197813833333328</v>
      </c>
      <c r="T87" s="35">
        <f t="shared" si="47"/>
        <v>5.1474438866666663</v>
      </c>
      <c r="U87" s="35">
        <f t="shared" si="47"/>
        <v>0</v>
      </c>
      <c r="V87" s="35">
        <f t="shared" si="47"/>
        <v>0</v>
      </c>
      <c r="W87" s="35">
        <f t="shared" si="47"/>
        <v>11.267225269999999</v>
      </c>
      <c r="X87" s="35">
        <f t="shared" si="47"/>
        <v>11.267225270000001</v>
      </c>
      <c r="Y87" s="35">
        <f t="shared" si="47"/>
        <v>-0.52306478000000001</v>
      </c>
      <c r="Z87" s="35">
        <f t="shared" si="47"/>
        <v>0</v>
      </c>
      <c r="AA87" s="35">
        <f t="shared" si="47"/>
        <v>0</v>
      </c>
      <c r="AB87" s="35">
        <f t="shared" si="47"/>
        <v>10.744160490000001</v>
      </c>
    </row>
    <row r="88" spans="2:28" x14ac:dyDescent="0.3">
      <c r="B88" s="60"/>
      <c r="C88" s="83"/>
      <c r="D88" s="83"/>
      <c r="E88" s="83"/>
      <c r="F88" s="83"/>
      <c r="G88" s="83"/>
      <c r="H88" s="83"/>
      <c r="I88" s="83"/>
      <c r="J88" s="83"/>
      <c r="K88" s="83"/>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G166"/>
  <sheetViews>
    <sheetView showGridLines="0" view="pageBreakPreview" zoomScale="56" zoomScaleNormal="68" zoomScaleSheetLayoutView="70" workbookViewId="0">
      <selection activeCell="D68" sqref="D68:D84"/>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111</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37.686625499999998</v>
      </c>
      <c r="E14" s="29"/>
      <c r="F14" s="29"/>
      <c r="G14" s="29"/>
      <c r="H14" s="29">
        <f>D14+E14-F14-G14</f>
        <v>37.686625499999998</v>
      </c>
      <c r="I14" s="30">
        <f>H14</f>
        <v>37.686625499999998</v>
      </c>
      <c r="J14" s="29"/>
      <c r="K14" s="29"/>
      <c r="L14" s="29"/>
      <c r="M14" s="30">
        <f>I14+J14-K14-L14</f>
        <v>37.686625499999998</v>
      </c>
      <c r="N14" s="29">
        <f t="shared" ref="N14:N30" si="0">M14</f>
        <v>37.686625499999998</v>
      </c>
      <c r="O14" s="29"/>
      <c r="P14" s="29"/>
      <c r="Q14" s="29"/>
      <c r="R14" s="29">
        <f>N14+O14-P14-Q14</f>
        <v>37.686625499999998</v>
      </c>
      <c r="S14" s="30">
        <f t="shared" ref="S14:S30" si="1">R14</f>
        <v>37.686625499999998</v>
      </c>
      <c r="T14" s="29"/>
      <c r="U14" s="30"/>
      <c r="V14" s="29"/>
      <c r="W14" s="30">
        <f>S14+T14-U14-V14</f>
        <v>37.686625499999998</v>
      </c>
    </row>
    <row r="15" spans="1:23" s="26" customFormat="1" x14ac:dyDescent="0.3">
      <c r="B15" s="27">
        <f>B14+1</f>
        <v>2</v>
      </c>
      <c r="C15" s="28" t="s">
        <v>1</v>
      </c>
      <c r="D15" s="133">
        <v>355.21058824799724</v>
      </c>
      <c r="E15" s="29"/>
      <c r="F15" s="29"/>
      <c r="G15" s="29"/>
      <c r="H15" s="29">
        <f t="shared" ref="H15:H30" si="2">D15+E15-F15-G15</f>
        <v>355.21058824799724</v>
      </c>
      <c r="I15" s="30">
        <f t="shared" ref="I15:I30" si="3">H15</f>
        <v>355.21058824799724</v>
      </c>
      <c r="J15" s="29"/>
      <c r="K15" s="29"/>
      <c r="L15" s="29"/>
      <c r="M15" s="30">
        <f t="shared" ref="M15:M30" si="4">I15+J15-K15-L15</f>
        <v>355.21058824799724</v>
      </c>
      <c r="N15" s="29">
        <f t="shared" si="0"/>
        <v>355.21058824799724</v>
      </c>
      <c r="O15" s="29"/>
      <c r="P15" s="29"/>
      <c r="Q15" s="29"/>
      <c r="R15" s="29">
        <f t="shared" ref="R15:R30" si="5">N15+O15-P15-Q15</f>
        <v>355.21058824799724</v>
      </c>
      <c r="S15" s="30">
        <f t="shared" si="1"/>
        <v>355.21058824799724</v>
      </c>
      <c r="T15" s="29"/>
      <c r="U15" s="30"/>
      <c r="V15" s="29"/>
      <c r="W15" s="30">
        <f t="shared" ref="W15:W30" si="6">S15+T15-U15-V15</f>
        <v>355.21058824799724</v>
      </c>
    </row>
    <row r="16" spans="1:23" s="26" customFormat="1" x14ac:dyDescent="0.3">
      <c r="B16" s="27">
        <f t="shared" ref="B16:B30" si="7">B15+1</f>
        <v>3</v>
      </c>
      <c r="C16" s="28" t="s">
        <v>2</v>
      </c>
      <c r="D16" s="133">
        <v>0</v>
      </c>
      <c r="E16" s="29"/>
      <c r="F16" s="31"/>
      <c r="G16" s="31"/>
      <c r="H16" s="29">
        <f t="shared" si="2"/>
        <v>0</v>
      </c>
      <c r="I16" s="30">
        <f t="shared" si="3"/>
        <v>0</v>
      </c>
      <c r="J16" s="29"/>
      <c r="K16" s="31"/>
      <c r="L16" s="31"/>
      <c r="M16" s="30">
        <f t="shared" si="4"/>
        <v>0</v>
      </c>
      <c r="N16" s="29">
        <f t="shared" si="0"/>
        <v>0</v>
      </c>
      <c r="O16" s="29"/>
      <c r="P16" s="31"/>
      <c r="Q16" s="29"/>
      <c r="R16" s="29">
        <f t="shared" si="5"/>
        <v>0</v>
      </c>
      <c r="S16" s="30">
        <f t="shared" si="1"/>
        <v>0</v>
      </c>
      <c r="T16" s="29"/>
      <c r="U16" s="30"/>
      <c r="V16" s="29"/>
      <c r="W16" s="30">
        <f t="shared" si="6"/>
        <v>0</v>
      </c>
    </row>
    <row r="17" spans="2:23" s="26" customFormat="1" x14ac:dyDescent="0.3">
      <c r="B17" s="27">
        <f t="shared" si="7"/>
        <v>4</v>
      </c>
      <c r="C17" s="28" t="s">
        <v>3</v>
      </c>
      <c r="D17" s="133">
        <v>339.77649120094276</v>
      </c>
      <c r="E17" s="29"/>
      <c r="F17" s="31"/>
      <c r="G17" s="31"/>
      <c r="H17" s="29">
        <f t="shared" si="2"/>
        <v>339.77649120094276</v>
      </c>
      <c r="I17" s="30">
        <f t="shared" si="3"/>
        <v>339.77649120094276</v>
      </c>
      <c r="J17" s="29"/>
      <c r="K17" s="31"/>
      <c r="L17" s="31"/>
      <c r="M17" s="30">
        <f t="shared" si="4"/>
        <v>339.77649120094276</v>
      </c>
      <c r="N17" s="29">
        <f t="shared" si="0"/>
        <v>339.77649120094276</v>
      </c>
      <c r="O17" s="29"/>
      <c r="P17" s="31"/>
      <c r="Q17" s="29"/>
      <c r="R17" s="29">
        <f t="shared" si="5"/>
        <v>339.77649120094276</v>
      </c>
      <c r="S17" s="30">
        <f t="shared" si="1"/>
        <v>339.77649120094276</v>
      </c>
      <c r="T17" s="29"/>
      <c r="U17" s="30"/>
      <c r="V17" s="29"/>
      <c r="W17" s="30">
        <f t="shared" si="6"/>
        <v>339.77649120094276</v>
      </c>
    </row>
    <row r="18" spans="2:23" s="26" customFormat="1" x14ac:dyDescent="0.3">
      <c r="B18" s="27">
        <f t="shared" si="7"/>
        <v>5</v>
      </c>
      <c r="C18" s="28" t="s">
        <v>4</v>
      </c>
      <c r="D18" s="133">
        <v>221.06417251710383</v>
      </c>
      <c r="E18" s="29"/>
      <c r="F18" s="31"/>
      <c r="G18" s="31"/>
      <c r="H18" s="29">
        <f t="shared" si="2"/>
        <v>221.06417251710383</v>
      </c>
      <c r="I18" s="30">
        <f t="shared" si="3"/>
        <v>221.06417251710383</v>
      </c>
      <c r="J18" s="29"/>
      <c r="K18" s="31"/>
      <c r="L18" s="31"/>
      <c r="M18" s="30">
        <f t="shared" si="4"/>
        <v>221.06417251710383</v>
      </c>
      <c r="N18" s="29">
        <f t="shared" si="0"/>
        <v>221.06417251710383</v>
      </c>
      <c r="O18" s="29"/>
      <c r="P18" s="31"/>
      <c r="Q18" s="29"/>
      <c r="R18" s="29">
        <f t="shared" si="5"/>
        <v>221.06417251710383</v>
      </c>
      <c r="S18" s="30">
        <f t="shared" si="1"/>
        <v>221.06417251710383</v>
      </c>
      <c r="T18" s="29"/>
      <c r="U18" s="30"/>
      <c r="V18" s="29"/>
      <c r="W18" s="30">
        <f t="shared" si="6"/>
        <v>221.06417251710383</v>
      </c>
    </row>
    <row r="19" spans="2:23" s="32" customFormat="1" x14ac:dyDescent="0.3">
      <c r="B19" s="27">
        <f t="shared" si="7"/>
        <v>6</v>
      </c>
      <c r="C19" s="28" t="s">
        <v>5</v>
      </c>
      <c r="D19" s="133">
        <v>2706.0896710876482</v>
      </c>
      <c r="E19" s="29"/>
      <c r="F19" s="29"/>
      <c r="G19" s="29"/>
      <c r="H19" s="29">
        <f t="shared" si="2"/>
        <v>2706.0896710876482</v>
      </c>
      <c r="I19" s="30">
        <f t="shared" si="3"/>
        <v>2706.0896710876482</v>
      </c>
      <c r="J19" s="29"/>
      <c r="K19" s="29"/>
      <c r="L19" s="29"/>
      <c r="M19" s="30">
        <f t="shared" si="4"/>
        <v>2706.0896710876482</v>
      </c>
      <c r="N19" s="29">
        <f t="shared" si="0"/>
        <v>2706.0896710876482</v>
      </c>
      <c r="O19" s="29"/>
      <c r="P19" s="29"/>
      <c r="Q19" s="29"/>
      <c r="R19" s="29">
        <f t="shared" si="5"/>
        <v>2706.0896710876482</v>
      </c>
      <c r="S19" s="30">
        <f t="shared" si="1"/>
        <v>2706.0896710876482</v>
      </c>
      <c r="T19" s="29"/>
      <c r="U19" s="30"/>
      <c r="V19" s="29"/>
      <c r="W19" s="30">
        <f t="shared" si="6"/>
        <v>2706.0896710876482</v>
      </c>
    </row>
    <row r="20" spans="2:23" s="32" customFormat="1" x14ac:dyDescent="0.3">
      <c r="B20" s="27">
        <f t="shared" si="7"/>
        <v>7</v>
      </c>
      <c r="C20" s="28" t="s">
        <v>6</v>
      </c>
      <c r="D20" s="133">
        <v>0</v>
      </c>
      <c r="E20" s="29"/>
      <c r="F20" s="33"/>
      <c r="G20" s="29"/>
      <c r="H20" s="29">
        <f t="shared" si="2"/>
        <v>0</v>
      </c>
      <c r="I20" s="30">
        <f t="shared" si="3"/>
        <v>0</v>
      </c>
      <c r="J20" s="29"/>
      <c r="K20" s="33"/>
      <c r="L20" s="29"/>
      <c r="M20" s="30">
        <f t="shared" si="4"/>
        <v>0</v>
      </c>
      <c r="N20" s="29">
        <f t="shared" si="0"/>
        <v>0</v>
      </c>
      <c r="O20" s="29"/>
      <c r="P20" s="33"/>
      <c r="Q20" s="29"/>
      <c r="R20" s="29">
        <f t="shared" si="5"/>
        <v>0</v>
      </c>
      <c r="S20" s="30">
        <f t="shared" si="1"/>
        <v>0</v>
      </c>
      <c r="T20" s="29"/>
      <c r="U20" s="30"/>
      <c r="V20" s="29"/>
      <c r="W20" s="30">
        <f t="shared" si="6"/>
        <v>0</v>
      </c>
    </row>
    <row r="21" spans="2:23" s="32" customFormat="1" x14ac:dyDescent="0.3">
      <c r="B21" s="27">
        <f t="shared" si="7"/>
        <v>8</v>
      </c>
      <c r="C21" s="28" t="s">
        <v>7</v>
      </c>
      <c r="D21" s="133">
        <v>0</v>
      </c>
      <c r="E21" s="29"/>
      <c r="F21" s="29"/>
      <c r="G21" s="29"/>
      <c r="H21" s="29">
        <f t="shared" si="2"/>
        <v>0</v>
      </c>
      <c r="I21" s="30">
        <f t="shared" si="3"/>
        <v>0</v>
      </c>
      <c r="J21" s="29"/>
      <c r="K21" s="29"/>
      <c r="L21" s="29"/>
      <c r="M21" s="30">
        <f t="shared" si="4"/>
        <v>0</v>
      </c>
      <c r="N21" s="29">
        <f t="shared" si="0"/>
        <v>0</v>
      </c>
      <c r="O21" s="29"/>
      <c r="P21" s="29"/>
      <c r="Q21" s="29"/>
      <c r="R21" s="29">
        <f t="shared" si="5"/>
        <v>0</v>
      </c>
      <c r="S21" s="30">
        <f t="shared" si="1"/>
        <v>0</v>
      </c>
      <c r="T21" s="29"/>
      <c r="U21" s="30"/>
      <c r="V21" s="29"/>
      <c r="W21" s="30">
        <f t="shared" si="6"/>
        <v>0</v>
      </c>
    </row>
    <row r="22" spans="2:23" s="32" customFormat="1" x14ac:dyDescent="0.3">
      <c r="B22" s="27">
        <f t="shared" si="7"/>
        <v>9</v>
      </c>
      <c r="C22" s="28" t="s">
        <v>8</v>
      </c>
      <c r="D22" s="133">
        <v>118.10088485300545</v>
      </c>
      <c r="E22" s="29"/>
      <c r="F22" s="29"/>
      <c r="G22" s="29"/>
      <c r="H22" s="29">
        <f t="shared" si="2"/>
        <v>118.10088485300545</v>
      </c>
      <c r="I22" s="30">
        <f t="shared" si="3"/>
        <v>118.10088485300545</v>
      </c>
      <c r="J22" s="29"/>
      <c r="K22" s="29"/>
      <c r="L22" s="29"/>
      <c r="M22" s="30">
        <f t="shared" si="4"/>
        <v>118.10088485300545</v>
      </c>
      <c r="N22" s="29">
        <f t="shared" si="0"/>
        <v>118.10088485300545</v>
      </c>
      <c r="O22" s="29"/>
      <c r="P22" s="29"/>
      <c r="Q22" s="29"/>
      <c r="R22" s="29">
        <f t="shared" si="5"/>
        <v>118.10088485300545</v>
      </c>
      <c r="S22" s="30">
        <f t="shared" si="1"/>
        <v>118.10088485300545</v>
      </c>
      <c r="T22" s="29"/>
      <c r="U22" s="30"/>
      <c r="V22" s="29"/>
      <c r="W22" s="30">
        <f t="shared" si="6"/>
        <v>118.10088485300545</v>
      </c>
    </row>
    <row r="23" spans="2:23" s="32" customFormat="1" x14ac:dyDescent="0.3">
      <c r="B23" s="27">
        <f t="shared" si="7"/>
        <v>10</v>
      </c>
      <c r="C23" s="28" t="s">
        <v>9</v>
      </c>
      <c r="D23" s="133">
        <v>1.4735980717499835</v>
      </c>
      <c r="E23" s="29"/>
      <c r="F23" s="29"/>
      <c r="G23" s="29"/>
      <c r="H23" s="29">
        <f t="shared" si="2"/>
        <v>1.4735980717499835</v>
      </c>
      <c r="I23" s="30">
        <f t="shared" si="3"/>
        <v>1.4735980717499835</v>
      </c>
      <c r="J23" s="29"/>
      <c r="K23" s="29"/>
      <c r="L23" s="29"/>
      <c r="M23" s="30">
        <f t="shared" si="4"/>
        <v>1.4735980717499835</v>
      </c>
      <c r="N23" s="29">
        <f t="shared" si="0"/>
        <v>1.4735980717499835</v>
      </c>
      <c r="O23" s="29"/>
      <c r="P23" s="29"/>
      <c r="Q23" s="29"/>
      <c r="R23" s="29">
        <f t="shared" si="5"/>
        <v>1.4735980717499835</v>
      </c>
      <c r="S23" s="30">
        <f t="shared" si="1"/>
        <v>1.4735980717499835</v>
      </c>
      <c r="T23" s="29"/>
      <c r="U23" s="30"/>
      <c r="V23" s="29"/>
      <c r="W23" s="30">
        <f t="shared" si="6"/>
        <v>1.4735980717499835</v>
      </c>
    </row>
    <row r="24" spans="2:23" s="32" customFormat="1" x14ac:dyDescent="0.3">
      <c r="B24" s="27">
        <f t="shared" si="7"/>
        <v>11</v>
      </c>
      <c r="C24" s="28" t="s">
        <v>10</v>
      </c>
      <c r="D24" s="133">
        <v>2.3521701377965756</v>
      </c>
      <c r="E24" s="29"/>
      <c r="F24" s="29"/>
      <c r="G24" s="29"/>
      <c r="H24" s="29">
        <f t="shared" si="2"/>
        <v>2.3521701377965756</v>
      </c>
      <c r="I24" s="30">
        <f t="shared" si="3"/>
        <v>2.3521701377965756</v>
      </c>
      <c r="J24" s="29"/>
      <c r="K24" s="29"/>
      <c r="L24" s="29"/>
      <c r="M24" s="30">
        <f t="shared" si="4"/>
        <v>2.3521701377965756</v>
      </c>
      <c r="N24" s="29">
        <f t="shared" si="0"/>
        <v>2.3521701377965756</v>
      </c>
      <c r="O24" s="29"/>
      <c r="P24" s="29"/>
      <c r="Q24" s="29"/>
      <c r="R24" s="29">
        <f t="shared" si="5"/>
        <v>2.3521701377965756</v>
      </c>
      <c r="S24" s="30">
        <f t="shared" si="1"/>
        <v>2.3521701377965756</v>
      </c>
      <c r="T24" s="29"/>
      <c r="U24" s="30"/>
      <c r="V24" s="29"/>
      <c r="W24" s="30">
        <f t="shared" si="6"/>
        <v>2.3521701377965756</v>
      </c>
    </row>
    <row r="25" spans="2:23" s="32" customFormat="1" x14ac:dyDescent="0.3">
      <c r="B25" s="27">
        <f t="shared" si="7"/>
        <v>12</v>
      </c>
      <c r="C25" s="28" t="s">
        <v>11</v>
      </c>
      <c r="D25" s="133">
        <v>8.8623026829254421</v>
      </c>
      <c r="E25" s="29"/>
      <c r="F25" s="29"/>
      <c r="G25" s="29"/>
      <c r="H25" s="29">
        <f t="shared" si="2"/>
        <v>8.8623026829254421</v>
      </c>
      <c r="I25" s="30">
        <f t="shared" si="3"/>
        <v>8.8623026829254421</v>
      </c>
      <c r="J25" s="29"/>
      <c r="K25" s="29"/>
      <c r="L25" s="29"/>
      <c r="M25" s="30">
        <f t="shared" si="4"/>
        <v>8.8623026829254421</v>
      </c>
      <c r="N25" s="29">
        <f t="shared" si="0"/>
        <v>8.8623026829254421</v>
      </c>
      <c r="O25" s="29"/>
      <c r="P25" s="29"/>
      <c r="Q25" s="29"/>
      <c r="R25" s="29">
        <f t="shared" si="5"/>
        <v>8.8623026829254421</v>
      </c>
      <c r="S25" s="30">
        <f t="shared" si="1"/>
        <v>8.8623026829254421</v>
      </c>
      <c r="T25" s="29"/>
      <c r="U25" s="30"/>
      <c r="V25" s="29"/>
      <c r="W25" s="30">
        <f t="shared" si="6"/>
        <v>8.8623026829254421</v>
      </c>
    </row>
    <row r="26" spans="2:23" s="32" customFormat="1" x14ac:dyDescent="0.3">
      <c r="B26" s="27">
        <f t="shared" si="7"/>
        <v>13</v>
      </c>
      <c r="C26" s="28" t="s">
        <v>12</v>
      </c>
      <c r="D26" s="133">
        <v>0</v>
      </c>
      <c r="E26" s="29"/>
      <c r="F26" s="29"/>
      <c r="G26" s="29"/>
      <c r="H26" s="29">
        <f t="shared" si="2"/>
        <v>0</v>
      </c>
      <c r="I26" s="30">
        <f t="shared" si="3"/>
        <v>0</v>
      </c>
      <c r="J26" s="29"/>
      <c r="K26" s="29"/>
      <c r="L26" s="29"/>
      <c r="M26" s="30">
        <f t="shared" si="4"/>
        <v>0</v>
      </c>
      <c r="N26" s="29">
        <f t="shared" si="0"/>
        <v>0</v>
      </c>
      <c r="O26" s="29"/>
      <c r="P26" s="29"/>
      <c r="Q26" s="29"/>
      <c r="R26" s="29">
        <f t="shared" si="5"/>
        <v>0</v>
      </c>
      <c r="S26" s="30">
        <f t="shared" si="1"/>
        <v>0</v>
      </c>
      <c r="T26" s="29"/>
      <c r="U26" s="30"/>
      <c r="V26" s="29"/>
      <c r="W26" s="30">
        <f t="shared" si="6"/>
        <v>0</v>
      </c>
    </row>
    <row r="27" spans="2:23" s="32" customFormat="1" x14ac:dyDescent="0.3">
      <c r="B27" s="27">
        <f t="shared" si="7"/>
        <v>14</v>
      </c>
      <c r="C27" s="28" t="s">
        <v>13</v>
      </c>
      <c r="D27" s="133">
        <v>0</v>
      </c>
      <c r="E27" s="29"/>
      <c r="F27" s="29"/>
      <c r="G27" s="29"/>
      <c r="H27" s="29">
        <f t="shared" si="2"/>
        <v>0</v>
      </c>
      <c r="I27" s="30">
        <f t="shared" si="3"/>
        <v>0</v>
      </c>
      <c r="J27" s="29"/>
      <c r="K27" s="29"/>
      <c r="L27" s="29"/>
      <c r="M27" s="30">
        <f t="shared" si="4"/>
        <v>0</v>
      </c>
      <c r="N27" s="29">
        <f t="shared" si="0"/>
        <v>0</v>
      </c>
      <c r="O27" s="29"/>
      <c r="P27" s="29"/>
      <c r="Q27" s="29"/>
      <c r="R27" s="29">
        <f t="shared" si="5"/>
        <v>0</v>
      </c>
      <c r="S27" s="30">
        <f t="shared" si="1"/>
        <v>0</v>
      </c>
      <c r="T27" s="29"/>
      <c r="U27" s="30"/>
      <c r="V27" s="29"/>
      <c r="W27" s="30">
        <f t="shared" si="6"/>
        <v>0</v>
      </c>
    </row>
    <row r="28" spans="2:23" s="32" customFormat="1" x14ac:dyDescent="0.3">
      <c r="B28" s="27">
        <f t="shared" si="7"/>
        <v>15</v>
      </c>
      <c r="C28" s="28" t="s">
        <v>14</v>
      </c>
      <c r="D28" s="133">
        <v>0</v>
      </c>
      <c r="E28" s="29"/>
      <c r="F28" s="29"/>
      <c r="G28" s="29"/>
      <c r="H28" s="29">
        <f t="shared" si="2"/>
        <v>0</v>
      </c>
      <c r="I28" s="30">
        <f t="shared" si="3"/>
        <v>0</v>
      </c>
      <c r="J28" s="29"/>
      <c r="K28" s="29"/>
      <c r="L28" s="29"/>
      <c r="M28" s="30">
        <f t="shared" si="4"/>
        <v>0</v>
      </c>
      <c r="N28" s="29">
        <f t="shared" si="0"/>
        <v>0</v>
      </c>
      <c r="O28" s="29"/>
      <c r="P28" s="29"/>
      <c r="Q28" s="29"/>
      <c r="R28" s="29">
        <f t="shared" si="5"/>
        <v>0</v>
      </c>
      <c r="S28" s="30">
        <f t="shared" si="1"/>
        <v>0</v>
      </c>
      <c r="T28" s="29"/>
      <c r="U28" s="30"/>
      <c r="V28" s="29"/>
      <c r="W28" s="30">
        <f t="shared" si="6"/>
        <v>0</v>
      </c>
    </row>
    <row r="29" spans="2:23" s="32" customFormat="1" x14ac:dyDescent="0.3">
      <c r="B29" s="27">
        <f t="shared" si="7"/>
        <v>16</v>
      </c>
      <c r="C29" s="28" t="s">
        <v>15</v>
      </c>
      <c r="D29" s="133">
        <v>0</v>
      </c>
      <c r="E29" s="29"/>
      <c r="F29" s="29"/>
      <c r="G29" s="29"/>
      <c r="H29" s="29">
        <f t="shared" si="2"/>
        <v>0</v>
      </c>
      <c r="I29" s="30">
        <f t="shared" si="3"/>
        <v>0</v>
      </c>
      <c r="J29" s="29"/>
      <c r="K29" s="29"/>
      <c r="L29" s="29"/>
      <c r="M29" s="30">
        <f t="shared" si="4"/>
        <v>0</v>
      </c>
      <c r="N29" s="29">
        <f t="shared" si="0"/>
        <v>0</v>
      </c>
      <c r="O29" s="29"/>
      <c r="P29" s="29"/>
      <c r="Q29" s="29"/>
      <c r="R29" s="29">
        <f t="shared" si="5"/>
        <v>0</v>
      </c>
      <c r="S29" s="30">
        <f t="shared" si="1"/>
        <v>0</v>
      </c>
      <c r="T29" s="29"/>
      <c r="U29" s="30"/>
      <c r="V29" s="29"/>
      <c r="W29" s="30">
        <f t="shared" si="6"/>
        <v>0</v>
      </c>
    </row>
    <row r="30" spans="2:23" s="32" customFormat="1" x14ac:dyDescent="0.3">
      <c r="B30" s="27">
        <f t="shared" si="7"/>
        <v>17</v>
      </c>
      <c r="C30" s="28" t="s">
        <v>16</v>
      </c>
      <c r="D30" s="133">
        <v>0</v>
      </c>
      <c r="E30" s="29"/>
      <c r="F30" s="29"/>
      <c r="G30" s="29"/>
      <c r="H30" s="29">
        <f t="shared" si="2"/>
        <v>0</v>
      </c>
      <c r="I30" s="30">
        <f t="shared" si="3"/>
        <v>0</v>
      </c>
      <c r="J30" s="29"/>
      <c r="K30" s="29"/>
      <c r="L30" s="29"/>
      <c r="M30" s="30">
        <f t="shared" si="4"/>
        <v>0</v>
      </c>
      <c r="N30" s="29">
        <f t="shared" si="0"/>
        <v>0</v>
      </c>
      <c r="O30" s="29"/>
      <c r="P30" s="29"/>
      <c r="Q30" s="29"/>
      <c r="R30" s="29">
        <f t="shared" si="5"/>
        <v>0</v>
      </c>
      <c r="S30" s="30">
        <f t="shared" si="1"/>
        <v>0</v>
      </c>
      <c r="T30" s="29"/>
      <c r="U30" s="30"/>
      <c r="V30" s="29"/>
      <c r="W30" s="30">
        <f t="shared" si="6"/>
        <v>0</v>
      </c>
    </row>
    <row r="31" spans="2:23" s="15" customFormat="1" ht="16" x14ac:dyDescent="0.3">
      <c r="B31" s="34"/>
      <c r="C31" s="35" t="s">
        <v>17</v>
      </c>
      <c r="D31" s="36">
        <f>SUM(D14:D30)</f>
        <v>3790.6165042991697</v>
      </c>
      <c r="E31" s="36">
        <f>SUM(E14:E30)</f>
        <v>0</v>
      </c>
      <c r="F31" s="36">
        <f>SUM(F14:F30)</f>
        <v>0</v>
      </c>
      <c r="G31" s="36">
        <f t="shared" ref="G31:W31" si="8">SUM(G14:G30)</f>
        <v>0</v>
      </c>
      <c r="H31" s="36">
        <f t="shared" si="8"/>
        <v>3790.6165042991697</v>
      </c>
      <c r="I31" s="36">
        <f t="shared" si="8"/>
        <v>3790.6165042991697</v>
      </c>
      <c r="J31" s="36">
        <f t="shared" si="8"/>
        <v>0</v>
      </c>
      <c r="K31" s="36">
        <f t="shared" si="8"/>
        <v>0</v>
      </c>
      <c r="L31" s="36">
        <f t="shared" si="8"/>
        <v>0</v>
      </c>
      <c r="M31" s="36">
        <f t="shared" si="8"/>
        <v>3790.6165042991697</v>
      </c>
      <c r="N31" s="36">
        <f t="shared" si="8"/>
        <v>3790.6165042991697</v>
      </c>
      <c r="O31" s="36">
        <f t="shared" si="8"/>
        <v>0</v>
      </c>
      <c r="P31" s="36">
        <f t="shared" si="8"/>
        <v>0</v>
      </c>
      <c r="Q31" s="36">
        <f t="shared" si="8"/>
        <v>0</v>
      </c>
      <c r="R31" s="36">
        <f t="shared" si="8"/>
        <v>3790.6165042991697</v>
      </c>
      <c r="S31" s="36">
        <f t="shared" si="8"/>
        <v>3790.6165042991697</v>
      </c>
      <c r="T31" s="36">
        <f t="shared" si="8"/>
        <v>0</v>
      </c>
      <c r="U31" s="36">
        <f t="shared" si="8"/>
        <v>0</v>
      </c>
      <c r="V31" s="36">
        <f t="shared" si="8"/>
        <v>0</v>
      </c>
      <c r="W31" s="36">
        <f t="shared" si="8"/>
        <v>3790.6165042991697</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37.686625499999998</v>
      </c>
      <c r="E40" s="29"/>
      <c r="F40" s="30"/>
      <c r="G40" s="29"/>
      <c r="H40" s="30">
        <f>D40+E40-F40-G40</f>
        <v>37.686625499999998</v>
      </c>
      <c r="I40" s="30">
        <f>H40</f>
        <v>37.686625499999998</v>
      </c>
      <c r="J40" s="29"/>
      <c r="K40" s="30"/>
      <c r="L40" s="29"/>
      <c r="M40" s="30">
        <f>I40+J40-K40-L40</f>
        <v>37.686625499999998</v>
      </c>
      <c r="N40" s="30">
        <f>M40</f>
        <v>37.686625499999998</v>
      </c>
      <c r="O40" s="29"/>
      <c r="P40" s="30"/>
      <c r="Q40" s="29"/>
      <c r="R40" s="30">
        <f>N40+O40-P40-Q40</f>
        <v>37.686625499999998</v>
      </c>
      <c r="S40" s="30">
        <f>R40</f>
        <v>37.686625499999998</v>
      </c>
      <c r="T40" s="29"/>
      <c r="U40" s="30"/>
      <c r="V40" s="29"/>
      <c r="W40" s="30">
        <f>S40+T40-U40-V40</f>
        <v>37.686625499999998</v>
      </c>
    </row>
    <row r="41" spans="1:33" s="26" customFormat="1" x14ac:dyDescent="0.3">
      <c r="B41" s="27">
        <f>B40+1</f>
        <v>2</v>
      </c>
      <c r="C41" s="28" t="s">
        <v>1</v>
      </c>
      <c r="D41" s="30">
        <f t="shared" si="9"/>
        <v>355.21058824799724</v>
      </c>
      <c r="E41" s="29"/>
      <c r="F41" s="30"/>
      <c r="G41" s="29"/>
      <c r="H41" s="30">
        <f t="shared" ref="H41:H56" si="10">D41+E41-F41-G41</f>
        <v>355.21058824799724</v>
      </c>
      <c r="I41" s="30">
        <f t="shared" ref="I41:I56" si="11">H41</f>
        <v>355.21058824799724</v>
      </c>
      <c r="J41" s="29"/>
      <c r="K41" s="30"/>
      <c r="L41" s="29"/>
      <c r="M41" s="30">
        <f t="shared" ref="M41:M56" si="12">I41+J41-K41-L41</f>
        <v>355.21058824799724</v>
      </c>
      <c r="N41" s="30">
        <f t="shared" ref="N41:N56" si="13">M41</f>
        <v>355.21058824799724</v>
      </c>
      <c r="O41" s="29"/>
      <c r="P41" s="30"/>
      <c r="Q41" s="29"/>
      <c r="R41" s="30">
        <f t="shared" ref="R41:R56" si="14">N41+O41-P41-Q41</f>
        <v>355.21058824799724</v>
      </c>
      <c r="S41" s="30">
        <f t="shared" ref="S41:S56" si="15">R41</f>
        <v>355.21058824799724</v>
      </c>
      <c r="T41" s="29"/>
      <c r="U41" s="30"/>
      <c r="V41" s="29"/>
      <c r="W41" s="30">
        <f t="shared" ref="W41:W56" si="16">S41+T41-U41-V41</f>
        <v>355.21058824799724</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339.77649120094276</v>
      </c>
      <c r="E43" s="29"/>
      <c r="F43" s="30"/>
      <c r="G43" s="29"/>
      <c r="H43" s="30">
        <f t="shared" si="10"/>
        <v>339.77649120094276</v>
      </c>
      <c r="I43" s="30">
        <f t="shared" si="11"/>
        <v>339.77649120094276</v>
      </c>
      <c r="J43" s="29"/>
      <c r="K43" s="30"/>
      <c r="L43" s="29"/>
      <c r="M43" s="30">
        <f t="shared" si="12"/>
        <v>339.77649120094276</v>
      </c>
      <c r="N43" s="30">
        <f t="shared" si="13"/>
        <v>339.77649120094276</v>
      </c>
      <c r="O43" s="29"/>
      <c r="P43" s="30"/>
      <c r="Q43" s="29"/>
      <c r="R43" s="30">
        <f t="shared" si="14"/>
        <v>339.77649120094276</v>
      </c>
      <c r="S43" s="30">
        <f t="shared" si="15"/>
        <v>339.77649120094276</v>
      </c>
      <c r="T43" s="29"/>
      <c r="U43" s="30"/>
      <c r="V43" s="29"/>
      <c r="W43" s="30">
        <f t="shared" si="16"/>
        <v>339.77649120094276</v>
      </c>
    </row>
    <row r="44" spans="1:33" s="32" customFormat="1" x14ac:dyDescent="0.3">
      <c r="A44" s="26"/>
      <c r="B44" s="27">
        <f t="shared" si="17"/>
        <v>5</v>
      </c>
      <c r="C44" s="28" t="s">
        <v>4</v>
      </c>
      <c r="D44" s="30">
        <f t="shared" si="9"/>
        <v>221.06417251710383</v>
      </c>
      <c r="E44" s="29"/>
      <c r="F44" s="30"/>
      <c r="G44" s="29"/>
      <c r="H44" s="30">
        <f t="shared" si="10"/>
        <v>221.06417251710383</v>
      </c>
      <c r="I44" s="30">
        <f t="shared" si="11"/>
        <v>221.06417251710383</v>
      </c>
      <c r="J44" s="29"/>
      <c r="K44" s="30"/>
      <c r="L44" s="29"/>
      <c r="M44" s="30">
        <f t="shared" si="12"/>
        <v>221.06417251710383</v>
      </c>
      <c r="N44" s="30">
        <f t="shared" si="13"/>
        <v>221.06417251710383</v>
      </c>
      <c r="O44" s="29"/>
      <c r="P44" s="30"/>
      <c r="Q44" s="29"/>
      <c r="R44" s="30">
        <f t="shared" si="14"/>
        <v>221.06417251710383</v>
      </c>
      <c r="S44" s="30">
        <f t="shared" si="15"/>
        <v>221.06417251710383</v>
      </c>
      <c r="T44" s="29"/>
      <c r="U44" s="30"/>
      <c r="V44" s="29"/>
      <c r="W44" s="30">
        <f t="shared" si="16"/>
        <v>221.06417251710383</v>
      </c>
    </row>
    <row r="45" spans="1:33" s="32" customFormat="1" x14ac:dyDescent="0.3">
      <c r="A45" s="26"/>
      <c r="B45" s="27">
        <f t="shared" si="17"/>
        <v>6</v>
      </c>
      <c r="C45" s="28" t="s">
        <v>5</v>
      </c>
      <c r="D45" s="30">
        <f t="shared" si="9"/>
        <v>2706.0896710876482</v>
      </c>
      <c r="E45" s="29"/>
      <c r="F45" s="30"/>
      <c r="G45" s="29"/>
      <c r="H45" s="30">
        <f t="shared" si="10"/>
        <v>2706.0896710876482</v>
      </c>
      <c r="I45" s="30">
        <f t="shared" si="11"/>
        <v>2706.0896710876482</v>
      </c>
      <c r="J45" s="29"/>
      <c r="K45" s="30"/>
      <c r="L45" s="29"/>
      <c r="M45" s="30">
        <f t="shared" si="12"/>
        <v>2706.0896710876482</v>
      </c>
      <c r="N45" s="30">
        <f t="shared" si="13"/>
        <v>2706.0896710876482</v>
      </c>
      <c r="O45" s="29"/>
      <c r="P45" s="30"/>
      <c r="Q45" s="29"/>
      <c r="R45" s="30">
        <f t="shared" si="14"/>
        <v>2706.0896710876482</v>
      </c>
      <c r="S45" s="30">
        <f t="shared" si="15"/>
        <v>2706.0896710876482</v>
      </c>
      <c r="T45" s="29"/>
      <c r="U45" s="30"/>
      <c r="V45" s="29"/>
      <c r="W45" s="30">
        <f t="shared" si="16"/>
        <v>2706.0896710876482</v>
      </c>
    </row>
    <row r="46" spans="1:33" s="32" customFormat="1" x14ac:dyDescent="0.3">
      <c r="A46" s="26"/>
      <c r="B46" s="27">
        <f t="shared" si="17"/>
        <v>7</v>
      </c>
      <c r="C46" s="28" t="s">
        <v>6</v>
      </c>
      <c r="D46" s="30">
        <f t="shared" si="9"/>
        <v>0</v>
      </c>
      <c r="E46" s="29"/>
      <c r="F46" s="30"/>
      <c r="G46" s="29"/>
      <c r="H46" s="30">
        <f t="shared" si="10"/>
        <v>0</v>
      </c>
      <c r="I46" s="30">
        <f t="shared" si="11"/>
        <v>0</v>
      </c>
      <c r="J46" s="29"/>
      <c r="K46" s="30"/>
      <c r="L46" s="29"/>
      <c r="M46" s="30">
        <f t="shared" si="12"/>
        <v>0</v>
      </c>
      <c r="N46" s="30">
        <f t="shared" si="13"/>
        <v>0</v>
      </c>
      <c r="O46" s="29"/>
      <c r="P46" s="30"/>
      <c r="Q46" s="29"/>
      <c r="R46" s="30">
        <f t="shared" si="14"/>
        <v>0</v>
      </c>
      <c r="S46" s="30">
        <f t="shared" si="15"/>
        <v>0</v>
      </c>
      <c r="T46" s="29"/>
      <c r="U46" s="30"/>
      <c r="V46" s="29"/>
      <c r="W46" s="30">
        <f t="shared" si="16"/>
        <v>0</v>
      </c>
    </row>
    <row r="47" spans="1:33" s="32" customFormat="1" x14ac:dyDescent="0.3">
      <c r="A47" s="26"/>
      <c r="B47" s="27">
        <f t="shared" si="17"/>
        <v>8</v>
      </c>
      <c r="C47" s="28" t="s">
        <v>7</v>
      </c>
      <c r="D47" s="30">
        <f t="shared" si="9"/>
        <v>0</v>
      </c>
      <c r="E47" s="29"/>
      <c r="F47" s="30"/>
      <c r="G47" s="29"/>
      <c r="H47" s="30">
        <f t="shared" si="10"/>
        <v>0</v>
      </c>
      <c r="I47" s="30">
        <f t="shared" si="11"/>
        <v>0</v>
      </c>
      <c r="J47" s="29"/>
      <c r="K47" s="30"/>
      <c r="L47" s="29"/>
      <c r="M47" s="30">
        <f t="shared" si="12"/>
        <v>0</v>
      </c>
      <c r="N47" s="30">
        <f t="shared" si="13"/>
        <v>0</v>
      </c>
      <c r="O47" s="29"/>
      <c r="P47" s="30"/>
      <c r="Q47" s="29"/>
      <c r="R47" s="30">
        <f t="shared" si="14"/>
        <v>0</v>
      </c>
      <c r="S47" s="30">
        <f t="shared" si="15"/>
        <v>0</v>
      </c>
      <c r="T47" s="29"/>
      <c r="U47" s="30"/>
      <c r="V47" s="29"/>
      <c r="W47" s="30">
        <f t="shared" si="16"/>
        <v>0</v>
      </c>
    </row>
    <row r="48" spans="1:33" s="32" customFormat="1" x14ac:dyDescent="0.3">
      <c r="A48" s="26"/>
      <c r="B48" s="27">
        <f t="shared" si="17"/>
        <v>9</v>
      </c>
      <c r="C48" s="28" t="s">
        <v>8</v>
      </c>
      <c r="D48" s="30">
        <f t="shared" si="9"/>
        <v>118.10088485300545</v>
      </c>
      <c r="E48" s="29"/>
      <c r="F48" s="30"/>
      <c r="G48" s="29"/>
      <c r="H48" s="30">
        <f t="shared" si="10"/>
        <v>118.10088485300545</v>
      </c>
      <c r="I48" s="30">
        <f t="shared" si="11"/>
        <v>118.10088485300545</v>
      </c>
      <c r="J48" s="29"/>
      <c r="K48" s="30"/>
      <c r="L48" s="29"/>
      <c r="M48" s="30">
        <f t="shared" si="12"/>
        <v>118.10088485300545</v>
      </c>
      <c r="N48" s="30">
        <f t="shared" si="13"/>
        <v>118.10088485300545</v>
      </c>
      <c r="O48" s="29"/>
      <c r="P48" s="30"/>
      <c r="Q48" s="29"/>
      <c r="R48" s="30">
        <f t="shared" si="14"/>
        <v>118.10088485300545</v>
      </c>
      <c r="S48" s="30">
        <f t="shared" si="15"/>
        <v>118.10088485300545</v>
      </c>
      <c r="T48" s="29"/>
      <c r="U48" s="30"/>
      <c r="V48" s="29"/>
      <c r="W48" s="30">
        <f t="shared" si="16"/>
        <v>118.10088485300545</v>
      </c>
    </row>
    <row r="49" spans="1:23" s="32" customFormat="1" x14ac:dyDescent="0.3">
      <c r="A49" s="26"/>
      <c r="B49" s="27">
        <f t="shared" si="17"/>
        <v>10</v>
      </c>
      <c r="C49" s="28" t="s">
        <v>9</v>
      </c>
      <c r="D49" s="30">
        <f t="shared" si="9"/>
        <v>1.4735980717499835</v>
      </c>
      <c r="E49" s="29"/>
      <c r="F49" s="30"/>
      <c r="G49" s="29"/>
      <c r="H49" s="30">
        <f t="shared" si="10"/>
        <v>1.4735980717499835</v>
      </c>
      <c r="I49" s="30">
        <f t="shared" si="11"/>
        <v>1.4735980717499835</v>
      </c>
      <c r="J49" s="29"/>
      <c r="K49" s="30"/>
      <c r="L49" s="29"/>
      <c r="M49" s="30">
        <f t="shared" si="12"/>
        <v>1.4735980717499835</v>
      </c>
      <c r="N49" s="30">
        <f t="shared" si="13"/>
        <v>1.4735980717499835</v>
      </c>
      <c r="O49" s="29"/>
      <c r="P49" s="30"/>
      <c r="Q49" s="29"/>
      <c r="R49" s="30">
        <f t="shared" si="14"/>
        <v>1.4735980717499835</v>
      </c>
      <c r="S49" s="30">
        <f t="shared" si="15"/>
        <v>1.4735980717499835</v>
      </c>
      <c r="T49" s="29"/>
      <c r="U49" s="30"/>
      <c r="V49" s="29"/>
      <c r="W49" s="30">
        <f t="shared" si="16"/>
        <v>1.4735980717499835</v>
      </c>
    </row>
    <row r="50" spans="1:23" s="32" customFormat="1" x14ac:dyDescent="0.3">
      <c r="A50" s="26"/>
      <c r="B50" s="27">
        <f t="shared" si="17"/>
        <v>11</v>
      </c>
      <c r="C50" s="28" t="s">
        <v>10</v>
      </c>
      <c r="D50" s="30">
        <f t="shared" si="9"/>
        <v>2.3521701377965756</v>
      </c>
      <c r="E50" s="29"/>
      <c r="F50" s="30"/>
      <c r="G50" s="29"/>
      <c r="H50" s="30">
        <f t="shared" si="10"/>
        <v>2.3521701377965756</v>
      </c>
      <c r="I50" s="30">
        <f t="shared" si="11"/>
        <v>2.3521701377965756</v>
      </c>
      <c r="J50" s="29"/>
      <c r="K50" s="30"/>
      <c r="L50" s="29"/>
      <c r="M50" s="30">
        <f t="shared" si="12"/>
        <v>2.3521701377965756</v>
      </c>
      <c r="N50" s="30">
        <f t="shared" si="13"/>
        <v>2.3521701377965756</v>
      </c>
      <c r="O50" s="29"/>
      <c r="P50" s="30"/>
      <c r="Q50" s="29"/>
      <c r="R50" s="30">
        <f t="shared" si="14"/>
        <v>2.3521701377965756</v>
      </c>
      <c r="S50" s="30">
        <f t="shared" si="15"/>
        <v>2.3521701377965756</v>
      </c>
      <c r="T50" s="29"/>
      <c r="U50" s="30"/>
      <c r="V50" s="29"/>
      <c r="W50" s="30">
        <f t="shared" si="16"/>
        <v>2.3521701377965756</v>
      </c>
    </row>
    <row r="51" spans="1:23" s="37" customFormat="1" x14ac:dyDescent="0.3">
      <c r="A51" s="26"/>
      <c r="B51" s="27">
        <f t="shared" si="17"/>
        <v>12</v>
      </c>
      <c r="C51" s="28" t="s">
        <v>11</v>
      </c>
      <c r="D51" s="30">
        <f t="shared" si="9"/>
        <v>8.8623026829254421</v>
      </c>
      <c r="E51" s="29"/>
      <c r="F51" s="30"/>
      <c r="G51" s="29"/>
      <c r="H51" s="30">
        <f t="shared" si="10"/>
        <v>8.8623026829254421</v>
      </c>
      <c r="I51" s="30">
        <f t="shared" si="11"/>
        <v>8.8623026829254421</v>
      </c>
      <c r="J51" s="29"/>
      <c r="K51" s="30"/>
      <c r="L51" s="29"/>
      <c r="M51" s="30">
        <f t="shared" si="12"/>
        <v>8.8623026829254421</v>
      </c>
      <c r="N51" s="30">
        <f t="shared" si="13"/>
        <v>8.8623026829254421</v>
      </c>
      <c r="O51" s="29"/>
      <c r="P51" s="30"/>
      <c r="Q51" s="29"/>
      <c r="R51" s="30">
        <f t="shared" si="14"/>
        <v>8.8623026829254421</v>
      </c>
      <c r="S51" s="30">
        <f t="shared" si="15"/>
        <v>8.8623026829254421</v>
      </c>
      <c r="T51" s="29"/>
      <c r="U51" s="30"/>
      <c r="V51" s="29"/>
      <c r="W51" s="30">
        <f t="shared" si="16"/>
        <v>8.8623026829254421</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v>
      </c>
      <c r="E53" s="29"/>
      <c r="F53" s="30"/>
      <c r="G53" s="29"/>
      <c r="H53" s="30">
        <f t="shared" si="10"/>
        <v>0</v>
      </c>
      <c r="I53" s="30">
        <f t="shared" si="11"/>
        <v>0</v>
      </c>
      <c r="J53" s="29"/>
      <c r="K53" s="30"/>
      <c r="L53" s="29"/>
      <c r="M53" s="30">
        <f t="shared" si="12"/>
        <v>0</v>
      </c>
      <c r="N53" s="30">
        <f t="shared" si="13"/>
        <v>0</v>
      </c>
      <c r="O53" s="29"/>
      <c r="P53" s="30"/>
      <c r="Q53" s="29"/>
      <c r="R53" s="30">
        <f t="shared" si="14"/>
        <v>0</v>
      </c>
      <c r="S53" s="30">
        <f t="shared" si="15"/>
        <v>0</v>
      </c>
      <c r="T53" s="29"/>
      <c r="U53" s="30"/>
      <c r="V53" s="29"/>
      <c r="W53" s="30">
        <f t="shared" si="16"/>
        <v>0</v>
      </c>
    </row>
    <row r="54" spans="1:23" s="37" customFormat="1" x14ac:dyDescent="0.3">
      <c r="A54" s="26"/>
      <c r="B54" s="27">
        <f t="shared" si="17"/>
        <v>15</v>
      </c>
      <c r="C54" s="28" t="s">
        <v>14</v>
      </c>
      <c r="D54" s="30">
        <f t="shared" si="9"/>
        <v>0</v>
      </c>
      <c r="E54" s="29"/>
      <c r="F54" s="30"/>
      <c r="G54" s="29"/>
      <c r="H54" s="30">
        <f t="shared" si="10"/>
        <v>0</v>
      </c>
      <c r="I54" s="30">
        <f t="shared" si="11"/>
        <v>0</v>
      </c>
      <c r="J54" s="29"/>
      <c r="K54" s="30"/>
      <c r="L54" s="29"/>
      <c r="M54" s="30">
        <f t="shared" si="12"/>
        <v>0</v>
      </c>
      <c r="N54" s="30">
        <f t="shared" si="13"/>
        <v>0</v>
      </c>
      <c r="O54" s="29"/>
      <c r="P54" s="30"/>
      <c r="Q54" s="29"/>
      <c r="R54" s="30">
        <f t="shared" si="14"/>
        <v>0</v>
      </c>
      <c r="S54" s="30">
        <f t="shared" si="15"/>
        <v>0</v>
      </c>
      <c r="T54" s="29"/>
      <c r="U54" s="30"/>
      <c r="V54" s="29"/>
      <c r="W54" s="30">
        <f t="shared" si="16"/>
        <v>0</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3790.6165042991697</v>
      </c>
      <c r="E57" s="36">
        <f>SUM(E40:E56)</f>
        <v>0</v>
      </c>
      <c r="F57" s="36">
        <f>SUM(F40:F56)</f>
        <v>0</v>
      </c>
      <c r="G57" s="36">
        <f>SUM(G40:G56)</f>
        <v>0</v>
      </c>
      <c r="H57" s="36">
        <f>SUM(H40:H56)</f>
        <v>3790.6165042991697</v>
      </c>
      <c r="I57" s="36">
        <f t="shared" ref="I57:W57" si="18">SUM(I40:I56)</f>
        <v>3790.6165042991697</v>
      </c>
      <c r="J57" s="36">
        <f t="shared" si="18"/>
        <v>0</v>
      </c>
      <c r="K57" s="36">
        <f t="shared" si="18"/>
        <v>0</v>
      </c>
      <c r="L57" s="36">
        <f t="shared" si="18"/>
        <v>0</v>
      </c>
      <c r="M57" s="36">
        <f t="shared" si="18"/>
        <v>3790.6165042991697</v>
      </c>
      <c r="N57" s="36">
        <f t="shared" si="18"/>
        <v>3790.6165042991697</v>
      </c>
      <c r="O57" s="36">
        <f t="shared" si="18"/>
        <v>0</v>
      </c>
      <c r="P57" s="36">
        <f t="shared" si="18"/>
        <v>0</v>
      </c>
      <c r="Q57" s="36">
        <f t="shared" si="18"/>
        <v>0</v>
      </c>
      <c r="R57" s="36">
        <f t="shared" si="18"/>
        <v>3790.6165042991697</v>
      </c>
      <c r="S57" s="36">
        <f t="shared" si="18"/>
        <v>3790.6165042991697</v>
      </c>
      <c r="T57" s="36">
        <f t="shared" si="18"/>
        <v>0</v>
      </c>
      <c r="U57" s="36">
        <f t="shared" si="18"/>
        <v>0</v>
      </c>
      <c r="V57" s="36">
        <f t="shared" si="18"/>
        <v>0</v>
      </c>
      <c r="W57" s="36">
        <f t="shared" si="18"/>
        <v>3790.6165042991697</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78"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3">
        <v>319.60138922204504</v>
      </c>
      <c r="E69" s="43">
        <f t="shared" si="19"/>
        <v>1.0630881442291283E-2</v>
      </c>
      <c r="F69" s="43">
        <f t="shared" ref="F69:F84" si="25">IFERROR(IF(D69=0,0,D69/D15*F15),0)</f>
        <v>0</v>
      </c>
      <c r="G69" s="44"/>
      <c r="H69" s="48">
        <f>D69+E69-F69-G69</f>
        <v>319.61202010348734</v>
      </c>
      <c r="I69" s="45">
        <f t="shared" ref="I69:I78" si="26">H69</f>
        <v>319.61202010348734</v>
      </c>
      <c r="J69" s="43">
        <f t="shared" ref="J69:J84" si="27">IF((IFERROR(I69/((I15+J15)*90%),0))&lt;70%,MIN((MAX((I15+J15)*90%-I69,0)),(I15+J15/2)*$A69),MAX((J15+I15)*90%-I69,0)/J$86)</f>
        <v>1.0630881442290642E-2</v>
      </c>
      <c r="K69" s="43">
        <f t="shared" ref="K69:K84" si="28">IFERROR(IF(I69=0,0,I69/I15*K15),0)</f>
        <v>0</v>
      </c>
      <c r="L69" s="44"/>
      <c r="M69" s="45">
        <f t="shared" si="20"/>
        <v>319.62265098492963</v>
      </c>
      <c r="N69" s="43">
        <f t="shared" ref="N69:N84" si="29">M69</f>
        <v>319.62265098492963</v>
      </c>
      <c r="O69" s="43">
        <f t="shared" si="21"/>
        <v>1.0630881442289797E-2</v>
      </c>
      <c r="P69" s="43">
        <f t="shared" si="22"/>
        <v>0</v>
      </c>
      <c r="Q69" s="44"/>
      <c r="R69" s="43">
        <f t="shared" ref="R69:R84" si="30">N69+O69-P69-Q69</f>
        <v>319.63328186637193</v>
      </c>
      <c r="S69" s="45">
        <f t="shared" ref="S69:S84" si="31">R69</f>
        <v>319.63328186637193</v>
      </c>
      <c r="T69" s="43">
        <f t="shared" si="23"/>
        <v>1.0630881442288633E-2</v>
      </c>
      <c r="U69" s="43">
        <f t="shared" si="24"/>
        <v>0</v>
      </c>
      <c r="V69" s="44"/>
      <c r="W69" s="45">
        <f t="shared" ref="W69:W84" si="32">S69+T69-U69-V69</f>
        <v>319.64391274781423</v>
      </c>
      <c r="Y69" s="46">
        <v>3.3399999999999999E-2</v>
      </c>
    </row>
    <row r="70" spans="1:25" x14ac:dyDescent="0.3">
      <c r="A70" s="46">
        <v>5.28E-2</v>
      </c>
      <c r="B70" s="41">
        <f t="shared" ref="B70:B84" si="33">B69+1</f>
        <v>3</v>
      </c>
      <c r="C70" s="42" t="s">
        <v>2</v>
      </c>
      <c r="D70" s="133">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133">
        <v>299.07471729741502</v>
      </c>
      <c r="E71" s="43">
        <f t="shared" si="19"/>
        <v>0.81101894982262079</v>
      </c>
      <c r="F71" s="43">
        <f t="shared" si="25"/>
        <v>0</v>
      </c>
      <c r="G71" s="44"/>
      <c r="H71" s="43">
        <f t="shared" si="34"/>
        <v>299.88573624723762</v>
      </c>
      <c r="I71" s="45">
        <f t="shared" si="26"/>
        <v>299.88573624723762</v>
      </c>
      <c r="J71" s="43">
        <f t="shared" si="27"/>
        <v>0.81101894982262412</v>
      </c>
      <c r="K71" s="43">
        <f t="shared" si="28"/>
        <v>0</v>
      </c>
      <c r="L71" s="44"/>
      <c r="M71" s="45">
        <f t="shared" si="20"/>
        <v>300.69675519706021</v>
      </c>
      <c r="N71" s="43">
        <f t="shared" si="29"/>
        <v>300.69675519706021</v>
      </c>
      <c r="O71" s="43">
        <f t="shared" si="21"/>
        <v>0.81101894982262857</v>
      </c>
      <c r="P71" s="43">
        <f t="shared" si="22"/>
        <v>0</v>
      </c>
      <c r="Q71" s="44"/>
      <c r="R71" s="43">
        <f t="shared" si="30"/>
        <v>301.50777414688287</v>
      </c>
      <c r="S71" s="45">
        <f t="shared" si="31"/>
        <v>301.50777414688287</v>
      </c>
      <c r="T71" s="43">
        <f t="shared" si="23"/>
        <v>0.8110189498226239</v>
      </c>
      <c r="U71" s="43">
        <f t="shared" si="24"/>
        <v>0</v>
      </c>
      <c r="V71" s="44"/>
      <c r="W71" s="45">
        <f t="shared" si="32"/>
        <v>302.31879309670546</v>
      </c>
      <c r="Y71" s="46">
        <v>5.28E-2</v>
      </c>
    </row>
    <row r="72" spans="1:25" x14ac:dyDescent="0.3">
      <c r="A72" s="46">
        <v>3.3399999999999999E-2</v>
      </c>
      <c r="B72" s="41">
        <f t="shared" si="33"/>
        <v>5</v>
      </c>
      <c r="C72" s="42" t="s">
        <v>4</v>
      </c>
      <c r="D72" s="133">
        <v>195.97532460141161</v>
      </c>
      <c r="E72" s="43">
        <f t="shared" si="19"/>
        <v>0.35972083548786193</v>
      </c>
      <c r="F72" s="43">
        <f t="shared" si="25"/>
        <v>0</v>
      </c>
      <c r="G72" s="44"/>
      <c r="H72" s="43">
        <f t="shared" si="34"/>
        <v>196.33504543689946</v>
      </c>
      <c r="I72" s="45">
        <f t="shared" si="26"/>
        <v>196.33504543689946</v>
      </c>
      <c r="J72" s="43">
        <f t="shared" si="27"/>
        <v>0.35972083548786377</v>
      </c>
      <c r="K72" s="43">
        <f t="shared" si="28"/>
        <v>0</v>
      </c>
      <c r="L72" s="44"/>
      <c r="M72" s="45">
        <f t="shared" si="20"/>
        <v>196.69476627238734</v>
      </c>
      <c r="N72" s="43">
        <f t="shared" si="29"/>
        <v>196.69476627238734</v>
      </c>
      <c r="O72" s="43">
        <f t="shared" si="21"/>
        <v>0.3597208354878616</v>
      </c>
      <c r="P72" s="43">
        <f t="shared" si="22"/>
        <v>0</v>
      </c>
      <c r="Q72" s="44"/>
      <c r="R72" s="43">
        <f t="shared" si="30"/>
        <v>197.05448710787519</v>
      </c>
      <c r="S72" s="45">
        <f t="shared" si="31"/>
        <v>197.05448710787519</v>
      </c>
      <c r="T72" s="43">
        <f>IF((IFERROR(S72/((S18+T18)*90%),0))&lt;70%,MIN((MAX((S18+T18)*90%-S72,0)),(S18+T18/2)*$A99),MAX((T18+S18)*90%-S72,0)/T$86)</f>
        <v>0.35972083548786399</v>
      </c>
      <c r="U72" s="43">
        <f t="shared" si="24"/>
        <v>0</v>
      </c>
      <c r="V72" s="44"/>
      <c r="W72" s="45">
        <f t="shared" si="32"/>
        <v>197.41420794336307</v>
      </c>
      <c r="Y72" s="46">
        <v>3.3399999999999999E-2</v>
      </c>
    </row>
    <row r="73" spans="1:25" x14ac:dyDescent="0.3">
      <c r="A73" s="46">
        <v>5.28E-2</v>
      </c>
      <c r="B73" s="41">
        <f t="shared" si="33"/>
        <v>6</v>
      </c>
      <c r="C73" s="42" t="s">
        <v>5</v>
      </c>
      <c r="D73" s="133">
        <v>2235.040479111015</v>
      </c>
      <c r="E73" s="43">
        <f t="shared" si="19"/>
        <v>24.175759063106195</v>
      </c>
      <c r="F73" s="43">
        <f>IFERROR(IF(D73=0,0,D73/D19*F19),0)</f>
        <v>0</v>
      </c>
      <c r="G73" s="44"/>
      <c r="H73" s="43">
        <f t="shared" si="34"/>
        <v>2259.2162381741214</v>
      </c>
      <c r="I73" s="45">
        <f t="shared" si="26"/>
        <v>2259.2162381741214</v>
      </c>
      <c r="J73" s="43">
        <f t="shared" si="27"/>
        <v>24.175759063106167</v>
      </c>
      <c r="K73" s="43">
        <f t="shared" si="28"/>
        <v>0</v>
      </c>
      <c r="L73" s="44"/>
      <c r="M73" s="45">
        <f t="shared" si="20"/>
        <v>2283.3919972372273</v>
      </c>
      <c r="N73" s="43">
        <f t="shared" si="29"/>
        <v>2283.3919972372273</v>
      </c>
      <c r="O73" s="43">
        <f t="shared" si="21"/>
        <v>24.175759063106202</v>
      </c>
      <c r="P73" s="43">
        <f t="shared" si="22"/>
        <v>0</v>
      </c>
      <c r="Q73" s="44"/>
      <c r="R73" s="43">
        <f t="shared" si="30"/>
        <v>2307.5677563003337</v>
      </c>
      <c r="S73" s="45">
        <f t="shared" si="31"/>
        <v>2307.5677563003337</v>
      </c>
      <c r="T73" s="43">
        <f t="shared" si="23"/>
        <v>24.175759063106167</v>
      </c>
      <c r="U73" s="43">
        <f t="shared" si="24"/>
        <v>0</v>
      </c>
      <c r="V73" s="44"/>
      <c r="W73" s="45">
        <f t="shared" si="32"/>
        <v>2331.7435153634397</v>
      </c>
      <c r="Y73" s="46">
        <v>5.28E-2</v>
      </c>
    </row>
    <row r="74" spans="1:25" x14ac:dyDescent="0.3">
      <c r="A74" s="46">
        <v>0.18</v>
      </c>
      <c r="B74" s="41">
        <f t="shared" si="33"/>
        <v>7</v>
      </c>
      <c r="C74" s="42" t="s">
        <v>6</v>
      </c>
      <c r="D74" s="133">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v>
      </c>
      <c r="U74" s="43">
        <f t="shared" si="24"/>
        <v>0</v>
      </c>
      <c r="V74" s="44"/>
      <c r="W74" s="45">
        <f t="shared" si="32"/>
        <v>0</v>
      </c>
      <c r="Y74" s="46">
        <v>0.18</v>
      </c>
    </row>
    <row r="75" spans="1:25" x14ac:dyDescent="0.3">
      <c r="A75" s="46">
        <v>5.28E-2</v>
      </c>
      <c r="B75" s="41">
        <f t="shared" si="33"/>
        <v>8</v>
      </c>
      <c r="C75" s="42" t="s">
        <v>7</v>
      </c>
      <c r="D75" s="133">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3">
        <v>104.1053427674851</v>
      </c>
      <c r="E76" s="43">
        <f t="shared" si="19"/>
        <v>0.26359479349687154</v>
      </c>
      <c r="F76" s="43">
        <f t="shared" si="25"/>
        <v>0</v>
      </c>
      <c r="G76" s="44"/>
      <c r="H76" s="43">
        <f t="shared" si="34"/>
        <v>104.36893756098198</v>
      </c>
      <c r="I76" s="45">
        <f t="shared" si="26"/>
        <v>104.36893756098198</v>
      </c>
      <c r="J76" s="43">
        <f t="shared" si="27"/>
        <v>0.26359479349687059</v>
      </c>
      <c r="K76" s="43">
        <f t="shared" si="28"/>
        <v>0</v>
      </c>
      <c r="L76" s="44"/>
      <c r="M76" s="45">
        <f t="shared" si="20"/>
        <v>104.63253235447884</v>
      </c>
      <c r="N76" s="43">
        <f t="shared" si="29"/>
        <v>104.63253235447884</v>
      </c>
      <c r="O76" s="43">
        <f t="shared" si="21"/>
        <v>0.26359479349687165</v>
      </c>
      <c r="P76" s="43">
        <f t="shared" si="22"/>
        <v>0</v>
      </c>
      <c r="Q76" s="44"/>
      <c r="R76" s="43">
        <f t="shared" si="30"/>
        <v>104.89612714797572</v>
      </c>
      <c r="S76" s="45">
        <f t="shared" si="31"/>
        <v>104.89612714797572</v>
      </c>
      <c r="T76" s="43">
        <f t="shared" si="23"/>
        <v>0.26359479349687037</v>
      </c>
      <c r="U76" s="43">
        <f t="shared" si="24"/>
        <v>0</v>
      </c>
      <c r="V76" s="44"/>
      <c r="W76" s="45">
        <f t="shared" si="32"/>
        <v>105.15972194147258</v>
      </c>
      <c r="Y76" s="46">
        <v>5.28E-2</v>
      </c>
    </row>
    <row r="77" spans="1:25" x14ac:dyDescent="0.3">
      <c r="A77" s="46">
        <v>9.5000000000000001E-2</v>
      </c>
      <c r="B77" s="41">
        <f t="shared" si="33"/>
        <v>10</v>
      </c>
      <c r="C77" s="42" t="s">
        <v>9</v>
      </c>
      <c r="D77" s="133">
        <v>1.3320675224038629</v>
      </c>
      <c r="E77" s="43">
        <f t="shared" si="19"/>
        <v>0</v>
      </c>
      <c r="F77" s="43">
        <f t="shared" si="25"/>
        <v>0</v>
      </c>
      <c r="G77" s="44"/>
      <c r="H77" s="43">
        <f t="shared" si="34"/>
        <v>1.3320675224038629</v>
      </c>
      <c r="I77" s="45">
        <f t="shared" si="26"/>
        <v>1.3320675224038629</v>
      </c>
      <c r="J77" s="43">
        <f t="shared" si="27"/>
        <v>0</v>
      </c>
      <c r="K77" s="43">
        <f t="shared" si="28"/>
        <v>0</v>
      </c>
      <c r="L77" s="44"/>
      <c r="M77" s="45">
        <f t="shared" si="20"/>
        <v>1.3320675224038629</v>
      </c>
      <c r="N77" s="43">
        <f t="shared" si="29"/>
        <v>1.3320675224038629</v>
      </c>
      <c r="O77" s="43">
        <f t="shared" si="21"/>
        <v>0</v>
      </c>
      <c r="P77" s="43">
        <f t="shared" si="22"/>
        <v>0</v>
      </c>
      <c r="Q77" s="44"/>
      <c r="R77" s="43">
        <f t="shared" si="30"/>
        <v>1.3320675224038629</v>
      </c>
      <c r="S77" s="45">
        <f t="shared" si="31"/>
        <v>1.3320675224038629</v>
      </c>
      <c r="T77" s="43">
        <f t="shared" si="23"/>
        <v>0</v>
      </c>
      <c r="U77" s="43">
        <f t="shared" si="24"/>
        <v>0</v>
      </c>
      <c r="V77" s="44"/>
      <c r="W77" s="45">
        <f t="shared" si="32"/>
        <v>1.3320675224038629</v>
      </c>
      <c r="Y77" s="46">
        <v>9.5000000000000001E-2</v>
      </c>
    </row>
    <row r="78" spans="1:25" x14ac:dyDescent="0.3">
      <c r="A78" s="46">
        <v>6.3299999999999995E-2</v>
      </c>
      <c r="B78" s="41">
        <f t="shared" si="33"/>
        <v>11</v>
      </c>
      <c r="C78" s="42" t="s">
        <v>10</v>
      </c>
      <c r="D78" s="133">
        <v>2.0652897462508686</v>
      </c>
      <c r="E78" s="43">
        <f t="shared" si="19"/>
        <v>6.2312910199616971E-3</v>
      </c>
      <c r="F78" s="43">
        <f t="shared" si="25"/>
        <v>0</v>
      </c>
      <c r="G78" s="44"/>
      <c r="H78" s="43">
        <f>D78+E78-F78-G78</f>
        <v>2.0715210372708301</v>
      </c>
      <c r="I78" s="45">
        <f t="shared" si="26"/>
        <v>2.0715210372708301</v>
      </c>
      <c r="J78" s="43">
        <f t="shared" si="27"/>
        <v>6.2312910199617162E-3</v>
      </c>
      <c r="K78" s="43">
        <f t="shared" si="28"/>
        <v>0</v>
      </c>
      <c r="L78" s="44"/>
      <c r="M78" s="45">
        <f t="shared" si="20"/>
        <v>2.0777523282907917</v>
      </c>
      <c r="N78" s="43">
        <f t="shared" si="29"/>
        <v>2.0777523282907917</v>
      </c>
      <c r="O78" s="43">
        <f t="shared" si="21"/>
        <v>6.2312910199617414E-3</v>
      </c>
      <c r="P78" s="43">
        <f t="shared" si="22"/>
        <v>0</v>
      </c>
      <c r="Q78" s="44"/>
      <c r="R78" s="43">
        <f t="shared" si="30"/>
        <v>2.0839836193107533</v>
      </c>
      <c r="S78" s="45">
        <f t="shared" si="31"/>
        <v>2.0839836193107533</v>
      </c>
      <c r="T78" s="43">
        <f t="shared" si="23"/>
        <v>6.2312910199617752E-3</v>
      </c>
      <c r="U78" s="43">
        <f t="shared" si="24"/>
        <v>0</v>
      </c>
      <c r="V78" s="44"/>
      <c r="W78" s="45">
        <f t="shared" si="32"/>
        <v>2.0902149103307148</v>
      </c>
      <c r="Y78" s="46">
        <v>6.3299999999999995E-2</v>
      </c>
    </row>
    <row r="79" spans="1:25" x14ac:dyDescent="0.3">
      <c r="A79" s="46">
        <v>6.3299999999999995E-2</v>
      </c>
      <c r="B79" s="41">
        <f t="shared" si="33"/>
        <v>12</v>
      </c>
      <c r="C79" s="42" t="s">
        <v>11</v>
      </c>
      <c r="D79" s="133">
        <v>6.0812436753860739</v>
      </c>
      <c r="E79" s="43">
        <f>IF((IFERROR(D79/((D25+E25)*90%),0))&lt;70%,MIN((MAX((D25+E25)*90%-D79,0)),(D25+E25/2)*$Y79),MAX((E25+D25)*90%-D79,0)/E$86)</f>
        <v>0.22854156692389488</v>
      </c>
      <c r="F79" s="43">
        <f t="shared" si="25"/>
        <v>0</v>
      </c>
      <c r="G79" s="49"/>
      <c r="H79" s="43">
        <f>D79+E79-F79-G79</f>
        <v>6.3097852423099692</v>
      </c>
      <c r="I79" s="45">
        <f>H79</f>
        <v>6.3097852423099692</v>
      </c>
      <c r="J79" s="43">
        <f>IF((IFERROR(I79/((I25+J25)*90%),0))&lt;70%,MIN((MAX((I25+J25)*90%-I79,0)),(I25+J25/2)*$A79),MAX((J25+I25)*90%-I79,0)/J$86)</f>
        <v>0.22854156692389482</v>
      </c>
      <c r="K79" s="43">
        <f t="shared" si="28"/>
        <v>0</v>
      </c>
      <c r="L79" s="44"/>
      <c r="M79" s="45">
        <f>I79+J79-K79-L79</f>
        <v>6.5383268092338636</v>
      </c>
      <c r="N79" s="43">
        <f t="shared" si="29"/>
        <v>6.5383268092338636</v>
      </c>
      <c r="O79" s="43">
        <f t="shared" si="21"/>
        <v>0.22854156692389491</v>
      </c>
      <c r="P79" s="43">
        <f t="shared" si="22"/>
        <v>0</v>
      </c>
      <c r="Q79" s="44"/>
      <c r="R79" s="43">
        <f t="shared" si="30"/>
        <v>6.7668683761577588</v>
      </c>
      <c r="S79" s="45">
        <f t="shared" si="31"/>
        <v>6.7668683761577588</v>
      </c>
      <c r="T79" s="43">
        <f t="shared" si="23"/>
        <v>0.22854156692389482</v>
      </c>
      <c r="U79" s="43">
        <f t="shared" si="24"/>
        <v>0</v>
      </c>
      <c r="V79" s="44"/>
      <c r="W79" s="45">
        <f t="shared" si="32"/>
        <v>6.9954099430816541</v>
      </c>
      <c r="Y79" s="46">
        <v>6.3299999999999995E-2</v>
      </c>
    </row>
    <row r="80" spans="1:25" x14ac:dyDescent="0.3">
      <c r="A80" s="46">
        <v>6.3299999999999995E-2</v>
      </c>
      <c r="B80" s="41">
        <f t="shared" si="33"/>
        <v>13</v>
      </c>
      <c r="C80" s="28" t="s">
        <v>12</v>
      </c>
      <c r="D80" s="133">
        <v>0</v>
      </c>
      <c r="E80" s="43">
        <f t="shared" si="19"/>
        <v>0</v>
      </c>
      <c r="F80" s="43">
        <f t="shared" si="25"/>
        <v>0</v>
      </c>
      <c r="G80" s="49"/>
      <c r="H80" s="43">
        <f t="shared" si="34"/>
        <v>0</v>
      </c>
      <c r="I80" s="45">
        <f t="shared" ref="I80:I84" si="35">H80</f>
        <v>0</v>
      </c>
      <c r="J80" s="43">
        <f t="shared" si="27"/>
        <v>0</v>
      </c>
      <c r="K80" s="43">
        <f t="shared" si="28"/>
        <v>0</v>
      </c>
      <c r="L80" s="44"/>
      <c r="M80" s="45">
        <f t="shared" ref="M80:M84" si="36">I80+J80-K80-L80</f>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3">
        <v>0</v>
      </c>
      <c r="E81" s="43">
        <f>IF((IFERROR(D81/((D27+E27)*100%),0))&lt;70%,MIN((MAX((D27+E27)*100%-D81,0)),(D27+E27/2)*$Y81),MAX((E27+D27)*100%-D81,0)/E$86)</f>
        <v>0</v>
      </c>
      <c r="F81" s="43">
        <f t="shared" si="25"/>
        <v>0</v>
      </c>
      <c r="G81" s="49"/>
      <c r="H81" s="43">
        <f t="shared" si="34"/>
        <v>0</v>
      </c>
      <c r="I81" s="45">
        <f t="shared" si="35"/>
        <v>0</v>
      </c>
      <c r="J81" s="43">
        <f>IF((IFERROR(I81/((I27+J27)*100%),0))&lt;70%,MIN((MAX((I27+J27)*100%-I81,0)),(I27+J27/2)*$A81),MAX((J27+I27)*100%-I81,0)/J$86)</f>
        <v>0</v>
      </c>
      <c r="K81" s="43">
        <f t="shared" si="28"/>
        <v>0</v>
      </c>
      <c r="L81" s="44"/>
      <c r="M81" s="45">
        <f t="shared" si="36"/>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3">
        <v>0</v>
      </c>
      <c r="E82" s="43">
        <f>IF((IFERROR(D82/((D28+E28)*100%),0))&lt;70%,MIN((MAX((D28+E28)*100%-D82,0)),(D28+E28/2)*$Y82),MAX((E28+D28)*100%-D82,0)/E$86)</f>
        <v>0</v>
      </c>
      <c r="F82" s="43">
        <f t="shared" si="25"/>
        <v>0</v>
      </c>
      <c r="G82" s="49"/>
      <c r="H82" s="43">
        <f t="shared" si="34"/>
        <v>0</v>
      </c>
      <c r="I82" s="45">
        <f t="shared" si="35"/>
        <v>0</v>
      </c>
      <c r="J82" s="43">
        <f>IF((IFERROR(I82/((I28+J28)*100%),0))&lt;70%,MIN((MAX((I28+J28)*100%-I82,0)),(I28+J28/2)*$A82),MAX((J28+I28)*100%-I82,0)/J$86)</f>
        <v>0</v>
      </c>
      <c r="K82" s="43">
        <f t="shared" si="28"/>
        <v>0</v>
      </c>
      <c r="L82" s="44"/>
      <c r="M82" s="45">
        <f t="shared" si="36"/>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3">
        <v>0</v>
      </c>
      <c r="E83" s="43">
        <f>IF((IFERROR(D83/((D29+E29)*100%),0))&lt;70%,MIN((MAX((D29+E29)*100%-D83,0)),(D29+E29/2)*$Y83),MAX((E29+D29)*100%-D83,0)/E$86)</f>
        <v>0</v>
      </c>
      <c r="F83" s="43">
        <f t="shared" si="25"/>
        <v>0</v>
      </c>
      <c r="G83" s="44"/>
      <c r="H83" s="43">
        <f t="shared" si="34"/>
        <v>0</v>
      </c>
      <c r="I83" s="45">
        <f t="shared" si="35"/>
        <v>0</v>
      </c>
      <c r="J83" s="43">
        <f>IF((IFERROR(I83/((I29+J29)*100%),0))&lt;70%,MIN((MAX((I29+J29)*100%-I83,0)),(I29+J29/2)*$A83),MAX((J29+I29)*100%-I83,0)/J$86)</f>
        <v>0</v>
      </c>
      <c r="K83" s="43">
        <f t="shared" si="28"/>
        <v>0</v>
      </c>
      <c r="L83" s="44"/>
      <c r="M83" s="45">
        <f t="shared" si="36"/>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3">
        <v>0</v>
      </c>
      <c r="E84" s="43">
        <f t="shared" si="19"/>
        <v>0</v>
      </c>
      <c r="F84" s="43">
        <f t="shared" si="25"/>
        <v>0</v>
      </c>
      <c r="G84" s="44"/>
      <c r="H84" s="43">
        <f t="shared" si="34"/>
        <v>0</v>
      </c>
      <c r="I84" s="45">
        <f t="shared" si="35"/>
        <v>0</v>
      </c>
      <c r="J84" s="43">
        <f t="shared" si="27"/>
        <v>0</v>
      </c>
      <c r="K84" s="43">
        <f t="shared" si="28"/>
        <v>0</v>
      </c>
      <c r="L84" s="44"/>
      <c r="M84" s="45">
        <f t="shared" si="36"/>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3163.2758539434126</v>
      </c>
      <c r="E85" s="36">
        <f>SUM(E68:E84)</f>
        <v>25.855497381299696</v>
      </c>
      <c r="F85" s="36">
        <f t="shared" ref="F85:W85" si="37">SUM(F68:F84)</f>
        <v>0</v>
      </c>
      <c r="G85" s="36">
        <f t="shared" si="37"/>
        <v>0</v>
      </c>
      <c r="H85" s="36">
        <f t="shared" si="37"/>
        <v>3189.1313513247123</v>
      </c>
      <c r="I85" s="36">
        <f t="shared" si="37"/>
        <v>3189.1313513247123</v>
      </c>
      <c r="J85" s="36">
        <f t="shared" si="37"/>
        <v>25.855497381299674</v>
      </c>
      <c r="K85" s="36">
        <f t="shared" si="37"/>
        <v>0</v>
      </c>
      <c r="L85" s="36">
        <f t="shared" si="37"/>
        <v>0</v>
      </c>
      <c r="M85" s="36">
        <f t="shared" si="37"/>
        <v>3214.9868487060121</v>
      </c>
      <c r="N85" s="36">
        <f t="shared" si="37"/>
        <v>3214.9868487060121</v>
      </c>
      <c r="O85" s="36">
        <f t="shared" si="37"/>
        <v>25.85549738129971</v>
      </c>
      <c r="P85" s="36">
        <f t="shared" si="37"/>
        <v>0</v>
      </c>
      <c r="Q85" s="36">
        <f t="shared" si="37"/>
        <v>0</v>
      </c>
      <c r="R85" s="36">
        <f t="shared" si="37"/>
        <v>3240.8423460873119</v>
      </c>
      <c r="S85" s="36">
        <f t="shared" si="37"/>
        <v>3240.8423460873119</v>
      </c>
      <c r="T85" s="36">
        <f t="shared" si="37"/>
        <v>25.855497381299671</v>
      </c>
      <c r="U85" s="36">
        <f t="shared" si="37"/>
        <v>0</v>
      </c>
      <c r="V85" s="36">
        <f t="shared" si="37"/>
        <v>0</v>
      </c>
      <c r="W85" s="36">
        <f t="shared" si="37"/>
        <v>3266.6978434686112</v>
      </c>
    </row>
    <row r="86" spans="1:33" ht="16" x14ac:dyDescent="0.3">
      <c r="A86" s="85"/>
      <c r="B86" s="38"/>
      <c r="C86" s="51" t="s">
        <v>87</v>
      </c>
      <c r="D86" s="52"/>
      <c r="E86" s="86">
        <v>8.2909589041095906</v>
      </c>
      <c r="F86" s="87">
        <f>E85-F85</f>
        <v>25.855497381299696</v>
      </c>
      <c r="G86" s="87"/>
      <c r="H86" s="87"/>
      <c r="I86" s="88"/>
      <c r="J86" s="86">
        <v>7.2909589041095906</v>
      </c>
      <c r="K86" s="88"/>
      <c r="L86" s="88"/>
      <c r="M86" s="88"/>
      <c r="N86" s="87"/>
      <c r="O86" s="89">
        <v>6.2909589041095906</v>
      </c>
      <c r="P86" s="87"/>
      <c r="Q86" s="87"/>
      <c r="R86" s="87"/>
      <c r="S86" s="88"/>
      <c r="T86" s="86">
        <v>5.2909589041095906</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8">W68</f>
        <v>0</v>
      </c>
      <c r="E95" s="43">
        <f t="shared" ref="E95:E111" si="39">IF((IFERROR(D95/((D40+E40)*90%),0))&lt;70%,MIN((MAX((D40+E40)*90%-D95,0)),(D40+E40/2)*$A95),MAX((E40+D40)*90%-D95,0)/E$113)</f>
        <v>0</v>
      </c>
      <c r="F95" s="43">
        <f t="shared" ref="F95:F111" si="40">IFERROR(IF(D95=0,0,D95/D40*F40),0)</f>
        <v>0</v>
      </c>
      <c r="G95" s="44"/>
      <c r="H95" s="45">
        <f>D95+E95-F95-G95</f>
        <v>0</v>
      </c>
      <c r="I95" s="30">
        <f>H95</f>
        <v>0</v>
      </c>
      <c r="J95" s="43">
        <f t="shared" ref="J95:J107" si="41">IF((IFERROR(I95/((I40+J40)*90%),0))&lt;70%,MIN((MAX((I40+J40)*90%-I95,0)),(I40+J40/2)*$A95),MAX((J40+I40)*90%-I95,0)/J$113)</f>
        <v>0</v>
      </c>
      <c r="K95" s="43">
        <f t="shared" ref="K95:K111" si="42">IFERROR(IF(I95=0,0,I95/I40*K40),0)</f>
        <v>0</v>
      </c>
      <c r="L95" s="29"/>
      <c r="M95" s="30">
        <f>I95+J95-K95-L95</f>
        <v>0</v>
      </c>
      <c r="N95" s="30">
        <f>M95</f>
        <v>0</v>
      </c>
      <c r="O95" s="43">
        <f t="shared" ref="O95:O107" si="43">IF((IFERROR(N95/((N40+O40)*90%),0))&lt;70%,MIN((MAX((N40+O40)*90%-N95,0)),(N40+O40/2)*$A95),MAX((O40+N40)*90%-N95,0)/O$113)</f>
        <v>0</v>
      </c>
      <c r="P95" s="43">
        <f t="shared" ref="P95:P111" si="44">IFERROR(IF(N95=0,0,N95/N40*P40),0)</f>
        <v>0</v>
      </c>
      <c r="Q95" s="29"/>
      <c r="R95" s="30">
        <f>N95+O95-P95-Q95</f>
        <v>0</v>
      </c>
      <c r="S95" s="30">
        <f>R95</f>
        <v>0</v>
      </c>
      <c r="T95" s="43">
        <f t="shared" ref="T95:T107" si="45">IF((IFERROR(S95/((S40+T40)*90%),0))&lt;70%,MIN((MAX((S40+T40)*90%-S95,0)),(S40+T40/2)*$A95),MAX((T40+S40)*90%-S95,0)/T$113)</f>
        <v>0</v>
      </c>
      <c r="U95" s="43">
        <f t="shared" ref="U95:U111" si="46">IFERROR(IF(S95=0,0,S95/S40*U40),0)</f>
        <v>0</v>
      </c>
      <c r="V95" s="29"/>
      <c r="W95" s="30">
        <f>S95+T95-U95-V95</f>
        <v>0</v>
      </c>
    </row>
    <row r="96" spans="1:33" x14ac:dyDescent="0.3">
      <c r="A96" s="46">
        <f t="shared" ref="A96:A111" si="47">A69</f>
        <v>3.3399999999999999E-2</v>
      </c>
      <c r="B96" s="41">
        <f>B95+1</f>
        <v>2</v>
      </c>
      <c r="C96" s="42" t="s">
        <v>1</v>
      </c>
      <c r="D96" s="45">
        <f t="shared" si="38"/>
        <v>319.64391274781423</v>
      </c>
      <c r="E96" s="43">
        <f t="shared" si="39"/>
        <v>1.0630881442286924E-2</v>
      </c>
      <c r="F96" s="43">
        <f t="shared" si="40"/>
        <v>0</v>
      </c>
      <c r="G96" s="44"/>
      <c r="H96" s="45">
        <f t="shared" ref="H96:H111" si="48">D96+E96-F96-G96</f>
        <v>319.65454362925652</v>
      </c>
      <c r="I96" s="30">
        <f t="shared" ref="I96:I111" si="49">H96</f>
        <v>319.65454362925652</v>
      </c>
      <c r="J96" s="43">
        <f t="shared" si="41"/>
        <v>1.063088144228418E-2</v>
      </c>
      <c r="K96" s="43">
        <f t="shared" si="42"/>
        <v>0</v>
      </c>
      <c r="L96" s="29"/>
      <c r="M96" s="30">
        <f t="shared" ref="M96:M111" si="50">I96+J96-K96-L96</f>
        <v>319.66517451069882</v>
      </c>
      <c r="N96" s="30">
        <f t="shared" ref="N96:N111" si="51">M96</f>
        <v>319.66517451069882</v>
      </c>
      <c r="O96" s="43">
        <f t="shared" si="43"/>
        <v>1.0630881442279038E-2</v>
      </c>
      <c r="P96" s="43">
        <f t="shared" si="44"/>
        <v>0</v>
      </c>
      <c r="Q96" s="29"/>
      <c r="R96" s="30">
        <f t="shared" ref="R96:R111" si="52">N96+O96-P96-Q96</f>
        <v>319.67580539214111</v>
      </c>
      <c r="S96" s="30">
        <f t="shared" ref="S96:S111" si="53">R96</f>
        <v>319.67580539214111</v>
      </c>
      <c r="T96" s="43">
        <f t="shared" si="45"/>
        <v>1.0630881442265932E-2</v>
      </c>
      <c r="U96" s="43">
        <f t="shared" si="46"/>
        <v>0</v>
      </c>
      <c r="V96" s="29"/>
      <c r="W96" s="30">
        <f t="shared" ref="W96:W111" si="54">S96+T96-U96-V96</f>
        <v>319.68643627358335</v>
      </c>
    </row>
    <row r="97" spans="1:23" x14ac:dyDescent="0.3">
      <c r="A97" s="46">
        <f t="shared" si="47"/>
        <v>5.28E-2</v>
      </c>
      <c r="B97" s="41">
        <f t="shared" ref="B97:B111" si="55">B96+1</f>
        <v>3</v>
      </c>
      <c r="C97" s="42" t="s">
        <v>2</v>
      </c>
      <c r="D97" s="45">
        <f t="shared" si="38"/>
        <v>0</v>
      </c>
      <c r="E97" s="43">
        <f t="shared" si="39"/>
        <v>0</v>
      </c>
      <c r="F97" s="43">
        <f t="shared" si="40"/>
        <v>0</v>
      </c>
      <c r="G97" s="44"/>
      <c r="H97" s="45">
        <f t="shared" si="48"/>
        <v>0</v>
      </c>
      <c r="I97" s="30">
        <f t="shared" si="49"/>
        <v>0</v>
      </c>
      <c r="J97" s="43">
        <f t="shared" si="41"/>
        <v>0</v>
      </c>
      <c r="K97" s="43">
        <f t="shared" si="42"/>
        <v>0</v>
      </c>
      <c r="L97" s="29"/>
      <c r="M97" s="30">
        <f t="shared" si="50"/>
        <v>0</v>
      </c>
      <c r="N97" s="30">
        <f t="shared" si="51"/>
        <v>0</v>
      </c>
      <c r="O97" s="43">
        <f t="shared" si="43"/>
        <v>0</v>
      </c>
      <c r="P97" s="43">
        <f t="shared" si="44"/>
        <v>0</v>
      </c>
      <c r="Q97" s="29"/>
      <c r="R97" s="30">
        <f t="shared" si="52"/>
        <v>0</v>
      </c>
      <c r="S97" s="30">
        <f t="shared" si="53"/>
        <v>0</v>
      </c>
      <c r="T97" s="43">
        <f t="shared" si="45"/>
        <v>0</v>
      </c>
      <c r="U97" s="43">
        <f t="shared" si="46"/>
        <v>0</v>
      </c>
      <c r="V97" s="29"/>
      <c r="W97" s="30">
        <f t="shared" si="54"/>
        <v>0</v>
      </c>
    </row>
    <row r="98" spans="1:23" x14ac:dyDescent="0.3">
      <c r="A98" s="46">
        <f t="shared" si="47"/>
        <v>5.28E-2</v>
      </c>
      <c r="B98" s="41">
        <f t="shared" si="55"/>
        <v>4</v>
      </c>
      <c r="C98" s="42" t="s">
        <v>3</v>
      </c>
      <c r="D98" s="45">
        <f t="shared" si="38"/>
        <v>302.31879309670546</v>
      </c>
      <c r="E98" s="43">
        <f t="shared" si="39"/>
        <v>0.81101894982263034</v>
      </c>
      <c r="F98" s="43">
        <f t="shared" si="40"/>
        <v>0</v>
      </c>
      <c r="G98" s="44"/>
      <c r="H98" s="45">
        <f t="shared" si="48"/>
        <v>303.12981204652812</v>
      </c>
      <c r="I98" s="30">
        <f t="shared" si="49"/>
        <v>303.12981204652812</v>
      </c>
      <c r="J98" s="43">
        <f t="shared" si="41"/>
        <v>0.81101894982262335</v>
      </c>
      <c r="K98" s="43">
        <f t="shared" si="42"/>
        <v>0</v>
      </c>
      <c r="L98" s="29"/>
      <c r="M98" s="30">
        <f t="shared" si="50"/>
        <v>303.94083099635071</v>
      </c>
      <c r="N98" s="30">
        <f t="shared" si="51"/>
        <v>303.94083099635071</v>
      </c>
      <c r="O98" s="43">
        <f t="shared" si="43"/>
        <v>0.81101894982263512</v>
      </c>
      <c r="P98" s="43">
        <f t="shared" si="44"/>
        <v>0</v>
      </c>
      <c r="Q98" s="29"/>
      <c r="R98" s="30">
        <f t="shared" si="52"/>
        <v>304.75184994617337</v>
      </c>
      <c r="S98" s="30">
        <f t="shared" si="53"/>
        <v>304.75184994617337</v>
      </c>
      <c r="T98" s="43">
        <f t="shared" si="45"/>
        <v>0.81101894982262124</v>
      </c>
      <c r="U98" s="43">
        <f t="shared" si="46"/>
        <v>0</v>
      </c>
      <c r="V98" s="29"/>
      <c r="W98" s="30">
        <f t="shared" si="54"/>
        <v>305.56286889599596</v>
      </c>
    </row>
    <row r="99" spans="1:23" x14ac:dyDescent="0.3">
      <c r="A99" s="46">
        <f t="shared" si="47"/>
        <v>3.3399999999999999E-2</v>
      </c>
      <c r="B99" s="41">
        <f t="shared" si="55"/>
        <v>5</v>
      </c>
      <c r="C99" s="42" t="s">
        <v>4</v>
      </c>
      <c r="D99" s="45">
        <f t="shared" si="38"/>
        <v>197.41420794336307</v>
      </c>
      <c r="E99" s="43">
        <f t="shared" si="39"/>
        <v>0.35972083548786082</v>
      </c>
      <c r="F99" s="43">
        <f t="shared" si="40"/>
        <v>0</v>
      </c>
      <c r="G99" s="44"/>
      <c r="H99" s="45">
        <f t="shared" si="48"/>
        <v>197.77392877885092</v>
      </c>
      <c r="I99" s="30">
        <f t="shared" si="49"/>
        <v>197.77392877885092</v>
      </c>
      <c r="J99" s="43">
        <f t="shared" si="41"/>
        <v>0.35972083548786449</v>
      </c>
      <c r="K99" s="43">
        <f t="shared" si="42"/>
        <v>0</v>
      </c>
      <c r="L99" s="29"/>
      <c r="M99" s="30">
        <f t="shared" si="50"/>
        <v>198.13364961433879</v>
      </c>
      <c r="N99" s="30">
        <f t="shared" si="51"/>
        <v>198.13364961433879</v>
      </c>
      <c r="O99" s="43">
        <f t="shared" si="43"/>
        <v>0.35972083548785883</v>
      </c>
      <c r="P99" s="43">
        <f t="shared" si="44"/>
        <v>0</v>
      </c>
      <c r="Q99" s="29"/>
      <c r="R99" s="30">
        <f t="shared" si="52"/>
        <v>198.49337044982664</v>
      </c>
      <c r="S99" s="30">
        <f t="shared" si="53"/>
        <v>198.49337044982664</v>
      </c>
      <c r="T99" s="43">
        <f t="shared" si="45"/>
        <v>0.35972083548786649</v>
      </c>
      <c r="U99" s="43">
        <f t="shared" si="46"/>
        <v>0</v>
      </c>
      <c r="V99" s="29"/>
      <c r="W99" s="30">
        <f t="shared" si="54"/>
        <v>198.85309128531452</v>
      </c>
    </row>
    <row r="100" spans="1:23" x14ac:dyDescent="0.3">
      <c r="A100" s="46">
        <f t="shared" si="47"/>
        <v>5.28E-2</v>
      </c>
      <c r="B100" s="41">
        <f t="shared" si="55"/>
        <v>6</v>
      </c>
      <c r="C100" s="42" t="s">
        <v>5</v>
      </c>
      <c r="D100" s="45">
        <f t="shared" si="38"/>
        <v>2331.7435153634397</v>
      </c>
      <c r="E100" s="43">
        <f t="shared" si="39"/>
        <v>24.175759063106216</v>
      </c>
      <c r="F100" s="43">
        <f t="shared" si="40"/>
        <v>0</v>
      </c>
      <c r="G100" s="44"/>
      <c r="H100" s="45">
        <f t="shared" si="48"/>
        <v>2355.9192744265461</v>
      </c>
      <c r="I100" s="30">
        <f t="shared" si="49"/>
        <v>2355.9192744265461</v>
      </c>
      <c r="J100" s="43">
        <f t="shared" si="41"/>
        <v>24.175759063106163</v>
      </c>
      <c r="K100" s="43">
        <f t="shared" si="42"/>
        <v>0</v>
      </c>
      <c r="L100" s="29"/>
      <c r="M100" s="30">
        <f t="shared" si="50"/>
        <v>2380.095033489652</v>
      </c>
      <c r="N100" s="30">
        <f t="shared" si="51"/>
        <v>2380.095033489652</v>
      </c>
      <c r="O100" s="43">
        <f t="shared" si="43"/>
        <v>24.175759063106259</v>
      </c>
      <c r="P100" s="43">
        <f t="shared" si="44"/>
        <v>0</v>
      </c>
      <c r="Q100" s="29"/>
      <c r="R100" s="30">
        <f t="shared" si="52"/>
        <v>2404.2707925527584</v>
      </c>
      <c r="S100" s="30">
        <f t="shared" si="53"/>
        <v>2404.2707925527584</v>
      </c>
      <c r="T100" s="43">
        <f t="shared" si="45"/>
        <v>24.175759063106149</v>
      </c>
      <c r="U100" s="43">
        <f t="shared" si="46"/>
        <v>0</v>
      </c>
      <c r="V100" s="29"/>
      <c r="W100" s="30">
        <f t="shared" si="54"/>
        <v>2428.4465516158643</v>
      </c>
    </row>
    <row r="101" spans="1:23" x14ac:dyDescent="0.3">
      <c r="A101" s="46">
        <f t="shared" si="47"/>
        <v>0.18</v>
      </c>
      <c r="B101" s="41">
        <f t="shared" si="55"/>
        <v>7</v>
      </c>
      <c r="C101" s="42" t="s">
        <v>6</v>
      </c>
      <c r="D101" s="45">
        <f t="shared" si="38"/>
        <v>0</v>
      </c>
      <c r="E101" s="43">
        <f t="shared" si="39"/>
        <v>0</v>
      </c>
      <c r="F101" s="43">
        <f t="shared" si="40"/>
        <v>0</v>
      </c>
      <c r="G101" s="44"/>
      <c r="H101" s="45">
        <f t="shared" si="48"/>
        <v>0</v>
      </c>
      <c r="I101" s="30">
        <f t="shared" si="49"/>
        <v>0</v>
      </c>
      <c r="J101" s="43">
        <f t="shared" si="41"/>
        <v>0</v>
      </c>
      <c r="K101" s="43">
        <f t="shared" si="42"/>
        <v>0</v>
      </c>
      <c r="L101" s="29"/>
      <c r="M101" s="30">
        <f t="shared" si="50"/>
        <v>0</v>
      </c>
      <c r="N101" s="30">
        <f t="shared" si="51"/>
        <v>0</v>
      </c>
      <c r="O101" s="43">
        <f t="shared" si="43"/>
        <v>0</v>
      </c>
      <c r="P101" s="43">
        <f t="shared" si="44"/>
        <v>0</v>
      </c>
      <c r="Q101" s="29"/>
      <c r="R101" s="30">
        <f t="shared" si="52"/>
        <v>0</v>
      </c>
      <c r="S101" s="30">
        <f t="shared" si="53"/>
        <v>0</v>
      </c>
      <c r="T101" s="43">
        <f t="shared" si="45"/>
        <v>0</v>
      </c>
      <c r="U101" s="43">
        <f t="shared" si="46"/>
        <v>0</v>
      </c>
      <c r="V101" s="29"/>
      <c r="W101" s="30">
        <f t="shared" si="54"/>
        <v>0</v>
      </c>
    </row>
    <row r="102" spans="1:23" x14ac:dyDescent="0.3">
      <c r="A102" s="46">
        <f t="shared" si="47"/>
        <v>5.28E-2</v>
      </c>
      <c r="B102" s="41">
        <f t="shared" si="55"/>
        <v>8</v>
      </c>
      <c r="C102" s="42" t="s">
        <v>7</v>
      </c>
      <c r="D102" s="45">
        <f t="shared" si="38"/>
        <v>0</v>
      </c>
      <c r="E102" s="43">
        <f t="shared" si="39"/>
        <v>0</v>
      </c>
      <c r="F102" s="43">
        <f t="shared" si="40"/>
        <v>0</v>
      </c>
      <c r="G102" s="44"/>
      <c r="H102" s="45">
        <f t="shared" si="48"/>
        <v>0</v>
      </c>
      <c r="I102" s="30">
        <f t="shared" si="49"/>
        <v>0</v>
      </c>
      <c r="J102" s="43">
        <f t="shared" si="41"/>
        <v>0</v>
      </c>
      <c r="K102" s="43">
        <f t="shared" si="42"/>
        <v>0</v>
      </c>
      <c r="L102" s="29"/>
      <c r="M102" s="30">
        <f t="shared" si="50"/>
        <v>0</v>
      </c>
      <c r="N102" s="30">
        <f t="shared" si="51"/>
        <v>0</v>
      </c>
      <c r="O102" s="43">
        <f t="shared" si="43"/>
        <v>0</v>
      </c>
      <c r="P102" s="43">
        <f t="shared" si="44"/>
        <v>0</v>
      </c>
      <c r="Q102" s="29"/>
      <c r="R102" s="30">
        <f t="shared" si="52"/>
        <v>0</v>
      </c>
      <c r="S102" s="30">
        <f t="shared" si="53"/>
        <v>0</v>
      </c>
      <c r="T102" s="43">
        <f t="shared" si="45"/>
        <v>0</v>
      </c>
      <c r="U102" s="43">
        <f t="shared" si="46"/>
        <v>0</v>
      </c>
      <c r="V102" s="29"/>
      <c r="W102" s="30">
        <f t="shared" si="54"/>
        <v>0</v>
      </c>
    </row>
    <row r="103" spans="1:23" x14ac:dyDescent="0.3">
      <c r="A103" s="46">
        <f t="shared" si="47"/>
        <v>5.28E-2</v>
      </c>
      <c r="B103" s="41">
        <f t="shared" si="55"/>
        <v>9</v>
      </c>
      <c r="C103" s="42" t="s">
        <v>8</v>
      </c>
      <c r="D103" s="45">
        <f t="shared" si="38"/>
        <v>105.15972194147258</v>
      </c>
      <c r="E103" s="43">
        <f t="shared" si="39"/>
        <v>0.26359479349687187</v>
      </c>
      <c r="F103" s="43">
        <f t="shared" si="40"/>
        <v>0</v>
      </c>
      <c r="G103" s="44"/>
      <c r="H103" s="45">
        <f t="shared" si="48"/>
        <v>105.42331673496946</v>
      </c>
      <c r="I103" s="30">
        <f t="shared" si="49"/>
        <v>105.42331673496946</v>
      </c>
      <c r="J103" s="43">
        <f t="shared" si="41"/>
        <v>0.26359479349686993</v>
      </c>
      <c r="K103" s="43">
        <f t="shared" si="42"/>
        <v>0</v>
      </c>
      <c r="L103" s="29"/>
      <c r="M103" s="30">
        <f t="shared" si="50"/>
        <v>105.68691152846633</v>
      </c>
      <c r="N103" s="30">
        <f t="shared" si="51"/>
        <v>105.68691152846633</v>
      </c>
      <c r="O103" s="43">
        <f t="shared" si="43"/>
        <v>0.26359479349687243</v>
      </c>
      <c r="P103" s="43">
        <f t="shared" si="44"/>
        <v>0</v>
      </c>
      <c r="Q103" s="29"/>
      <c r="R103" s="30">
        <f t="shared" si="52"/>
        <v>105.9505063219632</v>
      </c>
      <c r="S103" s="30">
        <f t="shared" si="53"/>
        <v>105.9505063219632</v>
      </c>
      <c r="T103" s="43">
        <f t="shared" si="45"/>
        <v>0.26359479349686787</v>
      </c>
      <c r="U103" s="43">
        <f t="shared" si="46"/>
        <v>0</v>
      </c>
      <c r="V103" s="29"/>
      <c r="W103" s="30">
        <f t="shared" si="54"/>
        <v>106.21410111546007</v>
      </c>
    </row>
    <row r="104" spans="1:23" x14ac:dyDescent="0.3">
      <c r="A104" s="46">
        <f t="shared" si="47"/>
        <v>9.5000000000000001E-2</v>
      </c>
      <c r="B104" s="41">
        <f t="shared" si="55"/>
        <v>10</v>
      </c>
      <c r="C104" s="42" t="s">
        <v>9</v>
      </c>
      <c r="D104" s="45">
        <f t="shared" si="38"/>
        <v>1.3320675224038629</v>
      </c>
      <c r="E104" s="43">
        <f t="shared" si="39"/>
        <v>0</v>
      </c>
      <c r="F104" s="43">
        <f t="shared" si="40"/>
        <v>0</v>
      </c>
      <c r="G104" s="44"/>
      <c r="H104" s="45">
        <f t="shared" si="48"/>
        <v>1.3320675224038629</v>
      </c>
      <c r="I104" s="30">
        <f t="shared" si="49"/>
        <v>1.3320675224038629</v>
      </c>
      <c r="J104" s="43">
        <f t="shared" si="41"/>
        <v>0</v>
      </c>
      <c r="K104" s="43">
        <f t="shared" si="42"/>
        <v>0</v>
      </c>
      <c r="L104" s="29"/>
      <c r="M104" s="30">
        <f t="shared" si="50"/>
        <v>1.3320675224038629</v>
      </c>
      <c r="N104" s="30">
        <f t="shared" si="51"/>
        <v>1.3320675224038629</v>
      </c>
      <c r="O104" s="43">
        <f t="shared" si="43"/>
        <v>0</v>
      </c>
      <c r="P104" s="43">
        <f t="shared" si="44"/>
        <v>0</v>
      </c>
      <c r="Q104" s="29"/>
      <c r="R104" s="30">
        <f t="shared" si="52"/>
        <v>1.3320675224038629</v>
      </c>
      <c r="S104" s="30">
        <f t="shared" si="53"/>
        <v>1.3320675224038629</v>
      </c>
      <c r="T104" s="43">
        <f t="shared" si="45"/>
        <v>0</v>
      </c>
      <c r="U104" s="43">
        <f t="shared" si="46"/>
        <v>0</v>
      </c>
      <c r="V104" s="29"/>
      <c r="W104" s="30">
        <f t="shared" si="54"/>
        <v>1.3320675224038629</v>
      </c>
    </row>
    <row r="105" spans="1:23" x14ac:dyDescent="0.3">
      <c r="A105" s="46">
        <f t="shared" si="47"/>
        <v>6.3299999999999995E-2</v>
      </c>
      <c r="B105" s="41">
        <f t="shared" si="55"/>
        <v>11</v>
      </c>
      <c r="C105" s="42" t="s">
        <v>10</v>
      </c>
      <c r="D105" s="45">
        <f t="shared" si="38"/>
        <v>2.0902149103307148</v>
      </c>
      <c r="E105" s="43">
        <f t="shared" si="39"/>
        <v>6.2312910199618255E-3</v>
      </c>
      <c r="F105" s="43">
        <f t="shared" si="40"/>
        <v>0</v>
      </c>
      <c r="G105" s="44"/>
      <c r="H105" s="45">
        <f t="shared" si="48"/>
        <v>2.0964462013506768</v>
      </c>
      <c r="I105" s="30">
        <f t="shared" si="49"/>
        <v>2.0964462013506768</v>
      </c>
      <c r="J105" s="43">
        <f t="shared" si="41"/>
        <v>6.2312910199617709E-3</v>
      </c>
      <c r="K105" s="43">
        <f t="shared" si="42"/>
        <v>0</v>
      </c>
      <c r="L105" s="29"/>
      <c r="M105" s="30">
        <f t="shared" si="50"/>
        <v>2.1026774923706384</v>
      </c>
      <c r="N105" s="30">
        <f t="shared" si="51"/>
        <v>2.1026774923706384</v>
      </c>
      <c r="O105" s="43">
        <f t="shared" si="43"/>
        <v>6.2312910199618628E-3</v>
      </c>
      <c r="P105" s="43">
        <f t="shared" si="44"/>
        <v>0</v>
      </c>
      <c r="Q105" s="29"/>
      <c r="R105" s="30">
        <f t="shared" si="52"/>
        <v>2.1089087833906004</v>
      </c>
      <c r="S105" s="30">
        <f t="shared" si="53"/>
        <v>2.1089087833906004</v>
      </c>
      <c r="T105" s="43">
        <f t="shared" si="45"/>
        <v>6.2312910199617535E-3</v>
      </c>
      <c r="U105" s="43">
        <f t="shared" si="46"/>
        <v>0</v>
      </c>
      <c r="V105" s="29"/>
      <c r="W105" s="30">
        <f t="shared" si="54"/>
        <v>2.115140074410562</v>
      </c>
    </row>
    <row r="106" spans="1:23" x14ac:dyDescent="0.3">
      <c r="A106" s="46">
        <f t="shared" si="47"/>
        <v>6.3299999999999995E-2</v>
      </c>
      <c r="B106" s="41">
        <f t="shared" si="55"/>
        <v>12</v>
      </c>
      <c r="C106" s="42" t="s">
        <v>11</v>
      </c>
      <c r="D106" s="45">
        <f t="shared" si="38"/>
        <v>6.9954099430816541</v>
      </c>
      <c r="E106" s="43">
        <f t="shared" si="39"/>
        <v>0.22854156692389474</v>
      </c>
      <c r="F106" s="43">
        <f t="shared" si="40"/>
        <v>0</v>
      </c>
      <c r="G106" s="44"/>
      <c r="H106" s="45">
        <f t="shared" si="48"/>
        <v>7.2239515100055485</v>
      </c>
      <c r="I106" s="30">
        <f t="shared" si="49"/>
        <v>7.2239515100055485</v>
      </c>
      <c r="J106" s="43">
        <f t="shared" si="41"/>
        <v>0.22854156692389482</v>
      </c>
      <c r="K106" s="43">
        <f t="shared" si="42"/>
        <v>0</v>
      </c>
      <c r="L106" s="29"/>
      <c r="M106" s="30">
        <f t="shared" si="50"/>
        <v>7.4524930769294429</v>
      </c>
      <c r="N106" s="30">
        <f t="shared" si="51"/>
        <v>7.4524930769294429</v>
      </c>
      <c r="O106" s="43">
        <f t="shared" si="43"/>
        <v>0.22854156692389505</v>
      </c>
      <c r="P106" s="43">
        <f t="shared" si="44"/>
        <v>0</v>
      </c>
      <c r="Q106" s="29"/>
      <c r="R106" s="30">
        <f t="shared" si="52"/>
        <v>7.6810346438533381</v>
      </c>
      <c r="S106" s="30">
        <f t="shared" si="53"/>
        <v>7.6810346438533381</v>
      </c>
      <c r="T106" s="43">
        <f t="shared" si="45"/>
        <v>0.22854156692389485</v>
      </c>
      <c r="U106" s="43">
        <f t="shared" si="46"/>
        <v>0</v>
      </c>
      <c r="V106" s="29"/>
      <c r="W106" s="30">
        <f t="shared" si="54"/>
        <v>7.9095762107772334</v>
      </c>
    </row>
    <row r="107" spans="1:23" x14ac:dyDescent="0.3">
      <c r="A107" s="46">
        <f t="shared" si="47"/>
        <v>6.3299999999999995E-2</v>
      </c>
      <c r="B107" s="41">
        <f t="shared" si="55"/>
        <v>13</v>
      </c>
      <c r="C107" s="28" t="s">
        <v>12</v>
      </c>
      <c r="D107" s="45">
        <f t="shared" si="38"/>
        <v>0</v>
      </c>
      <c r="E107" s="43">
        <f t="shared" si="39"/>
        <v>0</v>
      </c>
      <c r="F107" s="43">
        <f t="shared" si="40"/>
        <v>0</v>
      </c>
      <c r="G107" s="44"/>
      <c r="H107" s="45">
        <f t="shared" si="48"/>
        <v>0</v>
      </c>
      <c r="I107" s="30">
        <f t="shared" si="49"/>
        <v>0</v>
      </c>
      <c r="J107" s="43">
        <f t="shared" si="41"/>
        <v>0</v>
      </c>
      <c r="K107" s="43">
        <f t="shared" si="42"/>
        <v>0</v>
      </c>
      <c r="L107" s="29"/>
      <c r="M107" s="30">
        <f t="shared" si="50"/>
        <v>0</v>
      </c>
      <c r="N107" s="30">
        <f t="shared" si="51"/>
        <v>0</v>
      </c>
      <c r="O107" s="43">
        <f t="shared" si="43"/>
        <v>0</v>
      </c>
      <c r="P107" s="43">
        <f t="shared" si="44"/>
        <v>0</v>
      </c>
      <c r="Q107" s="29"/>
      <c r="R107" s="30">
        <f t="shared" si="52"/>
        <v>0</v>
      </c>
      <c r="S107" s="30">
        <f t="shared" si="53"/>
        <v>0</v>
      </c>
      <c r="T107" s="43">
        <f t="shared" si="45"/>
        <v>0</v>
      </c>
      <c r="U107" s="43">
        <f t="shared" si="46"/>
        <v>0</v>
      </c>
      <c r="V107" s="29"/>
      <c r="W107" s="30">
        <f t="shared" si="54"/>
        <v>0</v>
      </c>
    </row>
    <row r="108" spans="1:23" x14ac:dyDescent="0.3">
      <c r="A108" s="46">
        <f t="shared" si="47"/>
        <v>0.15</v>
      </c>
      <c r="B108" s="41">
        <f t="shared" si="55"/>
        <v>14</v>
      </c>
      <c r="C108" s="28" t="s">
        <v>13</v>
      </c>
      <c r="D108" s="45">
        <f t="shared" si="38"/>
        <v>0</v>
      </c>
      <c r="E108" s="43">
        <f>IF((IFERROR(D108/((D53+E53)*100%),0))&lt;70%,MIN((MAX((D53+E53)*100%-D108,0)),(D53+E53/2)*$A108),MAX((E53+D53)*100%-D108,0)/E$113)</f>
        <v>0</v>
      </c>
      <c r="F108" s="43">
        <f t="shared" si="40"/>
        <v>0</v>
      </c>
      <c r="G108" s="44"/>
      <c r="H108" s="45">
        <f t="shared" si="48"/>
        <v>0</v>
      </c>
      <c r="I108" s="30">
        <f t="shared" si="49"/>
        <v>0</v>
      </c>
      <c r="J108" s="43">
        <f>IF((IFERROR(I108/((I53+J53)*100%),0))&lt;70%,MIN((MAX((I53+J53)*100%-I108,0)),(I53+J53/2)*$A108),MAX((J53+I53)*100%-I108,0)/J$113)</f>
        <v>0</v>
      </c>
      <c r="K108" s="43">
        <f t="shared" si="42"/>
        <v>0</v>
      </c>
      <c r="L108" s="29"/>
      <c r="M108" s="30">
        <f t="shared" si="50"/>
        <v>0</v>
      </c>
      <c r="N108" s="30">
        <f t="shared" si="51"/>
        <v>0</v>
      </c>
      <c r="O108" s="43">
        <f>IF((IFERROR(N108/((N53+O53)*100%),0))&lt;70%,MIN((MAX((N53+O53)*100%-N108,0)),(N53+O53/2)*$A108),MAX((O53+N53)*100%-N108,0)/O$113)</f>
        <v>0</v>
      </c>
      <c r="P108" s="43">
        <f t="shared" si="44"/>
        <v>0</v>
      </c>
      <c r="Q108" s="29"/>
      <c r="R108" s="30">
        <f t="shared" si="52"/>
        <v>0</v>
      </c>
      <c r="S108" s="30">
        <f t="shared" si="53"/>
        <v>0</v>
      </c>
      <c r="T108" s="43">
        <f>IF((IFERROR(S108/((S53+T53)*100%),0))&lt;70%,MIN((MAX((S53+T53)*100%-S108,0)),(S53+T53/2)*$A108),MAX((T53+S53)*100%-S108,0)/T$113)</f>
        <v>0</v>
      </c>
      <c r="U108" s="43">
        <f t="shared" si="46"/>
        <v>0</v>
      </c>
      <c r="V108" s="29"/>
      <c r="W108" s="30">
        <f t="shared" si="54"/>
        <v>0</v>
      </c>
    </row>
    <row r="109" spans="1:23" x14ac:dyDescent="0.3">
      <c r="A109" s="46">
        <f t="shared" si="47"/>
        <v>0.3</v>
      </c>
      <c r="B109" s="41">
        <f t="shared" si="55"/>
        <v>15</v>
      </c>
      <c r="C109" s="28" t="s">
        <v>14</v>
      </c>
      <c r="D109" s="45">
        <f t="shared" si="38"/>
        <v>0</v>
      </c>
      <c r="E109" s="43">
        <f>IF((IFERROR(D109/((D54+E54)*100%),0))&lt;70%,MIN((MAX((D54+E54)*100%-D109,0)),(D54+E54/2)*$A109),MAX((E54+D54)*100%-D109,0)/E$113)</f>
        <v>0</v>
      </c>
      <c r="F109" s="43">
        <f t="shared" si="40"/>
        <v>0</v>
      </c>
      <c r="G109" s="44"/>
      <c r="H109" s="45">
        <f t="shared" si="48"/>
        <v>0</v>
      </c>
      <c r="I109" s="30">
        <f t="shared" si="49"/>
        <v>0</v>
      </c>
      <c r="J109" s="43">
        <f>IF((IFERROR(I109/((I54+J54)*100%),0))&lt;70%,MIN((MAX((I54+J54)*100%-I109,0)),(I54+J54/2)*$A109),MAX((J54+I54)*100%-I109,0)/J$113)</f>
        <v>0</v>
      </c>
      <c r="K109" s="43">
        <f t="shared" si="42"/>
        <v>0</v>
      </c>
      <c r="L109" s="29"/>
      <c r="M109" s="30">
        <f t="shared" si="50"/>
        <v>0</v>
      </c>
      <c r="N109" s="30">
        <f t="shared" si="51"/>
        <v>0</v>
      </c>
      <c r="O109" s="43">
        <f>IF((IFERROR(N109/((N54+O54)*100%),0))&lt;70%,MIN((MAX((N54+O54)*100%-N109,0)),(N54+O54/2)*$A109),MAX((O54+N54)*100%-N109,0)/O$113)</f>
        <v>0</v>
      </c>
      <c r="P109" s="43">
        <f t="shared" si="44"/>
        <v>0</v>
      </c>
      <c r="Q109" s="29"/>
      <c r="R109" s="30">
        <f t="shared" si="52"/>
        <v>0</v>
      </c>
      <c r="S109" s="30">
        <f t="shared" si="53"/>
        <v>0</v>
      </c>
      <c r="T109" s="43">
        <f>IF((IFERROR(S109/((S54+T54)*100%),0))&lt;70%,MIN((MAX((S54+T54)*100%-S109,0)),(S54+T54/2)*$A109),MAX((T54+S54)*100%-S109,0)/T$113)</f>
        <v>0</v>
      </c>
      <c r="U109" s="43">
        <f t="shared" si="46"/>
        <v>0</v>
      </c>
      <c r="V109" s="29"/>
      <c r="W109" s="30">
        <f t="shared" si="54"/>
        <v>0</v>
      </c>
    </row>
    <row r="110" spans="1:23" x14ac:dyDescent="0.3">
      <c r="A110" s="46">
        <f t="shared" si="47"/>
        <v>0.3</v>
      </c>
      <c r="B110" s="41">
        <f t="shared" si="55"/>
        <v>16</v>
      </c>
      <c r="C110" s="28" t="s">
        <v>15</v>
      </c>
      <c r="D110" s="45">
        <f t="shared" si="38"/>
        <v>0</v>
      </c>
      <c r="E110" s="43">
        <f>IF((IFERROR(D110/((D55+E55)*100%),0))&lt;70%,MIN((MAX((D55+E55)*100%-D110,0)),(D55+E55/2)*$A110),MAX((E55+D55)*100%-D110,0)/E$113)</f>
        <v>0</v>
      </c>
      <c r="F110" s="43">
        <f t="shared" si="40"/>
        <v>0</v>
      </c>
      <c r="G110" s="44"/>
      <c r="H110" s="45">
        <f t="shared" si="48"/>
        <v>0</v>
      </c>
      <c r="I110" s="30">
        <f t="shared" si="49"/>
        <v>0</v>
      </c>
      <c r="J110" s="43">
        <f t="shared" ref="J110:J111" si="56">IF((IFERROR(I110/((I55+J55)*90%),0))&lt;70%,MIN((MAX((I55+J55)*90%-I110,0)),(I55+J55/2)*$A110),MAX((J55+I55)*90%-I110,0)/J$113)</f>
        <v>0</v>
      </c>
      <c r="K110" s="43">
        <f t="shared" si="42"/>
        <v>0</v>
      </c>
      <c r="L110" s="29"/>
      <c r="M110" s="30">
        <f t="shared" si="50"/>
        <v>0</v>
      </c>
      <c r="N110" s="30">
        <f t="shared" si="51"/>
        <v>0</v>
      </c>
      <c r="O110" s="43">
        <f t="shared" ref="O110:O111" si="57">IF((IFERROR(N110/((N55+O55)*90%),0))&lt;70%,MIN((MAX((N55+O55)*90%-N110,0)),(N55+O55/2)*$A110),MAX((O55+N55)*90%-N110,0)/O$113)</f>
        <v>0</v>
      </c>
      <c r="P110" s="43">
        <f t="shared" si="44"/>
        <v>0</v>
      </c>
      <c r="Q110" s="29"/>
      <c r="R110" s="30">
        <f t="shared" si="52"/>
        <v>0</v>
      </c>
      <c r="S110" s="30">
        <f t="shared" si="53"/>
        <v>0</v>
      </c>
      <c r="T110" s="43">
        <f t="shared" ref="T110:T111" si="58">IF((IFERROR(S110/((S55+T55)*90%),0))&lt;70%,MIN((MAX((S55+T55)*90%-S110,0)),(S55+T55/2)*$A110),MAX((T55+S55)*90%-S110,0)/T$113)</f>
        <v>0</v>
      </c>
      <c r="U110" s="43">
        <f t="shared" si="46"/>
        <v>0</v>
      </c>
      <c r="V110" s="29"/>
      <c r="W110" s="30">
        <f t="shared" si="54"/>
        <v>0</v>
      </c>
    </row>
    <row r="111" spans="1:23" x14ac:dyDescent="0.3">
      <c r="A111" s="46">
        <f t="shared" si="47"/>
        <v>3.3399999999999999E-2</v>
      </c>
      <c r="B111" s="41">
        <f t="shared" si="55"/>
        <v>17</v>
      </c>
      <c r="C111" s="28" t="s">
        <v>16</v>
      </c>
      <c r="D111" s="45">
        <f t="shared" si="38"/>
        <v>0</v>
      </c>
      <c r="E111" s="43">
        <f t="shared" si="39"/>
        <v>0</v>
      </c>
      <c r="F111" s="43">
        <f t="shared" si="40"/>
        <v>0</v>
      </c>
      <c r="G111" s="44"/>
      <c r="H111" s="45">
        <f t="shared" si="48"/>
        <v>0</v>
      </c>
      <c r="I111" s="30">
        <f t="shared" si="49"/>
        <v>0</v>
      </c>
      <c r="J111" s="43">
        <f t="shared" si="56"/>
        <v>0</v>
      </c>
      <c r="K111" s="43">
        <f t="shared" si="42"/>
        <v>0</v>
      </c>
      <c r="L111" s="29"/>
      <c r="M111" s="30">
        <f t="shared" si="50"/>
        <v>0</v>
      </c>
      <c r="N111" s="30">
        <f t="shared" si="51"/>
        <v>0</v>
      </c>
      <c r="O111" s="43">
        <f t="shared" si="57"/>
        <v>0</v>
      </c>
      <c r="P111" s="43">
        <f t="shared" si="44"/>
        <v>0</v>
      </c>
      <c r="Q111" s="29"/>
      <c r="R111" s="30">
        <f t="shared" si="52"/>
        <v>0</v>
      </c>
      <c r="S111" s="30">
        <f t="shared" si="53"/>
        <v>0</v>
      </c>
      <c r="T111" s="43">
        <f t="shared" si="58"/>
        <v>0</v>
      </c>
      <c r="U111" s="43">
        <f t="shared" si="46"/>
        <v>0</v>
      </c>
      <c r="V111" s="29"/>
      <c r="W111" s="30">
        <f t="shared" si="54"/>
        <v>0</v>
      </c>
    </row>
    <row r="112" spans="1:23" ht="16" x14ac:dyDescent="0.3">
      <c r="B112" s="34"/>
      <c r="C112" s="35" t="s">
        <v>17</v>
      </c>
      <c r="D112" s="36">
        <f t="shared" ref="D112:W112" si="59">SUM(D95:D111)</f>
        <v>3266.6978434686112</v>
      </c>
      <c r="E112" s="36">
        <f t="shared" si="59"/>
        <v>25.85549738129972</v>
      </c>
      <c r="F112" s="36">
        <f t="shared" si="59"/>
        <v>0</v>
      </c>
      <c r="G112" s="36">
        <f t="shared" si="59"/>
        <v>0</v>
      </c>
      <c r="H112" s="36">
        <f t="shared" si="59"/>
        <v>3292.5533408499114</v>
      </c>
      <c r="I112" s="36">
        <f t="shared" si="59"/>
        <v>3292.5533408499114</v>
      </c>
      <c r="J112" s="36">
        <f t="shared" si="59"/>
        <v>25.855497381299664</v>
      </c>
      <c r="K112" s="36">
        <f t="shared" si="59"/>
        <v>0</v>
      </c>
      <c r="L112" s="36">
        <f t="shared" si="59"/>
        <v>0</v>
      </c>
      <c r="M112" s="36">
        <f t="shared" si="59"/>
        <v>3318.4088382312107</v>
      </c>
      <c r="N112" s="36">
        <f t="shared" si="59"/>
        <v>3318.4088382312107</v>
      </c>
      <c r="O112" s="36">
        <f t="shared" si="59"/>
        <v>25.855497381299759</v>
      </c>
      <c r="P112" s="36">
        <f t="shared" si="59"/>
        <v>0</v>
      </c>
      <c r="Q112" s="36">
        <f t="shared" si="59"/>
        <v>0</v>
      </c>
      <c r="R112" s="36">
        <f t="shared" si="59"/>
        <v>3344.2643356125109</v>
      </c>
      <c r="S112" s="36">
        <f t="shared" si="59"/>
        <v>3344.2643356125109</v>
      </c>
      <c r="T112" s="36">
        <f t="shared" si="59"/>
        <v>25.855497381299628</v>
      </c>
      <c r="U112" s="36">
        <f t="shared" si="59"/>
        <v>0</v>
      </c>
      <c r="V112" s="36">
        <f t="shared" si="59"/>
        <v>0</v>
      </c>
      <c r="W112" s="36">
        <f t="shared" si="59"/>
        <v>3370.1198329938102</v>
      </c>
    </row>
    <row r="113" spans="2:23" ht="16.5" x14ac:dyDescent="0.3">
      <c r="B113" s="38"/>
      <c r="C113" s="51"/>
      <c r="D113" s="54"/>
      <c r="E113" s="90">
        <v>4.2909589041095906</v>
      </c>
      <c r="F113" s="91"/>
      <c r="G113" s="91"/>
      <c r="H113" s="91"/>
      <c r="I113" s="92"/>
      <c r="J113" s="92">
        <v>3.2909589041095906</v>
      </c>
      <c r="K113" s="92"/>
      <c r="L113" s="92"/>
      <c r="M113" s="92"/>
      <c r="N113" s="92"/>
      <c r="O113" s="92">
        <v>2.2909589041095906</v>
      </c>
      <c r="P113" s="92"/>
      <c r="Q113" s="92"/>
      <c r="R113" s="92"/>
      <c r="S113" s="92"/>
      <c r="T113" s="92">
        <v>1.2909589041095906</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60">D14-D68</f>
        <v>37.686625499999998</v>
      </c>
      <c r="E122" s="43">
        <f t="shared" si="60"/>
        <v>0</v>
      </c>
      <c r="F122" s="43">
        <f t="shared" si="60"/>
        <v>0</v>
      </c>
      <c r="G122" s="43">
        <f t="shared" si="60"/>
        <v>0</v>
      </c>
      <c r="H122" s="43">
        <f>D122+E122-F122-G122</f>
        <v>37.686625499999998</v>
      </c>
      <c r="I122" s="43">
        <f t="shared" ref="I122:L137" si="61">I14-I68</f>
        <v>37.686625499999998</v>
      </c>
      <c r="J122" s="43">
        <f t="shared" si="61"/>
        <v>0</v>
      </c>
      <c r="K122" s="43">
        <f t="shared" si="61"/>
        <v>0</v>
      </c>
      <c r="L122" s="43">
        <f t="shared" si="61"/>
        <v>0</v>
      </c>
      <c r="M122" s="45">
        <f>I122+J122-K122-L122</f>
        <v>37.686625499999998</v>
      </c>
      <c r="N122" s="43">
        <f t="shared" ref="N122:Q137" si="62">N14-N68</f>
        <v>37.686625499999998</v>
      </c>
      <c r="O122" s="43">
        <f t="shared" si="62"/>
        <v>0</v>
      </c>
      <c r="P122" s="43">
        <f t="shared" si="62"/>
        <v>0</v>
      </c>
      <c r="Q122" s="43">
        <f t="shared" si="62"/>
        <v>0</v>
      </c>
      <c r="R122" s="43">
        <f>N122+O122-P122-Q122</f>
        <v>37.686625499999998</v>
      </c>
      <c r="S122" s="43">
        <f t="shared" ref="S122:V137" si="63">S14-S68</f>
        <v>37.686625499999998</v>
      </c>
      <c r="T122" s="43">
        <f t="shared" si="63"/>
        <v>0</v>
      </c>
      <c r="U122" s="43">
        <f t="shared" si="63"/>
        <v>0</v>
      </c>
      <c r="V122" s="43">
        <f t="shared" si="63"/>
        <v>0</v>
      </c>
      <c r="W122" s="45">
        <f>S122+T122-U122-V122</f>
        <v>37.686625499999998</v>
      </c>
    </row>
    <row r="123" spans="2:23" x14ac:dyDescent="0.3">
      <c r="B123" s="41">
        <f>B122+1</f>
        <v>2</v>
      </c>
      <c r="C123" s="42" t="s">
        <v>1</v>
      </c>
      <c r="D123" s="43">
        <f t="shared" si="60"/>
        <v>35.609199025952194</v>
      </c>
      <c r="E123" s="43">
        <f t="shared" si="60"/>
        <v>-1.0630881442291283E-2</v>
      </c>
      <c r="F123" s="43">
        <f t="shared" si="60"/>
        <v>0</v>
      </c>
      <c r="G123" s="43">
        <f t="shared" si="60"/>
        <v>0</v>
      </c>
      <c r="H123" s="43">
        <f t="shared" ref="H123:H138" si="64">D123+E123-F123-G123</f>
        <v>35.598568144509905</v>
      </c>
      <c r="I123" s="43">
        <f t="shared" si="61"/>
        <v>35.598568144509898</v>
      </c>
      <c r="J123" s="43">
        <f t="shared" si="61"/>
        <v>-1.0630881442290642E-2</v>
      </c>
      <c r="K123" s="43">
        <f t="shared" si="61"/>
        <v>0</v>
      </c>
      <c r="L123" s="43">
        <f t="shared" si="61"/>
        <v>0</v>
      </c>
      <c r="M123" s="45">
        <f t="shared" ref="M123:M138" si="65">I123+J123-K123-L123</f>
        <v>35.587937263067609</v>
      </c>
      <c r="N123" s="43">
        <f t="shared" si="62"/>
        <v>35.587937263067602</v>
      </c>
      <c r="O123" s="43">
        <f t="shared" si="62"/>
        <v>-1.0630881442289797E-2</v>
      </c>
      <c r="P123" s="43">
        <f t="shared" si="62"/>
        <v>0</v>
      </c>
      <c r="Q123" s="43">
        <f t="shared" si="62"/>
        <v>0</v>
      </c>
      <c r="R123" s="43">
        <f t="shared" ref="R123:R138" si="66">N123+O123-P123-Q123</f>
        <v>35.577306381625313</v>
      </c>
      <c r="S123" s="43">
        <f t="shared" si="63"/>
        <v>35.577306381625306</v>
      </c>
      <c r="T123" s="43">
        <f t="shared" si="63"/>
        <v>-1.0630881442288633E-2</v>
      </c>
      <c r="U123" s="43">
        <f t="shared" si="63"/>
        <v>0</v>
      </c>
      <c r="V123" s="43">
        <f t="shared" si="63"/>
        <v>0</v>
      </c>
      <c r="W123" s="45">
        <f t="shared" ref="W123:W138" si="67">S123+T123-U123-V123</f>
        <v>35.566675500183017</v>
      </c>
    </row>
    <row r="124" spans="2:23" x14ac:dyDescent="0.3">
      <c r="B124" s="41">
        <f t="shared" ref="B124:B138" si="68">B123+1</f>
        <v>3</v>
      </c>
      <c r="C124" s="42" t="s">
        <v>2</v>
      </c>
      <c r="D124" s="43">
        <f t="shared" si="60"/>
        <v>0</v>
      </c>
      <c r="E124" s="43">
        <f t="shared" si="60"/>
        <v>0</v>
      </c>
      <c r="F124" s="43">
        <f t="shared" si="60"/>
        <v>0</v>
      </c>
      <c r="G124" s="43">
        <f t="shared" si="60"/>
        <v>0</v>
      </c>
      <c r="H124" s="43">
        <f t="shared" si="64"/>
        <v>0</v>
      </c>
      <c r="I124" s="43">
        <f t="shared" si="61"/>
        <v>0</v>
      </c>
      <c r="J124" s="43">
        <f t="shared" si="61"/>
        <v>0</v>
      </c>
      <c r="K124" s="43">
        <f t="shared" si="61"/>
        <v>0</v>
      </c>
      <c r="L124" s="43">
        <f t="shared" si="61"/>
        <v>0</v>
      </c>
      <c r="M124" s="45">
        <f t="shared" si="65"/>
        <v>0</v>
      </c>
      <c r="N124" s="43">
        <f t="shared" si="62"/>
        <v>0</v>
      </c>
      <c r="O124" s="43">
        <f t="shared" si="62"/>
        <v>0</v>
      </c>
      <c r="P124" s="43">
        <f t="shared" si="62"/>
        <v>0</v>
      </c>
      <c r="Q124" s="43">
        <f t="shared" si="62"/>
        <v>0</v>
      </c>
      <c r="R124" s="43">
        <f t="shared" si="66"/>
        <v>0</v>
      </c>
      <c r="S124" s="43">
        <f t="shared" si="63"/>
        <v>0</v>
      </c>
      <c r="T124" s="43">
        <f t="shared" si="63"/>
        <v>0</v>
      </c>
      <c r="U124" s="43">
        <f t="shared" si="63"/>
        <v>0</v>
      </c>
      <c r="V124" s="43">
        <f t="shared" si="63"/>
        <v>0</v>
      </c>
      <c r="W124" s="45">
        <f t="shared" si="67"/>
        <v>0</v>
      </c>
    </row>
    <row r="125" spans="2:23" x14ac:dyDescent="0.3">
      <c r="B125" s="41">
        <f t="shared" si="68"/>
        <v>4</v>
      </c>
      <c r="C125" s="42" t="s">
        <v>3</v>
      </c>
      <c r="D125" s="43">
        <f t="shared" si="60"/>
        <v>40.701773903527737</v>
      </c>
      <c r="E125" s="43">
        <f t="shared" si="60"/>
        <v>-0.81101894982262079</v>
      </c>
      <c r="F125" s="43">
        <f t="shared" si="60"/>
        <v>0</v>
      </c>
      <c r="G125" s="43">
        <f t="shared" si="60"/>
        <v>0</v>
      </c>
      <c r="H125" s="43">
        <f t="shared" si="64"/>
        <v>39.89075495370512</v>
      </c>
      <c r="I125" s="43">
        <f t="shared" si="61"/>
        <v>39.890754953705141</v>
      </c>
      <c r="J125" s="43">
        <f t="shared" si="61"/>
        <v>-0.81101894982262412</v>
      </c>
      <c r="K125" s="43">
        <f t="shared" si="61"/>
        <v>0</v>
      </c>
      <c r="L125" s="43">
        <f t="shared" si="61"/>
        <v>0</v>
      </c>
      <c r="M125" s="45">
        <f t="shared" si="65"/>
        <v>39.079736003882516</v>
      </c>
      <c r="N125" s="43">
        <f t="shared" si="62"/>
        <v>39.079736003882545</v>
      </c>
      <c r="O125" s="43">
        <f t="shared" si="62"/>
        <v>-0.81101894982262857</v>
      </c>
      <c r="P125" s="43">
        <f t="shared" si="62"/>
        <v>0</v>
      </c>
      <c r="Q125" s="43">
        <f t="shared" si="62"/>
        <v>0</v>
      </c>
      <c r="R125" s="43">
        <f t="shared" si="66"/>
        <v>38.268717054059913</v>
      </c>
      <c r="S125" s="43">
        <f t="shared" si="63"/>
        <v>38.268717054059891</v>
      </c>
      <c r="T125" s="43">
        <f t="shared" si="63"/>
        <v>-0.8110189498226239</v>
      </c>
      <c r="U125" s="43">
        <f t="shared" si="63"/>
        <v>0</v>
      </c>
      <c r="V125" s="43">
        <f t="shared" si="63"/>
        <v>0</v>
      </c>
      <c r="W125" s="45">
        <f t="shared" si="67"/>
        <v>37.457698104237267</v>
      </c>
    </row>
    <row r="126" spans="2:23" x14ac:dyDescent="0.3">
      <c r="B126" s="41">
        <f t="shared" si="68"/>
        <v>5</v>
      </c>
      <c r="C126" s="42" t="s">
        <v>4</v>
      </c>
      <c r="D126" s="43">
        <f t="shared" si="60"/>
        <v>25.088847915692213</v>
      </c>
      <c r="E126" s="43">
        <f t="shared" si="60"/>
        <v>-0.35972083548786193</v>
      </c>
      <c r="F126" s="43">
        <f t="shared" si="60"/>
        <v>0</v>
      </c>
      <c r="G126" s="43">
        <f t="shared" si="60"/>
        <v>0</v>
      </c>
      <c r="H126" s="43">
        <f t="shared" si="64"/>
        <v>24.72912708020435</v>
      </c>
      <c r="I126" s="43">
        <f t="shared" si="61"/>
        <v>24.729127080204364</v>
      </c>
      <c r="J126" s="43">
        <f t="shared" si="61"/>
        <v>-0.35972083548786377</v>
      </c>
      <c r="K126" s="43">
        <f t="shared" si="61"/>
        <v>0</v>
      </c>
      <c r="L126" s="43">
        <f t="shared" si="61"/>
        <v>0</v>
      </c>
      <c r="M126" s="45">
        <f t="shared" si="65"/>
        <v>24.369406244716501</v>
      </c>
      <c r="N126" s="43">
        <f t="shared" si="62"/>
        <v>24.369406244716487</v>
      </c>
      <c r="O126" s="43">
        <f t="shared" si="62"/>
        <v>-0.3597208354878616</v>
      </c>
      <c r="P126" s="43">
        <f t="shared" si="62"/>
        <v>0</v>
      </c>
      <c r="Q126" s="43">
        <f t="shared" si="62"/>
        <v>0</v>
      </c>
      <c r="R126" s="43">
        <f t="shared" si="66"/>
        <v>24.009685409228624</v>
      </c>
      <c r="S126" s="43">
        <f t="shared" si="63"/>
        <v>24.009685409228638</v>
      </c>
      <c r="T126" s="43">
        <f t="shared" si="63"/>
        <v>-0.35972083548786399</v>
      </c>
      <c r="U126" s="43">
        <f t="shared" si="63"/>
        <v>0</v>
      </c>
      <c r="V126" s="43">
        <f t="shared" si="63"/>
        <v>0</v>
      </c>
      <c r="W126" s="45">
        <f t="shared" si="67"/>
        <v>23.649964573740775</v>
      </c>
    </row>
    <row r="127" spans="2:23" x14ac:dyDescent="0.3">
      <c r="B127" s="41">
        <f t="shared" si="68"/>
        <v>6</v>
      </c>
      <c r="C127" s="42" t="s">
        <v>5</v>
      </c>
      <c r="D127" s="43">
        <f t="shared" si="60"/>
        <v>471.04919197663321</v>
      </c>
      <c r="E127" s="43">
        <f t="shared" si="60"/>
        <v>-24.175759063106195</v>
      </c>
      <c r="F127" s="43">
        <f t="shared" si="60"/>
        <v>0</v>
      </c>
      <c r="G127" s="43">
        <f t="shared" si="60"/>
        <v>0</v>
      </c>
      <c r="H127" s="43">
        <f t="shared" si="64"/>
        <v>446.87343291352704</v>
      </c>
      <c r="I127" s="43">
        <f t="shared" si="61"/>
        <v>446.87343291352681</v>
      </c>
      <c r="J127" s="43">
        <f t="shared" si="61"/>
        <v>-24.175759063106167</v>
      </c>
      <c r="K127" s="43">
        <f t="shared" si="61"/>
        <v>0</v>
      </c>
      <c r="L127" s="43">
        <f t="shared" si="61"/>
        <v>0</v>
      </c>
      <c r="M127" s="45">
        <f t="shared" si="65"/>
        <v>422.69767385042064</v>
      </c>
      <c r="N127" s="43">
        <f t="shared" si="62"/>
        <v>422.69767385042087</v>
      </c>
      <c r="O127" s="43">
        <f t="shared" si="62"/>
        <v>-24.175759063106202</v>
      </c>
      <c r="P127" s="43">
        <f t="shared" si="62"/>
        <v>0</v>
      </c>
      <c r="Q127" s="43">
        <f t="shared" si="62"/>
        <v>0</v>
      </c>
      <c r="R127" s="43">
        <f t="shared" si="66"/>
        <v>398.52191478731464</v>
      </c>
      <c r="S127" s="43">
        <f t="shared" si="63"/>
        <v>398.52191478731447</v>
      </c>
      <c r="T127" s="43">
        <f t="shared" si="63"/>
        <v>-24.175759063106167</v>
      </c>
      <c r="U127" s="43">
        <f t="shared" si="63"/>
        <v>0</v>
      </c>
      <c r="V127" s="43">
        <f t="shared" si="63"/>
        <v>0</v>
      </c>
      <c r="W127" s="45">
        <f t="shared" si="67"/>
        <v>374.3461557242083</v>
      </c>
    </row>
    <row r="128" spans="2:23" x14ac:dyDescent="0.3">
      <c r="B128" s="41">
        <f t="shared" si="68"/>
        <v>7</v>
      </c>
      <c r="C128" s="42" t="s">
        <v>6</v>
      </c>
      <c r="D128" s="43">
        <f t="shared" si="60"/>
        <v>0</v>
      </c>
      <c r="E128" s="43">
        <f t="shared" si="60"/>
        <v>0</v>
      </c>
      <c r="F128" s="43">
        <f t="shared" si="60"/>
        <v>0</v>
      </c>
      <c r="G128" s="43">
        <f t="shared" si="60"/>
        <v>0</v>
      </c>
      <c r="H128" s="43">
        <f t="shared" si="64"/>
        <v>0</v>
      </c>
      <c r="I128" s="43">
        <f t="shared" si="61"/>
        <v>0</v>
      </c>
      <c r="J128" s="43">
        <f t="shared" si="61"/>
        <v>0</v>
      </c>
      <c r="K128" s="43">
        <f t="shared" si="61"/>
        <v>0</v>
      </c>
      <c r="L128" s="43">
        <f t="shared" si="61"/>
        <v>0</v>
      </c>
      <c r="M128" s="45">
        <f t="shared" si="65"/>
        <v>0</v>
      </c>
      <c r="N128" s="43">
        <f t="shared" si="62"/>
        <v>0</v>
      </c>
      <c r="O128" s="43">
        <f t="shared" si="62"/>
        <v>0</v>
      </c>
      <c r="P128" s="43">
        <f t="shared" si="62"/>
        <v>0</v>
      </c>
      <c r="Q128" s="43">
        <f t="shared" si="62"/>
        <v>0</v>
      </c>
      <c r="R128" s="43">
        <f t="shared" si="66"/>
        <v>0</v>
      </c>
      <c r="S128" s="43">
        <f t="shared" si="63"/>
        <v>0</v>
      </c>
      <c r="T128" s="43">
        <f t="shared" si="63"/>
        <v>0</v>
      </c>
      <c r="U128" s="43">
        <f t="shared" si="63"/>
        <v>0</v>
      </c>
      <c r="V128" s="43">
        <f t="shared" si="63"/>
        <v>0</v>
      </c>
      <c r="W128" s="45">
        <f t="shared" si="67"/>
        <v>0</v>
      </c>
    </row>
    <row r="129" spans="2:33" x14ac:dyDescent="0.3">
      <c r="B129" s="41">
        <f t="shared" si="68"/>
        <v>8</v>
      </c>
      <c r="C129" s="42" t="s">
        <v>7</v>
      </c>
      <c r="D129" s="43">
        <f t="shared" si="60"/>
        <v>0</v>
      </c>
      <c r="E129" s="43">
        <f t="shared" si="60"/>
        <v>0</v>
      </c>
      <c r="F129" s="43">
        <f t="shared" si="60"/>
        <v>0</v>
      </c>
      <c r="G129" s="43">
        <f t="shared" si="60"/>
        <v>0</v>
      </c>
      <c r="H129" s="43">
        <f t="shared" si="64"/>
        <v>0</v>
      </c>
      <c r="I129" s="43">
        <f t="shared" si="61"/>
        <v>0</v>
      </c>
      <c r="J129" s="43">
        <f t="shared" si="61"/>
        <v>0</v>
      </c>
      <c r="K129" s="43">
        <f t="shared" si="61"/>
        <v>0</v>
      </c>
      <c r="L129" s="43">
        <f t="shared" si="61"/>
        <v>0</v>
      </c>
      <c r="M129" s="45">
        <f t="shared" si="65"/>
        <v>0</v>
      </c>
      <c r="N129" s="43">
        <f t="shared" si="62"/>
        <v>0</v>
      </c>
      <c r="O129" s="43">
        <f t="shared" si="62"/>
        <v>0</v>
      </c>
      <c r="P129" s="43">
        <f t="shared" si="62"/>
        <v>0</v>
      </c>
      <c r="Q129" s="43">
        <f t="shared" si="62"/>
        <v>0</v>
      </c>
      <c r="R129" s="43">
        <f t="shared" si="66"/>
        <v>0</v>
      </c>
      <c r="S129" s="43">
        <f t="shared" si="63"/>
        <v>0</v>
      </c>
      <c r="T129" s="43">
        <f t="shared" si="63"/>
        <v>0</v>
      </c>
      <c r="U129" s="43">
        <f t="shared" si="63"/>
        <v>0</v>
      </c>
      <c r="V129" s="43">
        <f t="shared" si="63"/>
        <v>0</v>
      </c>
      <c r="W129" s="45">
        <f t="shared" si="67"/>
        <v>0</v>
      </c>
    </row>
    <row r="130" spans="2:33" x14ac:dyDescent="0.3">
      <c r="B130" s="41">
        <f t="shared" si="68"/>
        <v>9</v>
      </c>
      <c r="C130" s="42" t="s">
        <v>8</v>
      </c>
      <c r="D130" s="43">
        <f t="shared" si="60"/>
        <v>13.995542085520356</v>
      </c>
      <c r="E130" s="43">
        <f t="shared" si="60"/>
        <v>-0.26359479349687154</v>
      </c>
      <c r="F130" s="43">
        <f t="shared" si="60"/>
        <v>0</v>
      </c>
      <c r="G130" s="43">
        <f t="shared" si="60"/>
        <v>0</v>
      </c>
      <c r="H130" s="43">
        <f t="shared" si="64"/>
        <v>13.731947292023484</v>
      </c>
      <c r="I130" s="43">
        <f t="shared" si="61"/>
        <v>13.731947292023477</v>
      </c>
      <c r="J130" s="43">
        <f t="shared" si="61"/>
        <v>-0.26359479349687059</v>
      </c>
      <c r="K130" s="43">
        <f t="shared" si="61"/>
        <v>0</v>
      </c>
      <c r="L130" s="43">
        <f t="shared" si="61"/>
        <v>0</v>
      </c>
      <c r="M130" s="45">
        <f t="shared" si="65"/>
        <v>13.468352498526606</v>
      </c>
      <c r="N130" s="43">
        <f t="shared" si="62"/>
        <v>13.468352498526613</v>
      </c>
      <c r="O130" s="43">
        <f t="shared" si="62"/>
        <v>-0.26359479349687165</v>
      </c>
      <c r="P130" s="43">
        <f t="shared" si="62"/>
        <v>0</v>
      </c>
      <c r="Q130" s="43">
        <f t="shared" si="62"/>
        <v>0</v>
      </c>
      <c r="R130" s="43">
        <f t="shared" si="66"/>
        <v>13.204757705029742</v>
      </c>
      <c r="S130" s="43">
        <f t="shared" si="63"/>
        <v>13.204757705029735</v>
      </c>
      <c r="T130" s="43">
        <f t="shared" si="63"/>
        <v>-0.26359479349687037</v>
      </c>
      <c r="U130" s="43">
        <f t="shared" si="63"/>
        <v>0</v>
      </c>
      <c r="V130" s="43">
        <f t="shared" si="63"/>
        <v>0</v>
      </c>
      <c r="W130" s="45">
        <f t="shared" si="67"/>
        <v>12.941162911532864</v>
      </c>
    </row>
    <row r="131" spans="2:33" x14ac:dyDescent="0.3">
      <c r="B131" s="41">
        <f t="shared" si="68"/>
        <v>10</v>
      </c>
      <c r="C131" s="42" t="s">
        <v>9</v>
      </c>
      <c r="D131" s="43">
        <f t="shared" si="60"/>
        <v>0.14153054934612053</v>
      </c>
      <c r="E131" s="43">
        <f t="shared" si="60"/>
        <v>0</v>
      </c>
      <c r="F131" s="43">
        <f t="shared" si="60"/>
        <v>0</v>
      </c>
      <c r="G131" s="43">
        <f t="shared" si="60"/>
        <v>0</v>
      </c>
      <c r="H131" s="43">
        <f t="shared" si="64"/>
        <v>0.14153054934612053</v>
      </c>
      <c r="I131" s="43">
        <f t="shared" si="61"/>
        <v>0.14153054934612053</v>
      </c>
      <c r="J131" s="43">
        <f t="shared" si="61"/>
        <v>0</v>
      </c>
      <c r="K131" s="43">
        <f t="shared" si="61"/>
        <v>0</v>
      </c>
      <c r="L131" s="43">
        <f t="shared" si="61"/>
        <v>0</v>
      </c>
      <c r="M131" s="45">
        <f t="shared" si="65"/>
        <v>0.14153054934612053</v>
      </c>
      <c r="N131" s="43">
        <f t="shared" si="62"/>
        <v>0.14153054934612053</v>
      </c>
      <c r="O131" s="43">
        <f t="shared" si="62"/>
        <v>0</v>
      </c>
      <c r="P131" s="43">
        <f t="shared" si="62"/>
        <v>0</v>
      </c>
      <c r="Q131" s="43">
        <f t="shared" si="62"/>
        <v>0</v>
      </c>
      <c r="R131" s="43">
        <f t="shared" si="66"/>
        <v>0.14153054934612053</v>
      </c>
      <c r="S131" s="43">
        <f t="shared" si="63"/>
        <v>0.14153054934612053</v>
      </c>
      <c r="T131" s="43">
        <f t="shared" si="63"/>
        <v>0</v>
      </c>
      <c r="U131" s="43">
        <f t="shared" si="63"/>
        <v>0</v>
      </c>
      <c r="V131" s="43">
        <f t="shared" si="63"/>
        <v>0</v>
      </c>
      <c r="W131" s="45">
        <f t="shared" si="67"/>
        <v>0.14153054934612053</v>
      </c>
    </row>
    <row r="132" spans="2:33" x14ac:dyDescent="0.3">
      <c r="B132" s="41">
        <f t="shared" si="68"/>
        <v>11</v>
      </c>
      <c r="C132" s="42" t="s">
        <v>10</v>
      </c>
      <c r="D132" s="43">
        <f t="shared" si="60"/>
        <v>0.28688039154570699</v>
      </c>
      <c r="E132" s="43">
        <f t="shared" si="60"/>
        <v>-6.2312910199616971E-3</v>
      </c>
      <c r="F132" s="43">
        <f t="shared" si="60"/>
        <v>0</v>
      </c>
      <c r="G132" s="43">
        <f t="shared" si="60"/>
        <v>0</v>
      </c>
      <c r="H132" s="43">
        <f t="shared" si="64"/>
        <v>0.28064910052574532</v>
      </c>
      <c r="I132" s="43">
        <f t="shared" si="61"/>
        <v>0.28064910052574543</v>
      </c>
      <c r="J132" s="43">
        <f t="shared" si="61"/>
        <v>-6.2312910199617162E-3</v>
      </c>
      <c r="K132" s="43">
        <f t="shared" si="61"/>
        <v>0</v>
      </c>
      <c r="L132" s="43">
        <f t="shared" si="61"/>
        <v>0</v>
      </c>
      <c r="M132" s="45">
        <f t="shared" si="65"/>
        <v>0.27441780950578371</v>
      </c>
      <c r="N132" s="43">
        <f t="shared" si="62"/>
        <v>0.27441780950578387</v>
      </c>
      <c r="O132" s="43">
        <f t="shared" si="62"/>
        <v>-6.2312910199617414E-3</v>
      </c>
      <c r="P132" s="43">
        <f t="shared" si="62"/>
        <v>0</v>
      </c>
      <c r="Q132" s="43">
        <f t="shared" si="62"/>
        <v>0</v>
      </c>
      <c r="R132" s="43">
        <f t="shared" si="66"/>
        <v>0.26818651848582215</v>
      </c>
      <c r="S132" s="43">
        <f t="shared" si="63"/>
        <v>0.26818651848582231</v>
      </c>
      <c r="T132" s="43">
        <f t="shared" si="63"/>
        <v>-6.2312910199617752E-3</v>
      </c>
      <c r="U132" s="43">
        <f t="shared" si="63"/>
        <v>0</v>
      </c>
      <c r="V132" s="43">
        <f t="shared" si="63"/>
        <v>0</v>
      </c>
      <c r="W132" s="45">
        <f t="shared" si="67"/>
        <v>0.26195522746586053</v>
      </c>
    </row>
    <row r="133" spans="2:33" x14ac:dyDescent="0.3">
      <c r="B133" s="41">
        <f t="shared" si="68"/>
        <v>12</v>
      </c>
      <c r="C133" s="42" t="s">
        <v>11</v>
      </c>
      <c r="D133" s="43">
        <f t="shared" si="60"/>
        <v>2.7810590075393682</v>
      </c>
      <c r="E133" s="43">
        <f t="shared" si="60"/>
        <v>-0.22854156692389488</v>
      </c>
      <c r="F133" s="43">
        <f t="shared" si="60"/>
        <v>0</v>
      </c>
      <c r="G133" s="43">
        <f t="shared" si="60"/>
        <v>0</v>
      </c>
      <c r="H133" s="43">
        <f t="shared" si="64"/>
        <v>2.5525174406154734</v>
      </c>
      <c r="I133" s="43">
        <f t="shared" si="61"/>
        <v>2.5525174406154729</v>
      </c>
      <c r="J133" s="43">
        <f t="shared" si="61"/>
        <v>-0.22854156692389482</v>
      </c>
      <c r="K133" s="43">
        <f t="shared" si="61"/>
        <v>0</v>
      </c>
      <c r="L133" s="43">
        <f t="shared" si="61"/>
        <v>0</v>
      </c>
      <c r="M133" s="45">
        <f t="shared" si="65"/>
        <v>2.3239758736915781</v>
      </c>
      <c r="N133" s="43">
        <f t="shared" si="62"/>
        <v>2.3239758736915785</v>
      </c>
      <c r="O133" s="43">
        <f t="shared" si="62"/>
        <v>-0.22854156692389491</v>
      </c>
      <c r="P133" s="43">
        <f t="shared" si="62"/>
        <v>0</v>
      </c>
      <c r="Q133" s="43">
        <f t="shared" si="62"/>
        <v>0</v>
      </c>
      <c r="R133" s="43">
        <f t="shared" si="66"/>
        <v>2.0954343067676837</v>
      </c>
      <c r="S133" s="43">
        <f t="shared" si="63"/>
        <v>2.0954343067676833</v>
      </c>
      <c r="T133" s="43">
        <f t="shared" si="63"/>
        <v>-0.22854156692389482</v>
      </c>
      <c r="U133" s="43">
        <f t="shared" si="63"/>
        <v>0</v>
      </c>
      <c r="V133" s="43">
        <f t="shared" si="63"/>
        <v>0</v>
      </c>
      <c r="W133" s="45">
        <f t="shared" si="67"/>
        <v>1.8668927398437885</v>
      </c>
    </row>
    <row r="134" spans="2:33" x14ac:dyDescent="0.3">
      <c r="B134" s="41">
        <f t="shared" si="68"/>
        <v>13</v>
      </c>
      <c r="C134" s="28" t="s">
        <v>12</v>
      </c>
      <c r="D134" s="43">
        <f t="shared" si="60"/>
        <v>0</v>
      </c>
      <c r="E134" s="43">
        <f t="shared" si="60"/>
        <v>0</v>
      </c>
      <c r="F134" s="43">
        <f t="shared" si="60"/>
        <v>0</v>
      </c>
      <c r="G134" s="43">
        <f t="shared" si="60"/>
        <v>0</v>
      </c>
      <c r="H134" s="43">
        <f t="shared" si="64"/>
        <v>0</v>
      </c>
      <c r="I134" s="43">
        <f t="shared" si="61"/>
        <v>0</v>
      </c>
      <c r="J134" s="43">
        <f t="shared" si="61"/>
        <v>0</v>
      </c>
      <c r="K134" s="43">
        <f t="shared" si="61"/>
        <v>0</v>
      </c>
      <c r="L134" s="43">
        <f t="shared" si="61"/>
        <v>0</v>
      </c>
      <c r="M134" s="45">
        <f t="shared" si="65"/>
        <v>0</v>
      </c>
      <c r="N134" s="43">
        <f t="shared" si="62"/>
        <v>0</v>
      </c>
      <c r="O134" s="43">
        <f t="shared" si="62"/>
        <v>0</v>
      </c>
      <c r="P134" s="43">
        <f t="shared" si="62"/>
        <v>0</v>
      </c>
      <c r="Q134" s="43">
        <f t="shared" si="62"/>
        <v>0</v>
      </c>
      <c r="R134" s="43">
        <f t="shared" si="66"/>
        <v>0</v>
      </c>
      <c r="S134" s="43">
        <f t="shared" si="63"/>
        <v>0</v>
      </c>
      <c r="T134" s="43">
        <f t="shared" si="63"/>
        <v>0</v>
      </c>
      <c r="U134" s="43">
        <f t="shared" si="63"/>
        <v>0</v>
      </c>
      <c r="V134" s="43">
        <f t="shared" si="63"/>
        <v>0</v>
      </c>
      <c r="W134" s="45">
        <f t="shared" si="67"/>
        <v>0</v>
      </c>
    </row>
    <row r="135" spans="2:33" x14ac:dyDescent="0.3">
      <c r="B135" s="41">
        <f t="shared" si="68"/>
        <v>14</v>
      </c>
      <c r="C135" s="28" t="s">
        <v>13</v>
      </c>
      <c r="D135" s="43">
        <f t="shared" si="60"/>
        <v>0</v>
      </c>
      <c r="E135" s="43">
        <f t="shared" si="60"/>
        <v>0</v>
      </c>
      <c r="F135" s="43">
        <f t="shared" si="60"/>
        <v>0</v>
      </c>
      <c r="G135" s="43">
        <f t="shared" si="60"/>
        <v>0</v>
      </c>
      <c r="H135" s="43">
        <f t="shared" si="64"/>
        <v>0</v>
      </c>
      <c r="I135" s="43">
        <f t="shared" si="61"/>
        <v>0</v>
      </c>
      <c r="J135" s="43">
        <f t="shared" si="61"/>
        <v>0</v>
      </c>
      <c r="K135" s="43">
        <f t="shared" si="61"/>
        <v>0</v>
      </c>
      <c r="L135" s="43">
        <f t="shared" si="61"/>
        <v>0</v>
      </c>
      <c r="M135" s="45">
        <f t="shared" si="65"/>
        <v>0</v>
      </c>
      <c r="N135" s="43">
        <f t="shared" si="62"/>
        <v>0</v>
      </c>
      <c r="O135" s="43">
        <f t="shared" si="62"/>
        <v>0</v>
      </c>
      <c r="P135" s="43">
        <f t="shared" si="62"/>
        <v>0</v>
      </c>
      <c r="Q135" s="43">
        <f t="shared" si="62"/>
        <v>0</v>
      </c>
      <c r="R135" s="43">
        <f t="shared" si="66"/>
        <v>0</v>
      </c>
      <c r="S135" s="43">
        <f t="shared" si="63"/>
        <v>0</v>
      </c>
      <c r="T135" s="43">
        <f t="shared" si="63"/>
        <v>0</v>
      </c>
      <c r="U135" s="43">
        <f t="shared" si="63"/>
        <v>0</v>
      </c>
      <c r="V135" s="43">
        <f t="shared" si="63"/>
        <v>0</v>
      </c>
      <c r="W135" s="45">
        <f t="shared" si="67"/>
        <v>0</v>
      </c>
    </row>
    <row r="136" spans="2:33" x14ac:dyDescent="0.3">
      <c r="B136" s="41">
        <f t="shared" si="68"/>
        <v>15</v>
      </c>
      <c r="C136" s="28" t="s">
        <v>14</v>
      </c>
      <c r="D136" s="43">
        <f t="shared" si="60"/>
        <v>0</v>
      </c>
      <c r="E136" s="43">
        <f t="shared" si="60"/>
        <v>0</v>
      </c>
      <c r="F136" s="43">
        <f t="shared" si="60"/>
        <v>0</v>
      </c>
      <c r="G136" s="43">
        <f t="shared" si="60"/>
        <v>0</v>
      </c>
      <c r="H136" s="43">
        <f t="shared" si="64"/>
        <v>0</v>
      </c>
      <c r="I136" s="43">
        <f t="shared" si="61"/>
        <v>0</v>
      </c>
      <c r="J136" s="43">
        <f t="shared" si="61"/>
        <v>0</v>
      </c>
      <c r="K136" s="43">
        <f t="shared" si="61"/>
        <v>0</v>
      </c>
      <c r="L136" s="43">
        <f t="shared" si="61"/>
        <v>0</v>
      </c>
      <c r="M136" s="45">
        <f t="shared" si="65"/>
        <v>0</v>
      </c>
      <c r="N136" s="43">
        <f t="shared" si="62"/>
        <v>0</v>
      </c>
      <c r="O136" s="43">
        <f t="shared" si="62"/>
        <v>0</v>
      </c>
      <c r="P136" s="43">
        <f t="shared" si="62"/>
        <v>0</v>
      </c>
      <c r="Q136" s="43">
        <f t="shared" si="62"/>
        <v>0</v>
      </c>
      <c r="R136" s="43">
        <f t="shared" si="66"/>
        <v>0</v>
      </c>
      <c r="S136" s="43">
        <f t="shared" si="63"/>
        <v>0</v>
      </c>
      <c r="T136" s="43">
        <f t="shared" si="63"/>
        <v>0</v>
      </c>
      <c r="U136" s="43">
        <f t="shared" si="63"/>
        <v>0</v>
      </c>
      <c r="V136" s="43">
        <f t="shared" si="63"/>
        <v>0</v>
      </c>
      <c r="W136" s="45">
        <f t="shared" si="67"/>
        <v>0</v>
      </c>
    </row>
    <row r="137" spans="2:33" x14ac:dyDescent="0.3">
      <c r="B137" s="41">
        <f t="shared" si="68"/>
        <v>16</v>
      </c>
      <c r="C137" s="28" t="s">
        <v>15</v>
      </c>
      <c r="D137" s="43">
        <f t="shared" si="60"/>
        <v>0</v>
      </c>
      <c r="E137" s="43">
        <f t="shared" si="60"/>
        <v>0</v>
      </c>
      <c r="F137" s="43">
        <f t="shared" si="60"/>
        <v>0</v>
      </c>
      <c r="G137" s="43">
        <f t="shared" si="60"/>
        <v>0</v>
      </c>
      <c r="H137" s="43">
        <f t="shared" si="64"/>
        <v>0</v>
      </c>
      <c r="I137" s="43">
        <f t="shared" si="61"/>
        <v>0</v>
      </c>
      <c r="J137" s="43">
        <f t="shared" si="61"/>
        <v>0</v>
      </c>
      <c r="K137" s="43">
        <f t="shared" si="61"/>
        <v>0</v>
      </c>
      <c r="L137" s="43">
        <f t="shared" si="61"/>
        <v>0</v>
      </c>
      <c r="M137" s="45">
        <f t="shared" si="65"/>
        <v>0</v>
      </c>
      <c r="N137" s="43">
        <f t="shared" si="62"/>
        <v>0</v>
      </c>
      <c r="O137" s="43">
        <f t="shared" si="62"/>
        <v>0</v>
      </c>
      <c r="P137" s="43">
        <f t="shared" si="62"/>
        <v>0</v>
      </c>
      <c r="Q137" s="43">
        <f t="shared" si="62"/>
        <v>0</v>
      </c>
      <c r="R137" s="43">
        <f t="shared" si="66"/>
        <v>0</v>
      </c>
      <c r="S137" s="43">
        <f t="shared" si="63"/>
        <v>0</v>
      </c>
      <c r="T137" s="43">
        <f t="shared" si="63"/>
        <v>0</v>
      </c>
      <c r="U137" s="43">
        <f t="shared" si="63"/>
        <v>0</v>
      </c>
      <c r="V137" s="43">
        <f t="shared" si="63"/>
        <v>0</v>
      </c>
      <c r="W137" s="45">
        <f t="shared" si="67"/>
        <v>0</v>
      </c>
    </row>
    <row r="138" spans="2:33" x14ac:dyDescent="0.3">
      <c r="B138" s="41">
        <f t="shared" si="68"/>
        <v>17</v>
      </c>
      <c r="C138" s="28" t="s">
        <v>16</v>
      </c>
      <c r="D138" s="43">
        <f t="shared" ref="D138:G138" si="69">D30-D84</f>
        <v>0</v>
      </c>
      <c r="E138" s="43">
        <f t="shared" si="69"/>
        <v>0</v>
      </c>
      <c r="F138" s="43">
        <f t="shared" si="69"/>
        <v>0</v>
      </c>
      <c r="G138" s="43">
        <f t="shared" si="69"/>
        <v>0</v>
      </c>
      <c r="H138" s="43">
        <f t="shared" si="64"/>
        <v>0</v>
      </c>
      <c r="I138" s="43">
        <f t="shared" ref="I138:L138" si="70">I30-I84</f>
        <v>0</v>
      </c>
      <c r="J138" s="43">
        <f t="shared" si="70"/>
        <v>0</v>
      </c>
      <c r="K138" s="43">
        <f t="shared" si="70"/>
        <v>0</v>
      </c>
      <c r="L138" s="43">
        <f t="shared" si="70"/>
        <v>0</v>
      </c>
      <c r="M138" s="45">
        <f t="shared" si="65"/>
        <v>0</v>
      </c>
      <c r="N138" s="43">
        <f t="shared" ref="N138:Q138" si="71">N30-N84</f>
        <v>0</v>
      </c>
      <c r="O138" s="43">
        <f t="shared" si="71"/>
        <v>0</v>
      </c>
      <c r="P138" s="43">
        <f t="shared" si="71"/>
        <v>0</v>
      </c>
      <c r="Q138" s="43">
        <f t="shared" si="71"/>
        <v>0</v>
      </c>
      <c r="R138" s="43">
        <f t="shared" si="66"/>
        <v>0</v>
      </c>
      <c r="S138" s="43">
        <f t="shared" ref="S138:V138" si="72">S30-S84</f>
        <v>0</v>
      </c>
      <c r="T138" s="43">
        <f t="shared" si="72"/>
        <v>0</v>
      </c>
      <c r="U138" s="43">
        <f t="shared" si="72"/>
        <v>0</v>
      </c>
      <c r="V138" s="43">
        <f t="shared" si="72"/>
        <v>0</v>
      </c>
      <c r="W138" s="45">
        <f t="shared" si="67"/>
        <v>0</v>
      </c>
    </row>
    <row r="139" spans="2:33" ht="16" x14ac:dyDescent="0.3">
      <c r="B139" s="34"/>
      <c r="C139" s="35" t="s">
        <v>17</v>
      </c>
      <c r="D139" s="36">
        <f>SUM(D122:D137)</f>
        <v>627.34065035575691</v>
      </c>
      <c r="E139" s="36">
        <f t="shared" ref="E139:W139" si="73">SUM(E122:E137)</f>
        <v>-25.855497381299696</v>
      </c>
      <c r="F139" s="36">
        <f t="shared" si="73"/>
        <v>0</v>
      </c>
      <c r="G139" s="36">
        <f t="shared" si="73"/>
        <v>0</v>
      </c>
      <c r="H139" s="36">
        <f t="shared" si="73"/>
        <v>601.48515297445726</v>
      </c>
      <c r="I139" s="36">
        <f t="shared" si="73"/>
        <v>601.48515297445704</v>
      </c>
      <c r="J139" s="36">
        <f t="shared" si="73"/>
        <v>-25.855497381299674</v>
      </c>
      <c r="K139" s="36">
        <f t="shared" si="73"/>
        <v>0</v>
      </c>
      <c r="L139" s="36">
        <f t="shared" si="73"/>
        <v>0</v>
      </c>
      <c r="M139" s="36">
        <f t="shared" si="73"/>
        <v>575.62965559315739</v>
      </c>
      <c r="N139" s="36">
        <f t="shared" si="73"/>
        <v>575.62965559315762</v>
      </c>
      <c r="O139" s="36">
        <f t="shared" si="73"/>
        <v>-25.85549738129971</v>
      </c>
      <c r="P139" s="36">
        <f t="shared" si="73"/>
        <v>0</v>
      </c>
      <c r="Q139" s="36">
        <f t="shared" si="73"/>
        <v>0</v>
      </c>
      <c r="R139" s="36">
        <f t="shared" si="73"/>
        <v>549.77415821185775</v>
      </c>
      <c r="S139" s="36">
        <f t="shared" si="73"/>
        <v>549.77415821185753</v>
      </c>
      <c r="T139" s="36">
        <f t="shared" si="73"/>
        <v>-25.855497381299671</v>
      </c>
      <c r="U139" s="36">
        <f t="shared" si="73"/>
        <v>0</v>
      </c>
      <c r="V139" s="36">
        <f t="shared" si="73"/>
        <v>0</v>
      </c>
      <c r="W139" s="36">
        <f t="shared" si="73"/>
        <v>523.918660830558</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4">D40-D95</f>
        <v>37.686625499999998</v>
      </c>
      <c r="E148" s="43">
        <f t="shared" si="74"/>
        <v>0</v>
      </c>
      <c r="F148" s="43">
        <f t="shared" si="74"/>
        <v>0</v>
      </c>
      <c r="G148" s="43">
        <f t="shared" si="74"/>
        <v>0</v>
      </c>
      <c r="H148" s="45">
        <f>D148+E148-F148-G148</f>
        <v>37.686625499999998</v>
      </c>
      <c r="I148" s="30">
        <f>H148</f>
        <v>37.686625499999998</v>
      </c>
      <c r="J148" s="29"/>
      <c r="K148" s="30"/>
      <c r="L148" s="29"/>
      <c r="M148" s="30">
        <f>I148+J148-K148-L148</f>
        <v>37.686625499999998</v>
      </c>
      <c r="N148" s="30">
        <f>M148</f>
        <v>37.686625499999998</v>
      </c>
      <c r="O148" s="29"/>
      <c r="P148" s="30"/>
      <c r="Q148" s="29"/>
      <c r="R148" s="30">
        <f>N148+O148-P148-Q148</f>
        <v>37.686625499999998</v>
      </c>
      <c r="S148" s="30">
        <f>R148</f>
        <v>37.686625499999998</v>
      </c>
      <c r="T148" s="29"/>
      <c r="U148" s="30"/>
      <c r="V148" s="29"/>
      <c r="W148" s="30">
        <f>S148+T148-U148-V148</f>
        <v>37.686625499999998</v>
      </c>
    </row>
    <row r="149" spans="2:23" x14ac:dyDescent="0.3">
      <c r="B149" s="41">
        <f>B148+1</f>
        <v>2</v>
      </c>
      <c r="C149" s="42" t="s">
        <v>1</v>
      </c>
      <c r="D149" s="43">
        <f t="shared" si="74"/>
        <v>35.56667550018301</v>
      </c>
      <c r="E149" s="43">
        <f t="shared" si="74"/>
        <v>-1.0630881442286924E-2</v>
      </c>
      <c r="F149" s="43">
        <f t="shared" si="74"/>
        <v>0</v>
      </c>
      <c r="G149" s="43">
        <f t="shared" si="74"/>
        <v>0</v>
      </c>
      <c r="H149" s="45">
        <f t="shared" ref="H149:H164" si="75">D149+E149-F149-G149</f>
        <v>35.556044618740721</v>
      </c>
      <c r="I149" s="30">
        <f t="shared" ref="I149:I164" si="76">H149</f>
        <v>35.556044618740721</v>
      </c>
      <c r="J149" s="29"/>
      <c r="K149" s="30"/>
      <c r="L149" s="29"/>
      <c r="M149" s="30">
        <f t="shared" ref="M149:M164" si="77">I149+J149-K149-L149</f>
        <v>35.556044618740721</v>
      </c>
      <c r="N149" s="30">
        <f t="shared" ref="N149:N164" si="78">M149</f>
        <v>35.556044618740721</v>
      </c>
      <c r="O149" s="29"/>
      <c r="P149" s="30"/>
      <c r="Q149" s="29"/>
      <c r="R149" s="30">
        <f t="shared" ref="R149:R164" si="79">N149+O149-P149-Q149</f>
        <v>35.556044618740721</v>
      </c>
      <c r="S149" s="30">
        <f t="shared" ref="S149:S164" si="80">R149</f>
        <v>35.556044618740721</v>
      </c>
      <c r="T149" s="29"/>
      <c r="U149" s="30"/>
      <c r="V149" s="29"/>
      <c r="W149" s="30">
        <f t="shared" ref="W149:W164" si="81">S149+T149-U149-V149</f>
        <v>35.556044618740721</v>
      </c>
    </row>
    <row r="150" spans="2:23" x14ac:dyDescent="0.3">
      <c r="B150" s="41">
        <f t="shared" ref="B150:B164" si="82">B149+1</f>
        <v>3</v>
      </c>
      <c r="C150" s="42" t="s">
        <v>2</v>
      </c>
      <c r="D150" s="43">
        <f t="shared" si="74"/>
        <v>0</v>
      </c>
      <c r="E150" s="43">
        <f t="shared" si="74"/>
        <v>0</v>
      </c>
      <c r="F150" s="43">
        <f t="shared" si="74"/>
        <v>0</v>
      </c>
      <c r="G150" s="43">
        <f t="shared" si="74"/>
        <v>0</v>
      </c>
      <c r="H150" s="45">
        <f t="shared" si="75"/>
        <v>0</v>
      </c>
      <c r="I150" s="30">
        <f t="shared" si="76"/>
        <v>0</v>
      </c>
      <c r="J150" s="29"/>
      <c r="K150" s="30"/>
      <c r="L150" s="29"/>
      <c r="M150" s="30">
        <f t="shared" si="77"/>
        <v>0</v>
      </c>
      <c r="N150" s="30">
        <f t="shared" si="78"/>
        <v>0</v>
      </c>
      <c r="O150" s="29"/>
      <c r="P150" s="30"/>
      <c r="Q150" s="29"/>
      <c r="R150" s="30">
        <f t="shared" si="79"/>
        <v>0</v>
      </c>
      <c r="S150" s="30">
        <f t="shared" si="80"/>
        <v>0</v>
      </c>
      <c r="T150" s="29"/>
      <c r="U150" s="30"/>
      <c r="V150" s="29"/>
      <c r="W150" s="30">
        <f t="shared" si="81"/>
        <v>0</v>
      </c>
    </row>
    <row r="151" spans="2:23" x14ac:dyDescent="0.3">
      <c r="B151" s="41">
        <f t="shared" si="82"/>
        <v>4</v>
      </c>
      <c r="C151" s="42" t="s">
        <v>3</v>
      </c>
      <c r="D151" s="43">
        <f t="shared" si="74"/>
        <v>37.457698104237295</v>
      </c>
      <c r="E151" s="43">
        <f t="shared" si="74"/>
        <v>-0.81101894982263034</v>
      </c>
      <c r="F151" s="43">
        <f t="shared" si="74"/>
        <v>0</v>
      </c>
      <c r="G151" s="43">
        <f t="shared" si="74"/>
        <v>0</v>
      </c>
      <c r="H151" s="45">
        <f t="shared" si="75"/>
        <v>36.646679154414663</v>
      </c>
      <c r="I151" s="30">
        <f t="shared" si="76"/>
        <v>36.646679154414663</v>
      </c>
      <c r="J151" s="29"/>
      <c r="K151" s="30"/>
      <c r="L151" s="29"/>
      <c r="M151" s="30">
        <f t="shared" si="77"/>
        <v>36.646679154414663</v>
      </c>
      <c r="N151" s="30">
        <f t="shared" si="78"/>
        <v>36.646679154414663</v>
      </c>
      <c r="O151" s="29"/>
      <c r="P151" s="30"/>
      <c r="Q151" s="29"/>
      <c r="R151" s="30">
        <f t="shared" si="79"/>
        <v>36.646679154414663</v>
      </c>
      <c r="S151" s="30">
        <f t="shared" si="80"/>
        <v>36.646679154414663</v>
      </c>
      <c r="T151" s="29"/>
      <c r="U151" s="30"/>
      <c r="V151" s="29"/>
      <c r="W151" s="30">
        <f t="shared" si="81"/>
        <v>36.646679154414663</v>
      </c>
    </row>
    <row r="152" spans="2:23" x14ac:dyDescent="0.3">
      <c r="B152" s="41">
        <f t="shared" si="82"/>
        <v>5</v>
      </c>
      <c r="C152" s="42" t="s">
        <v>4</v>
      </c>
      <c r="D152" s="43">
        <f t="shared" si="74"/>
        <v>23.64996457374076</v>
      </c>
      <c r="E152" s="43">
        <f t="shared" si="74"/>
        <v>-0.35972083548786082</v>
      </c>
      <c r="F152" s="43">
        <f t="shared" si="74"/>
        <v>0</v>
      </c>
      <c r="G152" s="43">
        <f t="shared" si="74"/>
        <v>0</v>
      </c>
      <c r="H152" s="45">
        <f t="shared" si="75"/>
        <v>23.290243738252901</v>
      </c>
      <c r="I152" s="30">
        <f t="shared" si="76"/>
        <v>23.290243738252901</v>
      </c>
      <c r="J152" s="29"/>
      <c r="K152" s="30"/>
      <c r="L152" s="29"/>
      <c r="M152" s="30">
        <f t="shared" si="77"/>
        <v>23.290243738252901</v>
      </c>
      <c r="N152" s="30">
        <f t="shared" si="78"/>
        <v>23.290243738252901</v>
      </c>
      <c r="O152" s="29"/>
      <c r="P152" s="30"/>
      <c r="Q152" s="29"/>
      <c r="R152" s="30">
        <f t="shared" si="79"/>
        <v>23.290243738252901</v>
      </c>
      <c r="S152" s="30">
        <f t="shared" si="80"/>
        <v>23.290243738252901</v>
      </c>
      <c r="T152" s="29"/>
      <c r="U152" s="30"/>
      <c r="V152" s="29"/>
      <c r="W152" s="30">
        <f t="shared" si="81"/>
        <v>23.290243738252901</v>
      </c>
    </row>
    <row r="153" spans="2:23" x14ac:dyDescent="0.3">
      <c r="B153" s="41">
        <f t="shared" si="82"/>
        <v>6</v>
      </c>
      <c r="C153" s="42" t="s">
        <v>5</v>
      </c>
      <c r="D153" s="43">
        <f t="shared" si="74"/>
        <v>374.34615572420853</v>
      </c>
      <c r="E153" s="43">
        <f t="shared" si="74"/>
        <v>-24.175759063106216</v>
      </c>
      <c r="F153" s="43">
        <f t="shared" si="74"/>
        <v>0</v>
      </c>
      <c r="G153" s="43">
        <f t="shared" si="74"/>
        <v>0</v>
      </c>
      <c r="H153" s="45">
        <f t="shared" si="75"/>
        <v>350.1703966611023</v>
      </c>
      <c r="I153" s="30">
        <f t="shared" si="76"/>
        <v>350.1703966611023</v>
      </c>
      <c r="J153" s="29"/>
      <c r="K153" s="30"/>
      <c r="L153" s="29"/>
      <c r="M153" s="30">
        <f t="shared" si="77"/>
        <v>350.1703966611023</v>
      </c>
      <c r="N153" s="30">
        <f t="shared" si="78"/>
        <v>350.1703966611023</v>
      </c>
      <c r="O153" s="29"/>
      <c r="P153" s="30"/>
      <c r="Q153" s="29"/>
      <c r="R153" s="30">
        <f t="shared" si="79"/>
        <v>350.1703966611023</v>
      </c>
      <c r="S153" s="30">
        <f t="shared" si="80"/>
        <v>350.1703966611023</v>
      </c>
      <c r="T153" s="29"/>
      <c r="U153" s="30"/>
      <c r="V153" s="29"/>
      <c r="W153" s="30">
        <f t="shared" si="81"/>
        <v>350.1703966611023</v>
      </c>
    </row>
    <row r="154" spans="2:23" x14ac:dyDescent="0.3">
      <c r="B154" s="41">
        <f t="shared" si="82"/>
        <v>7</v>
      </c>
      <c r="C154" s="42" t="s">
        <v>6</v>
      </c>
      <c r="D154" s="43">
        <f t="shared" si="74"/>
        <v>0</v>
      </c>
      <c r="E154" s="43">
        <f t="shared" si="74"/>
        <v>0</v>
      </c>
      <c r="F154" s="43">
        <f t="shared" si="74"/>
        <v>0</v>
      </c>
      <c r="G154" s="43">
        <f t="shared" si="74"/>
        <v>0</v>
      </c>
      <c r="H154" s="45">
        <f t="shared" si="75"/>
        <v>0</v>
      </c>
      <c r="I154" s="30">
        <f t="shared" si="76"/>
        <v>0</v>
      </c>
      <c r="J154" s="29"/>
      <c r="K154" s="30"/>
      <c r="L154" s="29"/>
      <c r="M154" s="30">
        <f t="shared" si="77"/>
        <v>0</v>
      </c>
      <c r="N154" s="30">
        <f t="shared" si="78"/>
        <v>0</v>
      </c>
      <c r="O154" s="29"/>
      <c r="P154" s="30"/>
      <c r="Q154" s="29"/>
      <c r="R154" s="30">
        <f t="shared" si="79"/>
        <v>0</v>
      </c>
      <c r="S154" s="30">
        <f t="shared" si="80"/>
        <v>0</v>
      </c>
      <c r="T154" s="29"/>
      <c r="U154" s="30"/>
      <c r="V154" s="29"/>
      <c r="W154" s="30">
        <f t="shared" si="81"/>
        <v>0</v>
      </c>
    </row>
    <row r="155" spans="2:23" x14ac:dyDescent="0.3">
      <c r="B155" s="41">
        <f t="shared" si="82"/>
        <v>8</v>
      </c>
      <c r="C155" s="42" t="s">
        <v>7</v>
      </c>
      <c r="D155" s="43">
        <f t="shared" si="74"/>
        <v>0</v>
      </c>
      <c r="E155" s="43">
        <f t="shared" si="74"/>
        <v>0</v>
      </c>
      <c r="F155" s="43">
        <f t="shared" si="74"/>
        <v>0</v>
      </c>
      <c r="G155" s="43">
        <f t="shared" si="74"/>
        <v>0</v>
      </c>
      <c r="H155" s="45">
        <f t="shared" si="75"/>
        <v>0</v>
      </c>
      <c r="I155" s="30">
        <f t="shared" si="76"/>
        <v>0</v>
      </c>
      <c r="J155" s="29"/>
      <c r="K155" s="30"/>
      <c r="L155" s="29"/>
      <c r="M155" s="30">
        <f t="shared" si="77"/>
        <v>0</v>
      </c>
      <c r="N155" s="30">
        <f t="shared" si="78"/>
        <v>0</v>
      </c>
      <c r="O155" s="29"/>
      <c r="P155" s="30"/>
      <c r="Q155" s="29"/>
      <c r="R155" s="30">
        <f t="shared" si="79"/>
        <v>0</v>
      </c>
      <c r="S155" s="30">
        <f t="shared" si="80"/>
        <v>0</v>
      </c>
      <c r="T155" s="29"/>
      <c r="U155" s="30"/>
      <c r="V155" s="29"/>
      <c r="W155" s="30">
        <f t="shared" si="81"/>
        <v>0</v>
      </c>
    </row>
    <row r="156" spans="2:23" x14ac:dyDescent="0.3">
      <c r="B156" s="41">
        <f t="shared" si="82"/>
        <v>9</v>
      </c>
      <c r="C156" s="42" t="s">
        <v>8</v>
      </c>
      <c r="D156" s="43">
        <f t="shared" si="74"/>
        <v>12.941162911532871</v>
      </c>
      <c r="E156" s="43">
        <f t="shared" si="74"/>
        <v>-0.26359479349687187</v>
      </c>
      <c r="F156" s="43">
        <f t="shared" si="74"/>
        <v>0</v>
      </c>
      <c r="G156" s="43">
        <f t="shared" si="74"/>
        <v>0</v>
      </c>
      <c r="H156" s="45">
        <f t="shared" si="75"/>
        <v>12.677568118036</v>
      </c>
      <c r="I156" s="30">
        <f t="shared" si="76"/>
        <v>12.677568118036</v>
      </c>
      <c r="J156" s="29"/>
      <c r="K156" s="30"/>
      <c r="L156" s="29"/>
      <c r="M156" s="30">
        <f t="shared" si="77"/>
        <v>12.677568118036</v>
      </c>
      <c r="N156" s="30">
        <f t="shared" si="78"/>
        <v>12.677568118036</v>
      </c>
      <c r="O156" s="29"/>
      <c r="P156" s="30"/>
      <c r="Q156" s="29"/>
      <c r="R156" s="30">
        <f t="shared" si="79"/>
        <v>12.677568118036</v>
      </c>
      <c r="S156" s="30">
        <f t="shared" si="80"/>
        <v>12.677568118036</v>
      </c>
      <c r="T156" s="29"/>
      <c r="U156" s="30"/>
      <c r="V156" s="29"/>
      <c r="W156" s="30">
        <f t="shared" si="81"/>
        <v>12.677568118036</v>
      </c>
    </row>
    <row r="157" spans="2:23" x14ac:dyDescent="0.3">
      <c r="B157" s="41">
        <f t="shared" si="82"/>
        <v>10</v>
      </c>
      <c r="C157" s="42" t="s">
        <v>9</v>
      </c>
      <c r="D157" s="43">
        <f t="shared" si="74"/>
        <v>0.14153054934612053</v>
      </c>
      <c r="E157" s="43">
        <f t="shared" si="74"/>
        <v>0</v>
      </c>
      <c r="F157" s="43">
        <f t="shared" si="74"/>
        <v>0</v>
      </c>
      <c r="G157" s="43">
        <f t="shared" si="74"/>
        <v>0</v>
      </c>
      <c r="H157" s="45">
        <f t="shared" si="75"/>
        <v>0.14153054934612053</v>
      </c>
      <c r="I157" s="30">
        <f t="shared" si="76"/>
        <v>0.14153054934612053</v>
      </c>
      <c r="J157" s="29"/>
      <c r="K157" s="30"/>
      <c r="L157" s="29"/>
      <c r="M157" s="30">
        <f t="shared" si="77"/>
        <v>0.14153054934612053</v>
      </c>
      <c r="N157" s="30">
        <f t="shared" si="78"/>
        <v>0.14153054934612053</v>
      </c>
      <c r="O157" s="29"/>
      <c r="P157" s="30"/>
      <c r="Q157" s="29"/>
      <c r="R157" s="30">
        <f t="shared" si="79"/>
        <v>0.14153054934612053</v>
      </c>
      <c r="S157" s="30">
        <f t="shared" si="80"/>
        <v>0.14153054934612053</v>
      </c>
      <c r="T157" s="29"/>
      <c r="U157" s="30"/>
      <c r="V157" s="29"/>
      <c r="W157" s="30">
        <f t="shared" si="81"/>
        <v>0.14153054934612053</v>
      </c>
    </row>
    <row r="158" spans="2:23" x14ac:dyDescent="0.3">
      <c r="B158" s="41">
        <f t="shared" si="82"/>
        <v>11</v>
      </c>
      <c r="C158" s="42" t="s">
        <v>10</v>
      </c>
      <c r="D158" s="43">
        <f t="shared" si="74"/>
        <v>0.26195522746586075</v>
      </c>
      <c r="E158" s="43">
        <f t="shared" si="74"/>
        <v>-6.2312910199618255E-3</v>
      </c>
      <c r="F158" s="43">
        <f t="shared" si="74"/>
        <v>0</v>
      </c>
      <c r="G158" s="43">
        <f t="shared" si="74"/>
        <v>0</v>
      </c>
      <c r="H158" s="45">
        <f t="shared" si="75"/>
        <v>0.25572393644589891</v>
      </c>
      <c r="I158" s="30">
        <f t="shared" si="76"/>
        <v>0.25572393644589891</v>
      </c>
      <c r="J158" s="29"/>
      <c r="K158" s="30"/>
      <c r="L158" s="29"/>
      <c r="M158" s="30">
        <f t="shared" si="77"/>
        <v>0.25572393644589891</v>
      </c>
      <c r="N158" s="30">
        <f t="shared" si="78"/>
        <v>0.25572393644589891</v>
      </c>
      <c r="O158" s="29"/>
      <c r="P158" s="30"/>
      <c r="Q158" s="29"/>
      <c r="R158" s="30">
        <f t="shared" si="79"/>
        <v>0.25572393644589891</v>
      </c>
      <c r="S158" s="30">
        <f t="shared" si="80"/>
        <v>0.25572393644589891</v>
      </c>
      <c r="T158" s="29"/>
      <c r="U158" s="30"/>
      <c r="V158" s="29"/>
      <c r="W158" s="30">
        <f t="shared" si="81"/>
        <v>0.25572393644589891</v>
      </c>
    </row>
    <row r="159" spans="2:23" x14ac:dyDescent="0.3">
      <c r="B159" s="41">
        <f t="shared" si="82"/>
        <v>12</v>
      </c>
      <c r="C159" s="42" t="s">
        <v>11</v>
      </c>
      <c r="D159" s="43">
        <f t="shared" si="74"/>
        <v>1.866892739843788</v>
      </c>
      <c r="E159" s="43">
        <f t="shared" si="74"/>
        <v>-0.22854156692389474</v>
      </c>
      <c r="F159" s="43">
        <f t="shared" si="74"/>
        <v>0</v>
      </c>
      <c r="G159" s="43">
        <f t="shared" si="74"/>
        <v>0</v>
      </c>
      <c r="H159" s="45">
        <f t="shared" si="75"/>
        <v>1.6383511729198932</v>
      </c>
      <c r="I159" s="30">
        <f t="shared" si="76"/>
        <v>1.6383511729198932</v>
      </c>
      <c r="J159" s="29"/>
      <c r="K159" s="30"/>
      <c r="L159" s="29"/>
      <c r="M159" s="30">
        <f t="shared" si="77"/>
        <v>1.6383511729198932</v>
      </c>
      <c r="N159" s="30">
        <f t="shared" si="78"/>
        <v>1.6383511729198932</v>
      </c>
      <c r="O159" s="29"/>
      <c r="P159" s="30"/>
      <c r="Q159" s="29"/>
      <c r="R159" s="30">
        <f t="shared" si="79"/>
        <v>1.6383511729198932</v>
      </c>
      <c r="S159" s="30">
        <f t="shared" si="80"/>
        <v>1.6383511729198932</v>
      </c>
      <c r="T159" s="29"/>
      <c r="U159" s="30"/>
      <c r="V159" s="29"/>
      <c r="W159" s="30">
        <f t="shared" si="81"/>
        <v>1.6383511729198932</v>
      </c>
    </row>
    <row r="160" spans="2:23" x14ac:dyDescent="0.3">
      <c r="B160" s="41">
        <f t="shared" si="82"/>
        <v>13</v>
      </c>
      <c r="C160" s="28" t="s">
        <v>12</v>
      </c>
      <c r="D160" s="43">
        <f t="shared" si="74"/>
        <v>0</v>
      </c>
      <c r="E160" s="43">
        <f t="shared" si="74"/>
        <v>0</v>
      </c>
      <c r="F160" s="43">
        <f t="shared" si="74"/>
        <v>0</v>
      </c>
      <c r="G160" s="43">
        <f t="shared" si="74"/>
        <v>0</v>
      </c>
      <c r="H160" s="45">
        <f t="shared" si="75"/>
        <v>0</v>
      </c>
      <c r="I160" s="30">
        <f t="shared" si="76"/>
        <v>0</v>
      </c>
      <c r="J160" s="29"/>
      <c r="K160" s="30"/>
      <c r="L160" s="29"/>
      <c r="M160" s="30">
        <f t="shared" si="77"/>
        <v>0</v>
      </c>
      <c r="N160" s="30">
        <f t="shared" si="78"/>
        <v>0</v>
      </c>
      <c r="O160" s="29"/>
      <c r="P160" s="30"/>
      <c r="Q160" s="29"/>
      <c r="R160" s="30">
        <f t="shared" si="79"/>
        <v>0</v>
      </c>
      <c r="S160" s="30">
        <f t="shared" si="80"/>
        <v>0</v>
      </c>
      <c r="T160" s="29"/>
      <c r="U160" s="30"/>
      <c r="V160" s="29"/>
      <c r="W160" s="30">
        <f t="shared" si="81"/>
        <v>0</v>
      </c>
    </row>
    <row r="161" spans="2:23" x14ac:dyDescent="0.3">
      <c r="B161" s="41">
        <f t="shared" si="82"/>
        <v>14</v>
      </c>
      <c r="C161" s="28" t="s">
        <v>13</v>
      </c>
      <c r="D161" s="43">
        <f t="shared" si="74"/>
        <v>0</v>
      </c>
      <c r="E161" s="43">
        <f t="shared" si="74"/>
        <v>0</v>
      </c>
      <c r="F161" s="43">
        <f t="shared" si="74"/>
        <v>0</v>
      </c>
      <c r="G161" s="43">
        <f t="shared" si="74"/>
        <v>0</v>
      </c>
      <c r="H161" s="45">
        <f t="shared" si="75"/>
        <v>0</v>
      </c>
      <c r="I161" s="30">
        <f t="shared" si="76"/>
        <v>0</v>
      </c>
      <c r="J161" s="29"/>
      <c r="K161" s="30"/>
      <c r="L161" s="29"/>
      <c r="M161" s="30">
        <f t="shared" si="77"/>
        <v>0</v>
      </c>
      <c r="N161" s="30">
        <f t="shared" si="78"/>
        <v>0</v>
      </c>
      <c r="O161" s="29"/>
      <c r="P161" s="30"/>
      <c r="Q161" s="29"/>
      <c r="R161" s="30">
        <f t="shared" si="79"/>
        <v>0</v>
      </c>
      <c r="S161" s="30">
        <f t="shared" si="80"/>
        <v>0</v>
      </c>
      <c r="T161" s="29"/>
      <c r="U161" s="30"/>
      <c r="V161" s="29"/>
      <c r="W161" s="30">
        <f t="shared" si="81"/>
        <v>0</v>
      </c>
    </row>
    <row r="162" spans="2:23" x14ac:dyDescent="0.3">
      <c r="B162" s="41">
        <f t="shared" si="82"/>
        <v>15</v>
      </c>
      <c r="C162" s="28" t="s">
        <v>14</v>
      </c>
      <c r="D162" s="43">
        <f t="shared" si="74"/>
        <v>0</v>
      </c>
      <c r="E162" s="43">
        <f t="shared" si="74"/>
        <v>0</v>
      </c>
      <c r="F162" s="43">
        <f t="shared" si="74"/>
        <v>0</v>
      </c>
      <c r="G162" s="43">
        <f t="shared" si="74"/>
        <v>0</v>
      </c>
      <c r="H162" s="45">
        <f t="shared" si="75"/>
        <v>0</v>
      </c>
      <c r="I162" s="30">
        <f t="shared" si="76"/>
        <v>0</v>
      </c>
      <c r="J162" s="29"/>
      <c r="K162" s="30"/>
      <c r="L162" s="29"/>
      <c r="M162" s="30">
        <f t="shared" si="77"/>
        <v>0</v>
      </c>
      <c r="N162" s="30">
        <f t="shared" si="78"/>
        <v>0</v>
      </c>
      <c r="O162" s="29"/>
      <c r="P162" s="30"/>
      <c r="Q162" s="29"/>
      <c r="R162" s="30">
        <f t="shared" si="79"/>
        <v>0</v>
      </c>
      <c r="S162" s="30">
        <f t="shared" si="80"/>
        <v>0</v>
      </c>
      <c r="T162" s="29"/>
      <c r="U162" s="30"/>
      <c r="V162" s="29"/>
      <c r="W162" s="30">
        <f t="shared" si="81"/>
        <v>0</v>
      </c>
    </row>
    <row r="163" spans="2:23" x14ac:dyDescent="0.3">
      <c r="B163" s="41">
        <f t="shared" si="82"/>
        <v>16</v>
      </c>
      <c r="C163" s="28" t="s">
        <v>15</v>
      </c>
      <c r="D163" s="43">
        <f t="shared" si="74"/>
        <v>0</v>
      </c>
      <c r="E163" s="43">
        <f t="shared" si="74"/>
        <v>0</v>
      </c>
      <c r="F163" s="43">
        <f t="shared" si="74"/>
        <v>0</v>
      </c>
      <c r="G163" s="43">
        <f t="shared" si="74"/>
        <v>0</v>
      </c>
      <c r="H163" s="45">
        <f t="shared" si="75"/>
        <v>0</v>
      </c>
      <c r="I163" s="30">
        <f t="shared" si="76"/>
        <v>0</v>
      </c>
      <c r="J163" s="29"/>
      <c r="K163" s="30"/>
      <c r="L163" s="29"/>
      <c r="M163" s="30">
        <f t="shared" si="77"/>
        <v>0</v>
      </c>
      <c r="N163" s="30">
        <f t="shared" si="78"/>
        <v>0</v>
      </c>
      <c r="O163" s="29"/>
      <c r="P163" s="30"/>
      <c r="Q163" s="29"/>
      <c r="R163" s="30">
        <f t="shared" si="79"/>
        <v>0</v>
      </c>
      <c r="S163" s="30">
        <f t="shared" si="80"/>
        <v>0</v>
      </c>
      <c r="T163" s="29"/>
      <c r="U163" s="30"/>
      <c r="V163" s="29"/>
      <c r="W163" s="30">
        <f t="shared" si="81"/>
        <v>0</v>
      </c>
    </row>
    <row r="164" spans="2:23" x14ac:dyDescent="0.3">
      <c r="B164" s="41">
        <f t="shared" si="82"/>
        <v>17</v>
      </c>
      <c r="C164" s="28" t="s">
        <v>16</v>
      </c>
      <c r="D164" s="43">
        <f t="shared" ref="D164:G164" si="83">D56-D111</f>
        <v>0</v>
      </c>
      <c r="E164" s="43">
        <f t="shared" si="83"/>
        <v>0</v>
      </c>
      <c r="F164" s="43">
        <f t="shared" si="83"/>
        <v>0</v>
      </c>
      <c r="G164" s="43">
        <f t="shared" si="83"/>
        <v>0</v>
      </c>
      <c r="H164" s="45">
        <f t="shared" si="75"/>
        <v>0</v>
      </c>
      <c r="I164" s="30">
        <f t="shared" si="76"/>
        <v>0</v>
      </c>
      <c r="J164" s="29"/>
      <c r="K164" s="30"/>
      <c r="L164" s="29"/>
      <c r="M164" s="30">
        <f t="shared" si="77"/>
        <v>0</v>
      </c>
      <c r="N164" s="30">
        <f t="shared" si="78"/>
        <v>0</v>
      </c>
      <c r="O164" s="29"/>
      <c r="P164" s="30"/>
      <c r="Q164" s="29"/>
      <c r="R164" s="30">
        <f t="shared" si="79"/>
        <v>0</v>
      </c>
      <c r="S164" s="30">
        <f t="shared" si="80"/>
        <v>0</v>
      </c>
      <c r="T164" s="29"/>
      <c r="U164" s="30"/>
      <c r="V164" s="29"/>
      <c r="W164" s="30">
        <f t="shared" si="81"/>
        <v>0</v>
      </c>
    </row>
    <row r="165" spans="2:23" ht="16" x14ac:dyDescent="0.3">
      <c r="B165" s="34"/>
      <c r="C165" s="35" t="s">
        <v>17</v>
      </c>
      <c r="D165" s="36">
        <f>SUM(D148:D163)</f>
        <v>523.91866083055822</v>
      </c>
      <c r="E165" s="36">
        <f>SUM(E148:E163)</f>
        <v>-25.85549738129972</v>
      </c>
      <c r="F165" s="36">
        <f>SUM(F148:F163)</f>
        <v>0</v>
      </c>
      <c r="G165" s="36">
        <f>SUM(G148:G163)</f>
        <v>0</v>
      </c>
      <c r="H165" s="36">
        <f>SUM(H148:H163)</f>
        <v>498.06316344925847</v>
      </c>
      <c r="I165" s="36">
        <f t="shared" ref="I165:W165" si="84">SUM(I148:I164)</f>
        <v>498.06316344925847</v>
      </c>
      <c r="J165" s="36">
        <f t="shared" si="84"/>
        <v>0</v>
      </c>
      <c r="K165" s="36">
        <f t="shared" si="84"/>
        <v>0</v>
      </c>
      <c r="L165" s="36">
        <f t="shared" si="84"/>
        <v>0</v>
      </c>
      <c r="M165" s="36">
        <f t="shared" si="84"/>
        <v>498.06316344925847</v>
      </c>
      <c r="N165" s="36">
        <f t="shared" si="84"/>
        <v>498.06316344925847</v>
      </c>
      <c r="O165" s="36">
        <f t="shared" si="84"/>
        <v>0</v>
      </c>
      <c r="P165" s="36">
        <f t="shared" si="84"/>
        <v>0</v>
      </c>
      <c r="Q165" s="36">
        <f t="shared" si="84"/>
        <v>0</v>
      </c>
      <c r="R165" s="36">
        <f t="shared" si="84"/>
        <v>498.06316344925847</v>
      </c>
      <c r="S165" s="36">
        <f t="shared" si="84"/>
        <v>498.06316344925847</v>
      </c>
      <c r="T165" s="36">
        <f t="shared" si="84"/>
        <v>0</v>
      </c>
      <c r="U165" s="36">
        <f t="shared" si="84"/>
        <v>0</v>
      </c>
      <c r="V165" s="36">
        <f t="shared" si="84"/>
        <v>0</v>
      </c>
      <c r="W165" s="36">
        <f t="shared" si="84"/>
        <v>498.06316344925847</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AG166"/>
  <sheetViews>
    <sheetView showGridLines="0" view="pageBreakPreview" topLeftCell="A51" zoomScale="56" zoomScaleNormal="68" zoomScaleSheetLayoutView="70" workbookViewId="0">
      <selection activeCell="D75" sqref="D75"/>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111</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13.135062401156308</v>
      </c>
      <c r="E14" s="29">
        <v>0</v>
      </c>
      <c r="F14" s="29">
        <v>0</v>
      </c>
      <c r="G14" s="29"/>
      <c r="H14" s="29">
        <f>D14+E14-F14-G14</f>
        <v>13.135062401156308</v>
      </c>
      <c r="I14" s="30">
        <f>H14</f>
        <v>13.135062401156308</v>
      </c>
      <c r="J14" s="29">
        <v>0</v>
      </c>
      <c r="K14" s="29">
        <v>0</v>
      </c>
      <c r="L14" s="29"/>
      <c r="M14" s="30">
        <f>I14+J14-K14-L14</f>
        <v>13.135062401156308</v>
      </c>
      <c r="N14" s="29">
        <f t="shared" ref="N14:N30" si="0">M14</f>
        <v>13.135062401156308</v>
      </c>
      <c r="O14" s="29">
        <v>0</v>
      </c>
      <c r="P14" s="29">
        <v>0</v>
      </c>
      <c r="Q14" s="29"/>
      <c r="R14" s="29">
        <f>N14+O14-P14-Q14</f>
        <v>13.135062401156308</v>
      </c>
      <c r="S14" s="30">
        <f t="shared" ref="S14:S30" si="1">R14</f>
        <v>13.135062401156308</v>
      </c>
      <c r="T14" s="29">
        <v>0</v>
      </c>
      <c r="U14" s="30">
        <v>0</v>
      </c>
      <c r="V14" s="29"/>
      <c r="W14" s="30">
        <f>S14+T14-U14-V14</f>
        <v>13.135062401156308</v>
      </c>
    </row>
    <row r="15" spans="1:23" s="26" customFormat="1" x14ac:dyDescent="0.3">
      <c r="B15" s="27">
        <f>B14+1</f>
        <v>2</v>
      </c>
      <c r="C15" s="28" t="s">
        <v>1</v>
      </c>
      <c r="D15" s="134">
        <v>80.146622523342955</v>
      </c>
      <c r="E15" s="29">
        <v>12.932060349</v>
      </c>
      <c r="F15" s="29">
        <v>0</v>
      </c>
      <c r="G15" s="29"/>
      <c r="H15" s="29">
        <f t="shared" ref="H15:H30" si="2">D15+E15-F15-G15</f>
        <v>93.078682872342952</v>
      </c>
      <c r="I15" s="30">
        <f t="shared" ref="I15:I30" si="3">H15</f>
        <v>93.078682872342952</v>
      </c>
      <c r="J15" s="29">
        <v>13.235295303000001</v>
      </c>
      <c r="K15" s="29">
        <v>0</v>
      </c>
      <c r="L15" s="29"/>
      <c r="M15" s="30">
        <f t="shared" ref="M15:M30" si="4">I15+J15-K15-L15</f>
        <v>106.31397817534295</v>
      </c>
      <c r="N15" s="29">
        <f t="shared" si="0"/>
        <v>106.31397817534295</v>
      </c>
      <c r="O15" s="29">
        <v>2.5</v>
      </c>
      <c r="P15" s="29">
        <v>0</v>
      </c>
      <c r="Q15" s="29"/>
      <c r="R15" s="29">
        <f t="shared" ref="R15:R30" si="5">N15+O15-P15-Q15</f>
        <v>108.81397817534295</v>
      </c>
      <c r="S15" s="30">
        <f t="shared" si="1"/>
        <v>108.81397817534295</v>
      </c>
      <c r="T15" s="29">
        <v>2.8583675559999966</v>
      </c>
      <c r="U15" s="30">
        <v>0</v>
      </c>
      <c r="V15" s="29"/>
      <c r="W15" s="30">
        <f t="shared" ref="W15:W30" si="6">S15+T15-U15-V15</f>
        <v>111.67234573134294</v>
      </c>
    </row>
    <row r="16" spans="1:23" s="26" customFormat="1" x14ac:dyDescent="0.3">
      <c r="B16" s="27">
        <f t="shared" ref="B16:B30" si="7">B15+1</f>
        <v>3</v>
      </c>
      <c r="C16" s="28" t="s">
        <v>2</v>
      </c>
      <c r="D16" s="134">
        <v>0</v>
      </c>
      <c r="E16" s="29">
        <v>0</v>
      </c>
      <c r="F16" s="31">
        <v>0</v>
      </c>
      <c r="G16" s="31"/>
      <c r="H16" s="29">
        <f t="shared" si="2"/>
        <v>0</v>
      </c>
      <c r="I16" s="30">
        <f t="shared" si="3"/>
        <v>0</v>
      </c>
      <c r="J16" s="29">
        <v>0</v>
      </c>
      <c r="K16" s="31">
        <v>0</v>
      </c>
      <c r="L16" s="31"/>
      <c r="M16" s="30">
        <f t="shared" si="4"/>
        <v>0</v>
      </c>
      <c r="N16" s="29">
        <f t="shared" si="0"/>
        <v>0</v>
      </c>
      <c r="O16" s="29">
        <v>0</v>
      </c>
      <c r="P16" s="31">
        <v>0</v>
      </c>
      <c r="Q16" s="29"/>
      <c r="R16" s="29">
        <f t="shared" si="5"/>
        <v>0</v>
      </c>
      <c r="S16" s="30">
        <f t="shared" si="1"/>
        <v>0</v>
      </c>
      <c r="T16" s="29">
        <v>0</v>
      </c>
      <c r="U16" s="30">
        <v>0</v>
      </c>
      <c r="V16" s="29"/>
      <c r="W16" s="30">
        <f t="shared" si="6"/>
        <v>0</v>
      </c>
    </row>
    <row r="17" spans="2:23" s="26" customFormat="1" x14ac:dyDescent="0.3">
      <c r="B17" s="27">
        <f t="shared" si="7"/>
        <v>4</v>
      </c>
      <c r="C17" s="28" t="s">
        <v>3</v>
      </c>
      <c r="D17" s="134">
        <v>7.628616199737321</v>
      </c>
      <c r="E17" s="29">
        <v>3.6793280730000002</v>
      </c>
      <c r="F17" s="31">
        <v>0</v>
      </c>
      <c r="G17" s="31"/>
      <c r="H17" s="29">
        <f t="shared" si="2"/>
        <v>11.307944272737322</v>
      </c>
      <c r="I17" s="30">
        <f t="shared" si="3"/>
        <v>11.307944272737322</v>
      </c>
      <c r="J17" s="29">
        <v>41.157774959000001</v>
      </c>
      <c r="K17" s="31">
        <v>0</v>
      </c>
      <c r="L17" s="31"/>
      <c r="M17" s="30">
        <f t="shared" si="4"/>
        <v>52.465719231737324</v>
      </c>
      <c r="N17" s="29">
        <f t="shared" si="0"/>
        <v>52.465719231737324</v>
      </c>
      <c r="O17" s="29">
        <v>5.2</v>
      </c>
      <c r="P17" s="31">
        <v>0</v>
      </c>
      <c r="Q17" s="29"/>
      <c r="R17" s="29">
        <f t="shared" si="5"/>
        <v>57.665719231737327</v>
      </c>
      <c r="S17" s="30">
        <f t="shared" si="1"/>
        <v>57.665719231737327</v>
      </c>
      <c r="T17" s="29">
        <v>0</v>
      </c>
      <c r="U17" s="30">
        <v>0</v>
      </c>
      <c r="V17" s="29"/>
      <c r="W17" s="30">
        <f t="shared" si="6"/>
        <v>57.665719231737327</v>
      </c>
    </row>
    <row r="18" spans="2:23" s="26" customFormat="1" x14ac:dyDescent="0.3">
      <c r="B18" s="27">
        <f t="shared" si="7"/>
        <v>5</v>
      </c>
      <c r="C18" s="28" t="s">
        <v>4</v>
      </c>
      <c r="D18" s="134">
        <v>10.991171617982356</v>
      </c>
      <c r="E18" s="29">
        <v>0.50840066799999994</v>
      </c>
      <c r="F18" s="31">
        <v>0</v>
      </c>
      <c r="G18" s="31"/>
      <c r="H18" s="29">
        <f t="shared" si="2"/>
        <v>11.499572285982357</v>
      </c>
      <c r="I18" s="30">
        <f t="shared" si="3"/>
        <v>11.499572285982357</v>
      </c>
      <c r="J18" s="29">
        <v>4.3865478660000008</v>
      </c>
      <c r="K18" s="31">
        <v>0</v>
      </c>
      <c r="L18" s="31"/>
      <c r="M18" s="30">
        <f t="shared" si="4"/>
        <v>15.886120151982357</v>
      </c>
      <c r="N18" s="29">
        <f t="shared" si="0"/>
        <v>15.886120151982357</v>
      </c>
      <c r="O18" s="29">
        <v>49.5</v>
      </c>
      <c r="P18" s="31">
        <v>0</v>
      </c>
      <c r="Q18" s="29"/>
      <c r="R18" s="29">
        <f t="shared" si="5"/>
        <v>65.386120151982354</v>
      </c>
      <c r="S18" s="30">
        <f t="shared" si="1"/>
        <v>65.386120151982354</v>
      </c>
      <c r="T18" s="29">
        <v>0</v>
      </c>
      <c r="U18" s="30">
        <v>0</v>
      </c>
      <c r="V18" s="29"/>
      <c r="W18" s="30">
        <f t="shared" si="6"/>
        <v>65.386120151982354</v>
      </c>
    </row>
    <row r="19" spans="2:23" s="32" customFormat="1" x14ac:dyDescent="0.3">
      <c r="B19" s="27">
        <f t="shared" si="7"/>
        <v>6</v>
      </c>
      <c r="C19" s="28" t="s">
        <v>5</v>
      </c>
      <c r="D19" s="134">
        <v>307.38283399620491</v>
      </c>
      <c r="E19" s="29">
        <v>96.446789251999988</v>
      </c>
      <c r="F19" s="29">
        <v>0</v>
      </c>
      <c r="G19" s="29"/>
      <c r="H19" s="29">
        <f t="shared" si="2"/>
        <v>403.82962324820488</v>
      </c>
      <c r="I19" s="30">
        <f t="shared" si="3"/>
        <v>403.82962324820488</v>
      </c>
      <c r="J19" s="29">
        <v>47.878822821</v>
      </c>
      <c r="K19" s="29">
        <v>0</v>
      </c>
      <c r="L19" s="29"/>
      <c r="M19" s="30">
        <f t="shared" si="4"/>
        <v>451.70844606920491</v>
      </c>
      <c r="N19" s="29">
        <f t="shared" si="0"/>
        <v>451.70844606920491</v>
      </c>
      <c r="O19" s="29">
        <v>380.97</v>
      </c>
      <c r="P19" s="29">
        <v>0</v>
      </c>
      <c r="Q19" s="29"/>
      <c r="R19" s="29">
        <f t="shared" si="5"/>
        <v>832.67844606920494</v>
      </c>
      <c r="S19" s="30">
        <f t="shared" si="1"/>
        <v>832.67844606920494</v>
      </c>
      <c r="T19" s="29">
        <v>125.37354033333334</v>
      </c>
      <c r="U19" s="30">
        <v>0</v>
      </c>
      <c r="V19" s="29"/>
      <c r="W19" s="30">
        <f t="shared" si="6"/>
        <v>958.05198640253832</v>
      </c>
    </row>
    <row r="20" spans="2:23" s="32" customFormat="1" x14ac:dyDescent="0.3">
      <c r="B20" s="27">
        <f t="shared" si="7"/>
        <v>7</v>
      </c>
      <c r="C20" s="28" t="s">
        <v>6</v>
      </c>
      <c r="D20" s="134">
        <v>0</v>
      </c>
      <c r="E20" s="29">
        <v>0</v>
      </c>
      <c r="F20" s="33">
        <v>0</v>
      </c>
      <c r="G20" s="29"/>
      <c r="H20" s="29">
        <f t="shared" si="2"/>
        <v>0</v>
      </c>
      <c r="I20" s="30">
        <f t="shared" si="3"/>
        <v>0</v>
      </c>
      <c r="J20" s="29">
        <v>0</v>
      </c>
      <c r="K20" s="33">
        <v>0</v>
      </c>
      <c r="L20" s="29"/>
      <c r="M20" s="30">
        <f t="shared" si="4"/>
        <v>0</v>
      </c>
      <c r="N20" s="29">
        <f t="shared" si="0"/>
        <v>0</v>
      </c>
      <c r="O20" s="29">
        <v>0</v>
      </c>
      <c r="P20" s="33">
        <v>0</v>
      </c>
      <c r="Q20" s="29"/>
      <c r="R20" s="29">
        <f t="shared" si="5"/>
        <v>0</v>
      </c>
      <c r="S20" s="30">
        <f t="shared" si="1"/>
        <v>0</v>
      </c>
      <c r="T20" s="29">
        <v>0.33333333333333331</v>
      </c>
      <c r="U20" s="30">
        <v>0</v>
      </c>
      <c r="V20" s="29"/>
      <c r="W20" s="30">
        <f t="shared" si="6"/>
        <v>0.33333333333333331</v>
      </c>
    </row>
    <row r="21" spans="2:23" s="32" customFormat="1" x14ac:dyDescent="0.3">
      <c r="B21" s="27">
        <f t="shared" si="7"/>
        <v>8</v>
      </c>
      <c r="C21" s="28" t="s">
        <v>7</v>
      </c>
      <c r="D21" s="134">
        <v>0</v>
      </c>
      <c r="E21" s="29">
        <v>0</v>
      </c>
      <c r="F21" s="29">
        <v>0</v>
      </c>
      <c r="G21" s="29"/>
      <c r="H21" s="29">
        <f t="shared" si="2"/>
        <v>0</v>
      </c>
      <c r="I21" s="30">
        <f t="shared" si="3"/>
        <v>0</v>
      </c>
      <c r="J21" s="29">
        <v>0</v>
      </c>
      <c r="K21" s="29">
        <v>0</v>
      </c>
      <c r="L21" s="29"/>
      <c r="M21" s="30">
        <f t="shared" si="4"/>
        <v>0</v>
      </c>
      <c r="N21" s="29">
        <f t="shared" si="0"/>
        <v>0</v>
      </c>
      <c r="O21" s="29">
        <v>0</v>
      </c>
      <c r="P21" s="29">
        <v>0</v>
      </c>
      <c r="Q21" s="29"/>
      <c r="R21" s="29">
        <f t="shared" si="5"/>
        <v>0</v>
      </c>
      <c r="S21" s="30">
        <f t="shared" si="1"/>
        <v>0</v>
      </c>
      <c r="T21" s="29">
        <v>0</v>
      </c>
      <c r="U21" s="30">
        <v>0</v>
      </c>
      <c r="V21" s="29"/>
      <c r="W21" s="30">
        <f t="shared" si="6"/>
        <v>0</v>
      </c>
    </row>
    <row r="22" spans="2:23" s="32" customFormat="1" x14ac:dyDescent="0.3">
      <c r="B22" s="27">
        <f t="shared" si="7"/>
        <v>9</v>
      </c>
      <c r="C22" s="28" t="s">
        <v>8</v>
      </c>
      <c r="D22" s="134">
        <v>0</v>
      </c>
      <c r="E22" s="29">
        <v>0</v>
      </c>
      <c r="F22" s="29">
        <v>0</v>
      </c>
      <c r="G22" s="29"/>
      <c r="H22" s="29">
        <f t="shared" si="2"/>
        <v>0</v>
      </c>
      <c r="I22" s="30">
        <f t="shared" si="3"/>
        <v>0</v>
      </c>
      <c r="J22" s="29">
        <v>2.9193972000000001</v>
      </c>
      <c r="K22" s="29">
        <v>0</v>
      </c>
      <c r="L22" s="29"/>
      <c r="M22" s="30">
        <f t="shared" si="4"/>
        <v>2.9193972000000001</v>
      </c>
      <c r="N22" s="29">
        <f t="shared" si="0"/>
        <v>2.9193972000000001</v>
      </c>
      <c r="O22" s="29">
        <v>0</v>
      </c>
      <c r="P22" s="29">
        <v>0</v>
      </c>
      <c r="Q22" s="29"/>
      <c r="R22" s="29">
        <f t="shared" si="5"/>
        <v>2.9193972000000001</v>
      </c>
      <c r="S22" s="30">
        <f t="shared" si="1"/>
        <v>2.9193972000000001</v>
      </c>
      <c r="T22" s="29">
        <v>0</v>
      </c>
      <c r="U22" s="30">
        <v>0</v>
      </c>
      <c r="V22" s="29"/>
      <c r="W22" s="30">
        <f t="shared" si="6"/>
        <v>2.9193972000000001</v>
      </c>
    </row>
    <row r="23" spans="2:23" s="32" customFormat="1" x14ac:dyDescent="0.3">
      <c r="B23" s="27">
        <f t="shared" si="7"/>
        <v>10</v>
      </c>
      <c r="C23" s="28" t="s">
        <v>9</v>
      </c>
      <c r="D23" s="134">
        <v>0</v>
      </c>
      <c r="E23" s="29">
        <v>2.6398891010000001</v>
      </c>
      <c r="F23" s="29">
        <v>0</v>
      </c>
      <c r="G23" s="29"/>
      <c r="H23" s="29">
        <f t="shared" si="2"/>
        <v>2.6398891010000001</v>
      </c>
      <c r="I23" s="30">
        <f t="shared" si="3"/>
        <v>2.6398891010000001</v>
      </c>
      <c r="J23" s="29">
        <v>0</v>
      </c>
      <c r="K23" s="29">
        <v>0</v>
      </c>
      <c r="L23" s="29"/>
      <c r="M23" s="30">
        <f t="shared" si="4"/>
        <v>2.6398891010000001</v>
      </c>
      <c r="N23" s="29">
        <f t="shared" si="0"/>
        <v>2.6398891010000001</v>
      </c>
      <c r="O23" s="29">
        <v>0</v>
      </c>
      <c r="P23" s="29">
        <v>0</v>
      </c>
      <c r="Q23" s="29"/>
      <c r="R23" s="29">
        <f t="shared" si="5"/>
        <v>2.6398891010000001</v>
      </c>
      <c r="S23" s="30">
        <f t="shared" si="1"/>
        <v>2.6398891010000001</v>
      </c>
      <c r="T23" s="29">
        <v>6.8266666666666662</v>
      </c>
      <c r="U23" s="30">
        <v>0</v>
      </c>
      <c r="V23" s="29"/>
      <c r="W23" s="30">
        <f t="shared" si="6"/>
        <v>9.4665557676666658</v>
      </c>
    </row>
    <row r="24" spans="2:23" s="32" customFormat="1" x14ac:dyDescent="0.3">
      <c r="B24" s="27">
        <f t="shared" si="7"/>
        <v>11</v>
      </c>
      <c r="C24" s="28" t="s">
        <v>10</v>
      </c>
      <c r="D24" s="134">
        <v>0.38479811802650282</v>
      </c>
      <c r="E24" s="29">
        <v>0</v>
      </c>
      <c r="F24" s="29">
        <v>0</v>
      </c>
      <c r="G24" s="29"/>
      <c r="H24" s="29">
        <f t="shared" si="2"/>
        <v>0.38479811802650282</v>
      </c>
      <c r="I24" s="30">
        <f t="shared" si="3"/>
        <v>0.38479811802650282</v>
      </c>
      <c r="J24" s="29">
        <v>0.24435810600000002</v>
      </c>
      <c r="K24" s="29">
        <v>0</v>
      </c>
      <c r="L24" s="29"/>
      <c r="M24" s="30">
        <f t="shared" si="4"/>
        <v>0.62915622402650284</v>
      </c>
      <c r="N24" s="29">
        <f t="shared" si="0"/>
        <v>0.62915622402650284</v>
      </c>
      <c r="O24" s="29">
        <v>0.75</v>
      </c>
      <c r="P24" s="29">
        <v>0</v>
      </c>
      <c r="Q24" s="29"/>
      <c r="R24" s="29">
        <f t="shared" si="5"/>
        <v>1.3791562240265027</v>
      </c>
      <c r="S24" s="30">
        <f t="shared" si="1"/>
        <v>1.3791562240265027</v>
      </c>
      <c r="T24" s="29">
        <v>0</v>
      </c>
      <c r="U24" s="30">
        <v>0</v>
      </c>
      <c r="V24" s="29"/>
      <c r="W24" s="30">
        <f t="shared" si="6"/>
        <v>1.3791562240265027</v>
      </c>
    </row>
    <row r="25" spans="2:23" s="32" customFormat="1" x14ac:dyDescent="0.3">
      <c r="B25" s="27">
        <f t="shared" si="7"/>
        <v>12</v>
      </c>
      <c r="C25" s="28" t="s">
        <v>11</v>
      </c>
      <c r="D25" s="134">
        <v>1.4739521405496716</v>
      </c>
      <c r="E25" s="29">
        <v>1.1161035909999999</v>
      </c>
      <c r="F25" s="29">
        <v>2.654029424</v>
      </c>
      <c r="G25" s="29"/>
      <c r="H25" s="29">
        <f t="shared" si="2"/>
        <v>-6.3973692450328468E-2</v>
      </c>
      <c r="I25" s="30">
        <f t="shared" si="3"/>
        <v>-6.3973692450328468E-2</v>
      </c>
      <c r="J25" s="29">
        <v>0.97199127799999996</v>
      </c>
      <c r="K25" s="29">
        <v>2.9710539279999999</v>
      </c>
      <c r="L25" s="29"/>
      <c r="M25" s="30">
        <f t="shared" si="4"/>
        <v>-2.0630363424503284</v>
      </c>
      <c r="N25" s="29">
        <f t="shared" si="0"/>
        <v>-2.0630363424503284</v>
      </c>
      <c r="O25" s="29">
        <v>0.75</v>
      </c>
      <c r="P25" s="29">
        <v>0</v>
      </c>
      <c r="Q25" s="29"/>
      <c r="R25" s="29">
        <f t="shared" si="5"/>
        <v>-1.3130363424503284</v>
      </c>
      <c r="S25" s="30">
        <f t="shared" si="1"/>
        <v>-1.3130363424503284</v>
      </c>
      <c r="T25" s="29">
        <v>0.5</v>
      </c>
      <c r="U25" s="30">
        <v>0</v>
      </c>
      <c r="V25" s="29"/>
      <c r="W25" s="30">
        <f t="shared" si="6"/>
        <v>-0.81303634245032841</v>
      </c>
    </row>
    <row r="26" spans="2:23" s="32" customFormat="1" x14ac:dyDescent="0.3">
      <c r="B26" s="27">
        <f t="shared" si="7"/>
        <v>13</v>
      </c>
      <c r="C26" s="28" t="s">
        <v>12</v>
      </c>
      <c r="D26" s="134">
        <v>0</v>
      </c>
      <c r="E26" s="29">
        <v>0</v>
      </c>
      <c r="F26" s="29">
        <v>0</v>
      </c>
      <c r="G26" s="29"/>
      <c r="H26" s="29">
        <f t="shared" si="2"/>
        <v>0</v>
      </c>
      <c r="I26" s="30">
        <f t="shared" si="3"/>
        <v>0</v>
      </c>
      <c r="J26" s="29">
        <v>0</v>
      </c>
      <c r="K26" s="29">
        <v>0</v>
      </c>
      <c r="L26" s="29"/>
      <c r="M26" s="30">
        <f t="shared" si="4"/>
        <v>0</v>
      </c>
      <c r="N26" s="29">
        <f t="shared" si="0"/>
        <v>0</v>
      </c>
      <c r="O26" s="29">
        <v>0</v>
      </c>
      <c r="P26" s="29">
        <v>0</v>
      </c>
      <c r="Q26" s="29"/>
      <c r="R26" s="29">
        <f t="shared" si="5"/>
        <v>0</v>
      </c>
      <c r="S26" s="30">
        <f t="shared" si="1"/>
        <v>0</v>
      </c>
      <c r="T26" s="29">
        <v>0</v>
      </c>
      <c r="U26" s="30">
        <v>0</v>
      </c>
      <c r="V26" s="29"/>
      <c r="W26" s="30">
        <f t="shared" si="6"/>
        <v>0</v>
      </c>
    </row>
    <row r="27" spans="2:23" s="32" customFormat="1" x14ac:dyDescent="0.3">
      <c r="B27" s="27">
        <f t="shared" si="7"/>
        <v>14</v>
      </c>
      <c r="C27" s="28" t="s">
        <v>13</v>
      </c>
      <c r="D27" s="134">
        <v>0</v>
      </c>
      <c r="E27" s="29">
        <v>0</v>
      </c>
      <c r="F27" s="29">
        <v>0</v>
      </c>
      <c r="G27" s="29"/>
      <c r="H27" s="29">
        <f t="shared" si="2"/>
        <v>0</v>
      </c>
      <c r="I27" s="30">
        <f t="shared" si="3"/>
        <v>0</v>
      </c>
      <c r="J27" s="29">
        <v>0</v>
      </c>
      <c r="K27" s="29">
        <v>0</v>
      </c>
      <c r="L27" s="29"/>
      <c r="M27" s="30">
        <f t="shared" si="4"/>
        <v>0</v>
      </c>
      <c r="N27" s="29">
        <f t="shared" si="0"/>
        <v>0</v>
      </c>
      <c r="O27" s="29">
        <v>0</v>
      </c>
      <c r="P27" s="29">
        <v>0</v>
      </c>
      <c r="Q27" s="29"/>
      <c r="R27" s="29">
        <f t="shared" si="5"/>
        <v>0</v>
      </c>
      <c r="S27" s="30">
        <f t="shared" si="1"/>
        <v>0</v>
      </c>
      <c r="T27" s="29">
        <v>0</v>
      </c>
      <c r="U27" s="30">
        <v>0</v>
      </c>
      <c r="V27" s="29"/>
      <c r="W27" s="30">
        <f t="shared" si="6"/>
        <v>0</v>
      </c>
    </row>
    <row r="28" spans="2:23" s="32" customFormat="1" x14ac:dyDescent="0.3">
      <c r="B28" s="27">
        <f t="shared" si="7"/>
        <v>15</v>
      </c>
      <c r="C28" s="28" t="s">
        <v>14</v>
      </c>
      <c r="D28" s="134">
        <v>0</v>
      </c>
      <c r="E28" s="29">
        <v>0</v>
      </c>
      <c r="F28" s="29">
        <v>0</v>
      </c>
      <c r="G28" s="29"/>
      <c r="H28" s="29">
        <f t="shared" si="2"/>
        <v>0</v>
      </c>
      <c r="I28" s="30">
        <f t="shared" si="3"/>
        <v>0</v>
      </c>
      <c r="J28" s="29">
        <v>0</v>
      </c>
      <c r="K28" s="29">
        <v>0</v>
      </c>
      <c r="L28" s="29"/>
      <c r="M28" s="30">
        <f t="shared" si="4"/>
        <v>0</v>
      </c>
      <c r="N28" s="29">
        <f t="shared" si="0"/>
        <v>0</v>
      </c>
      <c r="O28" s="29">
        <v>0</v>
      </c>
      <c r="P28" s="29">
        <v>0</v>
      </c>
      <c r="Q28" s="29"/>
      <c r="R28" s="29">
        <f t="shared" si="5"/>
        <v>0</v>
      </c>
      <c r="S28" s="30">
        <f t="shared" si="1"/>
        <v>0</v>
      </c>
      <c r="T28" s="29">
        <v>0</v>
      </c>
      <c r="U28" s="30">
        <v>0</v>
      </c>
      <c r="V28" s="29"/>
      <c r="W28" s="30">
        <f t="shared" si="6"/>
        <v>0</v>
      </c>
    </row>
    <row r="29" spans="2:23" s="32" customFormat="1" x14ac:dyDescent="0.3">
      <c r="B29" s="27">
        <f t="shared" si="7"/>
        <v>16</v>
      </c>
      <c r="C29" s="28" t="s">
        <v>15</v>
      </c>
      <c r="D29" s="134">
        <v>0</v>
      </c>
      <c r="E29" s="29">
        <v>0</v>
      </c>
      <c r="F29" s="29">
        <v>0</v>
      </c>
      <c r="G29" s="29"/>
      <c r="H29" s="29">
        <f t="shared" si="2"/>
        <v>0</v>
      </c>
      <c r="I29" s="30">
        <f t="shared" si="3"/>
        <v>0</v>
      </c>
      <c r="J29" s="29">
        <v>0</v>
      </c>
      <c r="K29" s="29">
        <v>0</v>
      </c>
      <c r="L29" s="29"/>
      <c r="M29" s="30">
        <f t="shared" si="4"/>
        <v>0</v>
      </c>
      <c r="N29" s="29">
        <f t="shared" si="0"/>
        <v>0</v>
      </c>
      <c r="O29" s="29">
        <v>0</v>
      </c>
      <c r="P29" s="29">
        <v>0</v>
      </c>
      <c r="Q29" s="29"/>
      <c r="R29" s="29">
        <f t="shared" si="5"/>
        <v>0</v>
      </c>
      <c r="S29" s="30">
        <f t="shared" si="1"/>
        <v>0</v>
      </c>
      <c r="T29" s="29">
        <v>0</v>
      </c>
      <c r="U29" s="30">
        <v>0</v>
      </c>
      <c r="V29" s="29"/>
      <c r="W29" s="30">
        <f t="shared" si="6"/>
        <v>0</v>
      </c>
    </row>
    <row r="30" spans="2:23" s="32" customFormat="1" x14ac:dyDescent="0.3">
      <c r="B30" s="27">
        <f t="shared" si="7"/>
        <v>17</v>
      </c>
      <c r="C30" s="28" t="s">
        <v>16</v>
      </c>
      <c r="D30" s="134">
        <v>0</v>
      </c>
      <c r="E30" s="29">
        <v>0</v>
      </c>
      <c r="F30" s="29">
        <v>0</v>
      </c>
      <c r="G30" s="29"/>
      <c r="H30" s="29">
        <f t="shared" si="2"/>
        <v>0</v>
      </c>
      <c r="I30" s="30">
        <f t="shared" si="3"/>
        <v>0</v>
      </c>
      <c r="J30" s="29">
        <v>0</v>
      </c>
      <c r="K30" s="29">
        <v>0</v>
      </c>
      <c r="L30" s="29"/>
      <c r="M30" s="30">
        <f t="shared" si="4"/>
        <v>0</v>
      </c>
      <c r="N30" s="29">
        <f t="shared" si="0"/>
        <v>0</v>
      </c>
      <c r="O30" s="29">
        <v>0</v>
      </c>
      <c r="P30" s="29">
        <v>0</v>
      </c>
      <c r="Q30" s="29"/>
      <c r="R30" s="29">
        <f t="shared" si="5"/>
        <v>0</v>
      </c>
      <c r="S30" s="30">
        <f t="shared" si="1"/>
        <v>0</v>
      </c>
      <c r="T30" s="29">
        <v>0</v>
      </c>
      <c r="U30" s="30">
        <v>0</v>
      </c>
      <c r="V30" s="29"/>
      <c r="W30" s="30">
        <f t="shared" si="6"/>
        <v>0</v>
      </c>
    </row>
    <row r="31" spans="2:23" s="15" customFormat="1" ht="16" x14ac:dyDescent="0.3">
      <c r="B31" s="34"/>
      <c r="C31" s="35" t="s">
        <v>17</v>
      </c>
      <c r="D31" s="36">
        <f>SUM(D14:D30)</f>
        <v>421.14305699700003</v>
      </c>
      <c r="E31" s="36">
        <f>SUM(E14:E30)</f>
        <v>117.32257103399998</v>
      </c>
      <c r="F31" s="36">
        <f>SUM(F14:F30)</f>
        <v>2.654029424</v>
      </c>
      <c r="G31" s="36">
        <f t="shared" ref="G31:W31" si="8">SUM(G14:G30)</f>
        <v>0</v>
      </c>
      <c r="H31" s="36">
        <f t="shared" si="8"/>
        <v>535.81159860700006</v>
      </c>
      <c r="I31" s="36">
        <f t="shared" si="8"/>
        <v>535.81159860700006</v>
      </c>
      <c r="J31" s="36">
        <f t="shared" si="8"/>
        <v>110.79418753300003</v>
      </c>
      <c r="K31" s="36">
        <f t="shared" si="8"/>
        <v>2.9710539279999999</v>
      </c>
      <c r="L31" s="36">
        <f t="shared" si="8"/>
        <v>0</v>
      </c>
      <c r="M31" s="36">
        <f t="shared" si="8"/>
        <v>643.63473221200002</v>
      </c>
      <c r="N31" s="36">
        <f t="shared" si="8"/>
        <v>643.63473221200002</v>
      </c>
      <c r="O31" s="36">
        <f t="shared" si="8"/>
        <v>439.67</v>
      </c>
      <c r="P31" s="36">
        <f t="shared" si="8"/>
        <v>0</v>
      </c>
      <c r="Q31" s="36">
        <f t="shared" si="8"/>
        <v>0</v>
      </c>
      <c r="R31" s="36">
        <f t="shared" si="8"/>
        <v>1083.3047322120003</v>
      </c>
      <c r="S31" s="36">
        <f t="shared" si="8"/>
        <v>1083.3047322120003</v>
      </c>
      <c r="T31" s="36">
        <f t="shared" si="8"/>
        <v>135.89190788933334</v>
      </c>
      <c r="U31" s="36">
        <f t="shared" si="8"/>
        <v>0</v>
      </c>
      <c r="V31" s="36">
        <f t="shared" si="8"/>
        <v>0</v>
      </c>
      <c r="W31" s="36">
        <f t="shared" si="8"/>
        <v>1219.1966401013335</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13.135062401156308</v>
      </c>
      <c r="E40" s="29">
        <v>0</v>
      </c>
      <c r="F40" s="30">
        <v>0</v>
      </c>
      <c r="G40" s="29"/>
      <c r="H40" s="30">
        <f>D40+E40-F40-G40</f>
        <v>13.135062401156308</v>
      </c>
      <c r="I40" s="30">
        <f>H40</f>
        <v>13.135062401156308</v>
      </c>
      <c r="J40" s="29">
        <v>0</v>
      </c>
      <c r="K40" s="30">
        <v>0</v>
      </c>
      <c r="L40" s="29"/>
      <c r="M40" s="30">
        <f>I40+J40-K40-L40</f>
        <v>13.135062401156308</v>
      </c>
      <c r="N40" s="30">
        <f>M40</f>
        <v>13.135062401156308</v>
      </c>
      <c r="O40" s="29">
        <v>0</v>
      </c>
      <c r="P40" s="30">
        <v>0</v>
      </c>
      <c r="Q40" s="29"/>
      <c r="R40" s="30">
        <f>N40+O40-P40-Q40</f>
        <v>13.135062401156308</v>
      </c>
      <c r="S40" s="30">
        <f>R40</f>
        <v>13.135062401156308</v>
      </c>
      <c r="T40" s="29">
        <v>0</v>
      </c>
      <c r="U40" s="30">
        <v>0</v>
      </c>
      <c r="V40" s="29"/>
      <c r="W40" s="30">
        <f>S40+T40-U40-V40</f>
        <v>13.135062401156308</v>
      </c>
    </row>
    <row r="41" spans="1:33" s="26" customFormat="1" x14ac:dyDescent="0.3">
      <c r="B41" s="27">
        <f>B40+1</f>
        <v>2</v>
      </c>
      <c r="C41" s="28" t="s">
        <v>1</v>
      </c>
      <c r="D41" s="30">
        <f t="shared" si="9"/>
        <v>111.67234573134294</v>
      </c>
      <c r="E41" s="29">
        <v>6.78</v>
      </c>
      <c r="F41" s="30">
        <v>0</v>
      </c>
      <c r="G41" s="29"/>
      <c r="H41" s="30">
        <f t="shared" ref="H41:H56" si="10">D41+E41-F41-G41</f>
        <v>118.45234573134294</v>
      </c>
      <c r="I41" s="30">
        <f t="shared" ref="I41:I56" si="11">H41</f>
        <v>118.45234573134294</v>
      </c>
      <c r="J41" s="29">
        <v>0</v>
      </c>
      <c r="K41" s="30">
        <v>0</v>
      </c>
      <c r="L41" s="29"/>
      <c r="M41" s="30">
        <f t="shared" ref="M41:M56" si="12">I41+J41-K41-L41</f>
        <v>118.45234573134294</v>
      </c>
      <c r="N41" s="30">
        <f t="shared" ref="N41:N56" si="13">M41</f>
        <v>118.45234573134294</v>
      </c>
      <c r="O41" s="29">
        <v>0</v>
      </c>
      <c r="P41" s="30">
        <v>0</v>
      </c>
      <c r="Q41" s="29"/>
      <c r="R41" s="30">
        <f t="shared" ref="R41:R56" si="14">N41+O41-P41-Q41</f>
        <v>118.45234573134294</v>
      </c>
      <c r="S41" s="30">
        <f t="shared" ref="S41:S56" si="15">R41</f>
        <v>118.45234573134294</v>
      </c>
      <c r="T41" s="29">
        <v>0</v>
      </c>
      <c r="U41" s="30">
        <v>0</v>
      </c>
      <c r="V41" s="29"/>
      <c r="W41" s="30">
        <f t="shared" ref="W41:W56" si="16">S41+T41-U41-V41</f>
        <v>118.45234573134294</v>
      </c>
    </row>
    <row r="42" spans="1:33" s="32" customFormat="1" x14ac:dyDescent="0.3">
      <c r="A42" s="26"/>
      <c r="B42" s="27">
        <f t="shared" ref="B42:B56" si="17">B41+1</f>
        <v>3</v>
      </c>
      <c r="C42" s="28" t="s">
        <v>2</v>
      </c>
      <c r="D42" s="30">
        <f t="shared" si="9"/>
        <v>0</v>
      </c>
      <c r="E42" s="29">
        <v>0</v>
      </c>
      <c r="F42" s="30">
        <v>0</v>
      </c>
      <c r="G42" s="29"/>
      <c r="H42" s="30">
        <f t="shared" si="10"/>
        <v>0</v>
      </c>
      <c r="I42" s="30">
        <f t="shared" si="11"/>
        <v>0</v>
      </c>
      <c r="J42" s="29">
        <v>0</v>
      </c>
      <c r="K42" s="30">
        <v>0</v>
      </c>
      <c r="L42" s="29"/>
      <c r="M42" s="30">
        <f t="shared" si="12"/>
        <v>0</v>
      </c>
      <c r="N42" s="30">
        <f t="shared" si="13"/>
        <v>0</v>
      </c>
      <c r="O42" s="29">
        <v>0</v>
      </c>
      <c r="P42" s="30">
        <v>0</v>
      </c>
      <c r="Q42" s="29"/>
      <c r="R42" s="30">
        <f t="shared" si="14"/>
        <v>0</v>
      </c>
      <c r="S42" s="30">
        <f t="shared" si="15"/>
        <v>0</v>
      </c>
      <c r="T42" s="29">
        <v>0</v>
      </c>
      <c r="U42" s="30">
        <v>0</v>
      </c>
      <c r="V42" s="29"/>
      <c r="W42" s="30">
        <f t="shared" si="16"/>
        <v>0</v>
      </c>
    </row>
    <row r="43" spans="1:33" s="32" customFormat="1" x14ac:dyDescent="0.3">
      <c r="A43" s="26"/>
      <c r="B43" s="27">
        <f t="shared" si="17"/>
        <v>4</v>
      </c>
      <c r="C43" s="28" t="s">
        <v>3</v>
      </c>
      <c r="D43" s="30">
        <f t="shared" si="9"/>
        <v>57.665719231737327</v>
      </c>
      <c r="E43" s="29">
        <v>0</v>
      </c>
      <c r="F43" s="30">
        <v>0</v>
      </c>
      <c r="G43" s="29"/>
      <c r="H43" s="30">
        <f t="shared" si="10"/>
        <v>57.665719231737327</v>
      </c>
      <c r="I43" s="30">
        <f t="shared" si="11"/>
        <v>57.665719231737327</v>
      </c>
      <c r="J43" s="29">
        <v>0</v>
      </c>
      <c r="K43" s="30">
        <v>0</v>
      </c>
      <c r="L43" s="29"/>
      <c r="M43" s="30">
        <f t="shared" si="12"/>
        <v>57.665719231737327</v>
      </c>
      <c r="N43" s="30">
        <f t="shared" si="13"/>
        <v>57.665719231737327</v>
      </c>
      <c r="O43" s="29">
        <v>0</v>
      </c>
      <c r="P43" s="30">
        <v>0</v>
      </c>
      <c r="Q43" s="29"/>
      <c r="R43" s="30">
        <f t="shared" si="14"/>
        <v>57.665719231737327</v>
      </c>
      <c r="S43" s="30">
        <f t="shared" si="15"/>
        <v>57.665719231737327</v>
      </c>
      <c r="T43" s="29">
        <v>0</v>
      </c>
      <c r="U43" s="30">
        <v>0</v>
      </c>
      <c r="V43" s="29"/>
      <c r="W43" s="30">
        <f t="shared" si="16"/>
        <v>57.665719231737327</v>
      </c>
    </row>
    <row r="44" spans="1:33" s="32" customFormat="1" x14ac:dyDescent="0.3">
      <c r="A44" s="26"/>
      <c r="B44" s="27">
        <f t="shared" si="17"/>
        <v>5</v>
      </c>
      <c r="C44" s="28" t="s">
        <v>4</v>
      </c>
      <c r="D44" s="30">
        <f t="shared" si="9"/>
        <v>65.386120151982354</v>
      </c>
      <c r="E44" s="29">
        <v>0</v>
      </c>
      <c r="F44" s="30">
        <v>0</v>
      </c>
      <c r="G44" s="29"/>
      <c r="H44" s="30">
        <f t="shared" si="10"/>
        <v>65.386120151982354</v>
      </c>
      <c r="I44" s="30">
        <f t="shared" si="11"/>
        <v>65.386120151982354</v>
      </c>
      <c r="J44" s="29">
        <v>0</v>
      </c>
      <c r="K44" s="30">
        <v>0</v>
      </c>
      <c r="L44" s="29"/>
      <c r="M44" s="30">
        <f t="shared" si="12"/>
        <v>65.386120151982354</v>
      </c>
      <c r="N44" s="30">
        <f t="shared" si="13"/>
        <v>65.386120151982354</v>
      </c>
      <c r="O44" s="29">
        <v>0</v>
      </c>
      <c r="P44" s="30">
        <v>0</v>
      </c>
      <c r="Q44" s="29"/>
      <c r="R44" s="30">
        <f t="shared" si="14"/>
        <v>65.386120151982354</v>
      </c>
      <c r="S44" s="30">
        <f t="shared" si="15"/>
        <v>65.386120151982354</v>
      </c>
      <c r="T44" s="29">
        <v>0</v>
      </c>
      <c r="U44" s="30">
        <v>0</v>
      </c>
      <c r="V44" s="29"/>
      <c r="W44" s="30">
        <f t="shared" si="16"/>
        <v>65.386120151982354</v>
      </c>
    </row>
    <row r="45" spans="1:33" s="32" customFormat="1" x14ac:dyDescent="0.3">
      <c r="A45" s="26"/>
      <c r="B45" s="27">
        <f t="shared" si="17"/>
        <v>6</v>
      </c>
      <c r="C45" s="28" t="s">
        <v>5</v>
      </c>
      <c r="D45" s="30">
        <f t="shared" si="9"/>
        <v>958.05198640253832</v>
      </c>
      <c r="E45" s="29">
        <v>236.30486986301372</v>
      </c>
      <c r="F45" s="30">
        <v>0</v>
      </c>
      <c r="G45" s="29"/>
      <c r="H45" s="30">
        <f t="shared" si="10"/>
        <v>1194.3568562655521</v>
      </c>
      <c r="I45" s="30">
        <f t="shared" si="11"/>
        <v>1194.3568562655521</v>
      </c>
      <c r="J45" s="29">
        <v>0</v>
      </c>
      <c r="K45" s="30">
        <v>0</v>
      </c>
      <c r="L45" s="29"/>
      <c r="M45" s="30">
        <f t="shared" si="12"/>
        <v>1194.3568562655521</v>
      </c>
      <c r="N45" s="30">
        <f t="shared" si="13"/>
        <v>1194.3568562655521</v>
      </c>
      <c r="O45" s="29">
        <v>0</v>
      </c>
      <c r="P45" s="30">
        <v>0</v>
      </c>
      <c r="Q45" s="29"/>
      <c r="R45" s="30">
        <f t="shared" si="14"/>
        <v>1194.3568562655521</v>
      </c>
      <c r="S45" s="30">
        <f t="shared" si="15"/>
        <v>1194.3568562655521</v>
      </c>
      <c r="T45" s="29">
        <v>0</v>
      </c>
      <c r="U45" s="30">
        <v>0</v>
      </c>
      <c r="V45" s="29"/>
      <c r="W45" s="30">
        <f t="shared" si="16"/>
        <v>1194.3568562655521</v>
      </c>
    </row>
    <row r="46" spans="1:33" s="32" customFormat="1" x14ac:dyDescent="0.3">
      <c r="A46" s="26"/>
      <c r="B46" s="27">
        <f t="shared" si="17"/>
        <v>7</v>
      </c>
      <c r="C46" s="28" t="s">
        <v>6</v>
      </c>
      <c r="D46" s="30">
        <f t="shared" si="9"/>
        <v>0.33333333333333331</v>
      </c>
      <c r="E46" s="29">
        <v>0</v>
      </c>
      <c r="F46" s="30">
        <v>0</v>
      </c>
      <c r="G46" s="29"/>
      <c r="H46" s="30">
        <f t="shared" si="10"/>
        <v>0.33333333333333331</v>
      </c>
      <c r="I46" s="30">
        <f t="shared" si="11"/>
        <v>0.33333333333333331</v>
      </c>
      <c r="J46" s="29">
        <v>0</v>
      </c>
      <c r="K46" s="30">
        <v>0</v>
      </c>
      <c r="L46" s="29"/>
      <c r="M46" s="30">
        <f t="shared" si="12"/>
        <v>0.33333333333333331</v>
      </c>
      <c r="N46" s="30">
        <f t="shared" si="13"/>
        <v>0.33333333333333331</v>
      </c>
      <c r="O46" s="29">
        <v>0</v>
      </c>
      <c r="P46" s="30">
        <v>0</v>
      </c>
      <c r="Q46" s="29"/>
      <c r="R46" s="30">
        <f t="shared" si="14"/>
        <v>0.33333333333333331</v>
      </c>
      <c r="S46" s="30">
        <f t="shared" si="15"/>
        <v>0.33333333333333331</v>
      </c>
      <c r="T46" s="29">
        <v>0</v>
      </c>
      <c r="U46" s="30">
        <v>0</v>
      </c>
      <c r="V46" s="29"/>
      <c r="W46" s="30">
        <f t="shared" si="16"/>
        <v>0.33333333333333331</v>
      </c>
    </row>
    <row r="47" spans="1:33" s="32" customFormat="1" x14ac:dyDescent="0.3">
      <c r="A47" s="26"/>
      <c r="B47" s="27">
        <f t="shared" si="17"/>
        <v>8</v>
      </c>
      <c r="C47" s="28" t="s">
        <v>7</v>
      </c>
      <c r="D47" s="30">
        <f t="shared" si="9"/>
        <v>0</v>
      </c>
      <c r="E47" s="29">
        <v>0</v>
      </c>
      <c r="F47" s="30">
        <v>0</v>
      </c>
      <c r="G47" s="29"/>
      <c r="H47" s="30">
        <f t="shared" si="10"/>
        <v>0</v>
      </c>
      <c r="I47" s="30">
        <f t="shared" si="11"/>
        <v>0</v>
      </c>
      <c r="J47" s="29">
        <v>0</v>
      </c>
      <c r="K47" s="30">
        <v>0</v>
      </c>
      <c r="L47" s="29"/>
      <c r="M47" s="30">
        <f t="shared" si="12"/>
        <v>0</v>
      </c>
      <c r="N47" s="30">
        <f t="shared" si="13"/>
        <v>0</v>
      </c>
      <c r="O47" s="29">
        <v>0</v>
      </c>
      <c r="P47" s="30">
        <v>0</v>
      </c>
      <c r="Q47" s="29"/>
      <c r="R47" s="30">
        <f t="shared" si="14"/>
        <v>0</v>
      </c>
      <c r="S47" s="30">
        <f t="shared" si="15"/>
        <v>0</v>
      </c>
      <c r="T47" s="29">
        <v>0</v>
      </c>
      <c r="U47" s="30">
        <v>0</v>
      </c>
      <c r="V47" s="29"/>
      <c r="W47" s="30">
        <f t="shared" si="16"/>
        <v>0</v>
      </c>
    </row>
    <row r="48" spans="1:33" s="32" customFormat="1" x14ac:dyDescent="0.3">
      <c r="A48" s="26"/>
      <c r="B48" s="27">
        <f t="shared" si="17"/>
        <v>9</v>
      </c>
      <c r="C48" s="28" t="s">
        <v>8</v>
      </c>
      <c r="D48" s="30">
        <f t="shared" si="9"/>
        <v>2.9193972000000001</v>
      </c>
      <c r="E48" s="29">
        <v>0</v>
      </c>
      <c r="F48" s="30">
        <v>0</v>
      </c>
      <c r="G48" s="29"/>
      <c r="H48" s="30">
        <f t="shared" si="10"/>
        <v>2.9193972000000001</v>
      </c>
      <c r="I48" s="30">
        <f t="shared" si="11"/>
        <v>2.9193972000000001</v>
      </c>
      <c r="J48" s="29">
        <v>0</v>
      </c>
      <c r="K48" s="30">
        <v>0</v>
      </c>
      <c r="L48" s="29"/>
      <c r="M48" s="30">
        <f t="shared" si="12"/>
        <v>2.9193972000000001</v>
      </c>
      <c r="N48" s="30">
        <f t="shared" si="13"/>
        <v>2.9193972000000001</v>
      </c>
      <c r="O48" s="29">
        <v>0</v>
      </c>
      <c r="P48" s="30">
        <v>0</v>
      </c>
      <c r="Q48" s="29"/>
      <c r="R48" s="30">
        <f t="shared" si="14"/>
        <v>2.9193972000000001</v>
      </c>
      <c r="S48" s="30">
        <f t="shared" si="15"/>
        <v>2.9193972000000001</v>
      </c>
      <c r="T48" s="29">
        <v>0</v>
      </c>
      <c r="U48" s="30">
        <v>0</v>
      </c>
      <c r="V48" s="29"/>
      <c r="W48" s="30">
        <f t="shared" si="16"/>
        <v>2.9193972000000001</v>
      </c>
    </row>
    <row r="49" spans="1:23" s="32" customFormat="1" x14ac:dyDescent="0.3">
      <c r="A49" s="26"/>
      <c r="B49" s="27">
        <f t="shared" si="17"/>
        <v>10</v>
      </c>
      <c r="C49" s="28" t="s">
        <v>9</v>
      </c>
      <c r="D49" s="30">
        <f t="shared" si="9"/>
        <v>9.4665557676666658</v>
      </c>
      <c r="E49" s="29">
        <v>0</v>
      </c>
      <c r="F49" s="30">
        <v>0</v>
      </c>
      <c r="G49" s="29"/>
      <c r="H49" s="30">
        <f t="shared" si="10"/>
        <v>9.4665557676666658</v>
      </c>
      <c r="I49" s="30">
        <f t="shared" si="11"/>
        <v>9.4665557676666658</v>
      </c>
      <c r="J49" s="29">
        <v>0</v>
      </c>
      <c r="K49" s="30">
        <v>0</v>
      </c>
      <c r="L49" s="29"/>
      <c r="M49" s="30">
        <f t="shared" si="12"/>
        <v>9.4665557676666658</v>
      </c>
      <c r="N49" s="30">
        <f t="shared" si="13"/>
        <v>9.4665557676666658</v>
      </c>
      <c r="O49" s="29">
        <v>0</v>
      </c>
      <c r="P49" s="30">
        <v>0</v>
      </c>
      <c r="Q49" s="29"/>
      <c r="R49" s="30">
        <f t="shared" si="14"/>
        <v>9.4665557676666658</v>
      </c>
      <c r="S49" s="30">
        <f t="shared" si="15"/>
        <v>9.4665557676666658</v>
      </c>
      <c r="T49" s="29">
        <v>0</v>
      </c>
      <c r="U49" s="30">
        <v>0</v>
      </c>
      <c r="V49" s="29"/>
      <c r="W49" s="30">
        <f t="shared" si="16"/>
        <v>9.4665557676666658</v>
      </c>
    </row>
    <row r="50" spans="1:23" s="32" customFormat="1" x14ac:dyDescent="0.3">
      <c r="A50" s="26"/>
      <c r="B50" s="27">
        <f t="shared" si="17"/>
        <v>11</v>
      </c>
      <c r="C50" s="28" t="s">
        <v>10</v>
      </c>
      <c r="D50" s="30">
        <f t="shared" si="9"/>
        <v>1.3791562240265027</v>
      </c>
      <c r="E50" s="29">
        <v>0</v>
      </c>
      <c r="F50" s="30">
        <v>0</v>
      </c>
      <c r="G50" s="29"/>
      <c r="H50" s="30">
        <f t="shared" si="10"/>
        <v>1.3791562240265027</v>
      </c>
      <c r="I50" s="30">
        <f t="shared" si="11"/>
        <v>1.3791562240265027</v>
      </c>
      <c r="J50" s="29">
        <v>0</v>
      </c>
      <c r="K50" s="30">
        <v>0</v>
      </c>
      <c r="L50" s="29"/>
      <c r="M50" s="30">
        <f t="shared" si="12"/>
        <v>1.3791562240265027</v>
      </c>
      <c r="N50" s="30">
        <f t="shared" si="13"/>
        <v>1.3791562240265027</v>
      </c>
      <c r="O50" s="29">
        <v>0</v>
      </c>
      <c r="P50" s="30">
        <v>0</v>
      </c>
      <c r="Q50" s="29"/>
      <c r="R50" s="30">
        <f t="shared" si="14"/>
        <v>1.3791562240265027</v>
      </c>
      <c r="S50" s="30">
        <f t="shared" si="15"/>
        <v>1.3791562240265027</v>
      </c>
      <c r="T50" s="29">
        <v>0</v>
      </c>
      <c r="U50" s="30">
        <v>0</v>
      </c>
      <c r="V50" s="29"/>
      <c r="W50" s="30">
        <f t="shared" si="16"/>
        <v>1.3791562240265027</v>
      </c>
    </row>
    <row r="51" spans="1:23" s="37" customFormat="1" x14ac:dyDescent="0.3">
      <c r="A51" s="26"/>
      <c r="B51" s="27">
        <f t="shared" si="17"/>
        <v>12</v>
      </c>
      <c r="C51" s="28" t="s">
        <v>11</v>
      </c>
      <c r="D51" s="30">
        <f t="shared" si="9"/>
        <v>-0.81303634245032841</v>
      </c>
      <c r="E51" s="29">
        <v>0</v>
      </c>
      <c r="F51" s="30">
        <v>0</v>
      </c>
      <c r="G51" s="29"/>
      <c r="H51" s="30">
        <f t="shared" si="10"/>
        <v>-0.81303634245032841</v>
      </c>
      <c r="I51" s="30">
        <f t="shared" si="11"/>
        <v>-0.81303634245032841</v>
      </c>
      <c r="J51" s="29">
        <v>0</v>
      </c>
      <c r="K51" s="30">
        <v>0</v>
      </c>
      <c r="L51" s="29"/>
      <c r="M51" s="30">
        <f t="shared" si="12"/>
        <v>-0.81303634245032841</v>
      </c>
      <c r="N51" s="30">
        <f t="shared" si="13"/>
        <v>-0.81303634245032841</v>
      </c>
      <c r="O51" s="29">
        <v>0</v>
      </c>
      <c r="P51" s="30">
        <v>0</v>
      </c>
      <c r="Q51" s="29"/>
      <c r="R51" s="30">
        <f t="shared" si="14"/>
        <v>-0.81303634245032841</v>
      </c>
      <c r="S51" s="30">
        <f t="shared" si="15"/>
        <v>-0.81303634245032841</v>
      </c>
      <c r="T51" s="29">
        <v>0</v>
      </c>
      <c r="U51" s="30">
        <v>0</v>
      </c>
      <c r="V51" s="29"/>
      <c r="W51" s="30">
        <f t="shared" si="16"/>
        <v>-0.81303634245032841</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v>
      </c>
      <c r="E53" s="29">
        <v>0</v>
      </c>
      <c r="F53" s="30">
        <v>0</v>
      </c>
      <c r="G53" s="29"/>
      <c r="H53" s="30">
        <f t="shared" si="10"/>
        <v>0</v>
      </c>
      <c r="I53" s="30">
        <f t="shared" si="11"/>
        <v>0</v>
      </c>
      <c r="J53" s="29">
        <v>0</v>
      </c>
      <c r="K53" s="30">
        <v>0</v>
      </c>
      <c r="L53" s="29"/>
      <c r="M53" s="30">
        <f t="shared" si="12"/>
        <v>0</v>
      </c>
      <c r="N53" s="30">
        <f t="shared" si="13"/>
        <v>0</v>
      </c>
      <c r="O53" s="29">
        <v>0</v>
      </c>
      <c r="P53" s="30">
        <v>0</v>
      </c>
      <c r="Q53" s="29"/>
      <c r="R53" s="30">
        <f t="shared" si="14"/>
        <v>0</v>
      </c>
      <c r="S53" s="30">
        <f t="shared" si="15"/>
        <v>0</v>
      </c>
      <c r="T53" s="29">
        <v>0</v>
      </c>
      <c r="U53" s="30">
        <v>0</v>
      </c>
      <c r="V53" s="29"/>
      <c r="W53" s="30">
        <f t="shared" si="16"/>
        <v>0</v>
      </c>
    </row>
    <row r="54" spans="1:23" s="37" customFormat="1" x14ac:dyDescent="0.3">
      <c r="A54" s="26"/>
      <c r="B54" s="27">
        <f t="shared" si="17"/>
        <v>15</v>
      </c>
      <c r="C54" s="28" t="s">
        <v>14</v>
      </c>
      <c r="D54" s="30">
        <f t="shared" si="9"/>
        <v>0</v>
      </c>
      <c r="E54" s="29">
        <v>0</v>
      </c>
      <c r="F54" s="30">
        <v>0</v>
      </c>
      <c r="G54" s="29"/>
      <c r="H54" s="30">
        <f t="shared" si="10"/>
        <v>0</v>
      </c>
      <c r="I54" s="30">
        <f t="shared" si="11"/>
        <v>0</v>
      </c>
      <c r="J54" s="29">
        <v>0</v>
      </c>
      <c r="K54" s="30">
        <v>0</v>
      </c>
      <c r="L54" s="29"/>
      <c r="M54" s="30">
        <f t="shared" si="12"/>
        <v>0</v>
      </c>
      <c r="N54" s="30">
        <f t="shared" si="13"/>
        <v>0</v>
      </c>
      <c r="O54" s="29">
        <v>0</v>
      </c>
      <c r="P54" s="30">
        <v>0</v>
      </c>
      <c r="Q54" s="29"/>
      <c r="R54" s="30">
        <f t="shared" si="14"/>
        <v>0</v>
      </c>
      <c r="S54" s="30">
        <f t="shared" si="15"/>
        <v>0</v>
      </c>
      <c r="T54" s="29">
        <v>0</v>
      </c>
      <c r="U54" s="30">
        <v>0</v>
      </c>
      <c r="V54" s="29"/>
      <c r="W54" s="30">
        <f t="shared" si="16"/>
        <v>0</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1219.1966401013335</v>
      </c>
      <c r="E57" s="36">
        <f>SUM(E40:E56)</f>
        <v>243.08486986301372</v>
      </c>
      <c r="F57" s="36">
        <f>SUM(F40:F56)</f>
        <v>0</v>
      </c>
      <c r="G57" s="36">
        <f>SUM(G40:G56)</f>
        <v>0</v>
      </c>
      <c r="H57" s="36">
        <f>SUM(H40:H56)</f>
        <v>1462.2815099643474</v>
      </c>
      <c r="I57" s="36">
        <f t="shared" ref="I57:W57" si="18">SUM(I40:I56)</f>
        <v>1462.2815099643474</v>
      </c>
      <c r="J57" s="36">
        <f t="shared" si="18"/>
        <v>0</v>
      </c>
      <c r="K57" s="36">
        <f t="shared" si="18"/>
        <v>0</v>
      </c>
      <c r="L57" s="36">
        <f t="shared" si="18"/>
        <v>0</v>
      </c>
      <c r="M57" s="36">
        <f t="shared" si="18"/>
        <v>1462.2815099643474</v>
      </c>
      <c r="N57" s="36">
        <f t="shared" si="18"/>
        <v>1462.2815099643474</v>
      </c>
      <c r="O57" s="36">
        <f t="shared" si="18"/>
        <v>0</v>
      </c>
      <c r="P57" s="36">
        <f t="shared" si="18"/>
        <v>0</v>
      </c>
      <c r="Q57" s="36">
        <f t="shared" si="18"/>
        <v>0</v>
      </c>
      <c r="R57" s="36">
        <f t="shared" si="18"/>
        <v>1462.2815099643474</v>
      </c>
      <c r="S57" s="36">
        <f t="shared" si="18"/>
        <v>1462.2815099643474</v>
      </c>
      <c r="T57" s="36">
        <f t="shared" si="18"/>
        <v>0</v>
      </c>
      <c r="U57" s="36">
        <f t="shared" si="18"/>
        <v>0</v>
      </c>
      <c r="V57" s="36">
        <f t="shared" si="18"/>
        <v>0</v>
      </c>
      <c r="W57" s="36">
        <f t="shared" si="18"/>
        <v>1462.2815099643474</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5"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5"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5"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5" x14ac:dyDescent="0.3">
      <c r="A68" s="46">
        <v>0</v>
      </c>
      <c r="B68" s="41">
        <v>1</v>
      </c>
      <c r="C68" s="42" t="s">
        <v>0</v>
      </c>
      <c r="D68" s="134">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78"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row>
    <row r="69" spans="1:25" x14ac:dyDescent="0.3">
      <c r="A69" s="46">
        <v>3.3399999999999999E-2</v>
      </c>
      <c r="B69" s="41">
        <f>B68+1</f>
        <v>2</v>
      </c>
      <c r="C69" s="42" t="s">
        <v>1</v>
      </c>
      <c r="D69" s="134">
        <v>2.6808549142590428</v>
      </c>
      <c r="E69" s="43">
        <f t="shared" si="19"/>
        <v>2.8928626001079549</v>
      </c>
      <c r="F69" s="43">
        <f t="shared" ref="F69:F84" si="25">IFERROR(IF(D69=0,0,D69/D15*F15),0)</f>
        <v>0</v>
      </c>
      <c r="G69" s="44"/>
      <c r="H69" s="48">
        <f>D69+E69-F69-G69</f>
        <v>5.5737175143669972</v>
      </c>
      <c r="I69" s="45">
        <f t="shared" ref="I69:I78" si="26">H69</f>
        <v>5.5737175143669972</v>
      </c>
      <c r="J69" s="43">
        <f t="shared" ref="J69:J84" si="27">IF((IFERROR(I69/((I15+J15)*90%),0))&lt;70%,MIN((MAX((I15+J15)*90%-I69,0)),(I15+J15/2)*$A69),MAX((J15+I15)*90%-I69,0)/J$86)</f>
        <v>3.3298574394963549</v>
      </c>
      <c r="K69" s="43">
        <f t="shared" ref="K69:K84" si="28">IFERROR(IF(I69=0,0,I69/I15*K15),0)</f>
        <v>0</v>
      </c>
      <c r="L69" s="44"/>
      <c r="M69" s="45">
        <f t="shared" si="20"/>
        <v>8.9035749538633517</v>
      </c>
      <c r="N69" s="43">
        <f t="shared" ref="N69:N84" si="29">M69</f>
        <v>8.9035749538633517</v>
      </c>
      <c r="O69" s="43">
        <f t="shared" si="21"/>
        <v>3.5926368710564547</v>
      </c>
      <c r="P69" s="43">
        <f t="shared" si="22"/>
        <v>0</v>
      </c>
      <c r="Q69" s="44"/>
      <c r="R69" s="43">
        <f t="shared" ref="R69:R84" si="30">N69+O69-P69-Q69</f>
        <v>12.496211824919806</v>
      </c>
      <c r="S69" s="45">
        <f t="shared" ref="S69:S84" si="31">R69</f>
        <v>12.496211824919806</v>
      </c>
      <c r="T69" s="43">
        <f t="shared" si="23"/>
        <v>3.6821216092416544</v>
      </c>
      <c r="U69" s="43">
        <f t="shared" si="24"/>
        <v>0</v>
      </c>
      <c r="V69" s="44"/>
      <c r="W69" s="45">
        <f t="shared" ref="W69:W84" si="32">S69+T69-U69-V69</f>
        <v>16.178333434161459</v>
      </c>
      <c r="Y69" s="46">
        <v>3.3399999999999999E-2</v>
      </c>
    </row>
    <row r="70" spans="1:25" x14ac:dyDescent="0.3">
      <c r="A70" s="46">
        <v>5.28E-2</v>
      </c>
      <c r="B70" s="41">
        <f t="shared" ref="B70:B84" si="33">B69+1</f>
        <v>3</v>
      </c>
      <c r="C70" s="42" t="s">
        <v>2</v>
      </c>
      <c r="D70" s="134">
        <v>0</v>
      </c>
      <c r="E70" s="43">
        <f t="shared" si="19"/>
        <v>0</v>
      </c>
      <c r="F70" s="43">
        <f t="shared" si="25"/>
        <v>0</v>
      </c>
      <c r="G70" s="44"/>
      <c r="H70" s="43">
        <f t="shared" ref="H70:H84" si="34">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row>
    <row r="71" spans="1:25" x14ac:dyDescent="0.3">
      <c r="A71" s="46">
        <v>5.28E-2</v>
      </c>
      <c r="B71" s="41">
        <f t="shared" si="33"/>
        <v>4</v>
      </c>
      <c r="C71" s="42" t="s">
        <v>3</v>
      </c>
      <c r="D71" s="134">
        <v>0.47490209841641717</v>
      </c>
      <c r="E71" s="43">
        <f t="shared" si="19"/>
        <v>0.49992519647333056</v>
      </c>
      <c r="F71" s="43">
        <f t="shared" si="25"/>
        <v>0</v>
      </c>
      <c r="G71" s="44"/>
      <c r="H71" s="43">
        <f t="shared" si="34"/>
        <v>0.97482729488974773</v>
      </c>
      <c r="I71" s="45">
        <f t="shared" si="26"/>
        <v>0.97482729488974773</v>
      </c>
      <c r="J71" s="43">
        <f t="shared" si="27"/>
        <v>1.6836247165181306</v>
      </c>
      <c r="K71" s="43">
        <f t="shared" si="28"/>
        <v>0</v>
      </c>
      <c r="L71" s="44"/>
      <c r="M71" s="45">
        <f t="shared" si="20"/>
        <v>2.6584520114078782</v>
      </c>
      <c r="N71" s="43">
        <f t="shared" si="29"/>
        <v>2.6584520114078782</v>
      </c>
      <c r="O71" s="43">
        <f t="shared" si="21"/>
        <v>2.9074699754357307</v>
      </c>
      <c r="P71" s="43">
        <f t="shared" si="22"/>
        <v>0</v>
      </c>
      <c r="Q71" s="44"/>
      <c r="R71" s="43">
        <f t="shared" si="30"/>
        <v>5.5659219868436089</v>
      </c>
      <c r="S71" s="45">
        <f t="shared" si="31"/>
        <v>5.5659219868436089</v>
      </c>
      <c r="T71" s="43">
        <f t="shared" si="23"/>
        <v>3.0447499754357308</v>
      </c>
      <c r="U71" s="43">
        <f t="shared" si="24"/>
        <v>0</v>
      </c>
      <c r="V71" s="44"/>
      <c r="W71" s="45">
        <f t="shared" si="32"/>
        <v>8.6106719622793406</v>
      </c>
      <c r="Y71" s="46">
        <v>5.28E-2</v>
      </c>
    </row>
    <row r="72" spans="1:25" x14ac:dyDescent="0.3">
      <c r="A72" s="46">
        <v>3.3399999999999999E-2</v>
      </c>
      <c r="B72" s="41">
        <f t="shared" si="33"/>
        <v>5</v>
      </c>
      <c r="C72" s="42" t="s">
        <v>4</v>
      </c>
      <c r="D72" s="134">
        <v>0.2098314843905279</v>
      </c>
      <c r="E72" s="43">
        <f t="shared" si="19"/>
        <v>0.3755954231962107</v>
      </c>
      <c r="F72" s="43">
        <f t="shared" si="25"/>
        <v>0</v>
      </c>
      <c r="G72" s="44"/>
      <c r="H72" s="43">
        <f t="shared" si="34"/>
        <v>0.58542690758673865</v>
      </c>
      <c r="I72" s="45">
        <f t="shared" si="26"/>
        <v>0.58542690758673865</v>
      </c>
      <c r="J72" s="43">
        <f t="shared" si="27"/>
        <v>0.45734106371401073</v>
      </c>
      <c r="K72" s="43">
        <f t="shared" si="28"/>
        <v>0</v>
      </c>
      <c r="L72" s="44"/>
      <c r="M72" s="45">
        <f t="shared" si="20"/>
        <v>1.0427679713007494</v>
      </c>
      <c r="N72" s="43">
        <f t="shared" si="29"/>
        <v>1.0427679713007494</v>
      </c>
      <c r="O72" s="43">
        <f t="shared" si="21"/>
        <v>1.3572464130762105</v>
      </c>
      <c r="P72" s="43">
        <f t="shared" si="22"/>
        <v>0</v>
      </c>
      <c r="Q72" s="44"/>
      <c r="R72" s="43">
        <f t="shared" si="30"/>
        <v>2.4000143843769601</v>
      </c>
      <c r="S72" s="45">
        <f t="shared" si="31"/>
        <v>2.4000143843769601</v>
      </c>
      <c r="T72" s="43">
        <f>IF((IFERROR(S72/((S18+T18)*90%),0))&lt;70%,MIN((MAX((S18+T18)*90%-S72,0)),(S18+T18/2)*$A99),MAX((T18+S18)*90%-S72,0)/T$86)</f>
        <v>2.1838964130762104</v>
      </c>
      <c r="U72" s="43">
        <f t="shared" si="24"/>
        <v>0</v>
      </c>
      <c r="V72" s="44"/>
      <c r="W72" s="45">
        <f t="shared" si="32"/>
        <v>4.5839107974531705</v>
      </c>
      <c r="Y72" s="46">
        <v>3.3399999999999999E-2</v>
      </c>
    </row>
    <row r="73" spans="1:25" x14ac:dyDescent="0.3">
      <c r="A73" s="46">
        <v>5.28E-2</v>
      </c>
      <c r="B73" s="41">
        <f t="shared" si="33"/>
        <v>6</v>
      </c>
      <c r="C73" s="42" t="s">
        <v>5</v>
      </c>
      <c r="D73" s="134">
        <v>8.8939615318797305</v>
      </c>
      <c r="E73" s="43">
        <f t="shared" si="19"/>
        <v>18.776008871252419</v>
      </c>
      <c r="F73" s="43">
        <f>IFERROR(IF(D73=0,0,D73/D19*F19),0)</f>
        <v>0</v>
      </c>
      <c r="G73" s="44"/>
      <c r="H73" s="43">
        <f t="shared" si="34"/>
        <v>27.669970403132147</v>
      </c>
      <c r="I73" s="45">
        <f t="shared" si="26"/>
        <v>27.669970403132147</v>
      </c>
      <c r="J73" s="43">
        <f t="shared" si="27"/>
        <v>22.586205029979617</v>
      </c>
      <c r="K73" s="43">
        <f t="shared" si="28"/>
        <v>0</v>
      </c>
      <c r="L73" s="44"/>
      <c r="M73" s="45">
        <f t="shared" si="20"/>
        <v>50.256175433111764</v>
      </c>
      <c r="N73" s="43">
        <f t="shared" si="29"/>
        <v>50.256175433111764</v>
      </c>
      <c r="O73" s="43">
        <f t="shared" si="21"/>
        <v>33.907813952454021</v>
      </c>
      <c r="P73" s="43">
        <f t="shared" si="22"/>
        <v>0</v>
      </c>
      <c r="Q73" s="44"/>
      <c r="R73" s="43">
        <f t="shared" si="30"/>
        <v>84.163989385565785</v>
      </c>
      <c r="S73" s="45">
        <f t="shared" si="31"/>
        <v>84.163989385565785</v>
      </c>
      <c r="T73" s="43">
        <f t="shared" si="23"/>
        <v>47.275283417254016</v>
      </c>
      <c r="U73" s="43">
        <f t="shared" si="24"/>
        <v>0</v>
      </c>
      <c r="V73" s="44"/>
      <c r="W73" s="45">
        <f t="shared" si="32"/>
        <v>131.4392728028198</v>
      </c>
      <c r="Y73" s="46">
        <v>5.28E-2</v>
      </c>
    </row>
    <row r="74" spans="1:25" x14ac:dyDescent="0.3">
      <c r="A74" s="46">
        <v>0.18</v>
      </c>
      <c r="B74" s="41">
        <f t="shared" si="33"/>
        <v>7</v>
      </c>
      <c r="C74" s="42" t="s">
        <v>6</v>
      </c>
      <c r="D74" s="134">
        <v>0</v>
      </c>
      <c r="E74" s="43">
        <f t="shared" si="19"/>
        <v>0</v>
      </c>
      <c r="F74" s="43">
        <f t="shared" si="25"/>
        <v>0</v>
      </c>
      <c r="G74" s="44"/>
      <c r="H74" s="43">
        <f t="shared" si="34"/>
        <v>0</v>
      </c>
      <c r="I74" s="45">
        <f t="shared" si="26"/>
        <v>0</v>
      </c>
      <c r="J74" s="43">
        <f t="shared" si="27"/>
        <v>0</v>
      </c>
      <c r="K74" s="43">
        <f t="shared" si="28"/>
        <v>0</v>
      </c>
      <c r="L74" s="44"/>
      <c r="M74" s="45">
        <f t="shared" si="20"/>
        <v>0</v>
      </c>
      <c r="N74" s="43">
        <f t="shared" si="29"/>
        <v>0</v>
      </c>
      <c r="O74" s="43">
        <f t="shared" si="21"/>
        <v>0</v>
      </c>
      <c r="P74" s="43">
        <f t="shared" si="22"/>
        <v>0</v>
      </c>
      <c r="Q74" s="44"/>
      <c r="R74" s="43">
        <f t="shared" si="30"/>
        <v>0</v>
      </c>
      <c r="S74" s="45">
        <f t="shared" si="31"/>
        <v>0</v>
      </c>
      <c r="T74" s="43">
        <f t="shared" si="23"/>
        <v>0.03</v>
      </c>
      <c r="U74" s="43">
        <f t="shared" si="24"/>
        <v>0</v>
      </c>
      <c r="V74" s="44"/>
      <c r="W74" s="45">
        <f t="shared" si="32"/>
        <v>0.03</v>
      </c>
      <c r="Y74" s="46">
        <v>0.18</v>
      </c>
    </row>
    <row r="75" spans="1:25" x14ac:dyDescent="0.3">
      <c r="A75" s="46">
        <v>5.28E-2</v>
      </c>
      <c r="B75" s="41">
        <f t="shared" si="33"/>
        <v>8</v>
      </c>
      <c r="C75" s="42" t="s">
        <v>7</v>
      </c>
      <c r="D75" s="134">
        <v>0</v>
      </c>
      <c r="E75" s="43">
        <f t="shared" si="19"/>
        <v>0</v>
      </c>
      <c r="F75" s="43">
        <f t="shared" si="25"/>
        <v>0</v>
      </c>
      <c r="G75" s="44"/>
      <c r="H75" s="43">
        <f t="shared" si="34"/>
        <v>0</v>
      </c>
      <c r="I75" s="45">
        <f t="shared" si="26"/>
        <v>0</v>
      </c>
      <c r="J75" s="43">
        <f t="shared" si="27"/>
        <v>0</v>
      </c>
      <c r="K75" s="43">
        <f t="shared" si="28"/>
        <v>0</v>
      </c>
      <c r="L75" s="44"/>
      <c r="M75" s="45">
        <f t="shared" si="20"/>
        <v>0</v>
      </c>
      <c r="N75" s="43">
        <f t="shared" si="29"/>
        <v>0</v>
      </c>
      <c r="O75" s="43">
        <f t="shared" si="21"/>
        <v>0</v>
      </c>
      <c r="P75" s="43">
        <f t="shared" si="22"/>
        <v>0</v>
      </c>
      <c r="Q75" s="44"/>
      <c r="R75" s="43">
        <f t="shared" si="30"/>
        <v>0</v>
      </c>
      <c r="S75" s="45">
        <f t="shared" si="31"/>
        <v>0</v>
      </c>
      <c r="T75" s="43">
        <f t="shared" si="23"/>
        <v>0</v>
      </c>
      <c r="U75" s="43">
        <f t="shared" si="24"/>
        <v>0</v>
      </c>
      <c r="V75" s="44"/>
      <c r="W75" s="45">
        <f t="shared" si="32"/>
        <v>0</v>
      </c>
      <c r="Y75" s="46">
        <v>5.28E-2</v>
      </c>
    </row>
    <row r="76" spans="1:25" x14ac:dyDescent="0.3">
      <c r="A76" s="46">
        <v>5.28E-2</v>
      </c>
      <c r="B76" s="41">
        <f t="shared" si="33"/>
        <v>9</v>
      </c>
      <c r="C76" s="42" t="s">
        <v>8</v>
      </c>
      <c r="D76" s="134">
        <v>0</v>
      </c>
      <c r="E76" s="43">
        <f t="shared" si="19"/>
        <v>0</v>
      </c>
      <c r="F76" s="43">
        <f t="shared" si="25"/>
        <v>0</v>
      </c>
      <c r="G76" s="44"/>
      <c r="H76" s="43">
        <f t="shared" si="34"/>
        <v>0</v>
      </c>
      <c r="I76" s="45">
        <f t="shared" si="26"/>
        <v>0</v>
      </c>
      <c r="J76" s="43">
        <f t="shared" si="27"/>
        <v>7.7072086080000005E-2</v>
      </c>
      <c r="K76" s="43">
        <f t="shared" si="28"/>
        <v>0</v>
      </c>
      <c r="L76" s="44"/>
      <c r="M76" s="45">
        <f t="shared" si="20"/>
        <v>7.7072086080000005E-2</v>
      </c>
      <c r="N76" s="43">
        <f t="shared" si="29"/>
        <v>7.7072086080000005E-2</v>
      </c>
      <c r="O76" s="43">
        <f t="shared" si="21"/>
        <v>0.15414417216000001</v>
      </c>
      <c r="P76" s="43">
        <f t="shared" si="22"/>
        <v>0</v>
      </c>
      <c r="Q76" s="44"/>
      <c r="R76" s="43">
        <f t="shared" si="30"/>
        <v>0.23121625824000003</v>
      </c>
      <c r="S76" s="45">
        <f t="shared" si="31"/>
        <v>0.23121625824000003</v>
      </c>
      <c r="T76" s="43">
        <f t="shared" si="23"/>
        <v>0.15414417216000001</v>
      </c>
      <c r="U76" s="43">
        <f t="shared" si="24"/>
        <v>0</v>
      </c>
      <c r="V76" s="44"/>
      <c r="W76" s="45">
        <f t="shared" si="32"/>
        <v>0.38536043040000001</v>
      </c>
      <c r="Y76" s="46">
        <v>5.28E-2</v>
      </c>
    </row>
    <row r="77" spans="1:25" x14ac:dyDescent="0.3">
      <c r="A77" s="46">
        <v>9.5000000000000001E-2</v>
      </c>
      <c r="B77" s="41">
        <f t="shared" si="33"/>
        <v>10</v>
      </c>
      <c r="C77" s="42" t="s">
        <v>9</v>
      </c>
      <c r="D77" s="134">
        <v>0</v>
      </c>
      <c r="E77" s="43">
        <f t="shared" si="19"/>
        <v>0.12539473229750001</v>
      </c>
      <c r="F77" s="43">
        <f t="shared" si="25"/>
        <v>0</v>
      </c>
      <c r="G77" s="44"/>
      <c r="H77" s="43">
        <f t="shared" si="34"/>
        <v>0.12539473229750001</v>
      </c>
      <c r="I77" s="45">
        <f t="shared" si="26"/>
        <v>0.12539473229750001</v>
      </c>
      <c r="J77" s="43">
        <f t="shared" si="27"/>
        <v>0.25078946459500001</v>
      </c>
      <c r="K77" s="43">
        <f t="shared" si="28"/>
        <v>0</v>
      </c>
      <c r="L77" s="44"/>
      <c r="M77" s="45">
        <f t="shared" si="20"/>
        <v>0.37618419689250004</v>
      </c>
      <c r="N77" s="43">
        <f t="shared" si="29"/>
        <v>0.37618419689250004</v>
      </c>
      <c r="O77" s="43">
        <f t="shared" si="21"/>
        <v>0.25078946459500001</v>
      </c>
      <c r="P77" s="43">
        <f t="shared" si="22"/>
        <v>0</v>
      </c>
      <c r="Q77" s="44"/>
      <c r="R77" s="43">
        <f t="shared" si="30"/>
        <v>0.62697366148750011</v>
      </c>
      <c r="S77" s="45">
        <f t="shared" si="31"/>
        <v>0.62697366148750011</v>
      </c>
      <c r="T77" s="43">
        <f t="shared" si="23"/>
        <v>0.57505613126166666</v>
      </c>
      <c r="U77" s="43">
        <f t="shared" si="24"/>
        <v>0</v>
      </c>
      <c r="V77" s="44"/>
      <c r="W77" s="45">
        <f t="shared" si="32"/>
        <v>1.2020297927491668</v>
      </c>
      <c r="Y77" s="46">
        <v>9.5000000000000001E-2</v>
      </c>
    </row>
    <row r="78" spans="1:25" x14ac:dyDescent="0.3">
      <c r="A78" s="46">
        <v>6.3299999999999995E-2</v>
      </c>
      <c r="B78" s="41">
        <f t="shared" si="33"/>
        <v>11</v>
      </c>
      <c r="C78" s="42" t="s">
        <v>10</v>
      </c>
      <c r="D78" s="134">
        <v>2.821764448300464E-2</v>
      </c>
      <c r="E78" s="43">
        <f t="shared" si="19"/>
        <v>2.4357720871077626E-2</v>
      </c>
      <c r="F78" s="43">
        <f t="shared" si="25"/>
        <v>0</v>
      </c>
      <c r="G78" s="44"/>
      <c r="H78" s="43">
        <f>D78+E78-F78-G78</f>
        <v>5.2575365354082262E-2</v>
      </c>
      <c r="I78" s="45">
        <f t="shared" si="26"/>
        <v>5.2575365354082262E-2</v>
      </c>
      <c r="J78" s="43">
        <f t="shared" si="27"/>
        <v>3.2091654925977625E-2</v>
      </c>
      <c r="K78" s="43">
        <f t="shared" si="28"/>
        <v>0</v>
      </c>
      <c r="L78" s="44"/>
      <c r="M78" s="45">
        <f t="shared" si="20"/>
        <v>8.4667020280059888E-2</v>
      </c>
      <c r="N78" s="43">
        <f t="shared" si="29"/>
        <v>8.4667020280059888E-2</v>
      </c>
      <c r="O78" s="43">
        <f t="shared" si="21"/>
        <v>6.3563088980877619E-2</v>
      </c>
      <c r="P78" s="43">
        <f t="shared" si="22"/>
        <v>0</v>
      </c>
      <c r="Q78" s="44"/>
      <c r="R78" s="43">
        <f t="shared" si="30"/>
        <v>0.14823010926093749</v>
      </c>
      <c r="S78" s="45">
        <f t="shared" si="31"/>
        <v>0.14823010926093749</v>
      </c>
      <c r="T78" s="43">
        <f t="shared" si="23"/>
        <v>8.7300588980877614E-2</v>
      </c>
      <c r="U78" s="43">
        <f t="shared" si="24"/>
        <v>0</v>
      </c>
      <c r="V78" s="44"/>
      <c r="W78" s="45">
        <f t="shared" si="32"/>
        <v>0.23553069824181511</v>
      </c>
      <c r="Y78" s="46">
        <v>6.3299999999999995E-2</v>
      </c>
    </row>
    <row r="79" spans="1:25" x14ac:dyDescent="0.3">
      <c r="A79" s="46">
        <v>6.3299999999999995E-2</v>
      </c>
      <c r="B79" s="41">
        <f t="shared" si="33"/>
        <v>12</v>
      </c>
      <c r="C79" s="42" t="s">
        <v>11</v>
      </c>
      <c r="D79" s="134">
        <v>7.8205304209196136E-2</v>
      </c>
      <c r="E79" s="43">
        <f>IF((IFERROR(D79/((D25+E25)*90%),0))&lt;70%,MIN((MAX((D25+E25)*90%-D79,0)),(D25+E25/2)*$Y79),MAX((E25+D25)*90%-D79,0)/E$86)</f>
        <v>0.12862584915194419</v>
      </c>
      <c r="F79" s="43">
        <f t="shared" si="25"/>
        <v>0.14081812616159564</v>
      </c>
      <c r="G79" s="49"/>
      <c r="H79" s="43">
        <f>D79+E79-F79-G79</f>
        <v>6.6013027199544688E-2</v>
      </c>
      <c r="I79" s="45">
        <f>H79</f>
        <v>6.6013027199544688E-2</v>
      </c>
      <c r="J79" s="43">
        <f>IF((IFERROR(I79/((I25+J25)*90%),0))&lt;70%,MIN((MAX((I25+J25)*90%-I79,0)),(I25+J25/2)*$A79),MAX((J25+I25)*90%-I79,0)/J$86)</f>
        <v>2.6713989216594205E-2</v>
      </c>
      <c r="K79" s="43">
        <f t="shared" si="28"/>
        <v>-3.0657643204299845</v>
      </c>
      <c r="L79" s="44"/>
      <c r="M79" s="45">
        <f>I79+J79-K79-L79</f>
        <v>3.1584913368461232</v>
      </c>
      <c r="N79" s="43">
        <f t="shared" si="29"/>
        <v>3.1584913368461232</v>
      </c>
      <c r="O79" s="43">
        <f t="shared" si="21"/>
        <v>-0.10685270047710578</v>
      </c>
      <c r="P79" s="43">
        <f t="shared" si="22"/>
        <v>0</v>
      </c>
      <c r="Q79" s="44"/>
      <c r="R79" s="43">
        <f t="shared" si="30"/>
        <v>3.0516386363690176</v>
      </c>
      <c r="S79" s="45">
        <f t="shared" si="31"/>
        <v>3.0516386363690176</v>
      </c>
      <c r="T79" s="43">
        <f t="shared" si="23"/>
        <v>-6.729020047710578E-2</v>
      </c>
      <c r="U79" s="43">
        <f t="shared" si="24"/>
        <v>0</v>
      </c>
      <c r="V79" s="44"/>
      <c r="W79" s="45">
        <f t="shared" si="32"/>
        <v>2.9843484358919117</v>
      </c>
      <c r="Y79" s="46">
        <v>6.3299999999999995E-2</v>
      </c>
    </row>
    <row r="80" spans="1:25" x14ac:dyDescent="0.3">
      <c r="A80" s="46">
        <v>6.3299999999999995E-2</v>
      </c>
      <c r="B80" s="41">
        <f t="shared" si="33"/>
        <v>13</v>
      </c>
      <c r="C80" s="28" t="s">
        <v>12</v>
      </c>
      <c r="D80" s="134">
        <v>0</v>
      </c>
      <c r="E80" s="43">
        <f t="shared" si="19"/>
        <v>0</v>
      </c>
      <c r="F80" s="43">
        <f t="shared" si="25"/>
        <v>0</v>
      </c>
      <c r="G80" s="49"/>
      <c r="H80" s="43">
        <f t="shared" si="34"/>
        <v>0</v>
      </c>
      <c r="I80" s="45">
        <f t="shared" ref="I80:I84" si="35">H80</f>
        <v>0</v>
      </c>
      <c r="J80" s="43">
        <f t="shared" si="27"/>
        <v>0</v>
      </c>
      <c r="K80" s="43">
        <f t="shared" si="28"/>
        <v>0</v>
      </c>
      <c r="L80" s="44"/>
      <c r="M80" s="45">
        <f t="shared" ref="M80:M84" si="36">I80+J80-K80-L80</f>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row>
    <row r="81" spans="1:33" x14ac:dyDescent="0.3">
      <c r="A81" s="46">
        <v>0.15</v>
      </c>
      <c r="B81" s="41">
        <f t="shared" si="33"/>
        <v>14</v>
      </c>
      <c r="C81" s="28" t="s">
        <v>13</v>
      </c>
      <c r="D81" s="134">
        <v>0</v>
      </c>
      <c r="E81" s="43">
        <f>IF((IFERROR(D81/((D27+E27)*100%),0))&lt;70%,MIN((MAX((D27+E27)*100%-D81,0)),(D27+E27/2)*$Y81),MAX((E27+D27)*100%-D81,0)/E$86)</f>
        <v>0</v>
      </c>
      <c r="F81" s="43">
        <f t="shared" si="25"/>
        <v>0</v>
      </c>
      <c r="G81" s="49"/>
      <c r="H81" s="43">
        <f t="shared" si="34"/>
        <v>0</v>
      </c>
      <c r="I81" s="45">
        <f t="shared" si="35"/>
        <v>0</v>
      </c>
      <c r="J81" s="43">
        <f>IF((IFERROR(I81/((I27+J27)*100%),0))&lt;70%,MIN((MAX((I27+J27)*100%-I81,0)),(I27+J27/2)*$A81),MAX((J27+I27)*100%-I81,0)/J$86)</f>
        <v>0</v>
      </c>
      <c r="K81" s="43">
        <f t="shared" si="28"/>
        <v>0</v>
      </c>
      <c r="L81" s="44"/>
      <c r="M81" s="45">
        <f t="shared" si="36"/>
        <v>0</v>
      </c>
      <c r="N81" s="43">
        <f t="shared" si="29"/>
        <v>0</v>
      </c>
      <c r="O81" s="43">
        <f>IF((IFERROR(N81/((N27+O27)*100%),0))&lt;70%,MIN((MAX((N27+O27)*100%-N81,0)),(N27+O27/2)*$A108),MAX((O27+N27)*100%-N81,0)/O$86)</f>
        <v>0</v>
      </c>
      <c r="P81" s="43">
        <f t="shared" si="22"/>
        <v>0</v>
      </c>
      <c r="Q81" s="44"/>
      <c r="R81" s="43">
        <f t="shared" si="30"/>
        <v>0</v>
      </c>
      <c r="S81" s="45">
        <f t="shared" si="31"/>
        <v>0</v>
      </c>
      <c r="T81" s="43">
        <f>IF((IFERROR(S81/((S27+T27)*100%),0))&lt;70%,MIN((MAX((S27+T27)*100%-S81,0)),(S27+T27/2)*$A108),MAX((T27+S27)*100%-S81,0)/T$86)</f>
        <v>0</v>
      </c>
      <c r="U81" s="43">
        <f t="shared" si="24"/>
        <v>0</v>
      </c>
      <c r="V81" s="44"/>
      <c r="W81" s="45">
        <f t="shared" si="32"/>
        <v>0</v>
      </c>
      <c r="Y81" s="46">
        <v>0.15</v>
      </c>
    </row>
    <row r="82" spans="1:33" x14ac:dyDescent="0.3">
      <c r="A82" s="46">
        <v>0.3</v>
      </c>
      <c r="B82" s="41">
        <f t="shared" si="33"/>
        <v>15</v>
      </c>
      <c r="C82" s="28" t="s">
        <v>14</v>
      </c>
      <c r="D82" s="134">
        <v>0</v>
      </c>
      <c r="E82" s="43">
        <f>IF((IFERROR(D82/((D28+E28)*100%),0))&lt;70%,MIN((MAX((D28+E28)*100%-D82,0)),(D28+E28/2)*$Y82),MAX((E28+D28)*100%-D82,0)/E$86)</f>
        <v>0</v>
      </c>
      <c r="F82" s="43">
        <f t="shared" si="25"/>
        <v>0</v>
      </c>
      <c r="G82" s="49"/>
      <c r="H82" s="43">
        <f t="shared" si="34"/>
        <v>0</v>
      </c>
      <c r="I82" s="45">
        <f t="shared" si="35"/>
        <v>0</v>
      </c>
      <c r="J82" s="43">
        <f>IF((IFERROR(I82/((I28+J28)*100%),0))&lt;70%,MIN((MAX((I28+J28)*100%-I82,0)),(I28+J28/2)*$A82),MAX((J28+I28)*100%-I82,0)/J$86)</f>
        <v>0</v>
      </c>
      <c r="K82" s="43">
        <f t="shared" si="28"/>
        <v>0</v>
      </c>
      <c r="L82" s="44"/>
      <c r="M82" s="45">
        <f t="shared" si="36"/>
        <v>0</v>
      </c>
      <c r="N82" s="43">
        <f t="shared" si="29"/>
        <v>0</v>
      </c>
      <c r="O82" s="43">
        <f>IF((IFERROR(N82/((N28+O28)*100%),0))&lt;70%,MIN((MAX((N28+O28)*100%-N82,0)),(N28+O28/2)*$A109),MAX((O28+N28)*100%-N82,0)/O$86)</f>
        <v>0</v>
      </c>
      <c r="P82" s="43">
        <f t="shared" si="22"/>
        <v>0</v>
      </c>
      <c r="Q82" s="44"/>
      <c r="R82" s="43">
        <f t="shared" si="30"/>
        <v>0</v>
      </c>
      <c r="S82" s="45">
        <f t="shared" si="31"/>
        <v>0</v>
      </c>
      <c r="T82" s="43">
        <f>IF((IFERROR(S82/((S28+T28)*100%),0))&lt;70%,MIN((MAX((S28+T28)*100%-S82,0)),(S28+T28/2)*$A109),MAX((T28+S28)*100%-S82,0)/T$86)</f>
        <v>0</v>
      </c>
      <c r="U82" s="43">
        <f t="shared" si="24"/>
        <v>0</v>
      </c>
      <c r="V82" s="44"/>
      <c r="W82" s="45">
        <f t="shared" si="32"/>
        <v>0</v>
      </c>
      <c r="Y82" s="46">
        <v>0.3</v>
      </c>
    </row>
    <row r="83" spans="1:33" x14ac:dyDescent="0.3">
      <c r="A83" s="46">
        <v>0.3</v>
      </c>
      <c r="B83" s="41">
        <f t="shared" si="33"/>
        <v>16</v>
      </c>
      <c r="C83" s="28" t="s">
        <v>15</v>
      </c>
      <c r="D83" s="134">
        <v>0</v>
      </c>
      <c r="E83" s="43">
        <f>IF((IFERROR(D83/((D29+E29)*100%),0))&lt;70%,MIN((MAX((D29+E29)*100%-D83,0)),(D29+E29/2)*$Y83),MAX((E29+D29)*100%-D83,0)/E$86)</f>
        <v>0</v>
      </c>
      <c r="F83" s="43">
        <f t="shared" si="25"/>
        <v>0</v>
      </c>
      <c r="G83" s="44"/>
      <c r="H83" s="43">
        <f t="shared" si="34"/>
        <v>0</v>
      </c>
      <c r="I83" s="45">
        <f t="shared" si="35"/>
        <v>0</v>
      </c>
      <c r="J83" s="43">
        <f>IF((IFERROR(I83/((I29+J29)*100%),0))&lt;70%,MIN((MAX((I29+J29)*100%-I83,0)),(I29+J29/2)*$A83),MAX((J29+I29)*100%-I83,0)/J$86)</f>
        <v>0</v>
      </c>
      <c r="K83" s="43">
        <f t="shared" si="28"/>
        <v>0</v>
      </c>
      <c r="L83" s="44"/>
      <c r="M83" s="45">
        <f t="shared" si="36"/>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row>
    <row r="84" spans="1:33" x14ac:dyDescent="0.3">
      <c r="A84" s="46">
        <v>3.3399999999999999E-2</v>
      </c>
      <c r="B84" s="41">
        <f t="shared" si="33"/>
        <v>17</v>
      </c>
      <c r="C84" s="28" t="s">
        <v>16</v>
      </c>
      <c r="D84" s="134">
        <v>0</v>
      </c>
      <c r="E84" s="43">
        <f t="shared" si="19"/>
        <v>0</v>
      </c>
      <c r="F84" s="43">
        <f t="shared" si="25"/>
        <v>0</v>
      </c>
      <c r="G84" s="44"/>
      <c r="H84" s="43">
        <f t="shared" si="34"/>
        <v>0</v>
      </c>
      <c r="I84" s="45">
        <f t="shared" si="35"/>
        <v>0</v>
      </c>
      <c r="J84" s="43">
        <f t="shared" si="27"/>
        <v>0</v>
      </c>
      <c r="K84" s="43">
        <f t="shared" si="28"/>
        <v>0</v>
      </c>
      <c r="L84" s="44"/>
      <c r="M84" s="45">
        <f t="shared" si="36"/>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row>
    <row r="85" spans="1:33" ht="16" x14ac:dyDescent="0.3">
      <c r="A85" s="85"/>
      <c r="B85" s="34"/>
      <c r="C85" s="35" t="s">
        <v>17</v>
      </c>
      <c r="D85" s="36">
        <f>SUM(D68:D84)</f>
        <v>12.36597297763792</v>
      </c>
      <c r="E85" s="36">
        <f>SUM(E68:E84)</f>
        <v>22.822770393350439</v>
      </c>
      <c r="F85" s="36">
        <f t="shared" ref="F85:W85" si="37">SUM(F68:F84)</f>
        <v>0.14081812616159564</v>
      </c>
      <c r="G85" s="36">
        <f t="shared" si="37"/>
        <v>0</v>
      </c>
      <c r="H85" s="36">
        <f t="shared" si="37"/>
        <v>35.047925244826757</v>
      </c>
      <c r="I85" s="36">
        <f t="shared" si="37"/>
        <v>35.047925244826757</v>
      </c>
      <c r="J85" s="36">
        <f t="shared" si="37"/>
        <v>28.443695444525687</v>
      </c>
      <c r="K85" s="36">
        <f t="shared" si="37"/>
        <v>-3.0657643204299845</v>
      </c>
      <c r="L85" s="36">
        <f t="shared" si="37"/>
        <v>0</v>
      </c>
      <c r="M85" s="36">
        <f t="shared" si="37"/>
        <v>66.557385009782422</v>
      </c>
      <c r="N85" s="36">
        <f t="shared" si="37"/>
        <v>66.557385009782422</v>
      </c>
      <c r="O85" s="36">
        <f t="shared" si="37"/>
        <v>42.126811237281196</v>
      </c>
      <c r="P85" s="36">
        <f t="shared" si="37"/>
        <v>0</v>
      </c>
      <c r="Q85" s="36">
        <f t="shared" si="37"/>
        <v>0</v>
      </c>
      <c r="R85" s="36">
        <f t="shared" si="37"/>
        <v>108.68419624706361</v>
      </c>
      <c r="S85" s="36">
        <f t="shared" si="37"/>
        <v>108.68419624706361</v>
      </c>
      <c r="T85" s="36">
        <f t="shared" si="37"/>
        <v>56.965262106933061</v>
      </c>
      <c r="U85" s="36">
        <f t="shared" si="37"/>
        <v>0</v>
      </c>
      <c r="V85" s="36">
        <f t="shared" si="37"/>
        <v>0</v>
      </c>
      <c r="W85" s="36">
        <f t="shared" si="37"/>
        <v>165.64945835399664</v>
      </c>
    </row>
    <row r="86" spans="1:33" ht="16" x14ac:dyDescent="0.3">
      <c r="A86" s="85"/>
      <c r="B86" s="38"/>
      <c r="C86" s="51" t="s">
        <v>87</v>
      </c>
      <c r="D86" s="52"/>
      <c r="E86" s="86">
        <v>8.2909589041095906</v>
      </c>
      <c r="F86" s="87">
        <f>E85-F85</f>
        <v>22.681952267188844</v>
      </c>
      <c r="G86" s="87"/>
      <c r="H86" s="87"/>
      <c r="I86" s="88"/>
      <c r="J86" s="86">
        <v>7.2909589041095906</v>
      </c>
      <c r="K86" s="88"/>
      <c r="L86" s="88"/>
      <c r="M86" s="88"/>
      <c r="N86" s="87"/>
      <c r="O86" s="89">
        <v>6.2909589041095906</v>
      </c>
      <c r="P86" s="87"/>
      <c r="Q86" s="87"/>
      <c r="R86" s="87"/>
      <c r="S86" s="88"/>
      <c r="T86" s="86">
        <v>5.2909589041095906</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8">W68</f>
        <v>0</v>
      </c>
      <c r="E95" s="43">
        <f t="shared" ref="E95:E111" si="39">IF((IFERROR(D95/((D40+E40)*90%),0))&lt;70%,MIN((MAX((D40+E40)*90%-D95,0)),(D40+E40/2)*$A95),MAX((E40+D40)*90%-D95,0)/E$113)</f>
        <v>0</v>
      </c>
      <c r="F95" s="43">
        <f t="shared" ref="F95:F111" si="40">IFERROR(IF(D95=0,0,D95/D40*F40),0)</f>
        <v>0</v>
      </c>
      <c r="G95" s="44"/>
      <c r="H95" s="45">
        <f>D95+E95-F95-G95</f>
        <v>0</v>
      </c>
      <c r="I95" s="30">
        <f>H95</f>
        <v>0</v>
      </c>
      <c r="J95" s="43">
        <f t="shared" ref="J95:J107" si="41">IF((IFERROR(I95/((I40+J40)*90%),0))&lt;70%,MIN((MAX((I40+J40)*90%-I95,0)),(I40+J40/2)*$A95),MAX((J40+I40)*90%-I95,0)/J$113)</f>
        <v>0</v>
      </c>
      <c r="K95" s="43">
        <f t="shared" ref="K95:K111" si="42">IFERROR(IF(I95=0,0,I95/I40*K40),0)</f>
        <v>0</v>
      </c>
      <c r="L95" s="29"/>
      <c r="M95" s="30">
        <f>I95+J95-K95-L95</f>
        <v>0</v>
      </c>
      <c r="N95" s="30">
        <f>M95</f>
        <v>0</v>
      </c>
      <c r="O95" s="43">
        <f t="shared" ref="O95:O107" si="43">IF((IFERROR(N95/((N40+O40)*90%),0))&lt;70%,MIN((MAX((N40+O40)*90%-N95,0)),(N40+O40/2)*$A95),MAX((O40+N40)*90%-N95,0)/O$113)</f>
        <v>0</v>
      </c>
      <c r="P95" s="43">
        <f t="shared" ref="P95:P111" si="44">IFERROR(IF(N95=0,0,N95/N40*P40),0)</f>
        <v>0</v>
      </c>
      <c r="Q95" s="29"/>
      <c r="R95" s="30">
        <f>N95+O95-P95-Q95</f>
        <v>0</v>
      </c>
      <c r="S95" s="30">
        <f>R95</f>
        <v>0</v>
      </c>
      <c r="T95" s="43">
        <f t="shared" ref="T95:T107" si="45">IF((IFERROR(S95/((S40+T40)*90%),0))&lt;70%,MIN((MAX((S40+T40)*90%-S95,0)),(S40+T40/2)*$A95),MAX((T40+S40)*90%-S95,0)/T$113)</f>
        <v>0</v>
      </c>
      <c r="U95" s="43">
        <f t="shared" ref="U95:U111" si="46">IFERROR(IF(S95=0,0,S95/S40*U40),0)</f>
        <v>0</v>
      </c>
      <c r="V95" s="29"/>
      <c r="W95" s="30">
        <f>S95+T95-U95-V95</f>
        <v>0</v>
      </c>
    </row>
    <row r="96" spans="1:33" x14ac:dyDescent="0.3">
      <c r="A96" s="46">
        <f t="shared" ref="A96:A111" si="47">A69</f>
        <v>3.3399999999999999E-2</v>
      </c>
      <c r="B96" s="41">
        <f>B95+1</f>
        <v>2</v>
      </c>
      <c r="C96" s="42" t="s">
        <v>1</v>
      </c>
      <c r="D96" s="45">
        <f t="shared" si="38"/>
        <v>16.178333434161459</v>
      </c>
      <c r="E96" s="43">
        <f t="shared" si="39"/>
        <v>3.8430823474268543</v>
      </c>
      <c r="F96" s="43">
        <f t="shared" si="40"/>
        <v>0</v>
      </c>
      <c r="G96" s="44"/>
      <c r="H96" s="45">
        <f t="shared" ref="H96:H111" si="48">D96+E96-F96-G96</f>
        <v>20.021415781588313</v>
      </c>
      <c r="I96" s="30">
        <f t="shared" ref="I96:I111" si="49">H96</f>
        <v>20.021415781588313</v>
      </c>
      <c r="J96" s="43">
        <f t="shared" si="41"/>
        <v>3.9563083474268543</v>
      </c>
      <c r="K96" s="43">
        <f t="shared" si="42"/>
        <v>0</v>
      </c>
      <c r="L96" s="29"/>
      <c r="M96" s="30">
        <f t="shared" ref="M96:M111" si="50">I96+J96-K96-L96</f>
        <v>23.977724129015169</v>
      </c>
      <c r="N96" s="30">
        <f t="shared" ref="N96:N111" si="51">M96</f>
        <v>23.977724129015169</v>
      </c>
      <c r="O96" s="43">
        <f t="shared" si="43"/>
        <v>3.9563083474268543</v>
      </c>
      <c r="P96" s="43">
        <f t="shared" si="44"/>
        <v>0</v>
      </c>
      <c r="Q96" s="29"/>
      <c r="R96" s="30">
        <f t="shared" ref="R96:R111" si="52">N96+O96-P96-Q96</f>
        <v>27.934032476442024</v>
      </c>
      <c r="S96" s="30">
        <f t="shared" ref="S96:S111" si="53">R96</f>
        <v>27.934032476442024</v>
      </c>
      <c r="T96" s="43">
        <f t="shared" si="45"/>
        <v>3.9563083474268543</v>
      </c>
      <c r="U96" s="43">
        <f t="shared" si="46"/>
        <v>0</v>
      </c>
      <c r="V96" s="29"/>
      <c r="W96" s="30">
        <f t="shared" ref="W96:W111" si="54">S96+T96-U96-V96</f>
        <v>31.890340823868879</v>
      </c>
    </row>
    <row r="97" spans="1:23" x14ac:dyDescent="0.3">
      <c r="A97" s="46">
        <f t="shared" si="47"/>
        <v>5.28E-2</v>
      </c>
      <c r="B97" s="41">
        <f t="shared" ref="B97:B111" si="55">B96+1</f>
        <v>3</v>
      </c>
      <c r="C97" s="42" t="s">
        <v>2</v>
      </c>
      <c r="D97" s="45">
        <f t="shared" si="38"/>
        <v>0</v>
      </c>
      <c r="E97" s="43">
        <f t="shared" si="39"/>
        <v>0</v>
      </c>
      <c r="F97" s="43">
        <f t="shared" si="40"/>
        <v>0</v>
      </c>
      <c r="G97" s="44"/>
      <c r="H97" s="45">
        <f t="shared" si="48"/>
        <v>0</v>
      </c>
      <c r="I97" s="30">
        <f t="shared" si="49"/>
        <v>0</v>
      </c>
      <c r="J97" s="43">
        <f t="shared" si="41"/>
        <v>0</v>
      </c>
      <c r="K97" s="43">
        <f t="shared" si="42"/>
        <v>0</v>
      </c>
      <c r="L97" s="29"/>
      <c r="M97" s="30">
        <f t="shared" si="50"/>
        <v>0</v>
      </c>
      <c r="N97" s="30">
        <f t="shared" si="51"/>
        <v>0</v>
      </c>
      <c r="O97" s="43">
        <f t="shared" si="43"/>
        <v>0</v>
      </c>
      <c r="P97" s="43">
        <f t="shared" si="44"/>
        <v>0</v>
      </c>
      <c r="Q97" s="29"/>
      <c r="R97" s="30">
        <f t="shared" si="52"/>
        <v>0</v>
      </c>
      <c r="S97" s="30">
        <f t="shared" si="53"/>
        <v>0</v>
      </c>
      <c r="T97" s="43">
        <f t="shared" si="45"/>
        <v>0</v>
      </c>
      <c r="U97" s="43">
        <f t="shared" si="46"/>
        <v>0</v>
      </c>
      <c r="V97" s="29"/>
      <c r="W97" s="30">
        <f t="shared" si="54"/>
        <v>0</v>
      </c>
    </row>
    <row r="98" spans="1:23" x14ac:dyDescent="0.3">
      <c r="A98" s="46">
        <f t="shared" si="47"/>
        <v>5.28E-2</v>
      </c>
      <c r="B98" s="41">
        <f t="shared" si="55"/>
        <v>4</v>
      </c>
      <c r="C98" s="42" t="s">
        <v>3</v>
      </c>
      <c r="D98" s="45">
        <f t="shared" si="38"/>
        <v>8.6106719622793406</v>
      </c>
      <c r="E98" s="43">
        <f t="shared" si="39"/>
        <v>3.0447499754357308</v>
      </c>
      <c r="F98" s="43">
        <f t="shared" si="40"/>
        <v>0</v>
      </c>
      <c r="G98" s="44"/>
      <c r="H98" s="45">
        <f t="shared" si="48"/>
        <v>11.655421937715072</v>
      </c>
      <c r="I98" s="30">
        <f t="shared" si="49"/>
        <v>11.655421937715072</v>
      </c>
      <c r="J98" s="43">
        <f t="shared" si="41"/>
        <v>3.0447499754357308</v>
      </c>
      <c r="K98" s="43">
        <f t="shared" si="42"/>
        <v>0</v>
      </c>
      <c r="L98" s="29"/>
      <c r="M98" s="30">
        <f t="shared" si="50"/>
        <v>14.700171913150804</v>
      </c>
      <c r="N98" s="30">
        <f t="shared" si="51"/>
        <v>14.700171913150804</v>
      </c>
      <c r="O98" s="43">
        <f t="shared" si="43"/>
        <v>3.0447499754357308</v>
      </c>
      <c r="P98" s="43">
        <f t="shared" si="44"/>
        <v>0</v>
      </c>
      <c r="Q98" s="29"/>
      <c r="R98" s="30">
        <f t="shared" si="52"/>
        <v>17.744921888586536</v>
      </c>
      <c r="S98" s="30">
        <f t="shared" si="53"/>
        <v>17.744921888586536</v>
      </c>
      <c r="T98" s="43">
        <f t="shared" si="45"/>
        <v>3.0447499754357308</v>
      </c>
      <c r="U98" s="43">
        <f t="shared" si="46"/>
        <v>0</v>
      </c>
      <c r="V98" s="29"/>
      <c r="W98" s="30">
        <f t="shared" si="54"/>
        <v>20.789671864022267</v>
      </c>
    </row>
    <row r="99" spans="1:23" x14ac:dyDescent="0.3">
      <c r="A99" s="46">
        <f t="shared" si="47"/>
        <v>3.3399999999999999E-2</v>
      </c>
      <c r="B99" s="41">
        <f t="shared" si="55"/>
        <v>5</v>
      </c>
      <c r="C99" s="42" t="s">
        <v>4</v>
      </c>
      <c r="D99" s="45">
        <f t="shared" si="38"/>
        <v>4.5839107974531705</v>
      </c>
      <c r="E99" s="43">
        <f t="shared" si="39"/>
        <v>2.1838964130762104</v>
      </c>
      <c r="F99" s="43">
        <f t="shared" si="40"/>
        <v>0</v>
      </c>
      <c r="G99" s="44"/>
      <c r="H99" s="45">
        <f t="shared" si="48"/>
        <v>6.7678072105293809</v>
      </c>
      <c r="I99" s="30">
        <f t="shared" si="49"/>
        <v>6.7678072105293809</v>
      </c>
      <c r="J99" s="43">
        <f t="shared" si="41"/>
        <v>2.1838964130762104</v>
      </c>
      <c r="K99" s="43">
        <f t="shared" si="42"/>
        <v>0</v>
      </c>
      <c r="L99" s="29"/>
      <c r="M99" s="30">
        <f t="shared" si="50"/>
        <v>8.9517036236055922</v>
      </c>
      <c r="N99" s="30">
        <f t="shared" si="51"/>
        <v>8.9517036236055922</v>
      </c>
      <c r="O99" s="43">
        <f t="shared" si="43"/>
        <v>2.1838964130762104</v>
      </c>
      <c r="P99" s="43">
        <f t="shared" si="44"/>
        <v>0</v>
      </c>
      <c r="Q99" s="29"/>
      <c r="R99" s="30">
        <f t="shared" si="52"/>
        <v>11.135600036681803</v>
      </c>
      <c r="S99" s="30">
        <f t="shared" si="53"/>
        <v>11.135600036681803</v>
      </c>
      <c r="T99" s="43">
        <f t="shared" si="45"/>
        <v>2.1838964130762104</v>
      </c>
      <c r="U99" s="43">
        <f t="shared" si="46"/>
        <v>0</v>
      </c>
      <c r="V99" s="29"/>
      <c r="W99" s="30">
        <f t="shared" si="54"/>
        <v>13.319496449758013</v>
      </c>
    </row>
    <row r="100" spans="1:23" x14ac:dyDescent="0.3">
      <c r="A100" s="46">
        <f t="shared" si="47"/>
        <v>5.28E-2</v>
      </c>
      <c r="B100" s="41">
        <f t="shared" si="55"/>
        <v>6</v>
      </c>
      <c r="C100" s="42" t="s">
        <v>5</v>
      </c>
      <c r="D100" s="45">
        <f t="shared" si="38"/>
        <v>131.4392728028198</v>
      </c>
      <c r="E100" s="43">
        <f t="shared" si="39"/>
        <v>56.823593446437592</v>
      </c>
      <c r="F100" s="43">
        <f t="shared" si="40"/>
        <v>0</v>
      </c>
      <c r="G100" s="44"/>
      <c r="H100" s="45">
        <f t="shared" si="48"/>
        <v>188.2628662492574</v>
      </c>
      <c r="I100" s="30">
        <f t="shared" si="49"/>
        <v>188.2628662492574</v>
      </c>
      <c r="J100" s="43">
        <f t="shared" si="41"/>
        <v>63.062042010821152</v>
      </c>
      <c r="K100" s="43">
        <f t="shared" si="42"/>
        <v>0</v>
      </c>
      <c r="L100" s="29"/>
      <c r="M100" s="30">
        <f t="shared" si="50"/>
        <v>251.32490826007856</v>
      </c>
      <c r="N100" s="30">
        <f t="shared" si="51"/>
        <v>251.32490826007856</v>
      </c>
      <c r="O100" s="43">
        <f t="shared" si="43"/>
        <v>63.062042010821152</v>
      </c>
      <c r="P100" s="43">
        <f t="shared" si="44"/>
        <v>0</v>
      </c>
      <c r="Q100" s="29"/>
      <c r="R100" s="30">
        <f t="shared" si="52"/>
        <v>314.38695027089972</v>
      </c>
      <c r="S100" s="30">
        <f t="shared" si="53"/>
        <v>314.38695027089972</v>
      </c>
      <c r="T100" s="43">
        <f t="shared" si="45"/>
        <v>63.062042010821152</v>
      </c>
      <c r="U100" s="43">
        <f t="shared" si="46"/>
        <v>0</v>
      </c>
      <c r="V100" s="29"/>
      <c r="W100" s="30">
        <f t="shared" si="54"/>
        <v>377.44899228172085</v>
      </c>
    </row>
    <row r="101" spans="1:23" x14ac:dyDescent="0.3">
      <c r="A101" s="46">
        <f t="shared" si="47"/>
        <v>0.18</v>
      </c>
      <c r="B101" s="41">
        <f t="shared" si="55"/>
        <v>7</v>
      </c>
      <c r="C101" s="42" t="s">
        <v>6</v>
      </c>
      <c r="D101" s="45">
        <f t="shared" si="38"/>
        <v>0.03</v>
      </c>
      <c r="E101" s="43">
        <f t="shared" si="39"/>
        <v>0.06</v>
      </c>
      <c r="F101" s="43">
        <f t="shared" si="40"/>
        <v>0</v>
      </c>
      <c r="G101" s="44"/>
      <c r="H101" s="45">
        <f t="shared" si="48"/>
        <v>0.09</v>
      </c>
      <c r="I101" s="30">
        <f t="shared" si="49"/>
        <v>0.09</v>
      </c>
      <c r="J101" s="43">
        <f t="shared" si="41"/>
        <v>0.06</v>
      </c>
      <c r="K101" s="43">
        <f t="shared" si="42"/>
        <v>0</v>
      </c>
      <c r="L101" s="29"/>
      <c r="M101" s="30">
        <f t="shared" si="50"/>
        <v>0.15</v>
      </c>
      <c r="N101" s="30">
        <f t="shared" si="51"/>
        <v>0.15</v>
      </c>
      <c r="O101" s="43">
        <f t="shared" si="43"/>
        <v>0.06</v>
      </c>
      <c r="P101" s="43">
        <f t="shared" si="44"/>
        <v>0</v>
      </c>
      <c r="Q101" s="29"/>
      <c r="R101" s="30">
        <f t="shared" si="52"/>
        <v>0.21</v>
      </c>
      <c r="S101" s="30">
        <f t="shared" si="53"/>
        <v>0.21</v>
      </c>
      <c r="T101" s="43">
        <f t="shared" si="45"/>
        <v>6.9715619694397199E-2</v>
      </c>
      <c r="U101" s="43">
        <f t="shared" si="46"/>
        <v>0</v>
      </c>
      <c r="V101" s="29"/>
      <c r="W101" s="30">
        <f t="shared" si="54"/>
        <v>0.27971561969439718</v>
      </c>
    </row>
    <row r="102" spans="1:23" x14ac:dyDescent="0.3">
      <c r="A102" s="46">
        <f t="shared" si="47"/>
        <v>5.28E-2</v>
      </c>
      <c r="B102" s="41">
        <f t="shared" si="55"/>
        <v>8</v>
      </c>
      <c r="C102" s="42" t="s">
        <v>7</v>
      </c>
      <c r="D102" s="45">
        <f t="shared" si="38"/>
        <v>0</v>
      </c>
      <c r="E102" s="43">
        <f t="shared" si="39"/>
        <v>0</v>
      </c>
      <c r="F102" s="43">
        <f t="shared" si="40"/>
        <v>0</v>
      </c>
      <c r="G102" s="44"/>
      <c r="H102" s="45">
        <f t="shared" si="48"/>
        <v>0</v>
      </c>
      <c r="I102" s="30">
        <f t="shared" si="49"/>
        <v>0</v>
      </c>
      <c r="J102" s="43">
        <f t="shared" si="41"/>
        <v>0</v>
      </c>
      <c r="K102" s="43">
        <f t="shared" si="42"/>
        <v>0</v>
      </c>
      <c r="L102" s="29"/>
      <c r="M102" s="30">
        <f t="shared" si="50"/>
        <v>0</v>
      </c>
      <c r="N102" s="30">
        <f t="shared" si="51"/>
        <v>0</v>
      </c>
      <c r="O102" s="43">
        <f t="shared" si="43"/>
        <v>0</v>
      </c>
      <c r="P102" s="43">
        <f t="shared" si="44"/>
        <v>0</v>
      </c>
      <c r="Q102" s="29"/>
      <c r="R102" s="30">
        <f t="shared" si="52"/>
        <v>0</v>
      </c>
      <c r="S102" s="30">
        <f t="shared" si="53"/>
        <v>0</v>
      </c>
      <c r="T102" s="43">
        <f t="shared" si="45"/>
        <v>0</v>
      </c>
      <c r="U102" s="43">
        <f t="shared" si="46"/>
        <v>0</v>
      </c>
      <c r="V102" s="29"/>
      <c r="W102" s="30">
        <f t="shared" si="54"/>
        <v>0</v>
      </c>
    </row>
    <row r="103" spans="1:23" x14ac:dyDescent="0.3">
      <c r="A103" s="46">
        <f t="shared" si="47"/>
        <v>5.28E-2</v>
      </c>
      <c r="B103" s="41">
        <f t="shared" si="55"/>
        <v>9</v>
      </c>
      <c r="C103" s="42" t="s">
        <v>8</v>
      </c>
      <c r="D103" s="45">
        <f t="shared" si="38"/>
        <v>0.38536043040000001</v>
      </c>
      <c r="E103" s="43">
        <f t="shared" si="39"/>
        <v>0.15414417216000001</v>
      </c>
      <c r="F103" s="43">
        <f t="shared" si="40"/>
        <v>0</v>
      </c>
      <c r="G103" s="44"/>
      <c r="H103" s="45">
        <f t="shared" si="48"/>
        <v>0.53950460255999999</v>
      </c>
      <c r="I103" s="30">
        <f t="shared" si="49"/>
        <v>0.53950460255999999</v>
      </c>
      <c r="J103" s="43">
        <f t="shared" si="41"/>
        <v>0.15414417216000001</v>
      </c>
      <c r="K103" s="43">
        <f t="shared" si="42"/>
        <v>0</v>
      </c>
      <c r="L103" s="29"/>
      <c r="M103" s="30">
        <f t="shared" si="50"/>
        <v>0.69364877471999997</v>
      </c>
      <c r="N103" s="30">
        <f t="shared" si="51"/>
        <v>0.69364877471999997</v>
      </c>
      <c r="O103" s="43">
        <f t="shared" si="43"/>
        <v>0.15414417216000001</v>
      </c>
      <c r="P103" s="43">
        <f t="shared" si="44"/>
        <v>0</v>
      </c>
      <c r="Q103" s="29"/>
      <c r="R103" s="30">
        <f t="shared" si="52"/>
        <v>0.84779294687999995</v>
      </c>
      <c r="S103" s="30">
        <f t="shared" si="53"/>
        <v>0.84779294687999995</v>
      </c>
      <c r="T103" s="43">
        <f t="shared" si="45"/>
        <v>0.15414417216000001</v>
      </c>
      <c r="U103" s="43">
        <f t="shared" si="46"/>
        <v>0</v>
      </c>
      <c r="V103" s="29"/>
      <c r="W103" s="30">
        <f t="shared" si="54"/>
        <v>1.0019371190399999</v>
      </c>
    </row>
    <row r="104" spans="1:23" x14ac:dyDescent="0.3">
      <c r="A104" s="46">
        <f t="shared" si="47"/>
        <v>9.5000000000000001E-2</v>
      </c>
      <c r="B104" s="41">
        <f t="shared" si="55"/>
        <v>10</v>
      </c>
      <c r="C104" s="42" t="s">
        <v>9</v>
      </c>
      <c r="D104" s="45">
        <f t="shared" si="38"/>
        <v>1.2020297927491668</v>
      </c>
      <c r="E104" s="43">
        <f t="shared" si="39"/>
        <v>0.89932279792833325</v>
      </c>
      <c r="F104" s="43">
        <f t="shared" si="40"/>
        <v>0</v>
      </c>
      <c r="G104" s="44"/>
      <c r="H104" s="45">
        <f t="shared" si="48"/>
        <v>2.1013525906775001</v>
      </c>
      <c r="I104" s="30">
        <f t="shared" si="49"/>
        <v>2.1013525906775001</v>
      </c>
      <c r="J104" s="43">
        <f t="shared" si="41"/>
        <v>0.89932279792833325</v>
      </c>
      <c r="K104" s="43">
        <f t="shared" si="42"/>
        <v>0</v>
      </c>
      <c r="L104" s="29"/>
      <c r="M104" s="30">
        <f t="shared" si="50"/>
        <v>3.0006753886058335</v>
      </c>
      <c r="N104" s="30">
        <f t="shared" si="51"/>
        <v>3.0006753886058335</v>
      </c>
      <c r="O104" s="43">
        <f t="shared" si="43"/>
        <v>0.89932279792833325</v>
      </c>
      <c r="P104" s="43">
        <f t="shared" si="44"/>
        <v>0</v>
      </c>
      <c r="Q104" s="29"/>
      <c r="R104" s="30">
        <f t="shared" si="52"/>
        <v>3.8999981865341669</v>
      </c>
      <c r="S104" s="30">
        <f t="shared" si="53"/>
        <v>3.8999981865341669</v>
      </c>
      <c r="T104" s="43">
        <f t="shared" si="45"/>
        <v>0.89932279792833325</v>
      </c>
      <c r="U104" s="43">
        <f t="shared" si="46"/>
        <v>0</v>
      </c>
      <c r="V104" s="29"/>
      <c r="W104" s="30">
        <f t="shared" si="54"/>
        <v>4.7993209844624998</v>
      </c>
    </row>
    <row r="105" spans="1:23" x14ac:dyDescent="0.3">
      <c r="A105" s="46">
        <f t="shared" si="47"/>
        <v>6.3299999999999995E-2</v>
      </c>
      <c r="B105" s="41">
        <f t="shared" si="55"/>
        <v>11</v>
      </c>
      <c r="C105" s="42" t="s">
        <v>10</v>
      </c>
      <c r="D105" s="45">
        <f t="shared" si="38"/>
        <v>0.23553069824181511</v>
      </c>
      <c r="E105" s="43">
        <f t="shared" si="39"/>
        <v>8.7300588980877614E-2</v>
      </c>
      <c r="F105" s="43">
        <f t="shared" si="40"/>
        <v>0</v>
      </c>
      <c r="G105" s="44"/>
      <c r="H105" s="45">
        <f t="shared" si="48"/>
        <v>0.32283128722269272</v>
      </c>
      <c r="I105" s="30">
        <f t="shared" si="49"/>
        <v>0.32283128722269272</v>
      </c>
      <c r="J105" s="43">
        <f t="shared" si="41"/>
        <v>8.7300588980877614E-2</v>
      </c>
      <c r="K105" s="43">
        <f t="shared" si="42"/>
        <v>0</v>
      </c>
      <c r="L105" s="29"/>
      <c r="M105" s="30">
        <f t="shared" si="50"/>
        <v>0.41013187620357033</v>
      </c>
      <c r="N105" s="30">
        <f t="shared" si="51"/>
        <v>0.41013187620357033</v>
      </c>
      <c r="O105" s="43">
        <f t="shared" si="43"/>
        <v>8.7300588980877614E-2</v>
      </c>
      <c r="P105" s="43">
        <f t="shared" si="44"/>
        <v>0</v>
      </c>
      <c r="Q105" s="29"/>
      <c r="R105" s="30">
        <f t="shared" si="52"/>
        <v>0.49743246518444795</v>
      </c>
      <c r="S105" s="30">
        <f t="shared" si="53"/>
        <v>0.49743246518444795</v>
      </c>
      <c r="T105" s="43">
        <f t="shared" si="45"/>
        <v>8.7300588980877614E-2</v>
      </c>
      <c r="U105" s="43">
        <f t="shared" si="46"/>
        <v>0</v>
      </c>
      <c r="V105" s="29"/>
      <c r="W105" s="30">
        <f t="shared" si="54"/>
        <v>0.58473305416532551</v>
      </c>
    </row>
    <row r="106" spans="1:23" x14ac:dyDescent="0.3">
      <c r="A106" s="46">
        <f t="shared" si="47"/>
        <v>6.3299999999999995E-2</v>
      </c>
      <c r="B106" s="41">
        <f t="shared" si="55"/>
        <v>12</v>
      </c>
      <c r="C106" s="42" t="s">
        <v>11</v>
      </c>
      <c r="D106" s="45">
        <f t="shared" si="38"/>
        <v>2.9843484358919117</v>
      </c>
      <c r="E106" s="43">
        <f t="shared" si="39"/>
        <v>-5.1465200477105781E-2</v>
      </c>
      <c r="F106" s="43">
        <f t="shared" si="40"/>
        <v>0</v>
      </c>
      <c r="G106" s="44"/>
      <c r="H106" s="45">
        <f t="shared" si="48"/>
        <v>2.9328832354148058</v>
      </c>
      <c r="I106" s="30">
        <f t="shared" si="49"/>
        <v>2.9328832354148058</v>
      </c>
      <c r="J106" s="43">
        <f t="shared" si="41"/>
        <v>-5.1465200477105781E-2</v>
      </c>
      <c r="K106" s="43">
        <f t="shared" si="42"/>
        <v>0</v>
      </c>
      <c r="L106" s="29"/>
      <c r="M106" s="30">
        <f t="shared" si="50"/>
        <v>2.8814180349376999</v>
      </c>
      <c r="N106" s="30">
        <f t="shared" si="51"/>
        <v>2.8814180349376999</v>
      </c>
      <c r="O106" s="43">
        <f t="shared" si="43"/>
        <v>-5.1465200477105781E-2</v>
      </c>
      <c r="P106" s="43">
        <f t="shared" si="44"/>
        <v>0</v>
      </c>
      <c r="Q106" s="29"/>
      <c r="R106" s="30">
        <f t="shared" si="52"/>
        <v>2.829952834460594</v>
      </c>
      <c r="S106" s="30">
        <f t="shared" si="53"/>
        <v>2.829952834460594</v>
      </c>
      <c r="T106" s="43">
        <f t="shared" si="45"/>
        <v>-5.1465200477105781E-2</v>
      </c>
      <c r="U106" s="43">
        <f t="shared" si="46"/>
        <v>0</v>
      </c>
      <c r="V106" s="29"/>
      <c r="W106" s="30">
        <f t="shared" si="54"/>
        <v>2.7784876339834881</v>
      </c>
    </row>
    <row r="107" spans="1:23" x14ac:dyDescent="0.3">
      <c r="A107" s="46">
        <f t="shared" si="47"/>
        <v>6.3299999999999995E-2</v>
      </c>
      <c r="B107" s="41">
        <f t="shared" si="55"/>
        <v>13</v>
      </c>
      <c r="C107" s="28" t="s">
        <v>12</v>
      </c>
      <c r="D107" s="45">
        <f t="shared" si="38"/>
        <v>0</v>
      </c>
      <c r="E107" s="43">
        <f t="shared" si="39"/>
        <v>0</v>
      </c>
      <c r="F107" s="43">
        <f t="shared" si="40"/>
        <v>0</v>
      </c>
      <c r="G107" s="44"/>
      <c r="H107" s="45">
        <f t="shared" si="48"/>
        <v>0</v>
      </c>
      <c r="I107" s="30">
        <f t="shared" si="49"/>
        <v>0</v>
      </c>
      <c r="J107" s="43">
        <f t="shared" si="41"/>
        <v>0</v>
      </c>
      <c r="K107" s="43">
        <f t="shared" si="42"/>
        <v>0</v>
      </c>
      <c r="L107" s="29"/>
      <c r="M107" s="30">
        <f t="shared" si="50"/>
        <v>0</v>
      </c>
      <c r="N107" s="30">
        <f t="shared" si="51"/>
        <v>0</v>
      </c>
      <c r="O107" s="43">
        <f t="shared" si="43"/>
        <v>0</v>
      </c>
      <c r="P107" s="43">
        <f t="shared" si="44"/>
        <v>0</v>
      </c>
      <c r="Q107" s="29"/>
      <c r="R107" s="30">
        <f t="shared" si="52"/>
        <v>0</v>
      </c>
      <c r="S107" s="30">
        <f t="shared" si="53"/>
        <v>0</v>
      </c>
      <c r="T107" s="43">
        <f t="shared" si="45"/>
        <v>0</v>
      </c>
      <c r="U107" s="43">
        <f t="shared" si="46"/>
        <v>0</v>
      </c>
      <c r="V107" s="29"/>
      <c r="W107" s="30">
        <f t="shared" si="54"/>
        <v>0</v>
      </c>
    </row>
    <row r="108" spans="1:23" x14ac:dyDescent="0.3">
      <c r="A108" s="46">
        <f t="shared" si="47"/>
        <v>0.15</v>
      </c>
      <c r="B108" s="41">
        <f t="shared" si="55"/>
        <v>14</v>
      </c>
      <c r="C108" s="28" t="s">
        <v>13</v>
      </c>
      <c r="D108" s="45">
        <f t="shared" si="38"/>
        <v>0</v>
      </c>
      <c r="E108" s="43">
        <f>IF((IFERROR(D108/((D53+E53)*100%),0))&lt;70%,MIN((MAX((D53+E53)*100%-D108,0)),(D53+E53/2)*$A108),MAX((E53+D53)*100%-D108,0)/E$113)</f>
        <v>0</v>
      </c>
      <c r="F108" s="43">
        <f t="shared" si="40"/>
        <v>0</v>
      </c>
      <c r="G108" s="44"/>
      <c r="H108" s="45">
        <f t="shared" si="48"/>
        <v>0</v>
      </c>
      <c r="I108" s="30">
        <f t="shared" si="49"/>
        <v>0</v>
      </c>
      <c r="J108" s="43">
        <f>IF((IFERROR(I108/((I53+J53)*100%),0))&lt;70%,MIN((MAX((I53+J53)*100%-I108,0)),(I53+J53/2)*$A108),MAX((J53+I53)*100%-I108,0)/J$113)</f>
        <v>0</v>
      </c>
      <c r="K108" s="43">
        <f t="shared" si="42"/>
        <v>0</v>
      </c>
      <c r="L108" s="29"/>
      <c r="M108" s="30">
        <f t="shared" si="50"/>
        <v>0</v>
      </c>
      <c r="N108" s="30">
        <f t="shared" si="51"/>
        <v>0</v>
      </c>
      <c r="O108" s="43">
        <f>IF((IFERROR(N108/((N53+O53)*100%),0))&lt;70%,MIN((MAX((N53+O53)*100%-N108,0)),(N53+O53/2)*$A108),MAX((O53+N53)*100%-N108,0)/O$113)</f>
        <v>0</v>
      </c>
      <c r="P108" s="43">
        <f t="shared" si="44"/>
        <v>0</v>
      </c>
      <c r="Q108" s="29"/>
      <c r="R108" s="30">
        <f t="shared" si="52"/>
        <v>0</v>
      </c>
      <c r="S108" s="30">
        <f t="shared" si="53"/>
        <v>0</v>
      </c>
      <c r="T108" s="43">
        <f>IF((IFERROR(S108/((S53+T53)*100%),0))&lt;70%,MIN((MAX((S53+T53)*100%-S108,0)),(S53+T53/2)*$A108),MAX((T53+S53)*100%-S108,0)/T$113)</f>
        <v>0</v>
      </c>
      <c r="U108" s="43">
        <f t="shared" si="46"/>
        <v>0</v>
      </c>
      <c r="V108" s="29"/>
      <c r="W108" s="30">
        <f t="shared" si="54"/>
        <v>0</v>
      </c>
    </row>
    <row r="109" spans="1:23" x14ac:dyDescent="0.3">
      <c r="A109" s="46">
        <f t="shared" si="47"/>
        <v>0.3</v>
      </c>
      <c r="B109" s="41">
        <f t="shared" si="55"/>
        <v>15</v>
      </c>
      <c r="C109" s="28" t="s">
        <v>14</v>
      </c>
      <c r="D109" s="45">
        <f t="shared" si="38"/>
        <v>0</v>
      </c>
      <c r="E109" s="43">
        <f>IF((IFERROR(D109/((D54+E54)*100%),0))&lt;70%,MIN((MAX((D54+E54)*100%-D109,0)),(D54+E54/2)*$A109),MAX((E54+D54)*100%-D109,0)/E$113)</f>
        <v>0</v>
      </c>
      <c r="F109" s="43">
        <f t="shared" si="40"/>
        <v>0</v>
      </c>
      <c r="G109" s="44"/>
      <c r="H109" s="45">
        <f t="shared" si="48"/>
        <v>0</v>
      </c>
      <c r="I109" s="30">
        <f t="shared" si="49"/>
        <v>0</v>
      </c>
      <c r="J109" s="43">
        <f>IF((IFERROR(I109/((I54+J54)*100%),0))&lt;70%,MIN((MAX((I54+J54)*100%-I109,0)),(I54+J54/2)*$A109),MAX((J54+I54)*100%-I109,0)/J$113)</f>
        <v>0</v>
      </c>
      <c r="K109" s="43">
        <f t="shared" si="42"/>
        <v>0</v>
      </c>
      <c r="L109" s="29"/>
      <c r="M109" s="30">
        <f t="shared" si="50"/>
        <v>0</v>
      </c>
      <c r="N109" s="30">
        <f t="shared" si="51"/>
        <v>0</v>
      </c>
      <c r="O109" s="43">
        <f>IF((IFERROR(N109/((N54+O54)*100%),0))&lt;70%,MIN((MAX((N54+O54)*100%-N109,0)),(N54+O54/2)*$A109),MAX((O54+N54)*100%-N109,0)/O$113)</f>
        <v>0</v>
      </c>
      <c r="P109" s="43">
        <f t="shared" si="44"/>
        <v>0</v>
      </c>
      <c r="Q109" s="29"/>
      <c r="R109" s="30">
        <f t="shared" si="52"/>
        <v>0</v>
      </c>
      <c r="S109" s="30">
        <f t="shared" si="53"/>
        <v>0</v>
      </c>
      <c r="T109" s="43">
        <f>IF((IFERROR(S109/((S54+T54)*100%),0))&lt;70%,MIN((MAX((S54+T54)*100%-S109,0)),(S54+T54/2)*$A109),MAX((T54+S54)*100%-S109,0)/T$113)</f>
        <v>0</v>
      </c>
      <c r="U109" s="43">
        <f t="shared" si="46"/>
        <v>0</v>
      </c>
      <c r="V109" s="29"/>
      <c r="W109" s="30">
        <f t="shared" si="54"/>
        <v>0</v>
      </c>
    </row>
    <row r="110" spans="1:23" x14ac:dyDescent="0.3">
      <c r="A110" s="46">
        <f t="shared" si="47"/>
        <v>0.3</v>
      </c>
      <c r="B110" s="41">
        <f t="shared" si="55"/>
        <v>16</v>
      </c>
      <c r="C110" s="28" t="s">
        <v>15</v>
      </c>
      <c r="D110" s="45">
        <f t="shared" si="38"/>
        <v>0</v>
      </c>
      <c r="E110" s="43">
        <f>IF((IFERROR(D110/((D55+E55)*100%),0))&lt;70%,MIN((MAX((D55+E55)*100%-D110,0)),(D55+E55/2)*$A110),MAX((E55+D55)*100%-D110,0)/E$113)</f>
        <v>0</v>
      </c>
      <c r="F110" s="43">
        <f t="shared" si="40"/>
        <v>0</v>
      </c>
      <c r="G110" s="44"/>
      <c r="H110" s="45">
        <f t="shared" si="48"/>
        <v>0</v>
      </c>
      <c r="I110" s="30">
        <f t="shared" si="49"/>
        <v>0</v>
      </c>
      <c r="J110" s="43">
        <f t="shared" ref="J110:J111" si="56">IF((IFERROR(I110/((I55+J55)*90%),0))&lt;70%,MIN((MAX((I55+J55)*90%-I110,0)),(I55+J55/2)*$A110),MAX((J55+I55)*90%-I110,0)/J$113)</f>
        <v>0</v>
      </c>
      <c r="K110" s="43">
        <f t="shared" si="42"/>
        <v>0</v>
      </c>
      <c r="L110" s="29"/>
      <c r="M110" s="30">
        <f t="shared" si="50"/>
        <v>0</v>
      </c>
      <c r="N110" s="30">
        <f t="shared" si="51"/>
        <v>0</v>
      </c>
      <c r="O110" s="43">
        <f t="shared" ref="O110:O111" si="57">IF((IFERROR(N110/((N55+O55)*90%),0))&lt;70%,MIN((MAX((N55+O55)*90%-N110,0)),(N55+O55/2)*$A110),MAX((O55+N55)*90%-N110,0)/O$113)</f>
        <v>0</v>
      </c>
      <c r="P110" s="43">
        <f t="shared" si="44"/>
        <v>0</v>
      </c>
      <c r="Q110" s="29"/>
      <c r="R110" s="30">
        <f t="shared" si="52"/>
        <v>0</v>
      </c>
      <c r="S110" s="30">
        <f t="shared" si="53"/>
        <v>0</v>
      </c>
      <c r="T110" s="43">
        <f t="shared" ref="T110:T111" si="58">IF((IFERROR(S110/((S55+T55)*90%),0))&lt;70%,MIN((MAX((S55+T55)*90%-S110,0)),(S55+T55/2)*$A110),MAX((T55+S55)*90%-S110,0)/T$113)</f>
        <v>0</v>
      </c>
      <c r="U110" s="43">
        <f t="shared" si="46"/>
        <v>0</v>
      </c>
      <c r="V110" s="29"/>
      <c r="W110" s="30">
        <f t="shared" si="54"/>
        <v>0</v>
      </c>
    </row>
    <row r="111" spans="1:23" x14ac:dyDescent="0.3">
      <c r="A111" s="46">
        <f t="shared" si="47"/>
        <v>3.3399999999999999E-2</v>
      </c>
      <c r="B111" s="41">
        <f t="shared" si="55"/>
        <v>17</v>
      </c>
      <c r="C111" s="28" t="s">
        <v>16</v>
      </c>
      <c r="D111" s="45">
        <f t="shared" si="38"/>
        <v>0</v>
      </c>
      <c r="E111" s="43">
        <f t="shared" si="39"/>
        <v>0</v>
      </c>
      <c r="F111" s="43">
        <f t="shared" si="40"/>
        <v>0</v>
      </c>
      <c r="G111" s="44"/>
      <c r="H111" s="45">
        <f t="shared" si="48"/>
        <v>0</v>
      </c>
      <c r="I111" s="30">
        <f t="shared" si="49"/>
        <v>0</v>
      </c>
      <c r="J111" s="43">
        <f t="shared" si="56"/>
        <v>0</v>
      </c>
      <c r="K111" s="43">
        <f t="shared" si="42"/>
        <v>0</v>
      </c>
      <c r="L111" s="29"/>
      <c r="M111" s="30">
        <f t="shared" si="50"/>
        <v>0</v>
      </c>
      <c r="N111" s="30">
        <f t="shared" si="51"/>
        <v>0</v>
      </c>
      <c r="O111" s="43">
        <f t="shared" si="57"/>
        <v>0</v>
      </c>
      <c r="P111" s="43">
        <f t="shared" si="44"/>
        <v>0</v>
      </c>
      <c r="Q111" s="29"/>
      <c r="R111" s="30">
        <f t="shared" si="52"/>
        <v>0</v>
      </c>
      <c r="S111" s="30">
        <f t="shared" si="53"/>
        <v>0</v>
      </c>
      <c r="T111" s="43">
        <f t="shared" si="58"/>
        <v>0</v>
      </c>
      <c r="U111" s="43">
        <f t="shared" si="46"/>
        <v>0</v>
      </c>
      <c r="V111" s="29"/>
      <c r="W111" s="30">
        <f t="shared" si="54"/>
        <v>0</v>
      </c>
    </row>
    <row r="112" spans="1:23" ht="16" x14ac:dyDescent="0.3">
      <c r="B112" s="34"/>
      <c r="C112" s="35" t="s">
        <v>17</v>
      </c>
      <c r="D112" s="36">
        <f t="shared" ref="D112:W112" si="59">SUM(D95:D111)</f>
        <v>165.64945835399664</v>
      </c>
      <c r="E112" s="36">
        <f t="shared" si="59"/>
        <v>67.044624540968499</v>
      </c>
      <c r="F112" s="36">
        <f t="shared" si="59"/>
        <v>0</v>
      </c>
      <c r="G112" s="36">
        <f t="shared" si="59"/>
        <v>0</v>
      </c>
      <c r="H112" s="36">
        <f t="shared" si="59"/>
        <v>232.69408289496516</v>
      </c>
      <c r="I112" s="36">
        <f t="shared" si="59"/>
        <v>232.69408289496516</v>
      </c>
      <c r="J112" s="36">
        <f t="shared" si="59"/>
        <v>73.396299105352057</v>
      </c>
      <c r="K112" s="36">
        <f t="shared" si="59"/>
        <v>0</v>
      </c>
      <c r="L112" s="36">
        <f t="shared" si="59"/>
        <v>0</v>
      </c>
      <c r="M112" s="36">
        <f t="shared" si="59"/>
        <v>306.09038200031722</v>
      </c>
      <c r="N112" s="36">
        <f t="shared" si="59"/>
        <v>306.09038200031722</v>
      </c>
      <c r="O112" s="36">
        <f t="shared" si="59"/>
        <v>73.396299105352057</v>
      </c>
      <c r="P112" s="36">
        <f t="shared" si="59"/>
        <v>0</v>
      </c>
      <c r="Q112" s="36">
        <f t="shared" si="59"/>
        <v>0</v>
      </c>
      <c r="R112" s="36">
        <f t="shared" si="59"/>
        <v>379.48668110566928</v>
      </c>
      <c r="S112" s="36">
        <f t="shared" si="59"/>
        <v>379.48668110566928</v>
      </c>
      <c r="T112" s="36">
        <f t="shared" si="59"/>
        <v>73.406014725046447</v>
      </c>
      <c r="U112" s="36">
        <f t="shared" si="59"/>
        <v>0</v>
      </c>
      <c r="V112" s="36">
        <f t="shared" si="59"/>
        <v>0</v>
      </c>
      <c r="W112" s="36">
        <f t="shared" si="59"/>
        <v>452.89269583071575</v>
      </c>
    </row>
    <row r="113" spans="2:23" ht="16.5" x14ac:dyDescent="0.3">
      <c r="B113" s="38"/>
      <c r="C113" s="51"/>
      <c r="D113" s="54"/>
      <c r="E113" s="90">
        <v>4.2909589041095906</v>
      </c>
      <c r="F113" s="91"/>
      <c r="G113" s="91"/>
      <c r="H113" s="91"/>
      <c r="I113" s="92"/>
      <c r="J113" s="92">
        <v>3.2909589041095906</v>
      </c>
      <c r="K113" s="92"/>
      <c r="L113" s="92"/>
      <c r="M113" s="92"/>
      <c r="N113" s="92"/>
      <c r="O113" s="92">
        <v>2.2909589041095906</v>
      </c>
      <c r="P113" s="92"/>
      <c r="Q113" s="92"/>
      <c r="R113" s="92"/>
      <c r="S113" s="92"/>
      <c r="T113" s="92">
        <v>1.2909589041095906</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60">D14-D68</f>
        <v>13.135062401156308</v>
      </c>
      <c r="E122" s="43">
        <f t="shared" si="60"/>
        <v>0</v>
      </c>
      <c r="F122" s="43">
        <f t="shared" si="60"/>
        <v>0</v>
      </c>
      <c r="G122" s="43">
        <f t="shared" si="60"/>
        <v>0</v>
      </c>
      <c r="H122" s="43">
        <f>D122+E122-F122-G122</f>
        <v>13.135062401156308</v>
      </c>
      <c r="I122" s="43">
        <f t="shared" ref="I122:L137" si="61">I14-I68</f>
        <v>13.135062401156308</v>
      </c>
      <c r="J122" s="43">
        <f t="shared" si="61"/>
        <v>0</v>
      </c>
      <c r="K122" s="43">
        <f t="shared" si="61"/>
        <v>0</v>
      </c>
      <c r="L122" s="43">
        <f t="shared" si="61"/>
        <v>0</v>
      </c>
      <c r="M122" s="45">
        <f>I122+J122-K122-L122</f>
        <v>13.135062401156308</v>
      </c>
      <c r="N122" s="43">
        <f t="shared" ref="N122:Q137" si="62">N14-N68</f>
        <v>13.135062401156308</v>
      </c>
      <c r="O122" s="43">
        <f t="shared" si="62"/>
        <v>0</v>
      </c>
      <c r="P122" s="43">
        <f t="shared" si="62"/>
        <v>0</v>
      </c>
      <c r="Q122" s="43">
        <f t="shared" si="62"/>
        <v>0</v>
      </c>
      <c r="R122" s="43">
        <f>N122+O122-P122-Q122</f>
        <v>13.135062401156308</v>
      </c>
      <c r="S122" s="43">
        <f t="shared" ref="S122:V137" si="63">S14-S68</f>
        <v>13.135062401156308</v>
      </c>
      <c r="T122" s="43">
        <f t="shared" si="63"/>
        <v>0</v>
      </c>
      <c r="U122" s="43">
        <f t="shared" si="63"/>
        <v>0</v>
      </c>
      <c r="V122" s="43">
        <f t="shared" si="63"/>
        <v>0</v>
      </c>
      <c r="W122" s="45">
        <f>S122+T122-U122-V122</f>
        <v>13.135062401156308</v>
      </c>
    </row>
    <row r="123" spans="2:23" x14ac:dyDescent="0.3">
      <c r="B123" s="41">
        <f>B122+1</f>
        <v>2</v>
      </c>
      <c r="C123" s="42" t="s">
        <v>1</v>
      </c>
      <c r="D123" s="43">
        <f t="shared" si="60"/>
        <v>77.465767609083912</v>
      </c>
      <c r="E123" s="43">
        <f t="shared" si="60"/>
        <v>10.039197748892045</v>
      </c>
      <c r="F123" s="43">
        <f t="shared" si="60"/>
        <v>0</v>
      </c>
      <c r="G123" s="43">
        <f t="shared" si="60"/>
        <v>0</v>
      </c>
      <c r="H123" s="43">
        <f t="shared" ref="H123:H138" si="64">D123+E123-F123-G123</f>
        <v>87.504965357975962</v>
      </c>
      <c r="I123" s="43">
        <f t="shared" si="61"/>
        <v>87.504965357975948</v>
      </c>
      <c r="J123" s="43">
        <f t="shared" si="61"/>
        <v>9.9054378635036464</v>
      </c>
      <c r="K123" s="43">
        <f t="shared" si="61"/>
        <v>0</v>
      </c>
      <c r="L123" s="43">
        <f t="shared" si="61"/>
        <v>0</v>
      </c>
      <c r="M123" s="45">
        <f t="shared" ref="M123:M138" si="65">I123+J123-K123-L123</f>
        <v>97.410403221479598</v>
      </c>
      <c r="N123" s="43">
        <f t="shared" si="62"/>
        <v>97.410403221479598</v>
      </c>
      <c r="O123" s="43">
        <f t="shared" si="62"/>
        <v>-1.0926368710564547</v>
      </c>
      <c r="P123" s="43">
        <f t="shared" si="62"/>
        <v>0</v>
      </c>
      <c r="Q123" s="43">
        <f t="shared" si="62"/>
        <v>0</v>
      </c>
      <c r="R123" s="43">
        <f t="shared" ref="R123:R138" si="66">N123+O123-P123-Q123</f>
        <v>96.317766350423142</v>
      </c>
      <c r="S123" s="43">
        <f t="shared" si="63"/>
        <v>96.317766350423142</v>
      </c>
      <c r="T123" s="43">
        <f t="shared" si="63"/>
        <v>-0.82375405324165785</v>
      </c>
      <c r="U123" s="43">
        <f t="shared" si="63"/>
        <v>0</v>
      </c>
      <c r="V123" s="43">
        <f t="shared" si="63"/>
        <v>0</v>
      </c>
      <c r="W123" s="45">
        <f t="shared" ref="W123:W138" si="67">S123+T123-U123-V123</f>
        <v>95.494012297181484</v>
      </c>
    </row>
    <row r="124" spans="2:23" x14ac:dyDescent="0.3">
      <c r="B124" s="41">
        <f t="shared" ref="B124:B138" si="68">B123+1</f>
        <v>3</v>
      </c>
      <c r="C124" s="42" t="s">
        <v>2</v>
      </c>
      <c r="D124" s="43">
        <f t="shared" si="60"/>
        <v>0</v>
      </c>
      <c r="E124" s="43">
        <f t="shared" si="60"/>
        <v>0</v>
      </c>
      <c r="F124" s="43">
        <f t="shared" si="60"/>
        <v>0</v>
      </c>
      <c r="G124" s="43">
        <f t="shared" si="60"/>
        <v>0</v>
      </c>
      <c r="H124" s="43">
        <f t="shared" si="64"/>
        <v>0</v>
      </c>
      <c r="I124" s="43">
        <f t="shared" si="61"/>
        <v>0</v>
      </c>
      <c r="J124" s="43">
        <f t="shared" si="61"/>
        <v>0</v>
      </c>
      <c r="K124" s="43">
        <f t="shared" si="61"/>
        <v>0</v>
      </c>
      <c r="L124" s="43">
        <f t="shared" si="61"/>
        <v>0</v>
      </c>
      <c r="M124" s="45">
        <f t="shared" si="65"/>
        <v>0</v>
      </c>
      <c r="N124" s="43">
        <f t="shared" si="62"/>
        <v>0</v>
      </c>
      <c r="O124" s="43">
        <f t="shared" si="62"/>
        <v>0</v>
      </c>
      <c r="P124" s="43">
        <f t="shared" si="62"/>
        <v>0</v>
      </c>
      <c r="Q124" s="43">
        <f t="shared" si="62"/>
        <v>0</v>
      </c>
      <c r="R124" s="43">
        <f t="shared" si="66"/>
        <v>0</v>
      </c>
      <c r="S124" s="43">
        <f t="shared" si="63"/>
        <v>0</v>
      </c>
      <c r="T124" s="43">
        <f t="shared" si="63"/>
        <v>0</v>
      </c>
      <c r="U124" s="43">
        <f t="shared" si="63"/>
        <v>0</v>
      </c>
      <c r="V124" s="43">
        <f t="shared" si="63"/>
        <v>0</v>
      </c>
      <c r="W124" s="45">
        <f t="shared" si="67"/>
        <v>0</v>
      </c>
    </row>
    <row r="125" spans="2:23" x14ac:dyDescent="0.3">
      <c r="B125" s="41">
        <f t="shared" si="68"/>
        <v>4</v>
      </c>
      <c r="C125" s="42" t="s">
        <v>3</v>
      </c>
      <c r="D125" s="43">
        <f t="shared" si="60"/>
        <v>7.1537141013209036</v>
      </c>
      <c r="E125" s="43">
        <f t="shared" si="60"/>
        <v>3.1794028765266695</v>
      </c>
      <c r="F125" s="43">
        <f t="shared" si="60"/>
        <v>0</v>
      </c>
      <c r="G125" s="43">
        <f t="shared" si="60"/>
        <v>0</v>
      </c>
      <c r="H125" s="43">
        <f t="shared" si="64"/>
        <v>10.333116977847574</v>
      </c>
      <c r="I125" s="43">
        <f t="shared" si="61"/>
        <v>10.333116977847574</v>
      </c>
      <c r="J125" s="43">
        <f t="shared" si="61"/>
        <v>39.474150242481869</v>
      </c>
      <c r="K125" s="43">
        <f t="shared" si="61"/>
        <v>0</v>
      </c>
      <c r="L125" s="43">
        <f t="shared" si="61"/>
        <v>0</v>
      </c>
      <c r="M125" s="45">
        <f t="shared" si="65"/>
        <v>49.807267220329443</v>
      </c>
      <c r="N125" s="43">
        <f t="shared" si="62"/>
        <v>49.807267220329443</v>
      </c>
      <c r="O125" s="43">
        <f t="shared" si="62"/>
        <v>2.2925300245642695</v>
      </c>
      <c r="P125" s="43">
        <f t="shared" si="62"/>
        <v>0</v>
      </c>
      <c r="Q125" s="43">
        <f t="shared" si="62"/>
        <v>0</v>
      </c>
      <c r="R125" s="43">
        <f t="shared" si="66"/>
        <v>52.099797244893715</v>
      </c>
      <c r="S125" s="43">
        <f t="shared" si="63"/>
        <v>52.099797244893722</v>
      </c>
      <c r="T125" s="43">
        <f t="shared" si="63"/>
        <v>-3.0447499754357308</v>
      </c>
      <c r="U125" s="43">
        <f t="shared" si="63"/>
        <v>0</v>
      </c>
      <c r="V125" s="43">
        <f t="shared" si="63"/>
        <v>0</v>
      </c>
      <c r="W125" s="45">
        <f t="shared" si="67"/>
        <v>49.055047269457994</v>
      </c>
    </row>
    <row r="126" spans="2:23" x14ac:dyDescent="0.3">
      <c r="B126" s="41">
        <f t="shared" si="68"/>
        <v>5</v>
      </c>
      <c r="C126" s="42" t="s">
        <v>4</v>
      </c>
      <c r="D126" s="43">
        <f t="shared" si="60"/>
        <v>10.781340133591829</v>
      </c>
      <c r="E126" s="43">
        <f t="shared" si="60"/>
        <v>0.13280524480378925</v>
      </c>
      <c r="F126" s="43">
        <f t="shared" si="60"/>
        <v>0</v>
      </c>
      <c r="G126" s="43">
        <f t="shared" si="60"/>
        <v>0</v>
      </c>
      <c r="H126" s="43">
        <f t="shared" si="64"/>
        <v>10.914145378395618</v>
      </c>
      <c r="I126" s="43">
        <f t="shared" si="61"/>
        <v>10.914145378395618</v>
      </c>
      <c r="J126" s="43">
        <f t="shared" si="61"/>
        <v>3.9292068022859903</v>
      </c>
      <c r="K126" s="43">
        <f t="shared" si="61"/>
        <v>0</v>
      </c>
      <c r="L126" s="43">
        <f t="shared" si="61"/>
        <v>0</v>
      </c>
      <c r="M126" s="45">
        <f t="shared" si="65"/>
        <v>14.84335218068161</v>
      </c>
      <c r="N126" s="43">
        <f t="shared" si="62"/>
        <v>14.843352180681608</v>
      </c>
      <c r="O126" s="43">
        <f t="shared" si="62"/>
        <v>48.142753586923789</v>
      </c>
      <c r="P126" s="43">
        <f t="shared" si="62"/>
        <v>0</v>
      </c>
      <c r="Q126" s="43">
        <f t="shared" si="62"/>
        <v>0</v>
      </c>
      <c r="R126" s="43">
        <f t="shared" si="66"/>
        <v>62.986105767605395</v>
      </c>
      <c r="S126" s="43">
        <f t="shared" si="63"/>
        <v>62.986105767605395</v>
      </c>
      <c r="T126" s="43">
        <f t="shared" si="63"/>
        <v>-2.1838964130762104</v>
      </c>
      <c r="U126" s="43">
        <f t="shared" si="63"/>
        <v>0</v>
      </c>
      <c r="V126" s="43">
        <f t="shared" si="63"/>
        <v>0</v>
      </c>
      <c r="W126" s="45">
        <f t="shared" si="67"/>
        <v>60.802209354529182</v>
      </c>
    </row>
    <row r="127" spans="2:23" x14ac:dyDescent="0.3">
      <c r="B127" s="41">
        <f t="shared" si="68"/>
        <v>6</v>
      </c>
      <c r="C127" s="42" t="s">
        <v>5</v>
      </c>
      <c r="D127" s="43">
        <f t="shared" si="60"/>
        <v>298.4888724643252</v>
      </c>
      <c r="E127" s="43">
        <f t="shared" si="60"/>
        <v>77.670780380747573</v>
      </c>
      <c r="F127" s="43">
        <f t="shared" si="60"/>
        <v>0</v>
      </c>
      <c r="G127" s="43">
        <f t="shared" si="60"/>
        <v>0</v>
      </c>
      <c r="H127" s="43">
        <f t="shared" si="64"/>
        <v>376.15965284507274</v>
      </c>
      <c r="I127" s="43">
        <f t="shared" si="61"/>
        <v>376.15965284507274</v>
      </c>
      <c r="J127" s="43">
        <f t="shared" si="61"/>
        <v>25.292617791020383</v>
      </c>
      <c r="K127" s="43">
        <f t="shared" si="61"/>
        <v>0</v>
      </c>
      <c r="L127" s="43">
        <f t="shared" si="61"/>
        <v>0</v>
      </c>
      <c r="M127" s="45">
        <f t="shared" si="65"/>
        <v>401.45227063609315</v>
      </c>
      <c r="N127" s="43">
        <f t="shared" si="62"/>
        <v>401.45227063609315</v>
      </c>
      <c r="O127" s="43">
        <f t="shared" si="62"/>
        <v>347.06218604754599</v>
      </c>
      <c r="P127" s="43">
        <f t="shared" si="62"/>
        <v>0</v>
      </c>
      <c r="Q127" s="43">
        <f t="shared" si="62"/>
        <v>0</v>
      </c>
      <c r="R127" s="43">
        <f t="shared" si="66"/>
        <v>748.51445668363908</v>
      </c>
      <c r="S127" s="43">
        <f t="shared" si="63"/>
        <v>748.5144566836392</v>
      </c>
      <c r="T127" s="43">
        <f t="shared" si="63"/>
        <v>78.098256916079322</v>
      </c>
      <c r="U127" s="43">
        <f t="shared" si="63"/>
        <v>0</v>
      </c>
      <c r="V127" s="43">
        <f t="shared" si="63"/>
        <v>0</v>
      </c>
      <c r="W127" s="45">
        <f t="shared" si="67"/>
        <v>826.61271359971852</v>
      </c>
    </row>
    <row r="128" spans="2:23" x14ac:dyDescent="0.3">
      <c r="B128" s="41">
        <f t="shared" si="68"/>
        <v>7</v>
      </c>
      <c r="C128" s="42" t="s">
        <v>6</v>
      </c>
      <c r="D128" s="43">
        <f t="shared" si="60"/>
        <v>0</v>
      </c>
      <c r="E128" s="43">
        <f t="shared" si="60"/>
        <v>0</v>
      </c>
      <c r="F128" s="43">
        <f t="shared" si="60"/>
        <v>0</v>
      </c>
      <c r="G128" s="43">
        <f t="shared" si="60"/>
        <v>0</v>
      </c>
      <c r="H128" s="43">
        <f t="shared" si="64"/>
        <v>0</v>
      </c>
      <c r="I128" s="43">
        <f t="shared" si="61"/>
        <v>0</v>
      </c>
      <c r="J128" s="43">
        <f t="shared" si="61"/>
        <v>0</v>
      </c>
      <c r="K128" s="43">
        <f t="shared" si="61"/>
        <v>0</v>
      </c>
      <c r="L128" s="43">
        <f t="shared" si="61"/>
        <v>0</v>
      </c>
      <c r="M128" s="45">
        <f t="shared" si="65"/>
        <v>0</v>
      </c>
      <c r="N128" s="43">
        <f t="shared" si="62"/>
        <v>0</v>
      </c>
      <c r="O128" s="43">
        <f t="shared" si="62"/>
        <v>0</v>
      </c>
      <c r="P128" s="43">
        <f t="shared" si="62"/>
        <v>0</v>
      </c>
      <c r="Q128" s="43">
        <f t="shared" si="62"/>
        <v>0</v>
      </c>
      <c r="R128" s="43">
        <f t="shared" si="66"/>
        <v>0</v>
      </c>
      <c r="S128" s="43">
        <f t="shared" si="63"/>
        <v>0</v>
      </c>
      <c r="T128" s="43">
        <f t="shared" si="63"/>
        <v>0.30333333333333334</v>
      </c>
      <c r="U128" s="43">
        <f t="shared" si="63"/>
        <v>0</v>
      </c>
      <c r="V128" s="43">
        <f t="shared" si="63"/>
        <v>0</v>
      </c>
      <c r="W128" s="45">
        <f t="shared" si="67"/>
        <v>0.30333333333333334</v>
      </c>
    </row>
    <row r="129" spans="2:33" x14ac:dyDescent="0.3">
      <c r="B129" s="41">
        <f t="shared" si="68"/>
        <v>8</v>
      </c>
      <c r="C129" s="42" t="s">
        <v>7</v>
      </c>
      <c r="D129" s="43">
        <f t="shared" si="60"/>
        <v>0</v>
      </c>
      <c r="E129" s="43">
        <f t="shared" si="60"/>
        <v>0</v>
      </c>
      <c r="F129" s="43">
        <f t="shared" si="60"/>
        <v>0</v>
      </c>
      <c r="G129" s="43">
        <f t="shared" si="60"/>
        <v>0</v>
      </c>
      <c r="H129" s="43">
        <f t="shared" si="64"/>
        <v>0</v>
      </c>
      <c r="I129" s="43">
        <f t="shared" si="61"/>
        <v>0</v>
      </c>
      <c r="J129" s="43">
        <f t="shared" si="61"/>
        <v>0</v>
      </c>
      <c r="K129" s="43">
        <f t="shared" si="61"/>
        <v>0</v>
      </c>
      <c r="L129" s="43">
        <f t="shared" si="61"/>
        <v>0</v>
      </c>
      <c r="M129" s="45">
        <f t="shared" si="65"/>
        <v>0</v>
      </c>
      <c r="N129" s="43">
        <f t="shared" si="62"/>
        <v>0</v>
      </c>
      <c r="O129" s="43">
        <f t="shared" si="62"/>
        <v>0</v>
      </c>
      <c r="P129" s="43">
        <f t="shared" si="62"/>
        <v>0</v>
      </c>
      <c r="Q129" s="43">
        <f t="shared" si="62"/>
        <v>0</v>
      </c>
      <c r="R129" s="43">
        <f t="shared" si="66"/>
        <v>0</v>
      </c>
      <c r="S129" s="43">
        <f t="shared" si="63"/>
        <v>0</v>
      </c>
      <c r="T129" s="43">
        <f t="shared" si="63"/>
        <v>0</v>
      </c>
      <c r="U129" s="43">
        <f t="shared" si="63"/>
        <v>0</v>
      </c>
      <c r="V129" s="43">
        <f t="shared" si="63"/>
        <v>0</v>
      </c>
      <c r="W129" s="45">
        <f t="shared" si="67"/>
        <v>0</v>
      </c>
    </row>
    <row r="130" spans="2:33" x14ac:dyDescent="0.3">
      <c r="B130" s="41">
        <f t="shared" si="68"/>
        <v>9</v>
      </c>
      <c r="C130" s="42" t="s">
        <v>8</v>
      </c>
      <c r="D130" s="43">
        <f t="shared" si="60"/>
        <v>0</v>
      </c>
      <c r="E130" s="43">
        <f t="shared" si="60"/>
        <v>0</v>
      </c>
      <c r="F130" s="43">
        <f t="shared" si="60"/>
        <v>0</v>
      </c>
      <c r="G130" s="43">
        <f t="shared" si="60"/>
        <v>0</v>
      </c>
      <c r="H130" s="43">
        <f t="shared" si="64"/>
        <v>0</v>
      </c>
      <c r="I130" s="43">
        <f t="shared" si="61"/>
        <v>0</v>
      </c>
      <c r="J130" s="43">
        <f t="shared" si="61"/>
        <v>2.8423251139200003</v>
      </c>
      <c r="K130" s="43">
        <f t="shared" si="61"/>
        <v>0</v>
      </c>
      <c r="L130" s="43">
        <f t="shared" si="61"/>
        <v>0</v>
      </c>
      <c r="M130" s="45">
        <f t="shared" si="65"/>
        <v>2.8423251139200003</v>
      </c>
      <c r="N130" s="43">
        <f t="shared" si="62"/>
        <v>2.8423251139200003</v>
      </c>
      <c r="O130" s="43">
        <f t="shared" si="62"/>
        <v>-0.15414417216000001</v>
      </c>
      <c r="P130" s="43">
        <f t="shared" si="62"/>
        <v>0</v>
      </c>
      <c r="Q130" s="43">
        <f t="shared" si="62"/>
        <v>0</v>
      </c>
      <c r="R130" s="43">
        <f t="shared" si="66"/>
        <v>2.6881809417600002</v>
      </c>
      <c r="S130" s="43">
        <f t="shared" si="63"/>
        <v>2.6881809417600002</v>
      </c>
      <c r="T130" s="43">
        <f t="shared" si="63"/>
        <v>-0.15414417216000001</v>
      </c>
      <c r="U130" s="43">
        <f t="shared" si="63"/>
        <v>0</v>
      </c>
      <c r="V130" s="43">
        <f t="shared" si="63"/>
        <v>0</v>
      </c>
      <c r="W130" s="45">
        <f t="shared" si="67"/>
        <v>2.5340367696000001</v>
      </c>
    </row>
    <row r="131" spans="2:33" x14ac:dyDescent="0.3">
      <c r="B131" s="41">
        <f t="shared" si="68"/>
        <v>10</v>
      </c>
      <c r="C131" s="42" t="s">
        <v>9</v>
      </c>
      <c r="D131" s="43">
        <f t="shared" si="60"/>
        <v>0</v>
      </c>
      <c r="E131" s="43">
        <f t="shared" si="60"/>
        <v>2.5144943687025001</v>
      </c>
      <c r="F131" s="43">
        <f t="shared" si="60"/>
        <v>0</v>
      </c>
      <c r="G131" s="43">
        <f t="shared" si="60"/>
        <v>0</v>
      </c>
      <c r="H131" s="43">
        <f t="shared" si="64"/>
        <v>2.5144943687025001</v>
      </c>
      <c r="I131" s="43">
        <f t="shared" si="61"/>
        <v>2.5144943687025001</v>
      </c>
      <c r="J131" s="43">
        <f t="shared" si="61"/>
        <v>-0.25078946459500001</v>
      </c>
      <c r="K131" s="43">
        <f t="shared" si="61"/>
        <v>0</v>
      </c>
      <c r="L131" s="43">
        <f t="shared" si="61"/>
        <v>0</v>
      </c>
      <c r="M131" s="45">
        <f t="shared" si="65"/>
        <v>2.2637049041075001</v>
      </c>
      <c r="N131" s="43">
        <f t="shared" si="62"/>
        <v>2.2637049041075001</v>
      </c>
      <c r="O131" s="43">
        <f t="shared" si="62"/>
        <v>-0.25078946459500001</v>
      </c>
      <c r="P131" s="43">
        <f t="shared" si="62"/>
        <v>0</v>
      </c>
      <c r="Q131" s="43">
        <f t="shared" si="62"/>
        <v>0</v>
      </c>
      <c r="R131" s="43">
        <f t="shared" si="66"/>
        <v>2.0129154395125002</v>
      </c>
      <c r="S131" s="43">
        <f t="shared" si="63"/>
        <v>2.0129154395124997</v>
      </c>
      <c r="T131" s="43">
        <f t="shared" si="63"/>
        <v>6.2516105354049998</v>
      </c>
      <c r="U131" s="43">
        <f t="shared" si="63"/>
        <v>0</v>
      </c>
      <c r="V131" s="43">
        <f t="shared" si="63"/>
        <v>0</v>
      </c>
      <c r="W131" s="45">
        <f t="shared" si="67"/>
        <v>8.2645259749175004</v>
      </c>
    </row>
    <row r="132" spans="2:33" x14ac:dyDescent="0.3">
      <c r="B132" s="41">
        <f t="shared" si="68"/>
        <v>11</v>
      </c>
      <c r="C132" s="42" t="s">
        <v>10</v>
      </c>
      <c r="D132" s="43">
        <f t="shared" si="60"/>
        <v>0.3565804735434982</v>
      </c>
      <c r="E132" s="43">
        <f t="shared" si="60"/>
        <v>-2.4357720871077626E-2</v>
      </c>
      <c r="F132" s="43">
        <f t="shared" si="60"/>
        <v>0</v>
      </c>
      <c r="G132" s="43">
        <f t="shared" si="60"/>
        <v>0</v>
      </c>
      <c r="H132" s="43">
        <f t="shared" si="64"/>
        <v>0.33222275267242057</v>
      </c>
      <c r="I132" s="43">
        <f t="shared" si="61"/>
        <v>0.33222275267242057</v>
      </c>
      <c r="J132" s="43">
        <f t="shared" si="61"/>
        <v>0.21226645107402239</v>
      </c>
      <c r="K132" s="43">
        <f t="shared" si="61"/>
        <v>0</v>
      </c>
      <c r="L132" s="43">
        <f t="shared" si="61"/>
        <v>0</v>
      </c>
      <c r="M132" s="45">
        <f t="shared" si="65"/>
        <v>0.54448920374644294</v>
      </c>
      <c r="N132" s="43">
        <f t="shared" si="62"/>
        <v>0.54448920374644294</v>
      </c>
      <c r="O132" s="43">
        <f t="shared" si="62"/>
        <v>0.68643691101912241</v>
      </c>
      <c r="P132" s="43">
        <f t="shared" si="62"/>
        <v>0</v>
      </c>
      <c r="Q132" s="43">
        <f t="shared" si="62"/>
        <v>0</v>
      </c>
      <c r="R132" s="43">
        <f t="shared" si="66"/>
        <v>1.2309261147655652</v>
      </c>
      <c r="S132" s="43">
        <f t="shared" si="63"/>
        <v>1.2309261147655652</v>
      </c>
      <c r="T132" s="43">
        <f t="shared" si="63"/>
        <v>-8.7300588980877614E-2</v>
      </c>
      <c r="U132" s="43">
        <f t="shared" si="63"/>
        <v>0</v>
      </c>
      <c r="V132" s="43">
        <f t="shared" si="63"/>
        <v>0</v>
      </c>
      <c r="W132" s="45">
        <f t="shared" si="67"/>
        <v>1.1436255257846877</v>
      </c>
    </row>
    <row r="133" spans="2:33" x14ac:dyDescent="0.3">
      <c r="B133" s="41">
        <f t="shared" si="68"/>
        <v>12</v>
      </c>
      <c r="C133" s="42" t="s">
        <v>11</v>
      </c>
      <c r="D133" s="43">
        <f t="shared" si="60"/>
        <v>1.3957468363404755</v>
      </c>
      <c r="E133" s="43">
        <f t="shared" si="60"/>
        <v>0.9874777418480557</v>
      </c>
      <c r="F133" s="43">
        <f t="shared" si="60"/>
        <v>2.5132112978384042</v>
      </c>
      <c r="G133" s="43">
        <f t="shared" si="60"/>
        <v>0</v>
      </c>
      <c r="H133" s="43">
        <f t="shared" si="64"/>
        <v>-0.12998671964987318</v>
      </c>
      <c r="I133" s="43">
        <f t="shared" si="61"/>
        <v>-0.12998671964987316</v>
      </c>
      <c r="J133" s="43">
        <f t="shared" si="61"/>
        <v>0.94527728878340578</v>
      </c>
      <c r="K133" s="43">
        <f t="shared" si="61"/>
        <v>6.0368182484299844</v>
      </c>
      <c r="L133" s="43">
        <f t="shared" si="61"/>
        <v>0</v>
      </c>
      <c r="M133" s="45">
        <f t="shared" si="65"/>
        <v>-5.221527679296452</v>
      </c>
      <c r="N133" s="43">
        <f t="shared" si="62"/>
        <v>-5.221527679296452</v>
      </c>
      <c r="O133" s="43">
        <f t="shared" si="62"/>
        <v>0.85685270047710582</v>
      </c>
      <c r="P133" s="43">
        <f t="shared" si="62"/>
        <v>0</v>
      </c>
      <c r="Q133" s="43">
        <f t="shared" si="62"/>
        <v>0</v>
      </c>
      <c r="R133" s="43">
        <f t="shared" si="66"/>
        <v>-4.3646749788193464</v>
      </c>
      <c r="S133" s="43">
        <f t="shared" si="63"/>
        <v>-4.3646749788193464</v>
      </c>
      <c r="T133" s="43">
        <f t="shared" si="63"/>
        <v>0.56729020047710577</v>
      </c>
      <c r="U133" s="43">
        <f t="shared" si="63"/>
        <v>0</v>
      </c>
      <c r="V133" s="43">
        <f t="shared" si="63"/>
        <v>0</v>
      </c>
      <c r="W133" s="45">
        <f t="shared" si="67"/>
        <v>-3.7973847783422405</v>
      </c>
    </row>
    <row r="134" spans="2:33" x14ac:dyDescent="0.3">
      <c r="B134" s="41">
        <f t="shared" si="68"/>
        <v>13</v>
      </c>
      <c r="C134" s="28" t="s">
        <v>12</v>
      </c>
      <c r="D134" s="43">
        <f t="shared" si="60"/>
        <v>0</v>
      </c>
      <c r="E134" s="43">
        <f t="shared" si="60"/>
        <v>0</v>
      </c>
      <c r="F134" s="43">
        <f t="shared" si="60"/>
        <v>0</v>
      </c>
      <c r="G134" s="43">
        <f t="shared" si="60"/>
        <v>0</v>
      </c>
      <c r="H134" s="43">
        <f t="shared" si="64"/>
        <v>0</v>
      </c>
      <c r="I134" s="43">
        <f t="shared" si="61"/>
        <v>0</v>
      </c>
      <c r="J134" s="43">
        <f t="shared" si="61"/>
        <v>0</v>
      </c>
      <c r="K134" s="43">
        <f t="shared" si="61"/>
        <v>0</v>
      </c>
      <c r="L134" s="43">
        <f t="shared" si="61"/>
        <v>0</v>
      </c>
      <c r="M134" s="45">
        <f t="shared" si="65"/>
        <v>0</v>
      </c>
      <c r="N134" s="43">
        <f t="shared" si="62"/>
        <v>0</v>
      </c>
      <c r="O134" s="43">
        <f t="shared" si="62"/>
        <v>0</v>
      </c>
      <c r="P134" s="43">
        <f t="shared" si="62"/>
        <v>0</v>
      </c>
      <c r="Q134" s="43">
        <f t="shared" si="62"/>
        <v>0</v>
      </c>
      <c r="R134" s="43">
        <f t="shared" si="66"/>
        <v>0</v>
      </c>
      <c r="S134" s="43">
        <f t="shared" si="63"/>
        <v>0</v>
      </c>
      <c r="T134" s="43">
        <f t="shared" si="63"/>
        <v>0</v>
      </c>
      <c r="U134" s="43">
        <f t="shared" si="63"/>
        <v>0</v>
      </c>
      <c r="V134" s="43">
        <f t="shared" si="63"/>
        <v>0</v>
      </c>
      <c r="W134" s="45">
        <f t="shared" si="67"/>
        <v>0</v>
      </c>
    </row>
    <row r="135" spans="2:33" x14ac:dyDescent="0.3">
      <c r="B135" s="41">
        <f t="shared" si="68"/>
        <v>14</v>
      </c>
      <c r="C135" s="28" t="s">
        <v>13</v>
      </c>
      <c r="D135" s="43">
        <f t="shared" si="60"/>
        <v>0</v>
      </c>
      <c r="E135" s="43">
        <f t="shared" si="60"/>
        <v>0</v>
      </c>
      <c r="F135" s="43">
        <f t="shared" si="60"/>
        <v>0</v>
      </c>
      <c r="G135" s="43">
        <f t="shared" si="60"/>
        <v>0</v>
      </c>
      <c r="H135" s="43">
        <f t="shared" si="64"/>
        <v>0</v>
      </c>
      <c r="I135" s="43">
        <f t="shared" si="61"/>
        <v>0</v>
      </c>
      <c r="J135" s="43">
        <f t="shared" si="61"/>
        <v>0</v>
      </c>
      <c r="K135" s="43">
        <f t="shared" si="61"/>
        <v>0</v>
      </c>
      <c r="L135" s="43">
        <f t="shared" si="61"/>
        <v>0</v>
      </c>
      <c r="M135" s="45">
        <f t="shared" si="65"/>
        <v>0</v>
      </c>
      <c r="N135" s="43">
        <f t="shared" si="62"/>
        <v>0</v>
      </c>
      <c r="O135" s="43">
        <f t="shared" si="62"/>
        <v>0</v>
      </c>
      <c r="P135" s="43">
        <f t="shared" si="62"/>
        <v>0</v>
      </c>
      <c r="Q135" s="43">
        <f t="shared" si="62"/>
        <v>0</v>
      </c>
      <c r="R135" s="43">
        <f t="shared" si="66"/>
        <v>0</v>
      </c>
      <c r="S135" s="43">
        <f t="shared" si="63"/>
        <v>0</v>
      </c>
      <c r="T135" s="43">
        <f t="shared" si="63"/>
        <v>0</v>
      </c>
      <c r="U135" s="43">
        <f t="shared" si="63"/>
        <v>0</v>
      </c>
      <c r="V135" s="43">
        <f t="shared" si="63"/>
        <v>0</v>
      </c>
      <c r="W135" s="45">
        <f t="shared" si="67"/>
        <v>0</v>
      </c>
    </row>
    <row r="136" spans="2:33" x14ac:dyDescent="0.3">
      <c r="B136" s="41">
        <f t="shared" si="68"/>
        <v>15</v>
      </c>
      <c r="C136" s="28" t="s">
        <v>14</v>
      </c>
      <c r="D136" s="43">
        <f t="shared" si="60"/>
        <v>0</v>
      </c>
      <c r="E136" s="43">
        <f t="shared" si="60"/>
        <v>0</v>
      </c>
      <c r="F136" s="43">
        <f t="shared" si="60"/>
        <v>0</v>
      </c>
      <c r="G136" s="43">
        <f t="shared" si="60"/>
        <v>0</v>
      </c>
      <c r="H136" s="43">
        <f t="shared" si="64"/>
        <v>0</v>
      </c>
      <c r="I136" s="43">
        <f t="shared" si="61"/>
        <v>0</v>
      </c>
      <c r="J136" s="43">
        <f t="shared" si="61"/>
        <v>0</v>
      </c>
      <c r="K136" s="43">
        <f t="shared" si="61"/>
        <v>0</v>
      </c>
      <c r="L136" s="43">
        <f t="shared" si="61"/>
        <v>0</v>
      </c>
      <c r="M136" s="45">
        <f t="shared" si="65"/>
        <v>0</v>
      </c>
      <c r="N136" s="43">
        <f t="shared" si="62"/>
        <v>0</v>
      </c>
      <c r="O136" s="43">
        <f t="shared" si="62"/>
        <v>0</v>
      </c>
      <c r="P136" s="43">
        <f t="shared" si="62"/>
        <v>0</v>
      </c>
      <c r="Q136" s="43">
        <f t="shared" si="62"/>
        <v>0</v>
      </c>
      <c r="R136" s="43">
        <f t="shared" si="66"/>
        <v>0</v>
      </c>
      <c r="S136" s="43">
        <f t="shared" si="63"/>
        <v>0</v>
      </c>
      <c r="T136" s="43">
        <f t="shared" si="63"/>
        <v>0</v>
      </c>
      <c r="U136" s="43">
        <f t="shared" si="63"/>
        <v>0</v>
      </c>
      <c r="V136" s="43">
        <f t="shared" si="63"/>
        <v>0</v>
      </c>
      <c r="W136" s="45">
        <f t="shared" si="67"/>
        <v>0</v>
      </c>
    </row>
    <row r="137" spans="2:33" x14ac:dyDescent="0.3">
      <c r="B137" s="41">
        <f t="shared" si="68"/>
        <v>16</v>
      </c>
      <c r="C137" s="28" t="s">
        <v>15</v>
      </c>
      <c r="D137" s="43">
        <f t="shared" si="60"/>
        <v>0</v>
      </c>
      <c r="E137" s="43">
        <f t="shared" si="60"/>
        <v>0</v>
      </c>
      <c r="F137" s="43">
        <f t="shared" si="60"/>
        <v>0</v>
      </c>
      <c r="G137" s="43">
        <f t="shared" si="60"/>
        <v>0</v>
      </c>
      <c r="H137" s="43">
        <f t="shared" si="64"/>
        <v>0</v>
      </c>
      <c r="I137" s="43">
        <f t="shared" si="61"/>
        <v>0</v>
      </c>
      <c r="J137" s="43">
        <f t="shared" si="61"/>
        <v>0</v>
      </c>
      <c r="K137" s="43">
        <f t="shared" si="61"/>
        <v>0</v>
      </c>
      <c r="L137" s="43">
        <f t="shared" si="61"/>
        <v>0</v>
      </c>
      <c r="M137" s="45">
        <f t="shared" si="65"/>
        <v>0</v>
      </c>
      <c r="N137" s="43">
        <f t="shared" si="62"/>
        <v>0</v>
      </c>
      <c r="O137" s="43">
        <f t="shared" si="62"/>
        <v>0</v>
      </c>
      <c r="P137" s="43">
        <f t="shared" si="62"/>
        <v>0</v>
      </c>
      <c r="Q137" s="43">
        <f t="shared" si="62"/>
        <v>0</v>
      </c>
      <c r="R137" s="43">
        <f t="shared" si="66"/>
        <v>0</v>
      </c>
      <c r="S137" s="43">
        <f t="shared" si="63"/>
        <v>0</v>
      </c>
      <c r="T137" s="43">
        <f t="shared" si="63"/>
        <v>0</v>
      </c>
      <c r="U137" s="43">
        <f t="shared" si="63"/>
        <v>0</v>
      </c>
      <c r="V137" s="43">
        <f t="shared" si="63"/>
        <v>0</v>
      </c>
      <c r="W137" s="45">
        <f t="shared" si="67"/>
        <v>0</v>
      </c>
    </row>
    <row r="138" spans="2:33" x14ac:dyDescent="0.3">
      <c r="B138" s="41">
        <f t="shared" si="68"/>
        <v>17</v>
      </c>
      <c r="C138" s="28" t="s">
        <v>16</v>
      </c>
      <c r="D138" s="43">
        <f t="shared" ref="D138:G138" si="69">D30-D84</f>
        <v>0</v>
      </c>
      <c r="E138" s="43">
        <f t="shared" si="69"/>
        <v>0</v>
      </c>
      <c r="F138" s="43">
        <f t="shared" si="69"/>
        <v>0</v>
      </c>
      <c r="G138" s="43">
        <f t="shared" si="69"/>
        <v>0</v>
      </c>
      <c r="H138" s="43">
        <f t="shared" si="64"/>
        <v>0</v>
      </c>
      <c r="I138" s="43">
        <f t="shared" ref="I138:L138" si="70">I30-I84</f>
        <v>0</v>
      </c>
      <c r="J138" s="43">
        <f t="shared" si="70"/>
        <v>0</v>
      </c>
      <c r="K138" s="43">
        <f t="shared" si="70"/>
        <v>0</v>
      </c>
      <c r="L138" s="43">
        <f t="shared" si="70"/>
        <v>0</v>
      </c>
      <c r="M138" s="45">
        <f t="shared" si="65"/>
        <v>0</v>
      </c>
      <c r="N138" s="43">
        <f t="shared" ref="N138:Q138" si="71">N30-N84</f>
        <v>0</v>
      </c>
      <c r="O138" s="43">
        <f t="shared" si="71"/>
        <v>0</v>
      </c>
      <c r="P138" s="43">
        <f t="shared" si="71"/>
        <v>0</v>
      </c>
      <c r="Q138" s="43">
        <f t="shared" si="71"/>
        <v>0</v>
      </c>
      <c r="R138" s="43">
        <f t="shared" si="66"/>
        <v>0</v>
      </c>
      <c r="S138" s="43">
        <f t="shared" ref="S138:V138" si="72">S30-S84</f>
        <v>0</v>
      </c>
      <c r="T138" s="43">
        <f t="shared" si="72"/>
        <v>0</v>
      </c>
      <c r="U138" s="43">
        <f t="shared" si="72"/>
        <v>0</v>
      </c>
      <c r="V138" s="43">
        <f t="shared" si="72"/>
        <v>0</v>
      </c>
      <c r="W138" s="45">
        <f t="shared" si="67"/>
        <v>0</v>
      </c>
    </row>
    <row r="139" spans="2:33" ht="16" x14ac:dyDescent="0.3">
      <c r="B139" s="34"/>
      <c r="C139" s="35" t="s">
        <v>17</v>
      </c>
      <c r="D139" s="36">
        <f>SUM(D122:D137)</f>
        <v>408.77708401936212</v>
      </c>
      <c r="E139" s="36">
        <f t="shared" ref="E139:W139" si="73">SUM(E122:E137)</f>
        <v>94.499800640649553</v>
      </c>
      <c r="F139" s="36">
        <f t="shared" si="73"/>
        <v>2.5132112978384042</v>
      </c>
      <c r="G139" s="36">
        <f t="shared" si="73"/>
        <v>0</v>
      </c>
      <c r="H139" s="36">
        <f t="shared" si="73"/>
        <v>500.76367336217322</v>
      </c>
      <c r="I139" s="36">
        <f t="shared" si="73"/>
        <v>500.76367336217322</v>
      </c>
      <c r="J139" s="36">
        <f t="shared" si="73"/>
        <v>82.350492088474326</v>
      </c>
      <c r="K139" s="36">
        <f t="shared" si="73"/>
        <v>6.0368182484299844</v>
      </c>
      <c r="L139" s="36">
        <f t="shared" si="73"/>
        <v>0</v>
      </c>
      <c r="M139" s="36">
        <f t="shared" si="73"/>
        <v>577.07734720221765</v>
      </c>
      <c r="N139" s="36">
        <f t="shared" si="73"/>
        <v>577.07734720221765</v>
      </c>
      <c r="O139" s="36">
        <f t="shared" si="73"/>
        <v>397.5431887627189</v>
      </c>
      <c r="P139" s="36">
        <f t="shared" si="73"/>
        <v>0</v>
      </c>
      <c r="Q139" s="36">
        <f t="shared" si="73"/>
        <v>0</v>
      </c>
      <c r="R139" s="36">
        <f t="shared" si="73"/>
        <v>974.62053596493638</v>
      </c>
      <c r="S139" s="36">
        <f t="shared" si="73"/>
        <v>974.62053596493649</v>
      </c>
      <c r="T139" s="36">
        <f t="shared" si="73"/>
        <v>78.926645782400271</v>
      </c>
      <c r="U139" s="36">
        <f t="shared" si="73"/>
        <v>0</v>
      </c>
      <c r="V139" s="36">
        <f t="shared" si="73"/>
        <v>0</v>
      </c>
      <c r="W139" s="36">
        <f t="shared" si="73"/>
        <v>1053.5471817473367</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4">D40-D95</f>
        <v>13.135062401156308</v>
      </c>
      <c r="E148" s="43">
        <f t="shared" si="74"/>
        <v>0</v>
      </c>
      <c r="F148" s="43">
        <f t="shared" si="74"/>
        <v>0</v>
      </c>
      <c r="G148" s="43">
        <f t="shared" si="74"/>
        <v>0</v>
      </c>
      <c r="H148" s="45">
        <f>D148+E148-F148-G148</f>
        <v>13.135062401156308</v>
      </c>
      <c r="I148" s="30">
        <f>H148</f>
        <v>13.135062401156308</v>
      </c>
      <c r="J148" s="29"/>
      <c r="K148" s="30"/>
      <c r="L148" s="29"/>
      <c r="M148" s="30">
        <f>I148+J148-K148-L148</f>
        <v>13.135062401156308</v>
      </c>
      <c r="N148" s="30">
        <f>M148</f>
        <v>13.135062401156308</v>
      </c>
      <c r="O148" s="29"/>
      <c r="P148" s="30"/>
      <c r="Q148" s="29"/>
      <c r="R148" s="30">
        <f>N148+O148-P148-Q148</f>
        <v>13.135062401156308</v>
      </c>
      <c r="S148" s="30">
        <f>R148</f>
        <v>13.135062401156308</v>
      </c>
      <c r="T148" s="29"/>
      <c r="U148" s="30"/>
      <c r="V148" s="29"/>
      <c r="W148" s="30">
        <f>S148+T148-U148-V148</f>
        <v>13.135062401156308</v>
      </c>
    </row>
    <row r="149" spans="2:23" x14ac:dyDescent="0.3">
      <c r="B149" s="41">
        <f>B148+1</f>
        <v>2</v>
      </c>
      <c r="C149" s="42" t="s">
        <v>1</v>
      </c>
      <c r="D149" s="43">
        <f t="shared" si="74"/>
        <v>95.494012297181484</v>
      </c>
      <c r="E149" s="43">
        <f t="shared" si="74"/>
        <v>2.936917652573146</v>
      </c>
      <c r="F149" s="43">
        <f t="shared" si="74"/>
        <v>0</v>
      </c>
      <c r="G149" s="43">
        <f t="shared" si="74"/>
        <v>0</v>
      </c>
      <c r="H149" s="45">
        <f t="shared" ref="H149:H164" si="75">D149+E149-F149-G149</f>
        <v>98.430929949754628</v>
      </c>
      <c r="I149" s="30">
        <f t="shared" ref="I149:I164" si="76">H149</f>
        <v>98.430929949754628</v>
      </c>
      <c r="J149" s="29"/>
      <c r="K149" s="30"/>
      <c r="L149" s="29"/>
      <c r="M149" s="30">
        <f t="shared" ref="M149:M164" si="77">I149+J149-K149-L149</f>
        <v>98.430929949754628</v>
      </c>
      <c r="N149" s="30">
        <f t="shared" ref="N149:N164" si="78">M149</f>
        <v>98.430929949754628</v>
      </c>
      <c r="O149" s="29"/>
      <c r="P149" s="30"/>
      <c r="Q149" s="29"/>
      <c r="R149" s="30">
        <f t="shared" ref="R149:R164" si="79">N149+O149-P149-Q149</f>
        <v>98.430929949754628</v>
      </c>
      <c r="S149" s="30">
        <f t="shared" ref="S149:S164" si="80">R149</f>
        <v>98.430929949754628</v>
      </c>
      <c r="T149" s="29"/>
      <c r="U149" s="30"/>
      <c r="V149" s="29"/>
      <c r="W149" s="30">
        <f t="shared" ref="W149:W164" si="81">S149+T149-U149-V149</f>
        <v>98.430929949754628</v>
      </c>
    </row>
    <row r="150" spans="2:23" x14ac:dyDescent="0.3">
      <c r="B150" s="41">
        <f t="shared" ref="B150:B164" si="82">B149+1</f>
        <v>3</v>
      </c>
      <c r="C150" s="42" t="s">
        <v>2</v>
      </c>
      <c r="D150" s="43">
        <f t="shared" si="74"/>
        <v>0</v>
      </c>
      <c r="E150" s="43">
        <f t="shared" si="74"/>
        <v>0</v>
      </c>
      <c r="F150" s="43">
        <f t="shared" si="74"/>
        <v>0</v>
      </c>
      <c r="G150" s="43">
        <f t="shared" si="74"/>
        <v>0</v>
      </c>
      <c r="H150" s="45">
        <f t="shared" si="75"/>
        <v>0</v>
      </c>
      <c r="I150" s="30">
        <f t="shared" si="76"/>
        <v>0</v>
      </c>
      <c r="J150" s="29"/>
      <c r="K150" s="30"/>
      <c r="L150" s="29"/>
      <c r="M150" s="30">
        <f t="shared" si="77"/>
        <v>0</v>
      </c>
      <c r="N150" s="30">
        <f t="shared" si="78"/>
        <v>0</v>
      </c>
      <c r="O150" s="29"/>
      <c r="P150" s="30"/>
      <c r="Q150" s="29"/>
      <c r="R150" s="30">
        <f t="shared" si="79"/>
        <v>0</v>
      </c>
      <c r="S150" s="30">
        <f t="shared" si="80"/>
        <v>0</v>
      </c>
      <c r="T150" s="29"/>
      <c r="U150" s="30"/>
      <c r="V150" s="29"/>
      <c r="W150" s="30">
        <f t="shared" si="81"/>
        <v>0</v>
      </c>
    </row>
    <row r="151" spans="2:23" x14ac:dyDescent="0.3">
      <c r="B151" s="41">
        <f t="shared" si="82"/>
        <v>4</v>
      </c>
      <c r="C151" s="42" t="s">
        <v>3</v>
      </c>
      <c r="D151" s="43">
        <f t="shared" si="74"/>
        <v>49.055047269457987</v>
      </c>
      <c r="E151" s="43">
        <f t="shared" si="74"/>
        <v>-3.0447499754357308</v>
      </c>
      <c r="F151" s="43">
        <f t="shared" si="74"/>
        <v>0</v>
      </c>
      <c r="G151" s="43">
        <f t="shared" si="74"/>
        <v>0</v>
      </c>
      <c r="H151" s="45">
        <f t="shared" si="75"/>
        <v>46.010297294022259</v>
      </c>
      <c r="I151" s="30">
        <f t="shared" si="76"/>
        <v>46.010297294022259</v>
      </c>
      <c r="J151" s="29"/>
      <c r="K151" s="30"/>
      <c r="L151" s="29"/>
      <c r="M151" s="30">
        <f t="shared" si="77"/>
        <v>46.010297294022259</v>
      </c>
      <c r="N151" s="30">
        <f t="shared" si="78"/>
        <v>46.010297294022259</v>
      </c>
      <c r="O151" s="29"/>
      <c r="P151" s="30"/>
      <c r="Q151" s="29"/>
      <c r="R151" s="30">
        <f t="shared" si="79"/>
        <v>46.010297294022259</v>
      </c>
      <c r="S151" s="30">
        <f t="shared" si="80"/>
        <v>46.010297294022259</v>
      </c>
      <c r="T151" s="29"/>
      <c r="U151" s="30"/>
      <c r="V151" s="29"/>
      <c r="W151" s="30">
        <f t="shared" si="81"/>
        <v>46.010297294022259</v>
      </c>
    </row>
    <row r="152" spans="2:23" x14ac:dyDescent="0.3">
      <c r="B152" s="41">
        <f t="shared" si="82"/>
        <v>5</v>
      </c>
      <c r="C152" s="42" t="s">
        <v>4</v>
      </c>
      <c r="D152" s="43">
        <f t="shared" si="74"/>
        <v>60.802209354529182</v>
      </c>
      <c r="E152" s="43">
        <f t="shared" si="74"/>
        <v>-2.1838964130762104</v>
      </c>
      <c r="F152" s="43">
        <f t="shared" si="74"/>
        <v>0</v>
      </c>
      <c r="G152" s="43">
        <f t="shared" si="74"/>
        <v>0</v>
      </c>
      <c r="H152" s="45">
        <f t="shared" si="75"/>
        <v>58.61831294145297</v>
      </c>
      <c r="I152" s="30">
        <f t="shared" si="76"/>
        <v>58.61831294145297</v>
      </c>
      <c r="J152" s="29"/>
      <c r="K152" s="30"/>
      <c r="L152" s="29"/>
      <c r="M152" s="30">
        <f t="shared" si="77"/>
        <v>58.61831294145297</v>
      </c>
      <c r="N152" s="30">
        <f t="shared" si="78"/>
        <v>58.61831294145297</v>
      </c>
      <c r="O152" s="29"/>
      <c r="P152" s="30"/>
      <c r="Q152" s="29"/>
      <c r="R152" s="30">
        <f t="shared" si="79"/>
        <v>58.61831294145297</v>
      </c>
      <c r="S152" s="30">
        <f t="shared" si="80"/>
        <v>58.61831294145297</v>
      </c>
      <c r="T152" s="29"/>
      <c r="U152" s="30"/>
      <c r="V152" s="29"/>
      <c r="W152" s="30">
        <f t="shared" si="81"/>
        <v>58.61831294145297</v>
      </c>
    </row>
    <row r="153" spans="2:23" x14ac:dyDescent="0.3">
      <c r="B153" s="41">
        <f t="shared" si="82"/>
        <v>6</v>
      </c>
      <c r="C153" s="42" t="s">
        <v>5</v>
      </c>
      <c r="D153" s="43">
        <f t="shared" si="74"/>
        <v>826.61271359971852</v>
      </c>
      <c r="E153" s="43">
        <f t="shared" si="74"/>
        <v>179.48127641657612</v>
      </c>
      <c r="F153" s="43">
        <f t="shared" si="74"/>
        <v>0</v>
      </c>
      <c r="G153" s="43">
        <f t="shared" si="74"/>
        <v>0</v>
      </c>
      <c r="H153" s="45">
        <f t="shared" si="75"/>
        <v>1006.0939900162946</v>
      </c>
      <c r="I153" s="30">
        <f t="shared" si="76"/>
        <v>1006.0939900162946</v>
      </c>
      <c r="J153" s="29"/>
      <c r="K153" s="30"/>
      <c r="L153" s="29"/>
      <c r="M153" s="30">
        <f t="shared" si="77"/>
        <v>1006.0939900162946</v>
      </c>
      <c r="N153" s="30">
        <f t="shared" si="78"/>
        <v>1006.0939900162946</v>
      </c>
      <c r="O153" s="29"/>
      <c r="P153" s="30"/>
      <c r="Q153" s="29"/>
      <c r="R153" s="30">
        <f t="shared" si="79"/>
        <v>1006.0939900162946</v>
      </c>
      <c r="S153" s="30">
        <f t="shared" si="80"/>
        <v>1006.0939900162946</v>
      </c>
      <c r="T153" s="29"/>
      <c r="U153" s="30"/>
      <c r="V153" s="29"/>
      <c r="W153" s="30">
        <f t="shared" si="81"/>
        <v>1006.0939900162946</v>
      </c>
    </row>
    <row r="154" spans="2:23" x14ac:dyDescent="0.3">
      <c r="B154" s="41">
        <f t="shared" si="82"/>
        <v>7</v>
      </c>
      <c r="C154" s="42" t="s">
        <v>6</v>
      </c>
      <c r="D154" s="43">
        <f t="shared" si="74"/>
        <v>0.30333333333333334</v>
      </c>
      <c r="E154" s="43">
        <f t="shared" si="74"/>
        <v>-0.06</v>
      </c>
      <c r="F154" s="43">
        <f t="shared" si="74"/>
        <v>0</v>
      </c>
      <c r="G154" s="43">
        <f t="shared" si="74"/>
        <v>0</v>
      </c>
      <c r="H154" s="45">
        <f t="shared" si="75"/>
        <v>0.24333333333333335</v>
      </c>
      <c r="I154" s="30">
        <f t="shared" si="76"/>
        <v>0.24333333333333335</v>
      </c>
      <c r="J154" s="29"/>
      <c r="K154" s="30"/>
      <c r="L154" s="29"/>
      <c r="M154" s="30">
        <f t="shared" si="77"/>
        <v>0.24333333333333335</v>
      </c>
      <c r="N154" s="30">
        <f t="shared" si="78"/>
        <v>0.24333333333333335</v>
      </c>
      <c r="O154" s="29"/>
      <c r="P154" s="30"/>
      <c r="Q154" s="29"/>
      <c r="R154" s="30">
        <f t="shared" si="79"/>
        <v>0.24333333333333335</v>
      </c>
      <c r="S154" s="30">
        <f t="shared" si="80"/>
        <v>0.24333333333333335</v>
      </c>
      <c r="T154" s="29"/>
      <c r="U154" s="30"/>
      <c r="V154" s="29"/>
      <c r="W154" s="30">
        <f t="shared" si="81"/>
        <v>0.24333333333333335</v>
      </c>
    </row>
    <row r="155" spans="2:23" x14ac:dyDescent="0.3">
      <c r="B155" s="41">
        <f t="shared" si="82"/>
        <v>8</v>
      </c>
      <c r="C155" s="42" t="s">
        <v>7</v>
      </c>
      <c r="D155" s="43">
        <f t="shared" si="74"/>
        <v>0</v>
      </c>
      <c r="E155" s="43">
        <f t="shared" si="74"/>
        <v>0</v>
      </c>
      <c r="F155" s="43">
        <f t="shared" si="74"/>
        <v>0</v>
      </c>
      <c r="G155" s="43">
        <f t="shared" si="74"/>
        <v>0</v>
      </c>
      <c r="H155" s="45">
        <f t="shared" si="75"/>
        <v>0</v>
      </c>
      <c r="I155" s="30">
        <f t="shared" si="76"/>
        <v>0</v>
      </c>
      <c r="J155" s="29"/>
      <c r="K155" s="30"/>
      <c r="L155" s="29"/>
      <c r="M155" s="30">
        <f t="shared" si="77"/>
        <v>0</v>
      </c>
      <c r="N155" s="30">
        <f t="shared" si="78"/>
        <v>0</v>
      </c>
      <c r="O155" s="29"/>
      <c r="P155" s="30"/>
      <c r="Q155" s="29"/>
      <c r="R155" s="30">
        <f t="shared" si="79"/>
        <v>0</v>
      </c>
      <c r="S155" s="30">
        <f t="shared" si="80"/>
        <v>0</v>
      </c>
      <c r="T155" s="29"/>
      <c r="U155" s="30"/>
      <c r="V155" s="29"/>
      <c r="W155" s="30">
        <f t="shared" si="81"/>
        <v>0</v>
      </c>
    </row>
    <row r="156" spans="2:23" x14ac:dyDescent="0.3">
      <c r="B156" s="41">
        <f t="shared" si="82"/>
        <v>9</v>
      </c>
      <c r="C156" s="42" t="s">
        <v>8</v>
      </c>
      <c r="D156" s="43">
        <f t="shared" si="74"/>
        <v>2.5340367696000001</v>
      </c>
      <c r="E156" s="43">
        <f t="shared" si="74"/>
        <v>-0.15414417216000001</v>
      </c>
      <c r="F156" s="43">
        <f t="shared" si="74"/>
        <v>0</v>
      </c>
      <c r="G156" s="43">
        <f t="shared" si="74"/>
        <v>0</v>
      </c>
      <c r="H156" s="45">
        <f t="shared" si="75"/>
        <v>2.37989259744</v>
      </c>
      <c r="I156" s="30">
        <f t="shared" si="76"/>
        <v>2.37989259744</v>
      </c>
      <c r="J156" s="29"/>
      <c r="K156" s="30"/>
      <c r="L156" s="29"/>
      <c r="M156" s="30">
        <f t="shared" si="77"/>
        <v>2.37989259744</v>
      </c>
      <c r="N156" s="30">
        <f t="shared" si="78"/>
        <v>2.37989259744</v>
      </c>
      <c r="O156" s="29"/>
      <c r="P156" s="30"/>
      <c r="Q156" s="29"/>
      <c r="R156" s="30">
        <f t="shared" si="79"/>
        <v>2.37989259744</v>
      </c>
      <c r="S156" s="30">
        <f t="shared" si="80"/>
        <v>2.37989259744</v>
      </c>
      <c r="T156" s="29"/>
      <c r="U156" s="30"/>
      <c r="V156" s="29"/>
      <c r="W156" s="30">
        <f t="shared" si="81"/>
        <v>2.37989259744</v>
      </c>
    </row>
    <row r="157" spans="2:23" x14ac:dyDescent="0.3">
      <c r="B157" s="41">
        <f t="shared" si="82"/>
        <v>10</v>
      </c>
      <c r="C157" s="42" t="s">
        <v>9</v>
      </c>
      <c r="D157" s="43">
        <f t="shared" si="74"/>
        <v>8.2645259749174986</v>
      </c>
      <c r="E157" s="43">
        <f t="shared" si="74"/>
        <v>-0.89932279792833325</v>
      </c>
      <c r="F157" s="43">
        <f t="shared" si="74"/>
        <v>0</v>
      </c>
      <c r="G157" s="43">
        <f t="shared" si="74"/>
        <v>0</v>
      </c>
      <c r="H157" s="45">
        <f t="shared" si="75"/>
        <v>7.3652031769891657</v>
      </c>
      <c r="I157" s="30">
        <f t="shared" si="76"/>
        <v>7.3652031769891657</v>
      </c>
      <c r="J157" s="29"/>
      <c r="K157" s="30"/>
      <c r="L157" s="29"/>
      <c r="M157" s="30">
        <f t="shared" si="77"/>
        <v>7.3652031769891657</v>
      </c>
      <c r="N157" s="30">
        <f t="shared" si="78"/>
        <v>7.3652031769891657</v>
      </c>
      <c r="O157" s="29"/>
      <c r="P157" s="30"/>
      <c r="Q157" s="29"/>
      <c r="R157" s="30">
        <f t="shared" si="79"/>
        <v>7.3652031769891657</v>
      </c>
      <c r="S157" s="30">
        <f t="shared" si="80"/>
        <v>7.3652031769891657</v>
      </c>
      <c r="T157" s="29"/>
      <c r="U157" s="30"/>
      <c r="V157" s="29"/>
      <c r="W157" s="30">
        <f t="shared" si="81"/>
        <v>7.3652031769891657</v>
      </c>
    </row>
    <row r="158" spans="2:23" x14ac:dyDescent="0.3">
      <c r="B158" s="41">
        <f t="shared" si="82"/>
        <v>11</v>
      </c>
      <c r="C158" s="42" t="s">
        <v>10</v>
      </c>
      <c r="D158" s="43">
        <f t="shared" si="74"/>
        <v>1.1436255257846877</v>
      </c>
      <c r="E158" s="43">
        <f t="shared" si="74"/>
        <v>-8.7300588980877614E-2</v>
      </c>
      <c r="F158" s="43">
        <f t="shared" si="74"/>
        <v>0</v>
      </c>
      <c r="G158" s="43">
        <f t="shared" si="74"/>
        <v>0</v>
      </c>
      <c r="H158" s="45">
        <f t="shared" si="75"/>
        <v>1.0563249368038101</v>
      </c>
      <c r="I158" s="30">
        <f t="shared" si="76"/>
        <v>1.0563249368038101</v>
      </c>
      <c r="J158" s="29"/>
      <c r="K158" s="30"/>
      <c r="L158" s="29"/>
      <c r="M158" s="30">
        <f t="shared" si="77"/>
        <v>1.0563249368038101</v>
      </c>
      <c r="N158" s="30">
        <f t="shared" si="78"/>
        <v>1.0563249368038101</v>
      </c>
      <c r="O158" s="29"/>
      <c r="P158" s="30"/>
      <c r="Q158" s="29"/>
      <c r="R158" s="30">
        <f t="shared" si="79"/>
        <v>1.0563249368038101</v>
      </c>
      <c r="S158" s="30">
        <f t="shared" si="80"/>
        <v>1.0563249368038101</v>
      </c>
      <c r="T158" s="29"/>
      <c r="U158" s="30"/>
      <c r="V158" s="29"/>
      <c r="W158" s="30">
        <f t="shared" si="81"/>
        <v>1.0563249368038101</v>
      </c>
    </row>
    <row r="159" spans="2:23" x14ac:dyDescent="0.3">
      <c r="B159" s="41">
        <f t="shared" si="82"/>
        <v>12</v>
      </c>
      <c r="C159" s="42" t="s">
        <v>11</v>
      </c>
      <c r="D159" s="43">
        <f t="shared" si="74"/>
        <v>-3.7973847783422401</v>
      </c>
      <c r="E159" s="43">
        <f t="shared" si="74"/>
        <v>5.1465200477105781E-2</v>
      </c>
      <c r="F159" s="43">
        <f t="shared" si="74"/>
        <v>0</v>
      </c>
      <c r="G159" s="43">
        <f t="shared" si="74"/>
        <v>0</v>
      </c>
      <c r="H159" s="45">
        <f t="shared" si="75"/>
        <v>-3.7459195778651342</v>
      </c>
      <c r="I159" s="30">
        <f t="shared" si="76"/>
        <v>-3.7459195778651342</v>
      </c>
      <c r="J159" s="29"/>
      <c r="K159" s="30"/>
      <c r="L159" s="29"/>
      <c r="M159" s="30">
        <f t="shared" si="77"/>
        <v>-3.7459195778651342</v>
      </c>
      <c r="N159" s="30">
        <f t="shared" si="78"/>
        <v>-3.7459195778651342</v>
      </c>
      <c r="O159" s="29"/>
      <c r="P159" s="30"/>
      <c r="Q159" s="29"/>
      <c r="R159" s="30">
        <f t="shared" si="79"/>
        <v>-3.7459195778651342</v>
      </c>
      <c r="S159" s="30">
        <f t="shared" si="80"/>
        <v>-3.7459195778651342</v>
      </c>
      <c r="T159" s="29"/>
      <c r="U159" s="30"/>
      <c r="V159" s="29"/>
      <c r="W159" s="30">
        <f t="shared" si="81"/>
        <v>-3.7459195778651342</v>
      </c>
    </row>
    <row r="160" spans="2:23" x14ac:dyDescent="0.3">
      <c r="B160" s="41">
        <f t="shared" si="82"/>
        <v>13</v>
      </c>
      <c r="C160" s="28" t="s">
        <v>12</v>
      </c>
      <c r="D160" s="43">
        <f t="shared" si="74"/>
        <v>0</v>
      </c>
      <c r="E160" s="43">
        <f t="shared" si="74"/>
        <v>0</v>
      </c>
      <c r="F160" s="43">
        <f t="shared" si="74"/>
        <v>0</v>
      </c>
      <c r="G160" s="43">
        <f t="shared" si="74"/>
        <v>0</v>
      </c>
      <c r="H160" s="45">
        <f t="shared" si="75"/>
        <v>0</v>
      </c>
      <c r="I160" s="30">
        <f t="shared" si="76"/>
        <v>0</v>
      </c>
      <c r="J160" s="29"/>
      <c r="K160" s="30"/>
      <c r="L160" s="29"/>
      <c r="M160" s="30">
        <f t="shared" si="77"/>
        <v>0</v>
      </c>
      <c r="N160" s="30">
        <f t="shared" si="78"/>
        <v>0</v>
      </c>
      <c r="O160" s="29"/>
      <c r="P160" s="30"/>
      <c r="Q160" s="29"/>
      <c r="R160" s="30">
        <f t="shared" si="79"/>
        <v>0</v>
      </c>
      <c r="S160" s="30">
        <f t="shared" si="80"/>
        <v>0</v>
      </c>
      <c r="T160" s="29"/>
      <c r="U160" s="30"/>
      <c r="V160" s="29"/>
      <c r="W160" s="30">
        <f t="shared" si="81"/>
        <v>0</v>
      </c>
    </row>
    <row r="161" spans="2:23" x14ac:dyDescent="0.3">
      <c r="B161" s="41">
        <f t="shared" si="82"/>
        <v>14</v>
      </c>
      <c r="C161" s="28" t="s">
        <v>13</v>
      </c>
      <c r="D161" s="43">
        <f t="shared" si="74"/>
        <v>0</v>
      </c>
      <c r="E161" s="43">
        <f t="shared" si="74"/>
        <v>0</v>
      </c>
      <c r="F161" s="43">
        <f t="shared" si="74"/>
        <v>0</v>
      </c>
      <c r="G161" s="43">
        <f t="shared" si="74"/>
        <v>0</v>
      </c>
      <c r="H161" s="45">
        <f t="shared" si="75"/>
        <v>0</v>
      </c>
      <c r="I161" s="30">
        <f t="shared" si="76"/>
        <v>0</v>
      </c>
      <c r="J161" s="29"/>
      <c r="K161" s="30"/>
      <c r="L161" s="29"/>
      <c r="M161" s="30">
        <f t="shared" si="77"/>
        <v>0</v>
      </c>
      <c r="N161" s="30">
        <f t="shared" si="78"/>
        <v>0</v>
      </c>
      <c r="O161" s="29"/>
      <c r="P161" s="30"/>
      <c r="Q161" s="29"/>
      <c r="R161" s="30">
        <f t="shared" si="79"/>
        <v>0</v>
      </c>
      <c r="S161" s="30">
        <f t="shared" si="80"/>
        <v>0</v>
      </c>
      <c r="T161" s="29"/>
      <c r="U161" s="30"/>
      <c r="V161" s="29"/>
      <c r="W161" s="30">
        <f t="shared" si="81"/>
        <v>0</v>
      </c>
    </row>
    <row r="162" spans="2:23" x14ac:dyDescent="0.3">
      <c r="B162" s="41">
        <f t="shared" si="82"/>
        <v>15</v>
      </c>
      <c r="C162" s="28" t="s">
        <v>14</v>
      </c>
      <c r="D162" s="43">
        <f t="shared" si="74"/>
        <v>0</v>
      </c>
      <c r="E162" s="43">
        <f t="shared" si="74"/>
        <v>0</v>
      </c>
      <c r="F162" s="43">
        <f t="shared" si="74"/>
        <v>0</v>
      </c>
      <c r="G162" s="43">
        <f t="shared" si="74"/>
        <v>0</v>
      </c>
      <c r="H162" s="45">
        <f t="shared" si="75"/>
        <v>0</v>
      </c>
      <c r="I162" s="30">
        <f t="shared" si="76"/>
        <v>0</v>
      </c>
      <c r="J162" s="29"/>
      <c r="K162" s="30"/>
      <c r="L162" s="29"/>
      <c r="M162" s="30">
        <f t="shared" si="77"/>
        <v>0</v>
      </c>
      <c r="N162" s="30">
        <f t="shared" si="78"/>
        <v>0</v>
      </c>
      <c r="O162" s="29"/>
      <c r="P162" s="30"/>
      <c r="Q162" s="29"/>
      <c r="R162" s="30">
        <f t="shared" si="79"/>
        <v>0</v>
      </c>
      <c r="S162" s="30">
        <f t="shared" si="80"/>
        <v>0</v>
      </c>
      <c r="T162" s="29"/>
      <c r="U162" s="30"/>
      <c r="V162" s="29"/>
      <c r="W162" s="30">
        <f t="shared" si="81"/>
        <v>0</v>
      </c>
    </row>
    <row r="163" spans="2:23" x14ac:dyDescent="0.3">
      <c r="B163" s="41">
        <f t="shared" si="82"/>
        <v>16</v>
      </c>
      <c r="C163" s="28" t="s">
        <v>15</v>
      </c>
      <c r="D163" s="43">
        <f t="shared" si="74"/>
        <v>0</v>
      </c>
      <c r="E163" s="43">
        <f t="shared" si="74"/>
        <v>0</v>
      </c>
      <c r="F163" s="43">
        <f t="shared" si="74"/>
        <v>0</v>
      </c>
      <c r="G163" s="43">
        <f t="shared" si="74"/>
        <v>0</v>
      </c>
      <c r="H163" s="45">
        <f t="shared" si="75"/>
        <v>0</v>
      </c>
      <c r="I163" s="30">
        <f t="shared" si="76"/>
        <v>0</v>
      </c>
      <c r="J163" s="29"/>
      <c r="K163" s="30"/>
      <c r="L163" s="29"/>
      <c r="M163" s="30">
        <f t="shared" si="77"/>
        <v>0</v>
      </c>
      <c r="N163" s="30">
        <f t="shared" si="78"/>
        <v>0</v>
      </c>
      <c r="O163" s="29"/>
      <c r="P163" s="30"/>
      <c r="Q163" s="29"/>
      <c r="R163" s="30">
        <f t="shared" si="79"/>
        <v>0</v>
      </c>
      <c r="S163" s="30">
        <f t="shared" si="80"/>
        <v>0</v>
      </c>
      <c r="T163" s="29"/>
      <c r="U163" s="30"/>
      <c r="V163" s="29"/>
      <c r="W163" s="30">
        <f t="shared" si="81"/>
        <v>0</v>
      </c>
    </row>
    <row r="164" spans="2:23" x14ac:dyDescent="0.3">
      <c r="B164" s="41">
        <f t="shared" si="82"/>
        <v>17</v>
      </c>
      <c r="C164" s="28" t="s">
        <v>16</v>
      </c>
      <c r="D164" s="43">
        <f t="shared" ref="D164:G164" si="83">D56-D111</f>
        <v>0</v>
      </c>
      <c r="E164" s="43">
        <f t="shared" si="83"/>
        <v>0</v>
      </c>
      <c r="F164" s="43">
        <f t="shared" si="83"/>
        <v>0</v>
      </c>
      <c r="G164" s="43">
        <f t="shared" si="83"/>
        <v>0</v>
      </c>
      <c r="H164" s="45">
        <f t="shared" si="75"/>
        <v>0</v>
      </c>
      <c r="I164" s="30">
        <f t="shared" si="76"/>
        <v>0</v>
      </c>
      <c r="J164" s="29"/>
      <c r="K164" s="30"/>
      <c r="L164" s="29"/>
      <c r="M164" s="30">
        <f t="shared" si="77"/>
        <v>0</v>
      </c>
      <c r="N164" s="30">
        <f t="shared" si="78"/>
        <v>0</v>
      </c>
      <c r="O164" s="29"/>
      <c r="P164" s="30"/>
      <c r="Q164" s="29"/>
      <c r="R164" s="30">
        <f t="shared" si="79"/>
        <v>0</v>
      </c>
      <c r="S164" s="30">
        <f t="shared" si="80"/>
        <v>0</v>
      </c>
      <c r="T164" s="29"/>
      <c r="U164" s="30"/>
      <c r="V164" s="29"/>
      <c r="W164" s="30">
        <f t="shared" si="81"/>
        <v>0</v>
      </c>
    </row>
    <row r="165" spans="2:23" ht="16" x14ac:dyDescent="0.3">
      <c r="B165" s="34"/>
      <c r="C165" s="35" t="s">
        <v>17</v>
      </c>
      <c r="D165" s="36">
        <f>SUM(D148:D163)</f>
        <v>1053.5471817473367</v>
      </c>
      <c r="E165" s="36">
        <f>SUM(E148:E163)</f>
        <v>176.04024532204525</v>
      </c>
      <c r="F165" s="36">
        <f>SUM(F148:F163)</f>
        <v>0</v>
      </c>
      <c r="G165" s="36">
        <f>SUM(G148:G163)</f>
        <v>0</v>
      </c>
      <c r="H165" s="36">
        <f>SUM(H148:H163)</f>
        <v>1229.5874270693816</v>
      </c>
      <c r="I165" s="36">
        <f t="shared" ref="I165:W165" si="84">SUM(I148:I164)</f>
        <v>1229.5874270693816</v>
      </c>
      <c r="J165" s="36">
        <f t="shared" si="84"/>
        <v>0</v>
      </c>
      <c r="K165" s="36">
        <f t="shared" si="84"/>
        <v>0</v>
      </c>
      <c r="L165" s="36">
        <f t="shared" si="84"/>
        <v>0</v>
      </c>
      <c r="M165" s="36">
        <f t="shared" si="84"/>
        <v>1229.5874270693816</v>
      </c>
      <c r="N165" s="36">
        <f t="shared" si="84"/>
        <v>1229.5874270693816</v>
      </c>
      <c r="O165" s="36">
        <f t="shared" si="84"/>
        <v>0</v>
      </c>
      <c r="P165" s="36">
        <f t="shared" si="84"/>
        <v>0</v>
      </c>
      <c r="Q165" s="36">
        <f t="shared" si="84"/>
        <v>0</v>
      </c>
      <c r="R165" s="36">
        <f t="shared" si="84"/>
        <v>1229.5874270693816</v>
      </c>
      <c r="S165" s="36">
        <f t="shared" si="84"/>
        <v>1229.5874270693816</v>
      </c>
      <c r="T165" s="36">
        <f t="shared" si="84"/>
        <v>0</v>
      </c>
      <c r="U165" s="36">
        <f t="shared" si="84"/>
        <v>0</v>
      </c>
      <c r="V165" s="36">
        <f t="shared" si="84"/>
        <v>0</v>
      </c>
      <c r="W165" s="36">
        <f t="shared" si="84"/>
        <v>1229.5874270693816</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88"/>
  <sheetViews>
    <sheetView showGridLines="0" view="pageBreakPreview" topLeftCell="A8" zoomScale="70" zoomScaleNormal="68" zoomScaleSheetLayoutView="70" workbookViewId="0">
      <selection activeCell="E18" sqref="E18"/>
    </sheetView>
  </sheetViews>
  <sheetFormatPr defaultColWidth="9.08984375" defaultRowHeight="14" x14ac:dyDescent="0.3"/>
  <cols>
    <col min="1" max="1" width="4.08984375" style="15" customWidth="1"/>
    <col min="2" max="2" width="6.36328125" style="15" customWidth="1"/>
    <col min="3" max="3" width="36.08984375" style="15" customWidth="1"/>
    <col min="4" max="8" width="19.08984375" style="15" customWidth="1"/>
    <col min="9" max="28" width="18.36328125" style="15" customWidth="1"/>
    <col min="29" max="33" width="18.6328125" style="15" customWidth="1"/>
    <col min="34" max="16383" width="9.08984375" style="15"/>
    <col min="16384" max="16384" width="9.08984375" style="15" bestFit="1" customWidth="1"/>
  </cols>
  <sheetData>
    <row r="1" spans="1:29" x14ac:dyDescent="0.3">
      <c r="B1" s="14"/>
    </row>
    <row r="2" spans="1:29" x14ac:dyDescent="0.3">
      <c r="B2" s="14"/>
    </row>
    <row r="3" spans="1:29" x14ac:dyDescent="0.3">
      <c r="B3" s="14"/>
    </row>
    <row r="4" spans="1:29" x14ac:dyDescent="0.3">
      <c r="B4" s="19"/>
      <c r="N4" s="62"/>
      <c r="O4" s="62"/>
      <c r="P4" s="7" t="e">
        <f>#REF!</f>
        <v>#REF!</v>
      </c>
      <c r="Q4" s="63"/>
      <c r="R4" s="62"/>
      <c r="S4" s="62"/>
      <c r="T4" s="62"/>
      <c r="U4" s="62"/>
      <c r="V4" s="62"/>
      <c r="W4" s="62"/>
      <c r="X4" s="62"/>
      <c r="Y4" s="62"/>
      <c r="Z4" s="62"/>
      <c r="AA4" s="62"/>
      <c r="AB4" s="62"/>
      <c r="AC4" s="62"/>
    </row>
    <row r="5" spans="1:29" x14ac:dyDescent="0.3">
      <c r="B5" s="19"/>
      <c r="N5" s="64"/>
      <c r="O5" s="64"/>
      <c r="P5" s="7" t="s">
        <v>111</v>
      </c>
      <c r="Q5" s="63"/>
      <c r="R5" s="64"/>
      <c r="S5" s="64"/>
      <c r="T5" s="64"/>
      <c r="U5" s="64"/>
      <c r="V5" s="64"/>
      <c r="W5" s="64"/>
      <c r="X5" s="64"/>
      <c r="Y5" s="64"/>
      <c r="Z5" s="64"/>
      <c r="AA5" s="64"/>
      <c r="AB5" s="64"/>
      <c r="AC5" s="62"/>
    </row>
    <row r="6" spans="1:29" x14ac:dyDescent="0.3">
      <c r="B6" s="62"/>
      <c r="N6" s="62"/>
      <c r="O6" s="19"/>
      <c r="P6" s="11" t="s">
        <v>92</v>
      </c>
      <c r="Q6" s="11"/>
      <c r="R6" s="19"/>
      <c r="S6" s="19"/>
      <c r="T6" s="62"/>
      <c r="U6" s="62"/>
      <c r="V6" s="62"/>
      <c r="W6" s="62"/>
      <c r="X6" s="62"/>
      <c r="Y6" s="62"/>
      <c r="Z6" s="62"/>
      <c r="AA6" s="62"/>
      <c r="AB6" s="62"/>
      <c r="AC6" s="62"/>
    </row>
    <row r="7" spans="1:29" x14ac:dyDescent="0.3">
      <c r="C7" s="19"/>
      <c r="D7" s="19"/>
      <c r="E7" s="19"/>
      <c r="F7" s="19"/>
      <c r="G7" s="19"/>
      <c r="H7" s="19"/>
      <c r="I7" s="19"/>
      <c r="J7" s="19"/>
      <c r="K7" s="19"/>
      <c r="L7" s="19"/>
      <c r="M7" s="19"/>
      <c r="O7" s="16"/>
      <c r="R7" s="16"/>
      <c r="S7" s="16"/>
    </row>
    <row r="8" spans="1:29" x14ac:dyDescent="0.3">
      <c r="A8" s="15" t="s">
        <v>20</v>
      </c>
      <c r="B8" s="14" t="s">
        <v>21</v>
      </c>
      <c r="C8" s="14"/>
      <c r="D8" s="14"/>
      <c r="E8" s="14"/>
      <c r="F8" s="14"/>
      <c r="G8" s="14"/>
      <c r="H8" s="14"/>
      <c r="I8" s="14"/>
      <c r="J8" s="14"/>
      <c r="K8" s="14"/>
      <c r="L8" s="14"/>
      <c r="M8" s="14"/>
      <c r="O8" s="16"/>
      <c r="R8" s="16"/>
      <c r="S8" s="16"/>
      <c r="W8" s="17"/>
    </row>
    <row r="9" spans="1:29" x14ac:dyDescent="0.3">
      <c r="B9" s="18"/>
      <c r="C9" s="19"/>
      <c r="D9" s="19"/>
      <c r="E9" s="19"/>
      <c r="F9" s="19"/>
      <c r="G9" s="19"/>
      <c r="H9" s="19"/>
      <c r="I9" s="19"/>
      <c r="J9" s="19"/>
      <c r="K9" s="19"/>
      <c r="L9" s="19"/>
      <c r="M9" s="19"/>
      <c r="O9" s="16"/>
      <c r="R9" s="16"/>
      <c r="S9" s="16"/>
      <c r="W9" s="17"/>
      <c r="AB9" s="20" t="s">
        <v>22</v>
      </c>
    </row>
    <row r="10" spans="1:29" x14ac:dyDescent="0.3">
      <c r="B10" s="14"/>
      <c r="C10" s="19"/>
      <c r="D10" s="19"/>
      <c r="E10" s="19"/>
      <c r="F10" s="19"/>
      <c r="G10" s="19"/>
      <c r="H10" s="19"/>
      <c r="I10" s="19"/>
      <c r="J10" s="19"/>
      <c r="K10" s="19"/>
      <c r="L10" s="19"/>
      <c r="M10" s="19"/>
      <c r="O10" s="16"/>
      <c r="R10" s="16"/>
      <c r="S10" s="16"/>
    </row>
    <row r="11" spans="1:29" ht="15.75" customHeight="1" x14ac:dyDescent="0.3">
      <c r="B11" s="14"/>
      <c r="C11" s="19"/>
      <c r="D11" s="19"/>
      <c r="E11" s="19"/>
      <c r="F11" s="19"/>
      <c r="G11" s="19"/>
      <c r="H11" s="19"/>
      <c r="I11" s="19"/>
      <c r="J11" s="19"/>
      <c r="K11" s="19"/>
      <c r="L11" s="19"/>
      <c r="M11" s="19"/>
      <c r="O11" s="16"/>
      <c r="R11" s="16"/>
      <c r="S11" s="16"/>
      <c r="AB11" s="20" t="s">
        <v>22</v>
      </c>
    </row>
    <row r="12" spans="1:29" ht="15.75" customHeight="1" x14ac:dyDescent="0.3">
      <c r="B12" s="148" t="s">
        <v>23</v>
      </c>
      <c r="C12" s="148" t="s">
        <v>18</v>
      </c>
      <c r="D12" s="148" t="s">
        <v>27</v>
      </c>
      <c r="E12" s="148"/>
      <c r="F12" s="148"/>
      <c r="G12" s="148"/>
      <c r="H12" s="148"/>
      <c r="I12" s="140" t="s">
        <v>57</v>
      </c>
      <c r="J12" s="140"/>
      <c r="K12" s="140"/>
      <c r="L12" s="140"/>
      <c r="M12" s="140"/>
      <c r="N12" s="140" t="s">
        <v>58</v>
      </c>
      <c r="O12" s="140"/>
      <c r="P12" s="140"/>
      <c r="Q12" s="140"/>
      <c r="R12" s="140"/>
      <c r="S12" s="140" t="s">
        <v>59</v>
      </c>
      <c r="T12" s="140"/>
      <c r="U12" s="140"/>
      <c r="V12" s="140"/>
      <c r="W12" s="140"/>
      <c r="X12" s="140" t="s">
        <v>60</v>
      </c>
      <c r="Y12" s="140"/>
      <c r="Z12" s="140"/>
      <c r="AA12" s="140"/>
      <c r="AB12" s="140"/>
    </row>
    <row r="13" spans="1:29" x14ac:dyDescent="0.3">
      <c r="B13" s="148"/>
      <c r="C13" s="148"/>
      <c r="D13" s="146" t="s">
        <v>30</v>
      </c>
      <c r="E13" s="147"/>
      <c r="F13" s="147"/>
      <c r="G13" s="147"/>
      <c r="H13" s="147"/>
      <c r="I13" s="144" t="s">
        <v>30</v>
      </c>
      <c r="J13" s="145"/>
      <c r="K13" s="145"/>
      <c r="L13" s="145"/>
      <c r="M13" s="145"/>
      <c r="N13" s="144" t="s">
        <v>30</v>
      </c>
      <c r="O13" s="145"/>
      <c r="P13" s="145"/>
      <c r="Q13" s="145"/>
      <c r="R13" s="145"/>
      <c r="S13" s="144" t="s">
        <v>30</v>
      </c>
      <c r="T13" s="145"/>
      <c r="U13" s="145"/>
      <c r="V13" s="145"/>
      <c r="W13" s="145"/>
      <c r="X13" s="144" t="s">
        <v>30</v>
      </c>
      <c r="Y13" s="145"/>
      <c r="Z13" s="145"/>
      <c r="AA13" s="145"/>
      <c r="AB13" s="145"/>
    </row>
    <row r="14" spans="1:29" s="65" customFormat="1" ht="42" x14ac:dyDescent="0.35">
      <c r="B14" s="148"/>
      <c r="C14" s="148"/>
      <c r="D14" s="22" t="s">
        <v>31</v>
      </c>
      <c r="E14" s="22" t="s">
        <v>32</v>
      </c>
      <c r="F14" s="22" t="s">
        <v>33</v>
      </c>
      <c r="G14" s="22" t="s">
        <v>34</v>
      </c>
      <c r="H14" s="22" t="s">
        <v>35</v>
      </c>
      <c r="I14" s="23" t="s">
        <v>31</v>
      </c>
      <c r="J14" s="23" t="s">
        <v>32</v>
      </c>
      <c r="K14" s="23" t="s">
        <v>33</v>
      </c>
      <c r="L14" s="22" t="s">
        <v>34</v>
      </c>
      <c r="M14" s="23" t="s">
        <v>35</v>
      </c>
      <c r="N14" s="23" t="s">
        <v>31</v>
      </c>
      <c r="O14" s="23" t="s">
        <v>32</v>
      </c>
      <c r="P14" s="23" t="s">
        <v>33</v>
      </c>
      <c r="Q14" s="22" t="s">
        <v>34</v>
      </c>
      <c r="R14" s="23" t="s">
        <v>35</v>
      </c>
      <c r="S14" s="23" t="s">
        <v>31</v>
      </c>
      <c r="T14" s="23" t="s">
        <v>32</v>
      </c>
      <c r="U14" s="23" t="s">
        <v>33</v>
      </c>
      <c r="V14" s="22" t="s">
        <v>34</v>
      </c>
      <c r="W14" s="23" t="s">
        <v>35</v>
      </c>
      <c r="X14" s="23" t="s">
        <v>31</v>
      </c>
      <c r="Y14" s="23" t="s">
        <v>32</v>
      </c>
      <c r="Z14" s="23" t="s">
        <v>33</v>
      </c>
      <c r="AA14" s="22" t="s">
        <v>34</v>
      </c>
      <c r="AB14" s="23" t="s">
        <v>35</v>
      </c>
    </row>
    <row r="15" spans="1:29" s="16" customFormat="1" x14ac:dyDescent="0.3">
      <c r="B15" s="25"/>
      <c r="C15" s="25"/>
      <c r="D15" s="25" t="s">
        <v>36</v>
      </c>
      <c r="E15" s="25" t="s">
        <v>37</v>
      </c>
      <c r="F15" s="25" t="s">
        <v>38</v>
      </c>
      <c r="G15" s="25" t="s">
        <v>39</v>
      </c>
      <c r="H15" s="25" t="s">
        <v>40</v>
      </c>
      <c r="I15" s="25" t="s">
        <v>41</v>
      </c>
      <c r="J15" s="25" t="s">
        <v>42</v>
      </c>
      <c r="K15" s="25" t="s">
        <v>43</v>
      </c>
      <c r="L15" s="25" t="s">
        <v>44</v>
      </c>
      <c r="M15" s="25" t="s">
        <v>45</v>
      </c>
      <c r="N15" s="25" t="s">
        <v>46</v>
      </c>
      <c r="O15" s="25" t="s">
        <v>47</v>
      </c>
      <c r="P15" s="25" t="s">
        <v>48</v>
      </c>
      <c r="Q15" s="25" t="s">
        <v>49</v>
      </c>
      <c r="R15" s="25" t="s">
        <v>50</v>
      </c>
      <c r="S15" s="25" t="s">
        <v>51</v>
      </c>
      <c r="T15" s="25" t="s">
        <v>52</v>
      </c>
      <c r="U15" s="25" t="s">
        <v>53</v>
      </c>
      <c r="V15" s="25" t="s">
        <v>54</v>
      </c>
      <c r="W15" s="25" t="s">
        <v>55</v>
      </c>
      <c r="X15" s="25" t="s">
        <v>61</v>
      </c>
      <c r="Y15" s="25" t="s">
        <v>62</v>
      </c>
      <c r="Z15" s="25" t="s">
        <v>63</v>
      </c>
      <c r="AA15" s="25" t="s">
        <v>64</v>
      </c>
      <c r="AB15" s="25" t="s">
        <v>65</v>
      </c>
    </row>
    <row r="16" spans="1:29" s="16" customFormat="1" x14ac:dyDescent="0.3">
      <c r="B16" s="27">
        <v>1</v>
      </c>
      <c r="C16" s="28" t="s">
        <v>0</v>
      </c>
      <c r="D16" s="66">
        <v>0</v>
      </c>
      <c r="E16" s="93">
        <v>0</v>
      </c>
      <c r="F16" s="66">
        <v>0</v>
      </c>
      <c r="G16" s="67"/>
      <c r="H16" s="29">
        <f>D16+E16-F16-G16</f>
        <v>0</v>
      </c>
      <c r="I16" s="30">
        <f>H16</f>
        <v>0</v>
      </c>
      <c r="J16" s="66">
        <v>0</v>
      </c>
      <c r="K16" s="66">
        <v>0</v>
      </c>
      <c r="L16" s="67"/>
      <c r="M16" s="30">
        <f>I16+J16-K16-L16</f>
        <v>0</v>
      </c>
      <c r="N16" s="68">
        <f>M16</f>
        <v>0</v>
      </c>
      <c r="O16" s="66">
        <v>0</v>
      </c>
      <c r="P16" s="66">
        <v>0</v>
      </c>
      <c r="Q16" s="67"/>
      <c r="R16" s="69">
        <f>N16+O16-P16-Q16</f>
        <v>0</v>
      </c>
      <c r="S16" s="69">
        <f>R16</f>
        <v>0</v>
      </c>
      <c r="T16" s="66">
        <v>0</v>
      </c>
      <c r="U16" s="66">
        <v>0</v>
      </c>
      <c r="V16" s="67"/>
      <c r="W16" s="69">
        <f>S16+T16-U16-V16</f>
        <v>0</v>
      </c>
      <c r="X16" s="69">
        <f>W16</f>
        <v>0</v>
      </c>
      <c r="Y16" s="70">
        <v>0</v>
      </c>
      <c r="Z16" s="70">
        <v>0</v>
      </c>
      <c r="AA16" s="67"/>
      <c r="AB16" s="69">
        <f>X16+Y16-Z16-AA16</f>
        <v>0</v>
      </c>
    </row>
    <row r="17" spans="2:28" s="16" customFormat="1" x14ac:dyDescent="0.3">
      <c r="B17" s="27">
        <f>B16+1</f>
        <v>2</v>
      </c>
      <c r="C17" s="28" t="s">
        <v>1</v>
      </c>
      <c r="D17" s="66">
        <v>0</v>
      </c>
      <c r="E17" s="93">
        <v>0.59499999999999997</v>
      </c>
      <c r="F17" s="66">
        <v>0</v>
      </c>
      <c r="G17" s="67"/>
      <c r="H17" s="29">
        <f t="shared" ref="H17:H32" si="0">D17+E17-F17-G17</f>
        <v>0.59499999999999997</v>
      </c>
      <c r="I17" s="30">
        <f t="shared" ref="I17:I32" si="1">H17</f>
        <v>0.59499999999999997</v>
      </c>
      <c r="J17" s="66">
        <v>11.446249999999999</v>
      </c>
      <c r="K17" s="66">
        <v>0</v>
      </c>
      <c r="L17" s="67"/>
      <c r="M17" s="30">
        <f t="shared" ref="M17:M32" si="2">I17+J17-K17-L17</f>
        <v>12.04125</v>
      </c>
      <c r="N17" s="68">
        <f t="shared" ref="N17:N32" si="3">M17</f>
        <v>12.04125</v>
      </c>
      <c r="O17" s="66">
        <v>38.5</v>
      </c>
      <c r="P17" s="66">
        <v>0</v>
      </c>
      <c r="Q17" s="67"/>
      <c r="R17" s="69">
        <f t="shared" ref="R17:R32" si="4">N17+O17-P17-Q17</f>
        <v>50.541249999999998</v>
      </c>
      <c r="S17" s="69">
        <f t="shared" ref="S17:S32" si="5">R17</f>
        <v>50.541249999999998</v>
      </c>
      <c r="T17" s="66">
        <v>57</v>
      </c>
      <c r="U17" s="66">
        <v>0</v>
      </c>
      <c r="V17" s="67"/>
      <c r="W17" s="69">
        <f t="shared" ref="W17:W32" si="6">S17+T17-U17-V17</f>
        <v>107.54124999999999</v>
      </c>
      <c r="X17" s="69">
        <f t="shared" ref="X17:X32" si="7">W17</f>
        <v>107.54124999999999</v>
      </c>
      <c r="Y17" s="70">
        <v>0</v>
      </c>
      <c r="Z17" s="70">
        <v>0</v>
      </c>
      <c r="AA17" s="67"/>
      <c r="AB17" s="69">
        <f t="shared" ref="AB17:AB32" si="8">X17+Y17-Z17-AA17</f>
        <v>107.54124999999999</v>
      </c>
    </row>
    <row r="18" spans="2:28" x14ac:dyDescent="0.3">
      <c r="B18" s="27">
        <f t="shared" ref="B18:B32" si="9">B17+1</f>
        <v>3</v>
      </c>
      <c r="C18" s="28" t="s">
        <v>2</v>
      </c>
      <c r="D18" s="71">
        <v>0</v>
      </c>
      <c r="E18" s="94">
        <v>5</v>
      </c>
      <c r="F18" s="71">
        <v>0</v>
      </c>
      <c r="G18" s="72"/>
      <c r="H18" s="29">
        <f t="shared" si="0"/>
        <v>5</v>
      </c>
      <c r="I18" s="30">
        <f t="shared" si="1"/>
        <v>5</v>
      </c>
      <c r="J18" s="71">
        <v>9.625</v>
      </c>
      <c r="K18" s="71">
        <v>0</v>
      </c>
      <c r="L18" s="72"/>
      <c r="M18" s="30">
        <f t="shared" si="2"/>
        <v>14.625</v>
      </c>
      <c r="N18" s="68">
        <f t="shared" si="3"/>
        <v>14.625</v>
      </c>
      <c r="O18" s="71">
        <v>19.25</v>
      </c>
      <c r="P18" s="71">
        <v>0</v>
      </c>
      <c r="Q18" s="72"/>
      <c r="R18" s="69">
        <f t="shared" si="4"/>
        <v>33.875</v>
      </c>
      <c r="S18" s="69">
        <f t="shared" si="5"/>
        <v>33.875</v>
      </c>
      <c r="T18" s="71">
        <v>57.019959999999998</v>
      </c>
      <c r="U18" s="71">
        <v>0</v>
      </c>
      <c r="V18" s="72"/>
      <c r="W18" s="69">
        <f t="shared" si="6"/>
        <v>90.894959999999998</v>
      </c>
      <c r="X18" s="69">
        <f t="shared" si="7"/>
        <v>90.894959999999998</v>
      </c>
      <c r="Y18" s="73">
        <v>0</v>
      </c>
      <c r="Z18" s="73">
        <v>0</v>
      </c>
      <c r="AA18" s="72"/>
      <c r="AB18" s="69">
        <f t="shared" si="8"/>
        <v>90.894959999999998</v>
      </c>
    </row>
    <row r="19" spans="2:28" x14ac:dyDescent="0.3">
      <c r="B19" s="27">
        <f t="shared" si="9"/>
        <v>4</v>
      </c>
      <c r="C19" s="28" t="s">
        <v>3</v>
      </c>
      <c r="D19" s="66">
        <v>0</v>
      </c>
      <c r="E19" s="93">
        <v>0</v>
      </c>
      <c r="F19" s="66">
        <v>0</v>
      </c>
      <c r="G19" s="67"/>
      <c r="H19" s="29">
        <f t="shared" si="0"/>
        <v>0</v>
      </c>
      <c r="I19" s="30">
        <f t="shared" si="1"/>
        <v>0</v>
      </c>
      <c r="J19" s="66">
        <v>0</v>
      </c>
      <c r="K19" s="66">
        <v>0</v>
      </c>
      <c r="L19" s="67"/>
      <c r="M19" s="30">
        <f t="shared" si="2"/>
        <v>0</v>
      </c>
      <c r="N19" s="68">
        <f t="shared" si="3"/>
        <v>0</v>
      </c>
      <c r="O19" s="66">
        <v>0</v>
      </c>
      <c r="P19" s="66">
        <v>0</v>
      </c>
      <c r="Q19" s="67"/>
      <c r="R19" s="69">
        <f t="shared" si="4"/>
        <v>0</v>
      </c>
      <c r="S19" s="69">
        <f t="shared" si="5"/>
        <v>0</v>
      </c>
      <c r="T19" s="66">
        <v>0</v>
      </c>
      <c r="U19" s="66">
        <v>0</v>
      </c>
      <c r="V19" s="67"/>
      <c r="W19" s="69">
        <f t="shared" si="6"/>
        <v>0</v>
      </c>
      <c r="X19" s="69">
        <f t="shared" si="7"/>
        <v>0</v>
      </c>
      <c r="Y19" s="70">
        <v>0</v>
      </c>
      <c r="Z19" s="70">
        <v>0</v>
      </c>
      <c r="AA19" s="67"/>
      <c r="AB19" s="69">
        <f t="shared" si="8"/>
        <v>0</v>
      </c>
    </row>
    <row r="20" spans="2:28" x14ac:dyDescent="0.3">
      <c r="B20" s="27">
        <f t="shared" si="9"/>
        <v>5</v>
      </c>
      <c r="C20" s="28" t="s">
        <v>4</v>
      </c>
      <c r="D20" s="66">
        <v>0</v>
      </c>
      <c r="E20" s="93">
        <v>72.796666666666653</v>
      </c>
      <c r="F20" s="66">
        <v>0</v>
      </c>
      <c r="G20" s="67"/>
      <c r="H20" s="29">
        <f t="shared" si="0"/>
        <v>72.796666666666653</v>
      </c>
      <c r="I20" s="30">
        <f t="shared" si="1"/>
        <v>72.796666666666653</v>
      </c>
      <c r="J20" s="66">
        <v>17</v>
      </c>
      <c r="K20" s="66">
        <v>0</v>
      </c>
      <c r="L20" s="67"/>
      <c r="M20" s="30">
        <f t="shared" si="2"/>
        <v>89.796666666666653</v>
      </c>
      <c r="N20" s="68">
        <f t="shared" si="3"/>
        <v>89.796666666666653</v>
      </c>
      <c r="O20" s="66">
        <v>82.5</v>
      </c>
      <c r="P20" s="66">
        <v>0</v>
      </c>
      <c r="Q20" s="67"/>
      <c r="R20" s="69">
        <f t="shared" si="4"/>
        <v>172.29666666666665</v>
      </c>
      <c r="S20" s="69">
        <f t="shared" si="5"/>
        <v>172.29666666666665</v>
      </c>
      <c r="T20" s="66">
        <v>110</v>
      </c>
      <c r="U20" s="66">
        <v>0</v>
      </c>
      <c r="V20" s="67"/>
      <c r="W20" s="69">
        <f t="shared" si="6"/>
        <v>282.29666666666662</v>
      </c>
      <c r="X20" s="69">
        <f t="shared" si="7"/>
        <v>282.29666666666662</v>
      </c>
      <c r="Y20" s="70">
        <v>0</v>
      </c>
      <c r="Z20" s="70">
        <v>0</v>
      </c>
      <c r="AA20" s="67"/>
      <c r="AB20" s="69">
        <f t="shared" si="8"/>
        <v>282.29666666666662</v>
      </c>
    </row>
    <row r="21" spans="2:28" x14ac:dyDescent="0.3">
      <c r="B21" s="27">
        <f t="shared" si="9"/>
        <v>6</v>
      </c>
      <c r="C21" s="28" t="s">
        <v>5</v>
      </c>
      <c r="D21" s="66">
        <v>0</v>
      </c>
      <c r="E21" s="93">
        <v>437.62833333333322</v>
      </c>
      <c r="F21" s="66">
        <v>0</v>
      </c>
      <c r="G21" s="67"/>
      <c r="H21" s="29">
        <f t="shared" si="0"/>
        <v>437.62833333333322</v>
      </c>
      <c r="I21" s="30">
        <f t="shared" si="1"/>
        <v>437.62833333333322</v>
      </c>
      <c r="J21" s="66">
        <v>376.97474999999997</v>
      </c>
      <c r="K21" s="66">
        <v>0</v>
      </c>
      <c r="L21" s="67"/>
      <c r="M21" s="30">
        <f t="shared" si="2"/>
        <v>814.60308333333319</v>
      </c>
      <c r="N21" s="68">
        <f t="shared" si="3"/>
        <v>814.60308333333319</v>
      </c>
      <c r="O21" s="66">
        <v>248.732</v>
      </c>
      <c r="P21" s="66">
        <v>0</v>
      </c>
      <c r="Q21" s="67"/>
      <c r="R21" s="69">
        <f t="shared" si="4"/>
        <v>1063.3350833333332</v>
      </c>
      <c r="S21" s="69">
        <f t="shared" si="5"/>
        <v>1063.3350833333332</v>
      </c>
      <c r="T21" s="66">
        <v>362.08666666666664</v>
      </c>
      <c r="U21" s="66">
        <v>0</v>
      </c>
      <c r="V21" s="67"/>
      <c r="W21" s="69">
        <f t="shared" si="6"/>
        <v>1425.4217499999997</v>
      </c>
      <c r="X21" s="69">
        <f t="shared" si="7"/>
        <v>1425.4217499999997</v>
      </c>
      <c r="Y21" s="70">
        <v>211.02</v>
      </c>
      <c r="Z21" s="70">
        <v>0</v>
      </c>
      <c r="AA21" s="67"/>
      <c r="AB21" s="69">
        <f t="shared" si="8"/>
        <v>1636.4417499999997</v>
      </c>
    </row>
    <row r="22" spans="2:28" x14ac:dyDescent="0.3">
      <c r="B22" s="27">
        <f t="shared" si="9"/>
        <v>7</v>
      </c>
      <c r="C22" s="28" t="s">
        <v>6</v>
      </c>
      <c r="D22" s="66">
        <v>0</v>
      </c>
      <c r="E22" s="93">
        <v>4.6666666666666661</v>
      </c>
      <c r="F22" s="66">
        <v>0</v>
      </c>
      <c r="G22" s="74"/>
      <c r="H22" s="29">
        <f t="shared" si="0"/>
        <v>4.6666666666666661</v>
      </c>
      <c r="I22" s="30">
        <f t="shared" si="1"/>
        <v>4.6666666666666661</v>
      </c>
      <c r="J22" s="66">
        <v>0</v>
      </c>
      <c r="K22" s="66">
        <v>0</v>
      </c>
      <c r="L22" s="74"/>
      <c r="M22" s="30">
        <f t="shared" si="2"/>
        <v>4.6666666666666661</v>
      </c>
      <c r="N22" s="68">
        <f t="shared" si="3"/>
        <v>4.6666666666666661</v>
      </c>
      <c r="O22" s="66">
        <v>0</v>
      </c>
      <c r="P22" s="66">
        <v>0</v>
      </c>
      <c r="Q22" s="74"/>
      <c r="R22" s="69">
        <f t="shared" si="4"/>
        <v>4.6666666666666661</v>
      </c>
      <c r="S22" s="69">
        <f t="shared" si="5"/>
        <v>4.6666666666666661</v>
      </c>
      <c r="T22" s="66">
        <v>0</v>
      </c>
      <c r="U22" s="66">
        <v>0</v>
      </c>
      <c r="V22" s="74"/>
      <c r="W22" s="69">
        <f t="shared" si="6"/>
        <v>4.6666666666666661</v>
      </c>
      <c r="X22" s="69">
        <f t="shared" si="7"/>
        <v>4.6666666666666661</v>
      </c>
      <c r="Y22" s="70">
        <v>0</v>
      </c>
      <c r="Z22" s="70">
        <v>0</v>
      </c>
      <c r="AA22" s="74"/>
      <c r="AB22" s="69">
        <f t="shared" si="8"/>
        <v>4.6666666666666661</v>
      </c>
    </row>
    <row r="23" spans="2:28" x14ac:dyDescent="0.3">
      <c r="B23" s="27">
        <f t="shared" si="9"/>
        <v>8</v>
      </c>
      <c r="C23" s="28" t="s">
        <v>7</v>
      </c>
      <c r="D23" s="66">
        <v>0</v>
      </c>
      <c r="E23" s="93">
        <v>0</v>
      </c>
      <c r="F23" s="66">
        <v>0</v>
      </c>
      <c r="G23" s="74"/>
      <c r="H23" s="29">
        <f t="shared" si="0"/>
        <v>0</v>
      </c>
      <c r="I23" s="30">
        <f t="shared" si="1"/>
        <v>0</v>
      </c>
      <c r="J23" s="66">
        <v>0</v>
      </c>
      <c r="K23" s="66">
        <v>0</v>
      </c>
      <c r="L23" s="74"/>
      <c r="M23" s="30">
        <f t="shared" si="2"/>
        <v>0</v>
      </c>
      <c r="N23" s="68">
        <f t="shared" si="3"/>
        <v>0</v>
      </c>
      <c r="O23" s="66">
        <v>0</v>
      </c>
      <c r="P23" s="66">
        <v>0</v>
      </c>
      <c r="Q23" s="74"/>
      <c r="R23" s="69">
        <f t="shared" si="4"/>
        <v>0</v>
      </c>
      <c r="S23" s="69">
        <f t="shared" si="5"/>
        <v>0</v>
      </c>
      <c r="T23" s="66">
        <v>0</v>
      </c>
      <c r="U23" s="66">
        <v>0</v>
      </c>
      <c r="V23" s="74"/>
      <c r="W23" s="69">
        <f t="shared" si="6"/>
        <v>0</v>
      </c>
      <c r="X23" s="69">
        <f t="shared" si="7"/>
        <v>0</v>
      </c>
      <c r="Y23" s="70">
        <v>0</v>
      </c>
      <c r="Z23" s="70">
        <v>0</v>
      </c>
      <c r="AA23" s="74"/>
      <c r="AB23" s="69">
        <f t="shared" si="8"/>
        <v>0</v>
      </c>
    </row>
    <row r="24" spans="2:28" x14ac:dyDescent="0.3">
      <c r="B24" s="27">
        <f t="shared" si="9"/>
        <v>9</v>
      </c>
      <c r="C24" s="28" t="s">
        <v>8</v>
      </c>
      <c r="D24" s="66">
        <v>0</v>
      </c>
      <c r="E24" s="93">
        <v>0</v>
      </c>
      <c r="F24" s="66">
        <v>0</v>
      </c>
      <c r="G24" s="74"/>
      <c r="H24" s="29">
        <f t="shared" si="0"/>
        <v>0</v>
      </c>
      <c r="I24" s="30">
        <f t="shared" si="1"/>
        <v>0</v>
      </c>
      <c r="J24" s="66">
        <v>0</v>
      </c>
      <c r="K24" s="66">
        <v>0</v>
      </c>
      <c r="L24" s="74"/>
      <c r="M24" s="30">
        <f t="shared" si="2"/>
        <v>0</v>
      </c>
      <c r="N24" s="68">
        <f t="shared" si="3"/>
        <v>0</v>
      </c>
      <c r="O24" s="66">
        <v>0</v>
      </c>
      <c r="P24" s="66">
        <v>0</v>
      </c>
      <c r="Q24" s="74"/>
      <c r="R24" s="69">
        <f t="shared" si="4"/>
        <v>0</v>
      </c>
      <c r="S24" s="69">
        <f t="shared" si="5"/>
        <v>0</v>
      </c>
      <c r="T24" s="66">
        <v>0</v>
      </c>
      <c r="U24" s="66">
        <v>0</v>
      </c>
      <c r="V24" s="74"/>
      <c r="W24" s="69">
        <f t="shared" si="6"/>
        <v>0</v>
      </c>
      <c r="X24" s="69">
        <f t="shared" si="7"/>
        <v>0</v>
      </c>
      <c r="Y24" s="70">
        <v>0</v>
      </c>
      <c r="Z24" s="70">
        <v>0</v>
      </c>
      <c r="AA24" s="74"/>
      <c r="AB24" s="69">
        <f t="shared" si="8"/>
        <v>0</v>
      </c>
    </row>
    <row r="25" spans="2:28" x14ac:dyDescent="0.3">
      <c r="B25" s="27">
        <f t="shared" si="9"/>
        <v>10</v>
      </c>
      <c r="C25" s="28" t="s">
        <v>9</v>
      </c>
      <c r="D25" s="66">
        <v>0</v>
      </c>
      <c r="E25" s="93">
        <v>12.666666666666666</v>
      </c>
      <c r="F25" s="66">
        <v>0</v>
      </c>
      <c r="G25" s="74"/>
      <c r="H25" s="29">
        <f t="shared" si="0"/>
        <v>12.666666666666666</v>
      </c>
      <c r="I25" s="30">
        <f t="shared" si="1"/>
        <v>12.666666666666666</v>
      </c>
      <c r="J25" s="66">
        <v>0</v>
      </c>
      <c r="K25" s="66">
        <v>0</v>
      </c>
      <c r="L25" s="74"/>
      <c r="M25" s="30">
        <f t="shared" si="2"/>
        <v>12.666666666666666</v>
      </c>
      <c r="N25" s="68">
        <f t="shared" si="3"/>
        <v>12.666666666666666</v>
      </c>
      <c r="O25" s="66">
        <v>6</v>
      </c>
      <c r="P25" s="66">
        <v>0</v>
      </c>
      <c r="Q25" s="74"/>
      <c r="R25" s="69">
        <f t="shared" si="4"/>
        <v>18.666666666666664</v>
      </c>
      <c r="S25" s="69">
        <f t="shared" si="5"/>
        <v>18.666666666666664</v>
      </c>
      <c r="T25" s="66">
        <v>0</v>
      </c>
      <c r="U25" s="66">
        <v>0</v>
      </c>
      <c r="V25" s="74"/>
      <c r="W25" s="69">
        <f t="shared" si="6"/>
        <v>18.666666666666664</v>
      </c>
      <c r="X25" s="69">
        <f t="shared" si="7"/>
        <v>18.666666666666664</v>
      </c>
      <c r="Y25" s="70">
        <v>0</v>
      </c>
      <c r="Z25" s="70">
        <v>0</v>
      </c>
      <c r="AA25" s="74"/>
      <c r="AB25" s="69">
        <f t="shared" si="8"/>
        <v>18.666666666666664</v>
      </c>
    </row>
    <row r="26" spans="2:28" x14ac:dyDescent="0.3">
      <c r="B26" s="27">
        <f t="shared" si="9"/>
        <v>11</v>
      </c>
      <c r="C26" s="28" t="s">
        <v>10</v>
      </c>
      <c r="D26" s="66">
        <v>0</v>
      </c>
      <c r="E26" s="93">
        <v>0</v>
      </c>
      <c r="F26" s="66">
        <v>0</v>
      </c>
      <c r="G26" s="74"/>
      <c r="H26" s="29">
        <f t="shared" si="0"/>
        <v>0</v>
      </c>
      <c r="I26" s="30">
        <f t="shared" si="1"/>
        <v>0</v>
      </c>
      <c r="J26" s="66">
        <v>0</v>
      </c>
      <c r="K26" s="66">
        <v>0</v>
      </c>
      <c r="L26" s="74"/>
      <c r="M26" s="30">
        <f t="shared" si="2"/>
        <v>0</v>
      </c>
      <c r="N26" s="68">
        <f t="shared" si="3"/>
        <v>0</v>
      </c>
      <c r="O26" s="66">
        <v>0</v>
      </c>
      <c r="P26" s="66">
        <v>0</v>
      </c>
      <c r="Q26" s="74"/>
      <c r="R26" s="69">
        <f t="shared" si="4"/>
        <v>0</v>
      </c>
      <c r="S26" s="69">
        <f t="shared" si="5"/>
        <v>0</v>
      </c>
      <c r="T26" s="66">
        <v>0</v>
      </c>
      <c r="U26" s="66">
        <v>0</v>
      </c>
      <c r="V26" s="74"/>
      <c r="W26" s="69">
        <f t="shared" si="6"/>
        <v>0</v>
      </c>
      <c r="X26" s="69">
        <f t="shared" si="7"/>
        <v>0</v>
      </c>
      <c r="Y26" s="70">
        <v>0</v>
      </c>
      <c r="Z26" s="70">
        <v>0</v>
      </c>
      <c r="AA26" s="74"/>
      <c r="AB26" s="69">
        <f t="shared" si="8"/>
        <v>0</v>
      </c>
    </row>
    <row r="27" spans="2:28" x14ac:dyDescent="0.3">
      <c r="B27" s="27">
        <f t="shared" si="9"/>
        <v>12</v>
      </c>
      <c r="C27" s="28" t="s">
        <v>11</v>
      </c>
      <c r="D27" s="66">
        <v>0</v>
      </c>
      <c r="E27" s="93">
        <v>0</v>
      </c>
      <c r="F27" s="66">
        <v>0</v>
      </c>
      <c r="G27" s="74"/>
      <c r="H27" s="29">
        <f t="shared" si="0"/>
        <v>0</v>
      </c>
      <c r="I27" s="30">
        <f t="shared" si="1"/>
        <v>0</v>
      </c>
      <c r="J27" s="66">
        <v>0</v>
      </c>
      <c r="K27" s="66">
        <v>0</v>
      </c>
      <c r="L27" s="74"/>
      <c r="M27" s="30">
        <f t="shared" si="2"/>
        <v>0</v>
      </c>
      <c r="N27" s="68">
        <f t="shared" si="3"/>
        <v>0</v>
      </c>
      <c r="O27" s="66">
        <v>0</v>
      </c>
      <c r="P27" s="66">
        <v>0</v>
      </c>
      <c r="Q27" s="74"/>
      <c r="R27" s="69">
        <f t="shared" si="4"/>
        <v>0</v>
      </c>
      <c r="S27" s="69">
        <f t="shared" si="5"/>
        <v>0</v>
      </c>
      <c r="T27" s="66">
        <v>0</v>
      </c>
      <c r="U27" s="66">
        <v>0</v>
      </c>
      <c r="V27" s="74"/>
      <c r="W27" s="69">
        <f t="shared" si="6"/>
        <v>0</v>
      </c>
      <c r="X27" s="69">
        <f t="shared" si="7"/>
        <v>0</v>
      </c>
      <c r="Y27" s="70">
        <v>0</v>
      </c>
      <c r="Z27" s="70">
        <v>0</v>
      </c>
      <c r="AA27" s="74"/>
      <c r="AB27" s="69">
        <f t="shared" si="8"/>
        <v>0</v>
      </c>
    </row>
    <row r="28" spans="2:28" x14ac:dyDescent="0.3">
      <c r="B28" s="27">
        <f t="shared" si="9"/>
        <v>13</v>
      </c>
      <c r="C28" s="28" t="s">
        <v>12</v>
      </c>
      <c r="D28" s="66">
        <v>0</v>
      </c>
      <c r="E28" s="93">
        <v>0</v>
      </c>
      <c r="F28" s="66">
        <v>0</v>
      </c>
      <c r="G28" s="74"/>
      <c r="H28" s="29">
        <f t="shared" si="0"/>
        <v>0</v>
      </c>
      <c r="I28" s="30">
        <f t="shared" si="1"/>
        <v>0</v>
      </c>
      <c r="J28" s="66">
        <v>0</v>
      </c>
      <c r="K28" s="66">
        <v>0</v>
      </c>
      <c r="L28" s="74"/>
      <c r="M28" s="30">
        <f t="shared" si="2"/>
        <v>0</v>
      </c>
      <c r="N28" s="68">
        <f t="shared" si="3"/>
        <v>0</v>
      </c>
      <c r="O28" s="66">
        <v>0</v>
      </c>
      <c r="P28" s="66">
        <v>0</v>
      </c>
      <c r="Q28" s="74"/>
      <c r="R28" s="69">
        <f t="shared" si="4"/>
        <v>0</v>
      </c>
      <c r="S28" s="69">
        <f t="shared" si="5"/>
        <v>0</v>
      </c>
      <c r="T28" s="66">
        <v>0</v>
      </c>
      <c r="U28" s="66">
        <v>0</v>
      </c>
      <c r="V28" s="74"/>
      <c r="W28" s="69">
        <f t="shared" si="6"/>
        <v>0</v>
      </c>
      <c r="X28" s="69">
        <f t="shared" si="7"/>
        <v>0</v>
      </c>
      <c r="Y28" s="70">
        <v>0</v>
      </c>
      <c r="Z28" s="70">
        <v>0</v>
      </c>
      <c r="AA28" s="74"/>
      <c r="AB28" s="69">
        <f t="shared" si="8"/>
        <v>0</v>
      </c>
    </row>
    <row r="29" spans="2:28" x14ac:dyDescent="0.3">
      <c r="B29" s="27">
        <f t="shared" si="9"/>
        <v>14</v>
      </c>
      <c r="C29" s="28" t="s">
        <v>13</v>
      </c>
      <c r="D29" s="66">
        <v>0</v>
      </c>
      <c r="E29" s="93">
        <v>0</v>
      </c>
      <c r="F29" s="66">
        <v>0</v>
      </c>
      <c r="G29" s="74"/>
      <c r="H29" s="29">
        <f t="shared" si="0"/>
        <v>0</v>
      </c>
      <c r="I29" s="30">
        <f t="shared" si="1"/>
        <v>0</v>
      </c>
      <c r="J29" s="66">
        <v>0</v>
      </c>
      <c r="K29" s="66">
        <v>0</v>
      </c>
      <c r="L29" s="74"/>
      <c r="M29" s="30">
        <f t="shared" si="2"/>
        <v>0</v>
      </c>
      <c r="N29" s="68">
        <f t="shared" si="3"/>
        <v>0</v>
      </c>
      <c r="O29" s="66">
        <v>0</v>
      </c>
      <c r="P29" s="66">
        <v>0</v>
      </c>
      <c r="Q29" s="74"/>
      <c r="R29" s="69">
        <f t="shared" si="4"/>
        <v>0</v>
      </c>
      <c r="S29" s="69">
        <f t="shared" si="5"/>
        <v>0</v>
      </c>
      <c r="T29" s="66">
        <v>0</v>
      </c>
      <c r="U29" s="66">
        <v>0</v>
      </c>
      <c r="V29" s="74"/>
      <c r="W29" s="69">
        <f t="shared" si="6"/>
        <v>0</v>
      </c>
      <c r="X29" s="69">
        <f t="shared" si="7"/>
        <v>0</v>
      </c>
      <c r="Y29" s="70">
        <v>0</v>
      </c>
      <c r="Z29" s="70">
        <v>0</v>
      </c>
      <c r="AA29" s="74"/>
      <c r="AB29" s="69">
        <f t="shared" si="8"/>
        <v>0</v>
      </c>
    </row>
    <row r="30" spans="2:28" x14ac:dyDescent="0.3">
      <c r="B30" s="27">
        <f t="shared" si="9"/>
        <v>15</v>
      </c>
      <c r="C30" s="28" t="s">
        <v>14</v>
      </c>
      <c r="D30" s="66">
        <v>0</v>
      </c>
      <c r="E30" s="93">
        <v>66.666666666666657</v>
      </c>
      <c r="F30" s="66">
        <v>0</v>
      </c>
      <c r="G30" s="74"/>
      <c r="H30" s="29">
        <f t="shared" si="0"/>
        <v>66.666666666666657</v>
      </c>
      <c r="I30" s="30">
        <f t="shared" si="1"/>
        <v>66.666666666666657</v>
      </c>
      <c r="J30" s="66">
        <v>0</v>
      </c>
      <c r="K30" s="66">
        <v>0</v>
      </c>
      <c r="L30" s="74"/>
      <c r="M30" s="30">
        <f t="shared" si="2"/>
        <v>66.666666666666657</v>
      </c>
      <c r="N30" s="68">
        <f t="shared" si="3"/>
        <v>66.666666666666657</v>
      </c>
      <c r="O30" s="66">
        <v>0</v>
      </c>
      <c r="P30" s="66">
        <v>0</v>
      </c>
      <c r="Q30" s="74"/>
      <c r="R30" s="69">
        <f t="shared" si="4"/>
        <v>66.666666666666657</v>
      </c>
      <c r="S30" s="69">
        <f t="shared" si="5"/>
        <v>66.666666666666657</v>
      </c>
      <c r="T30" s="66">
        <v>0</v>
      </c>
      <c r="U30" s="66">
        <v>0</v>
      </c>
      <c r="V30" s="74"/>
      <c r="W30" s="69">
        <f t="shared" si="6"/>
        <v>66.666666666666657</v>
      </c>
      <c r="X30" s="69">
        <f t="shared" si="7"/>
        <v>66.666666666666657</v>
      </c>
      <c r="Y30" s="70">
        <v>0</v>
      </c>
      <c r="Z30" s="70">
        <v>0</v>
      </c>
      <c r="AA30" s="74"/>
      <c r="AB30" s="69">
        <f t="shared" si="8"/>
        <v>66.666666666666657</v>
      </c>
    </row>
    <row r="31" spans="2:28" x14ac:dyDescent="0.3">
      <c r="B31" s="27">
        <f t="shared" si="9"/>
        <v>16</v>
      </c>
      <c r="C31" s="28" t="s">
        <v>15</v>
      </c>
      <c r="D31" s="66">
        <v>0</v>
      </c>
      <c r="E31" s="93">
        <v>0</v>
      </c>
      <c r="F31" s="66">
        <v>0</v>
      </c>
      <c r="G31" s="74"/>
      <c r="H31" s="29">
        <f t="shared" si="0"/>
        <v>0</v>
      </c>
      <c r="I31" s="30">
        <f t="shared" si="1"/>
        <v>0</v>
      </c>
      <c r="J31" s="66">
        <v>0</v>
      </c>
      <c r="K31" s="66">
        <v>0</v>
      </c>
      <c r="L31" s="74"/>
      <c r="M31" s="30">
        <f t="shared" si="2"/>
        <v>0</v>
      </c>
      <c r="N31" s="68">
        <f t="shared" si="3"/>
        <v>0</v>
      </c>
      <c r="O31" s="66">
        <v>0</v>
      </c>
      <c r="P31" s="66">
        <v>0</v>
      </c>
      <c r="Q31" s="74"/>
      <c r="R31" s="69">
        <f t="shared" si="4"/>
        <v>0</v>
      </c>
      <c r="S31" s="69">
        <f t="shared" si="5"/>
        <v>0</v>
      </c>
      <c r="T31" s="66">
        <v>0</v>
      </c>
      <c r="U31" s="66">
        <v>0</v>
      </c>
      <c r="V31" s="74"/>
      <c r="W31" s="69">
        <f t="shared" si="6"/>
        <v>0</v>
      </c>
      <c r="X31" s="69">
        <f t="shared" si="7"/>
        <v>0</v>
      </c>
      <c r="Y31" s="70">
        <v>0</v>
      </c>
      <c r="Z31" s="70">
        <v>0</v>
      </c>
      <c r="AA31" s="74"/>
      <c r="AB31" s="69">
        <f t="shared" si="8"/>
        <v>0</v>
      </c>
    </row>
    <row r="32" spans="2:28" x14ac:dyDescent="0.3">
      <c r="B32" s="27">
        <f t="shared" si="9"/>
        <v>17</v>
      </c>
      <c r="C32" s="28" t="s">
        <v>16</v>
      </c>
      <c r="D32" s="95">
        <v>0</v>
      </c>
      <c r="E32" s="93">
        <v>0</v>
      </c>
      <c r="F32" s="66">
        <v>0</v>
      </c>
      <c r="G32" s="74"/>
      <c r="H32" s="29">
        <f t="shared" si="0"/>
        <v>0</v>
      </c>
      <c r="I32" s="30">
        <f t="shared" si="1"/>
        <v>0</v>
      </c>
      <c r="J32" s="66">
        <v>0</v>
      </c>
      <c r="K32" s="66">
        <v>0</v>
      </c>
      <c r="L32" s="74"/>
      <c r="M32" s="30">
        <f t="shared" si="2"/>
        <v>0</v>
      </c>
      <c r="N32" s="68">
        <f t="shared" si="3"/>
        <v>0</v>
      </c>
      <c r="O32" s="66">
        <v>0</v>
      </c>
      <c r="P32" s="66">
        <v>0</v>
      </c>
      <c r="Q32" s="74"/>
      <c r="R32" s="69">
        <f t="shared" si="4"/>
        <v>0</v>
      </c>
      <c r="S32" s="69">
        <f t="shared" si="5"/>
        <v>0</v>
      </c>
      <c r="T32" s="66">
        <v>0</v>
      </c>
      <c r="U32" s="66">
        <v>0</v>
      </c>
      <c r="V32" s="74"/>
      <c r="W32" s="69">
        <f t="shared" si="6"/>
        <v>0</v>
      </c>
      <c r="X32" s="69">
        <f t="shared" si="7"/>
        <v>0</v>
      </c>
      <c r="Y32" s="70">
        <v>0</v>
      </c>
      <c r="Z32" s="70">
        <v>0</v>
      </c>
      <c r="AA32" s="74"/>
      <c r="AB32" s="69">
        <f t="shared" si="8"/>
        <v>0</v>
      </c>
    </row>
    <row r="33" spans="2:32" ht="16" x14ac:dyDescent="0.3">
      <c r="B33" s="34"/>
      <c r="C33" s="35" t="s">
        <v>17</v>
      </c>
      <c r="D33" s="75">
        <f t="shared" ref="D33:G33" si="10">SUM(D16:D32)</f>
        <v>0</v>
      </c>
      <c r="E33" s="36">
        <f t="shared" si="10"/>
        <v>600.01999999999975</v>
      </c>
      <c r="F33" s="75">
        <f t="shared" si="10"/>
        <v>0</v>
      </c>
      <c r="G33" s="75">
        <f t="shared" si="10"/>
        <v>0</v>
      </c>
      <c r="H33" s="75">
        <f>SUM(H16:H32)</f>
        <v>600.01999999999975</v>
      </c>
      <c r="I33" s="75">
        <f t="shared" ref="I33:AB33" si="11">SUM(I16:I32)</f>
        <v>600.01999999999975</v>
      </c>
      <c r="J33" s="75">
        <f t="shared" si="11"/>
        <v>415.04599999999999</v>
      </c>
      <c r="K33" s="75">
        <f t="shared" si="11"/>
        <v>0</v>
      </c>
      <c r="L33" s="75">
        <f t="shared" si="11"/>
        <v>0</v>
      </c>
      <c r="M33" s="75">
        <f t="shared" si="11"/>
        <v>1015.0659999999997</v>
      </c>
      <c r="N33" s="75">
        <f t="shared" si="11"/>
        <v>1015.0659999999997</v>
      </c>
      <c r="O33" s="75">
        <f t="shared" si="11"/>
        <v>394.98199999999997</v>
      </c>
      <c r="P33" s="75">
        <f t="shared" si="11"/>
        <v>0</v>
      </c>
      <c r="Q33" s="75">
        <f t="shared" si="11"/>
        <v>0</v>
      </c>
      <c r="R33" s="75">
        <f t="shared" si="11"/>
        <v>1410.048</v>
      </c>
      <c r="S33" s="75">
        <f t="shared" si="11"/>
        <v>1410.048</v>
      </c>
      <c r="T33" s="75">
        <f t="shared" si="11"/>
        <v>586.10662666666667</v>
      </c>
      <c r="U33" s="75">
        <f t="shared" si="11"/>
        <v>0</v>
      </c>
      <c r="V33" s="75">
        <f t="shared" si="11"/>
        <v>0</v>
      </c>
      <c r="W33" s="75">
        <f t="shared" si="11"/>
        <v>1996.1546266666667</v>
      </c>
      <c r="X33" s="75">
        <f t="shared" si="11"/>
        <v>1996.1546266666667</v>
      </c>
      <c r="Y33" s="75">
        <f t="shared" si="11"/>
        <v>211.02</v>
      </c>
      <c r="Z33" s="75">
        <f t="shared" si="11"/>
        <v>0</v>
      </c>
      <c r="AA33" s="75">
        <f t="shared" si="11"/>
        <v>0</v>
      </c>
      <c r="AB33" s="75">
        <f t="shared" si="11"/>
        <v>2207.174626666666</v>
      </c>
      <c r="AC33" s="38"/>
      <c r="AD33" s="38"/>
      <c r="AE33" s="38"/>
      <c r="AF33" s="38"/>
    </row>
    <row r="34" spans="2:32" ht="16" x14ac:dyDescent="0.3">
      <c r="B34" s="38"/>
      <c r="C34" s="38"/>
      <c r="D34" s="38"/>
      <c r="E34" s="38"/>
      <c r="F34" s="38"/>
      <c r="G34" s="38"/>
      <c r="H34" s="38"/>
      <c r="I34" s="38"/>
      <c r="J34" s="38"/>
      <c r="K34" s="38"/>
      <c r="L34" s="38"/>
      <c r="M34" s="38"/>
      <c r="N34" s="38"/>
      <c r="O34" s="38"/>
      <c r="P34" s="38"/>
      <c r="Q34" s="38"/>
      <c r="R34" s="38"/>
      <c r="S34" s="38"/>
      <c r="T34" s="38"/>
    </row>
    <row r="35" spans="2:32" ht="16" x14ac:dyDescent="0.3">
      <c r="B35" s="38"/>
      <c r="C35" s="38"/>
      <c r="D35" s="38"/>
      <c r="E35" s="38"/>
      <c r="F35" s="38"/>
      <c r="G35" s="38"/>
      <c r="H35" s="38"/>
      <c r="I35" s="38"/>
      <c r="J35" s="38"/>
      <c r="K35" s="38"/>
      <c r="L35" s="38"/>
      <c r="M35" s="38"/>
      <c r="N35" s="38"/>
      <c r="O35" s="38"/>
      <c r="P35" s="38"/>
      <c r="Q35" s="38"/>
      <c r="R35" s="38"/>
      <c r="S35" s="38"/>
      <c r="T35" s="38"/>
    </row>
    <row r="37" spans="2:32" x14ac:dyDescent="0.3">
      <c r="B37" s="14" t="s">
        <v>81</v>
      </c>
    </row>
    <row r="38" spans="2:32" ht="15" customHeight="1" x14ac:dyDescent="0.3">
      <c r="B38" s="38"/>
      <c r="C38" s="51"/>
      <c r="D38" s="51"/>
      <c r="E38" s="51"/>
      <c r="F38" s="51"/>
      <c r="G38" s="51"/>
      <c r="H38" s="51"/>
      <c r="I38" s="51"/>
      <c r="J38" s="51"/>
      <c r="K38" s="51"/>
      <c r="L38" s="51"/>
      <c r="M38" s="51"/>
      <c r="N38" s="38"/>
      <c r="O38" s="38"/>
      <c r="P38" s="38"/>
      <c r="Q38" s="38"/>
      <c r="R38" s="38"/>
      <c r="S38" s="38"/>
      <c r="T38" s="38"/>
      <c r="U38" s="38"/>
      <c r="V38" s="38"/>
      <c r="W38" s="38"/>
      <c r="X38" s="38"/>
      <c r="Y38" s="38"/>
      <c r="Z38" s="38"/>
      <c r="AA38" s="38"/>
      <c r="AB38" s="38"/>
    </row>
    <row r="39" spans="2:32" ht="29.4" customHeight="1" x14ac:dyDescent="0.3">
      <c r="B39" s="38"/>
      <c r="C39" s="76"/>
      <c r="D39" s="51"/>
      <c r="E39" s="51"/>
      <c r="F39" s="51"/>
      <c r="G39" s="51"/>
      <c r="H39" s="51"/>
      <c r="I39" s="51"/>
      <c r="J39" s="51"/>
      <c r="K39" s="51"/>
      <c r="L39" s="51"/>
      <c r="M39" s="51"/>
      <c r="N39" s="38"/>
      <c r="O39" s="38"/>
      <c r="P39" s="38"/>
      <c r="Q39" s="38"/>
      <c r="R39" s="38"/>
      <c r="S39" s="38"/>
      <c r="T39" s="38"/>
      <c r="U39" s="38"/>
      <c r="V39" s="38"/>
      <c r="W39" s="20" t="s">
        <v>22</v>
      </c>
      <c r="X39" s="38"/>
      <c r="Y39" s="38"/>
      <c r="Z39" s="38"/>
      <c r="AA39" s="38"/>
      <c r="AB39" s="38"/>
    </row>
    <row r="40" spans="2:32" x14ac:dyDescent="0.3">
      <c r="B40" s="148" t="s">
        <v>23</v>
      </c>
      <c r="C40" s="148" t="s">
        <v>18</v>
      </c>
      <c r="D40" s="153" t="s">
        <v>27</v>
      </c>
      <c r="E40" s="154"/>
      <c r="F40" s="154"/>
      <c r="G40" s="154"/>
      <c r="H40" s="155"/>
      <c r="I40" s="140" t="s">
        <v>57</v>
      </c>
      <c r="J40" s="140"/>
      <c r="K40" s="140"/>
      <c r="L40" s="140"/>
      <c r="M40" s="140"/>
      <c r="N40" s="140" t="s">
        <v>58</v>
      </c>
      <c r="O40" s="140"/>
      <c r="P40" s="140"/>
      <c r="Q40" s="140"/>
      <c r="R40" s="140"/>
      <c r="S40" s="140" t="s">
        <v>59</v>
      </c>
      <c r="T40" s="140"/>
      <c r="U40" s="140"/>
      <c r="V40" s="140"/>
      <c r="W40" s="140"/>
      <c r="X40" s="140" t="s">
        <v>60</v>
      </c>
      <c r="Y40" s="140"/>
      <c r="Z40" s="140"/>
      <c r="AA40" s="140"/>
      <c r="AB40" s="140"/>
    </row>
    <row r="41" spans="2:32" x14ac:dyDescent="0.3">
      <c r="B41" s="148"/>
      <c r="C41" s="148"/>
      <c r="D41" s="144" t="s">
        <v>30</v>
      </c>
      <c r="E41" s="145"/>
      <c r="F41" s="145"/>
      <c r="G41" s="145"/>
      <c r="H41" s="145"/>
      <c r="I41" s="144" t="s">
        <v>30</v>
      </c>
      <c r="J41" s="145"/>
      <c r="K41" s="145"/>
      <c r="L41" s="145"/>
      <c r="M41" s="145"/>
      <c r="N41" s="144" t="s">
        <v>30</v>
      </c>
      <c r="O41" s="145"/>
      <c r="P41" s="145"/>
      <c r="Q41" s="145"/>
      <c r="R41" s="145"/>
      <c r="S41" s="144" t="s">
        <v>30</v>
      </c>
      <c r="T41" s="145"/>
      <c r="U41" s="145"/>
      <c r="V41" s="145"/>
      <c r="W41" s="145"/>
      <c r="X41" s="144" t="s">
        <v>30</v>
      </c>
      <c r="Y41" s="145"/>
      <c r="Z41" s="145"/>
      <c r="AA41" s="145"/>
      <c r="AB41" s="145"/>
    </row>
    <row r="42" spans="2:32" ht="56" x14ac:dyDescent="0.3">
      <c r="B42" s="148"/>
      <c r="C42" s="148"/>
      <c r="D42" s="23" t="s">
        <v>83</v>
      </c>
      <c r="E42" s="23" t="s">
        <v>32</v>
      </c>
      <c r="F42" s="39" t="s">
        <v>84</v>
      </c>
      <c r="G42" s="22" t="s">
        <v>34</v>
      </c>
      <c r="H42" s="23" t="s">
        <v>85</v>
      </c>
      <c r="I42" s="23" t="s">
        <v>83</v>
      </c>
      <c r="J42" s="23" t="s">
        <v>32</v>
      </c>
      <c r="K42" s="39" t="s">
        <v>84</v>
      </c>
      <c r="L42" s="22" t="s">
        <v>34</v>
      </c>
      <c r="M42" s="23" t="s">
        <v>85</v>
      </c>
      <c r="N42" s="23" t="s">
        <v>83</v>
      </c>
      <c r="O42" s="23" t="s">
        <v>32</v>
      </c>
      <c r="P42" s="39" t="s">
        <v>84</v>
      </c>
      <c r="Q42" s="22" t="s">
        <v>34</v>
      </c>
      <c r="R42" s="23" t="s">
        <v>85</v>
      </c>
      <c r="S42" s="23" t="s">
        <v>83</v>
      </c>
      <c r="T42" s="23" t="s">
        <v>32</v>
      </c>
      <c r="U42" s="39" t="s">
        <v>84</v>
      </c>
      <c r="V42" s="22" t="s">
        <v>34</v>
      </c>
      <c r="W42" s="23" t="s">
        <v>85</v>
      </c>
      <c r="X42" s="23" t="s">
        <v>83</v>
      </c>
      <c r="Y42" s="23" t="s">
        <v>32</v>
      </c>
      <c r="Z42" s="39" t="s">
        <v>84</v>
      </c>
      <c r="AA42" s="22" t="s">
        <v>34</v>
      </c>
      <c r="AB42" s="23" t="s">
        <v>85</v>
      </c>
    </row>
    <row r="43" spans="2:32" x14ac:dyDescent="0.3">
      <c r="B43" s="25"/>
      <c r="C43" s="25"/>
      <c r="D43" s="25" t="s">
        <v>36</v>
      </c>
      <c r="E43" s="25" t="s">
        <v>37</v>
      </c>
      <c r="F43" s="25" t="s">
        <v>38</v>
      </c>
      <c r="G43" s="25" t="s">
        <v>39</v>
      </c>
      <c r="H43" s="25" t="s">
        <v>40</v>
      </c>
      <c r="I43" s="25" t="s">
        <v>41</v>
      </c>
      <c r="J43" s="25" t="s">
        <v>42</v>
      </c>
      <c r="K43" s="25" t="s">
        <v>43</v>
      </c>
      <c r="L43" s="25" t="s">
        <v>44</v>
      </c>
      <c r="M43" s="25" t="s">
        <v>45</v>
      </c>
      <c r="N43" s="25" t="s">
        <v>46</v>
      </c>
      <c r="O43" s="25" t="s">
        <v>47</v>
      </c>
      <c r="P43" s="25" t="s">
        <v>48</v>
      </c>
      <c r="Q43" s="25" t="s">
        <v>49</v>
      </c>
      <c r="R43" s="25" t="s">
        <v>50</v>
      </c>
      <c r="S43" s="25" t="s">
        <v>51</v>
      </c>
      <c r="T43" s="25" t="s">
        <v>52</v>
      </c>
      <c r="U43" s="25" t="s">
        <v>53</v>
      </c>
      <c r="V43" s="25" t="s">
        <v>54</v>
      </c>
      <c r="W43" s="25" t="s">
        <v>55</v>
      </c>
      <c r="X43" s="25" t="s">
        <v>61</v>
      </c>
      <c r="Y43" s="25" t="s">
        <v>62</v>
      </c>
      <c r="Z43" s="25" t="s">
        <v>63</v>
      </c>
      <c r="AA43" s="25" t="s">
        <v>64</v>
      </c>
      <c r="AB43" s="25" t="s">
        <v>93</v>
      </c>
    </row>
    <row r="44" spans="2:32" x14ac:dyDescent="0.3">
      <c r="B44" s="27">
        <v>1</v>
      </c>
      <c r="C44" s="28" t="s">
        <v>0</v>
      </c>
      <c r="D44" s="66">
        <v>0</v>
      </c>
      <c r="E44" s="43">
        <f>IF((IFERROR(D44/((D16+E16)*90%),0))&lt;70%,MIN((MAX((D16+E16)*90%-D44,0)),(D16+E16/2)*$AC44),MAX((D16+E16)*90%-D44,0)/E$62)</f>
        <v>0</v>
      </c>
      <c r="F44" s="43">
        <f>IFERROR(IF(D44=0,0,D44/D16*F16),0)</f>
        <v>0</v>
      </c>
      <c r="G44" s="44"/>
      <c r="H44" s="43">
        <f>D44+E44-F44-G44</f>
        <v>0</v>
      </c>
      <c r="I44" s="45">
        <f>H44</f>
        <v>0</v>
      </c>
      <c r="J44" s="43">
        <f>IF((IFERROR(I44/((I16+J16)*90%),0))&lt;70%,MIN((MAX((I16+J16)*90%-I44,0)),(I16+J16/2)*$AC44),MAX((I16+J16)*90%-I44,0)/J$62)</f>
        <v>0</v>
      </c>
      <c r="K44" s="43">
        <f>IFERROR(IF(I44=0,0,I44/I16*K16),0)</f>
        <v>0</v>
      </c>
      <c r="L44" s="44"/>
      <c r="M44" s="45">
        <f t="shared" ref="M44:M60" si="12">I44+J44-K44-L44</f>
        <v>0</v>
      </c>
      <c r="N44" s="68">
        <f>M44</f>
        <v>0</v>
      </c>
      <c r="O44" s="43">
        <f>IF((IFERROR(N44/((N16+O16)*90%),0))&lt;70%,MIN((MAX((N16+O16)*90%-N44,0)),(N16+O16/2)*$AC44),MAX((N16+O16)*90%-N44,0)/O$62)</f>
        <v>0</v>
      </c>
      <c r="P44" s="43">
        <f>IFERROR(IF(N44=0,0,N44/N16*P16),0)</f>
        <v>0</v>
      </c>
      <c r="Q44" s="44"/>
      <c r="R44" s="43">
        <f>N44+O44-P44-Q44</f>
        <v>0</v>
      </c>
      <c r="S44" s="45">
        <f>R44</f>
        <v>0</v>
      </c>
      <c r="T44" s="43">
        <f>IF((IFERROR(S44/((S16+T16)*90%),0))&lt;70%,MIN((MAX((S16+T16)*90%-S44,0)),(S16+T16/2)*$AC44),MAX((S16+T16)*90%-S44,0)/T$62)</f>
        <v>0</v>
      </c>
      <c r="U44" s="43">
        <f>IFERROR(IF(S44=0,0,S44/S16*U16),0)</f>
        <v>0</v>
      </c>
      <c r="V44" s="44"/>
      <c r="W44" s="45">
        <f>S44+T44-U44-V44</f>
        <v>0</v>
      </c>
      <c r="X44" s="68">
        <f>W44</f>
        <v>0</v>
      </c>
      <c r="Y44" s="43">
        <f>IF((IFERROR(X44/((X16+Y16)*90%),0))&lt;70%,MIN((MAX((X16+Y16)*90%-X44,0)),(X16+Y16/2)*$AC44),MAX((X16+Y16)*90%-X44,0)/Y$62)</f>
        <v>0</v>
      </c>
      <c r="Z44" s="43">
        <f>IFERROR(IF(X44=0,0,X44/X16*Z16),0)</f>
        <v>0</v>
      </c>
      <c r="AA44" s="67"/>
      <c r="AB44" s="1"/>
      <c r="AC44" s="46">
        <v>0</v>
      </c>
    </row>
    <row r="45" spans="2:32" x14ac:dyDescent="0.3">
      <c r="B45" s="27">
        <f>B44+1</f>
        <v>2</v>
      </c>
      <c r="C45" s="28" t="s">
        <v>1</v>
      </c>
      <c r="D45" s="66">
        <v>0</v>
      </c>
      <c r="E45" s="43">
        <f t="shared" ref="E45:E60" si="13">IF((IFERROR(D45/((D17+E17)*90%),0))&lt;70%,MIN((MAX((D17+E17)*90%-D45,0)),(D17+E17/2)*$AC45),MAX((D17+E17)*90%-D45,0)/E$62)</f>
        <v>9.9364999999999992E-3</v>
      </c>
      <c r="F45" s="43">
        <f t="shared" ref="F45:F60" si="14">IFERROR(IF(D45=0,0,D45/D17*F17),0)</f>
        <v>0</v>
      </c>
      <c r="G45" s="44"/>
      <c r="H45" s="43">
        <f>D45+E45-F45-G45</f>
        <v>9.9364999999999992E-3</v>
      </c>
      <c r="I45" s="45">
        <f t="shared" ref="I45:I60" si="15">H45</f>
        <v>9.9364999999999992E-3</v>
      </c>
      <c r="J45" s="43">
        <f t="shared" ref="J45:J60" si="16">IF((IFERROR(I45/((I17+J17)*90%),0))&lt;70%,MIN((MAX((I17+J17)*90%-I45,0)),(I17+J17/2)*$AC45),MAX((I17+J17)*90%-I45,0)/J$62)</f>
        <v>0.21102537499999996</v>
      </c>
      <c r="K45" s="43">
        <f t="shared" ref="K45:K60" si="17">IFERROR(IF(I45=0,0,I45/I17*K17),0)</f>
        <v>0</v>
      </c>
      <c r="L45" s="44"/>
      <c r="M45" s="45">
        <f t="shared" si="12"/>
        <v>0.22096187499999995</v>
      </c>
      <c r="N45" s="68">
        <f t="shared" ref="N45:N60" si="18">M45</f>
        <v>0.22096187499999995</v>
      </c>
      <c r="O45" s="43">
        <f t="shared" ref="O45:O60" si="19">IF((IFERROR(N45/((N17+O17)*90%),0))&lt;70%,MIN((MAX((N17+O17)*90%-N45,0)),(N17+O17/2)*$AC45),MAX((N17+O17)*90%-N45,0)/O$62)</f>
        <v>1.0451277499999998</v>
      </c>
      <c r="P45" s="43">
        <f t="shared" ref="P45:P60" si="20">IFERROR(IF(N45=0,0,N45/N17*P17),0)</f>
        <v>0</v>
      </c>
      <c r="Q45" s="44"/>
      <c r="R45" s="43">
        <f t="shared" ref="R45:R60" si="21">N45+O45-P45-Q45</f>
        <v>1.2660896249999998</v>
      </c>
      <c r="S45" s="45">
        <f t="shared" ref="S45:S60" si="22">R45</f>
        <v>1.2660896249999998</v>
      </c>
      <c r="T45" s="43">
        <f t="shared" ref="T45:T60" si="23">IF((IFERROR(S45/((S17+T17)*90%),0))&lt;70%,MIN((MAX((S17+T17)*90%-S45,0)),(S17+T17/2)*$AC45),MAX((S17+T17)*90%-S45,0)/T$62)</f>
        <v>2.6399777499999995</v>
      </c>
      <c r="U45" s="43">
        <f t="shared" ref="U45:U60" si="24">IFERROR(IF(S45=0,0,S45/S17*U17),0)</f>
        <v>0</v>
      </c>
      <c r="V45" s="44"/>
      <c r="W45" s="45">
        <f t="shared" ref="W45:W60" si="25">S45+T45-U45-V45</f>
        <v>3.9060673749999992</v>
      </c>
      <c r="X45" s="68">
        <f t="shared" ref="X45:X60" si="26">W45</f>
        <v>3.9060673749999992</v>
      </c>
      <c r="Y45" s="43">
        <f t="shared" ref="Y45:Y60" si="27">IF((IFERROR(X45/((X17+Y17)*90%),0))&lt;70%,MIN((MAX((X17+Y17)*90%-X45,0)),(X17+Y17/2)*$AC45),MAX((X17+Y17)*90%-X45,0)/Y$62)</f>
        <v>3.5918777499999996</v>
      </c>
      <c r="Z45" s="43">
        <f t="shared" ref="Z45:Z60" si="28">IFERROR(IF(X45=0,0,X45/X17*Z17),0)</f>
        <v>0</v>
      </c>
      <c r="AA45" s="67"/>
      <c r="AB45" s="1"/>
      <c r="AC45" s="46">
        <v>3.3399999999999999E-2</v>
      </c>
    </row>
    <row r="46" spans="2:32" x14ac:dyDescent="0.3">
      <c r="B46" s="27">
        <f t="shared" ref="B46:B60" si="29">B45+1</f>
        <v>3</v>
      </c>
      <c r="C46" s="28" t="s">
        <v>2</v>
      </c>
      <c r="D46" s="66">
        <v>0</v>
      </c>
      <c r="E46" s="43">
        <f t="shared" si="13"/>
        <v>0.10550000000000001</v>
      </c>
      <c r="F46" s="43">
        <f t="shared" si="14"/>
        <v>0</v>
      </c>
      <c r="G46" s="44"/>
      <c r="H46" s="43">
        <f t="shared" ref="H46:H60" si="30">D46+E46-F46-G46</f>
        <v>0.10550000000000001</v>
      </c>
      <c r="I46" s="45">
        <f t="shared" si="15"/>
        <v>0.10550000000000001</v>
      </c>
      <c r="J46" s="43">
        <f t="shared" si="16"/>
        <v>0.4140875</v>
      </c>
      <c r="K46" s="43">
        <f t="shared" si="17"/>
        <v>0</v>
      </c>
      <c r="L46" s="44"/>
      <c r="M46" s="45">
        <f t="shared" si="12"/>
        <v>0.51958749999999998</v>
      </c>
      <c r="N46" s="68">
        <f t="shared" si="18"/>
        <v>0.51958749999999998</v>
      </c>
      <c r="O46" s="43">
        <f t="shared" si="19"/>
        <v>1.02335</v>
      </c>
      <c r="P46" s="43">
        <f t="shared" si="20"/>
        <v>0</v>
      </c>
      <c r="Q46" s="44"/>
      <c r="R46" s="43">
        <f t="shared" si="21"/>
        <v>1.5429374999999999</v>
      </c>
      <c r="S46" s="45">
        <f t="shared" si="22"/>
        <v>1.5429374999999999</v>
      </c>
      <c r="T46" s="43">
        <f t="shared" si="23"/>
        <v>2.6326461559999998</v>
      </c>
      <c r="U46" s="43">
        <f t="shared" si="24"/>
        <v>0</v>
      </c>
      <c r="V46" s="44"/>
      <c r="W46" s="45">
        <f t="shared" si="25"/>
        <v>4.1755836559999997</v>
      </c>
      <c r="X46" s="68">
        <f t="shared" si="26"/>
        <v>4.1755836559999997</v>
      </c>
      <c r="Y46" s="43">
        <f t="shared" si="27"/>
        <v>3.8357673120000002</v>
      </c>
      <c r="Z46" s="43">
        <f t="shared" si="28"/>
        <v>0</v>
      </c>
      <c r="AA46" s="72"/>
      <c r="AB46" s="1"/>
      <c r="AC46" s="46">
        <v>4.2200000000000001E-2</v>
      </c>
    </row>
    <row r="47" spans="2:32" x14ac:dyDescent="0.3">
      <c r="B47" s="27">
        <f t="shared" si="29"/>
        <v>4</v>
      </c>
      <c r="C47" s="28" t="s">
        <v>3</v>
      </c>
      <c r="D47" s="66">
        <v>0</v>
      </c>
      <c r="E47" s="43">
        <f t="shared" si="13"/>
        <v>0</v>
      </c>
      <c r="F47" s="43">
        <f t="shared" si="14"/>
        <v>0</v>
      </c>
      <c r="G47" s="44"/>
      <c r="H47" s="43">
        <f t="shared" si="30"/>
        <v>0</v>
      </c>
      <c r="I47" s="45">
        <f t="shared" si="15"/>
        <v>0</v>
      </c>
      <c r="J47" s="43">
        <f t="shared" si="16"/>
        <v>0</v>
      </c>
      <c r="K47" s="43">
        <f t="shared" si="17"/>
        <v>0</v>
      </c>
      <c r="L47" s="44"/>
      <c r="M47" s="45">
        <f t="shared" si="12"/>
        <v>0</v>
      </c>
      <c r="N47" s="68">
        <f t="shared" si="18"/>
        <v>0</v>
      </c>
      <c r="O47" s="43">
        <f t="shared" si="19"/>
        <v>0</v>
      </c>
      <c r="P47" s="43">
        <f t="shared" si="20"/>
        <v>0</v>
      </c>
      <c r="Q47" s="44"/>
      <c r="R47" s="43">
        <f t="shared" si="21"/>
        <v>0</v>
      </c>
      <c r="S47" s="45">
        <f t="shared" si="22"/>
        <v>0</v>
      </c>
      <c r="T47" s="43">
        <f t="shared" si="23"/>
        <v>0</v>
      </c>
      <c r="U47" s="43">
        <f t="shared" si="24"/>
        <v>0</v>
      </c>
      <c r="V47" s="44"/>
      <c r="W47" s="45">
        <f t="shared" si="25"/>
        <v>0</v>
      </c>
      <c r="X47" s="68">
        <f t="shared" si="26"/>
        <v>0</v>
      </c>
      <c r="Y47" s="43">
        <f t="shared" si="27"/>
        <v>0</v>
      </c>
      <c r="Z47" s="43">
        <f t="shared" si="28"/>
        <v>0</v>
      </c>
      <c r="AA47" s="67"/>
      <c r="AB47" s="1"/>
      <c r="AC47" s="46">
        <v>4.2200000000000001E-2</v>
      </c>
    </row>
    <row r="48" spans="2:32" x14ac:dyDescent="0.3">
      <c r="B48" s="27">
        <f t="shared" si="29"/>
        <v>5</v>
      </c>
      <c r="C48" s="28" t="s">
        <v>4</v>
      </c>
      <c r="D48" s="66">
        <v>0</v>
      </c>
      <c r="E48" s="43">
        <f t="shared" si="13"/>
        <v>1.2157043333333331</v>
      </c>
      <c r="F48" s="43">
        <f t="shared" si="14"/>
        <v>0</v>
      </c>
      <c r="G48" s="44"/>
      <c r="H48" s="43">
        <f t="shared" si="30"/>
        <v>1.2157043333333331</v>
      </c>
      <c r="I48" s="45">
        <f t="shared" si="15"/>
        <v>1.2157043333333331</v>
      </c>
      <c r="J48" s="43">
        <f t="shared" si="16"/>
        <v>2.7153086666666661</v>
      </c>
      <c r="K48" s="43">
        <f t="shared" si="17"/>
        <v>0</v>
      </c>
      <c r="L48" s="44"/>
      <c r="M48" s="45">
        <f t="shared" si="12"/>
        <v>3.9310129999999992</v>
      </c>
      <c r="N48" s="68">
        <f t="shared" si="18"/>
        <v>3.9310129999999992</v>
      </c>
      <c r="O48" s="43">
        <f t="shared" si="19"/>
        <v>4.376958666666666</v>
      </c>
      <c r="P48" s="43">
        <f t="shared" si="20"/>
        <v>0</v>
      </c>
      <c r="Q48" s="44"/>
      <c r="R48" s="43">
        <f t="shared" si="21"/>
        <v>8.3079716666666652</v>
      </c>
      <c r="S48" s="45">
        <f t="shared" si="22"/>
        <v>8.3079716666666652</v>
      </c>
      <c r="T48" s="43">
        <f t="shared" si="23"/>
        <v>7.5917086666666664</v>
      </c>
      <c r="U48" s="43">
        <f t="shared" si="24"/>
        <v>0</v>
      </c>
      <c r="V48" s="44"/>
      <c r="W48" s="45">
        <f t="shared" si="25"/>
        <v>15.899680333333333</v>
      </c>
      <c r="X48" s="68">
        <f t="shared" si="26"/>
        <v>15.899680333333333</v>
      </c>
      <c r="Y48" s="43">
        <f t="shared" si="27"/>
        <v>9.4287086666666653</v>
      </c>
      <c r="Z48" s="43">
        <f t="shared" si="28"/>
        <v>0</v>
      </c>
      <c r="AA48" s="67"/>
      <c r="AB48" s="1"/>
      <c r="AC48" s="46">
        <v>3.3399999999999999E-2</v>
      </c>
    </row>
    <row r="49" spans="2:29" x14ac:dyDescent="0.3">
      <c r="B49" s="27">
        <f t="shared" si="29"/>
        <v>6</v>
      </c>
      <c r="C49" s="28" t="s">
        <v>5</v>
      </c>
      <c r="D49" s="66">
        <v>0</v>
      </c>
      <c r="E49" s="43">
        <f t="shared" si="13"/>
        <v>9.2339578333333314</v>
      </c>
      <c r="F49" s="43">
        <f t="shared" si="14"/>
        <v>0</v>
      </c>
      <c r="G49" s="44"/>
      <c r="H49" s="43">
        <f t="shared" si="30"/>
        <v>9.2339578333333314</v>
      </c>
      <c r="I49" s="45">
        <f t="shared" si="15"/>
        <v>9.2339578333333314</v>
      </c>
      <c r="J49" s="43">
        <f t="shared" si="16"/>
        <v>26.422082891666665</v>
      </c>
      <c r="K49" s="43">
        <f t="shared" si="17"/>
        <v>0</v>
      </c>
      <c r="L49" s="44"/>
      <c r="M49" s="45">
        <f t="shared" si="12"/>
        <v>35.656040724999997</v>
      </c>
      <c r="N49" s="68">
        <f t="shared" si="18"/>
        <v>35.656040724999997</v>
      </c>
      <c r="O49" s="43">
        <f t="shared" si="19"/>
        <v>39.62449531666666</v>
      </c>
      <c r="P49" s="43">
        <f t="shared" si="20"/>
        <v>0</v>
      </c>
      <c r="Q49" s="44"/>
      <c r="R49" s="43">
        <f t="shared" si="21"/>
        <v>75.280536041666664</v>
      </c>
      <c r="S49" s="45">
        <f t="shared" si="22"/>
        <v>75.280536041666664</v>
      </c>
      <c r="T49" s="43">
        <f t="shared" si="23"/>
        <v>52.512769183333326</v>
      </c>
      <c r="U49" s="43">
        <f t="shared" si="24"/>
        <v>0</v>
      </c>
      <c r="V49" s="44"/>
      <c r="W49" s="45">
        <f t="shared" si="25"/>
        <v>127.79330522499998</v>
      </c>
      <c r="X49" s="68">
        <f t="shared" si="26"/>
        <v>127.79330522499998</v>
      </c>
      <c r="Y49" s="43">
        <f t="shared" si="27"/>
        <v>64.605319849999987</v>
      </c>
      <c r="Z49" s="43">
        <f t="shared" si="28"/>
        <v>0</v>
      </c>
      <c r="AA49" s="67"/>
      <c r="AB49" s="1"/>
      <c r="AC49" s="46">
        <v>4.2200000000000001E-2</v>
      </c>
    </row>
    <row r="50" spans="2:29" x14ac:dyDescent="0.3">
      <c r="B50" s="27">
        <f t="shared" si="29"/>
        <v>7</v>
      </c>
      <c r="C50" s="28" t="s">
        <v>6</v>
      </c>
      <c r="D50" s="66">
        <v>0</v>
      </c>
      <c r="E50" s="43">
        <f t="shared" si="13"/>
        <v>0.22166666666666665</v>
      </c>
      <c r="F50" s="43">
        <f t="shared" si="14"/>
        <v>0</v>
      </c>
      <c r="G50" s="44"/>
      <c r="H50" s="43">
        <f t="shared" si="30"/>
        <v>0.22166666666666665</v>
      </c>
      <c r="I50" s="45">
        <f t="shared" si="15"/>
        <v>0.22166666666666665</v>
      </c>
      <c r="J50" s="43">
        <f t="shared" si="16"/>
        <v>0.4433333333333333</v>
      </c>
      <c r="K50" s="43">
        <f t="shared" si="17"/>
        <v>0</v>
      </c>
      <c r="L50" s="44"/>
      <c r="M50" s="45">
        <f t="shared" si="12"/>
        <v>0.66499999999999992</v>
      </c>
      <c r="N50" s="68">
        <f t="shared" si="18"/>
        <v>0.66499999999999992</v>
      </c>
      <c r="O50" s="43">
        <f t="shared" si="19"/>
        <v>0.4433333333333333</v>
      </c>
      <c r="P50" s="43">
        <f t="shared" si="20"/>
        <v>0</v>
      </c>
      <c r="Q50" s="44"/>
      <c r="R50" s="43">
        <f t="shared" si="21"/>
        <v>1.1083333333333332</v>
      </c>
      <c r="S50" s="45">
        <f t="shared" si="22"/>
        <v>1.1083333333333332</v>
      </c>
      <c r="T50" s="43">
        <f t="shared" si="23"/>
        <v>0.4433333333333333</v>
      </c>
      <c r="U50" s="43">
        <f t="shared" si="24"/>
        <v>0</v>
      </c>
      <c r="V50" s="44"/>
      <c r="W50" s="45">
        <f t="shared" si="25"/>
        <v>1.5516666666666665</v>
      </c>
      <c r="X50" s="68">
        <f t="shared" si="26"/>
        <v>1.5516666666666665</v>
      </c>
      <c r="Y50" s="43">
        <f t="shared" si="27"/>
        <v>0.4433333333333333</v>
      </c>
      <c r="Z50" s="43">
        <f t="shared" si="28"/>
        <v>0</v>
      </c>
      <c r="AA50" s="67"/>
      <c r="AB50" s="1"/>
      <c r="AC50" s="46">
        <v>9.5000000000000001E-2</v>
      </c>
    </row>
    <row r="51" spans="2:29" x14ac:dyDescent="0.3">
      <c r="B51" s="27">
        <f t="shared" si="29"/>
        <v>8</v>
      </c>
      <c r="C51" s="28" t="s">
        <v>7</v>
      </c>
      <c r="D51" s="66">
        <v>0</v>
      </c>
      <c r="E51" s="43">
        <f t="shared" si="13"/>
        <v>0</v>
      </c>
      <c r="F51" s="43">
        <f t="shared" si="14"/>
        <v>0</v>
      </c>
      <c r="G51" s="44"/>
      <c r="H51" s="43">
        <f t="shared" si="30"/>
        <v>0</v>
      </c>
      <c r="I51" s="45">
        <f t="shared" si="15"/>
        <v>0</v>
      </c>
      <c r="J51" s="43">
        <f t="shared" si="16"/>
        <v>0</v>
      </c>
      <c r="K51" s="43">
        <f t="shared" si="17"/>
        <v>0</v>
      </c>
      <c r="L51" s="44"/>
      <c r="M51" s="45">
        <f t="shared" si="12"/>
        <v>0</v>
      </c>
      <c r="N51" s="68">
        <f t="shared" si="18"/>
        <v>0</v>
      </c>
      <c r="O51" s="43">
        <f t="shared" si="19"/>
        <v>0</v>
      </c>
      <c r="P51" s="43">
        <f t="shared" si="20"/>
        <v>0</v>
      </c>
      <c r="Q51" s="44"/>
      <c r="R51" s="43">
        <f t="shared" si="21"/>
        <v>0</v>
      </c>
      <c r="S51" s="45">
        <f t="shared" si="22"/>
        <v>0</v>
      </c>
      <c r="T51" s="43">
        <f t="shared" si="23"/>
        <v>0</v>
      </c>
      <c r="U51" s="43">
        <f t="shared" si="24"/>
        <v>0</v>
      </c>
      <c r="V51" s="44"/>
      <c r="W51" s="45">
        <f t="shared" si="25"/>
        <v>0</v>
      </c>
      <c r="X51" s="68">
        <f t="shared" si="26"/>
        <v>0</v>
      </c>
      <c r="Y51" s="43">
        <f t="shared" si="27"/>
        <v>0</v>
      </c>
      <c r="Z51" s="43">
        <f t="shared" si="28"/>
        <v>0</v>
      </c>
      <c r="AA51" s="67"/>
      <c r="AB51" s="1"/>
      <c r="AC51" s="46">
        <v>9.5000000000000001E-2</v>
      </c>
    </row>
    <row r="52" spans="2:29" x14ac:dyDescent="0.3">
      <c r="B52" s="27">
        <f t="shared" si="29"/>
        <v>9</v>
      </c>
      <c r="C52" s="28" t="s">
        <v>8</v>
      </c>
      <c r="D52" s="66">
        <v>0</v>
      </c>
      <c r="E52" s="43">
        <f t="shared" si="13"/>
        <v>0</v>
      </c>
      <c r="F52" s="43">
        <f t="shared" si="14"/>
        <v>0</v>
      </c>
      <c r="G52" s="44"/>
      <c r="H52" s="43">
        <f t="shared" si="30"/>
        <v>0</v>
      </c>
      <c r="I52" s="45">
        <f t="shared" si="15"/>
        <v>0</v>
      </c>
      <c r="J52" s="43">
        <f t="shared" si="16"/>
        <v>0</v>
      </c>
      <c r="K52" s="43">
        <f t="shared" si="17"/>
        <v>0</v>
      </c>
      <c r="L52" s="44"/>
      <c r="M52" s="45">
        <f t="shared" si="12"/>
        <v>0</v>
      </c>
      <c r="N52" s="68">
        <f t="shared" si="18"/>
        <v>0</v>
      </c>
      <c r="O52" s="43">
        <f t="shared" si="19"/>
        <v>0</v>
      </c>
      <c r="P52" s="43">
        <f t="shared" si="20"/>
        <v>0</v>
      </c>
      <c r="Q52" s="44"/>
      <c r="R52" s="43">
        <f t="shared" si="21"/>
        <v>0</v>
      </c>
      <c r="S52" s="45">
        <f t="shared" si="22"/>
        <v>0</v>
      </c>
      <c r="T52" s="43">
        <f t="shared" si="23"/>
        <v>0</v>
      </c>
      <c r="U52" s="43">
        <f t="shared" si="24"/>
        <v>0</v>
      </c>
      <c r="V52" s="44"/>
      <c r="W52" s="45">
        <f t="shared" si="25"/>
        <v>0</v>
      </c>
      <c r="X52" s="68">
        <f t="shared" si="26"/>
        <v>0</v>
      </c>
      <c r="Y52" s="43">
        <f t="shared" si="27"/>
        <v>0</v>
      </c>
      <c r="Z52" s="43">
        <f t="shared" si="28"/>
        <v>0</v>
      </c>
      <c r="AA52" s="67"/>
      <c r="AB52" s="1"/>
      <c r="AC52" s="46">
        <v>4.2200000000000001E-2</v>
      </c>
    </row>
    <row r="53" spans="2:29" x14ac:dyDescent="0.3">
      <c r="B53" s="27">
        <f t="shared" si="29"/>
        <v>10</v>
      </c>
      <c r="C53" s="28" t="s">
        <v>9</v>
      </c>
      <c r="D53" s="66">
        <v>0</v>
      </c>
      <c r="E53" s="43">
        <f t="shared" si="13"/>
        <v>0.60166666666666668</v>
      </c>
      <c r="F53" s="43">
        <f t="shared" si="14"/>
        <v>0</v>
      </c>
      <c r="G53" s="44"/>
      <c r="H53" s="43">
        <f t="shared" si="30"/>
        <v>0.60166666666666668</v>
      </c>
      <c r="I53" s="45">
        <f t="shared" si="15"/>
        <v>0.60166666666666668</v>
      </c>
      <c r="J53" s="43">
        <f t="shared" si="16"/>
        <v>1.2033333333333334</v>
      </c>
      <c r="K53" s="43">
        <f t="shared" si="17"/>
        <v>0</v>
      </c>
      <c r="L53" s="44"/>
      <c r="M53" s="45">
        <f t="shared" si="12"/>
        <v>1.8050000000000002</v>
      </c>
      <c r="N53" s="68">
        <f t="shared" si="18"/>
        <v>1.8050000000000002</v>
      </c>
      <c r="O53" s="43">
        <f t="shared" si="19"/>
        <v>1.4883333333333333</v>
      </c>
      <c r="P53" s="43">
        <f t="shared" si="20"/>
        <v>0</v>
      </c>
      <c r="Q53" s="44"/>
      <c r="R53" s="43">
        <f t="shared" si="21"/>
        <v>3.2933333333333334</v>
      </c>
      <c r="S53" s="45">
        <f t="shared" si="22"/>
        <v>3.2933333333333334</v>
      </c>
      <c r="T53" s="43">
        <f t="shared" si="23"/>
        <v>1.7733333333333332</v>
      </c>
      <c r="U53" s="43">
        <f t="shared" si="24"/>
        <v>0</v>
      </c>
      <c r="V53" s="44"/>
      <c r="W53" s="45">
        <f t="shared" si="25"/>
        <v>5.0666666666666664</v>
      </c>
      <c r="X53" s="68">
        <f t="shared" si="26"/>
        <v>5.0666666666666664</v>
      </c>
      <c r="Y53" s="43">
        <f t="shared" si="27"/>
        <v>1.7733333333333332</v>
      </c>
      <c r="Z53" s="43">
        <f t="shared" si="28"/>
        <v>0</v>
      </c>
      <c r="AA53" s="67"/>
      <c r="AB53" s="1"/>
      <c r="AC53" s="46">
        <v>9.5000000000000001E-2</v>
      </c>
    </row>
    <row r="54" spans="2:29" x14ac:dyDescent="0.3">
      <c r="B54" s="27">
        <f t="shared" si="29"/>
        <v>11</v>
      </c>
      <c r="C54" s="28" t="s">
        <v>10</v>
      </c>
      <c r="D54" s="66">
        <v>0</v>
      </c>
      <c r="E54" s="43">
        <f t="shared" si="13"/>
        <v>0</v>
      </c>
      <c r="F54" s="43">
        <f t="shared" si="14"/>
        <v>0</v>
      </c>
      <c r="G54" s="44"/>
      <c r="H54" s="43">
        <f t="shared" si="30"/>
        <v>0</v>
      </c>
      <c r="I54" s="45">
        <f t="shared" si="15"/>
        <v>0</v>
      </c>
      <c r="J54" s="43">
        <f t="shared" si="16"/>
        <v>0</v>
      </c>
      <c r="K54" s="43">
        <f t="shared" si="17"/>
        <v>0</v>
      </c>
      <c r="L54" s="44"/>
      <c r="M54" s="45">
        <f t="shared" si="12"/>
        <v>0</v>
      </c>
      <c r="N54" s="68">
        <f t="shared" si="18"/>
        <v>0</v>
      </c>
      <c r="O54" s="43">
        <f t="shared" si="19"/>
        <v>0</v>
      </c>
      <c r="P54" s="43">
        <f t="shared" si="20"/>
        <v>0</v>
      </c>
      <c r="Q54" s="44"/>
      <c r="R54" s="43">
        <f t="shared" si="21"/>
        <v>0</v>
      </c>
      <c r="S54" s="45">
        <f t="shared" si="22"/>
        <v>0</v>
      </c>
      <c r="T54" s="43">
        <f t="shared" si="23"/>
        <v>0</v>
      </c>
      <c r="U54" s="43">
        <f t="shared" si="24"/>
        <v>0</v>
      </c>
      <c r="V54" s="44"/>
      <c r="W54" s="45">
        <f t="shared" si="25"/>
        <v>0</v>
      </c>
      <c r="X54" s="68">
        <f t="shared" si="26"/>
        <v>0</v>
      </c>
      <c r="Y54" s="43">
        <f t="shared" si="27"/>
        <v>0</v>
      </c>
      <c r="Z54" s="43">
        <f t="shared" si="28"/>
        <v>0</v>
      </c>
      <c r="AA54" s="67"/>
      <c r="AB54" s="1"/>
      <c r="AC54" s="46">
        <v>6.3299999999999995E-2</v>
      </c>
    </row>
    <row r="55" spans="2:29" x14ac:dyDescent="0.3">
      <c r="B55" s="27">
        <f t="shared" si="29"/>
        <v>12</v>
      </c>
      <c r="C55" s="28" t="s">
        <v>11</v>
      </c>
      <c r="D55" s="66">
        <v>0</v>
      </c>
      <c r="E55" s="43">
        <f t="shared" si="13"/>
        <v>0</v>
      </c>
      <c r="F55" s="43">
        <f t="shared" si="14"/>
        <v>0</v>
      </c>
      <c r="G55" s="49"/>
      <c r="H55" s="43">
        <f t="shared" si="30"/>
        <v>0</v>
      </c>
      <c r="I55" s="45">
        <f t="shared" si="15"/>
        <v>0</v>
      </c>
      <c r="J55" s="43">
        <f t="shared" si="16"/>
        <v>0</v>
      </c>
      <c r="K55" s="43">
        <f t="shared" si="17"/>
        <v>0</v>
      </c>
      <c r="L55" s="44"/>
      <c r="M55" s="45">
        <f t="shared" si="12"/>
        <v>0</v>
      </c>
      <c r="N55" s="68">
        <f t="shared" si="18"/>
        <v>0</v>
      </c>
      <c r="O55" s="43">
        <f t="shared" si="19"/>
        <v>0</v>
      </c>
      <c r="P55" s="43">
        <f t="shared" si="20"/>
        <v>0</v>
      </c>
      <c r="Q55" s="44"/>
      <c r="R55" s="43">
        <f t="shared" si="21"/>
        <v>0</v>
      </c>
      <c r="S55" s="45">
        <f t="shared" si="22"/>
        <v>0</v>
      </c>
      <c r="T55" s="43">
        <f t="shared" si="23"/>
        <v>0</v>
      </c>
      <c r="U55" s="43">
        <f t="shared" si="24"/>
        <v>0</v>
      </c>
      <c r="V55" s="44"/>
      <c r="W55" s="45">
        <f t="shared" si="25"/>
        <v>0</v>
      </c>
      <c r="X55" s="68">
        <f t="shared" si="26"/>
        <v>0</v>
      </c>
      <c r="Y55" s="43">
        <f t="shared" si="27"/>
        <v>0</v>
      </c>
      <c r="Z55" s="43">
        <f t="shared" si="28"/>
        <v>0</v>
      </c>
      <c r="AA55" s="67"/>
      <c r="AB55" s="1"/>
      <c r="AC55" s="46">
        <v>6.3299999999999995E-2</v>
      </c>
    </row>
    <row r="56" spans="2:29" x14ac:dyDescent="0.3">
      <c r="B56" s="27">
        <f t="shared" si="29"/>
        <v>13</v>
      </c>
      <c r="C56" s="28" t="s">
        <v>12</v>
      </c>
      <c r="D56" s="66">
        <v>0</v>
      </c>
      <c r="E56" s="43">
        <f t="shared" si="13"/>
        <v>0</v>
      </c>
      <c r="F56" s="43">
        <f t="shared" si="14"/>
        <v>0</v>
      </c>
      <c r="G56" s="49"/>
      <c r="H56" s="43">
        <f t="shared" si="30"/>
        <v>0</v>
      </c>
      <c r="I56" s="45">
        <f t="shared" si="15"/>
        <v>0</v>
      </c>
      <c r="J56" s="43">
        <f t="shared" si="16"/>
        <v>0</v>
      </c>
      <c r="K56" s="43">
        <f t="shared" si="17"/>
        <v>0</v>
      </c>
      <c r="L56" s="44"/>
      <c r="M56" s="45">
        <f t="shared" si="12"/>
        <v>0</v>
      </c>
      <c r="N56" s="68">
        <f t="shared" si="18"/>
        <v>0</v>
      </c>
      <c r="O56" s="43">
        <f t="shared" si="19"/>
        <v>0</v>
      </c>
      <c r="P56" s="43">
        <f t="shared" si="20"/>
        <v>0</v>
      </c>
      <c r="Q56" s="44"/>
      <c r="R56" s="43">
        <f t="shared" si="21"/>
        <v>0</v>
      </c>
      <c r="S56" s="45">
        <f t="shared" si="22"/>
        <v>0</v>
      </c>
      <c r="T56" s="43">
        <f t="shared" si="23"/>
        <v>0</v>
      </c>
      <c r="U56" s="43">
        <f t="shared" si="24"/>
        <v>0</v>
      </c>
      <c r="V56" s="44"/>
      <c r="W56" s="45">
        <f t="shared" si="25"/>
        <v>0</v>
      </c>
      <c r="X56" s="68">
        <f t="shared" si="26"/>
        <v>0</v>
      </c>
      <c r="Y56" s="43">
        <f t="shared" si="27"/>
        <v>0</v>
      </c>
      <c r="Z56" s="43">
        <f t="shared" si="28"/>
        <v>0</v>
      </c>
      <c r="AA56" s="67"/>
      <c r="AB56" s="1"/>
      <c r="AC56" s="46">
        <v>6.3299999999999995E-2</v>
      </c>
    </row>
    <row r="57" spans="2:29" x14ac:dyDescent="0.3">
      <c r="B57" s="27">
        <f t="shared" si="29"/>
        <v>14</v>
      </c>
      <c r="C57" s="28" t="s">
        <v>13</v>
      </c>
      <c r="D57" s="66">
        <v>0</v>
      </c>
      <c r="E57" s="43">
        <f t="shared" si="13"/>
        <v>0</v>
      </c>
      <c r="F57" s="43">
        <f t="shared" si="14"/>
        <v>0</v>
      </c>
      <c r="G57" s="49"/>
      <c r="H57" s="43">
        <f t="shared" si="30"/>
        <v>0</v>
      </c>
      <c r="I57" s="45">
        <f t="shared" si="15"/>
        <v>0</v>
      </c>
      <c r="J57" s="43">
        <f t="shared" si="16"/>
        <v>0</v>
      </c>
      <c r="K57" s="43">
        <f t="shared" si="17"/>
        <v>0</v>
      </c>
      <c r="L57" s="44"/>
      <c r="M57" s="45">
        <f t="shared" si="12"/>
        <v>0</v>
      </c>
      <c r="N57" s="68">
        <f t="shared" si="18"/>
        <v>0</v>
      </c>
      <c r="O57" s="43">
        <f t="shared" si="19"/>
        <v>0</v>
      </c>
      <c r="P57" s="43">
        <f t="shared" si="20"/>
        <v>0</v>
      </c>
      <c r="Q57" s="44"/>
      <c r="R57" s="43">
        <f t="shared" si="21"/>
        <v>0</v>
      </c>
      <c r="S57" s="45">
        <f t="shared" si="22"/>
        <v>0</v>
      </c>
      <c r="T57" s="43">
        <f t="shared" si="23"/>
        <v>0</v>
      </c>
      <c r="U57" s="43">
        <f t="shared" si="24"/>
        <v>0</v>
      </c>
      <c r="V57" s="44"/>
      <c r="W57" s="45">
        <f t="shared" si="25"/>
        <v>0</v>
      </c>
      <c r="X57" s="68">
        <f t="shared" si="26"/>
        <v>0</v>
      </c>
      <c r="Y57" s="43">
        <f t="shared" si="27"/>
        <v>0</v>
      </c>
      <c r="Z57" s="43">
        <f t="shared" si="28"/>
        <v>0</v>
      </c>
      <c r="AA57" s="67"/>
      <c r="AB57" s="1"/>
      <c r="AC57" s="46">
        <v>0.15</v>
      </c>
    </row>
    <row r="58" spans="2:29" x14ac:dyDescent="0.3">
      <c r="B58" s="27">
        <f t="shared" si="29"/>
        <v>15</v>
      </c>
      <c r="C58" s="28" t="s">
        <v>14</v>
      </c>
      <c r="D58" s="66">
        <v>0</v>
      </c>
      <c r="E58" s="43">
        <f t="shared" si="13"/>
        <v>4.9999999999999991</v>
      </c>
      <c r="F58" s="43">
        <f t="shared" si="14"/>
        <v>0</v>
      </c>
      <c r="G58" s="49"/>
      <c r="H58" s="43">
        <f t="shared" si="30"/>
        <v>4.9999999999999991</v>
      </c>
      <c r="I58" s="45">
        <f t="shared" si="15"/>
        <v>4.9999999999999991</v>
      </c>
      <c r="J58" s="43">
        <f t="shared" si="16"/>
        <v>9.9999999999999982</v>
      </c>
      <c r="K58" s="43">
        <f t="shared" si="17"/>
        <v>0</v>
      </c>
      <c r="L58" s="44"/>
      <c r="M58" s="45">
        <f t="shared" si="12"/>
        <v>14.999999999999996</v>
      </c>
      <c r="N58" s="68">
        <f t="shared" si="18"/>
        <v>14.999999999999996</v>
      </c>
      <c r="O58" s="43">
        <f t="shared" si="19"/>
        <v>9.9999999999999982</v>
      </c>
      <c r="P58" s="43">
        <f t="shared" si="20"/>
        <v>0</v>
      </c>
      <c r="Q58" s="44"/>
      <c r="R58" s="43">
        <f t="shared" si="21"/>
        <v>24.999999999999993</v>
      </c>
      <c r="S58" s="45">
        <f t="shared" si="22"/>
        <v>24.999999999999993</v>
      </c>
      <c r="T58" s="43">
        <f t="shared" si="23"/>
        <v>9.9999999999999982</v>
      </c>
      <c r="U58" s="43">
        <f t="shared" si="24"/>
        <v>0</v>
      </c>
      <c r="V58" s="44"/>
      <c r="W58" s="45">
        <f t="shared" si="25"/>
        <v>34.999999999999993</v>
      </c>
      <c r="X58" s="68">
        <f t="shared" si="26"/>
        <v>34.999999999999993</v>
      </c>
      <c r="Y58" s="43">
        <f t="shared" si="27"/>
        <v>9.9999999999999982</v>
      </c>
      <c r="Z58" s="43">
        <f t="shared" si="28"/>
        <v>0</v>
      </c>
      <c r="AA58" s="67"/>
      <c r="AB58" s="1"/>
      <c r="AC58" s="46">
        <v>0.15</v>
      </c>
    </row>
    <row r="59" spans="2:29" x14ac:dyDescent="0.3">
      <c r="B59" s="27">
        <f t="shared" si="29"/>
        <v>16</v>
      </c>
      <c r="C59" s="28" t="s">
        <v>15</v>
      </c>
      <c r="D59" s="66">
        <v>0</v>
      </c>
      <c r="E59" s="43">
        <f t="shared" si="13"/>
        <v>0</v>
      </c>
      <c r="F59" s="43">
        <f t="shared" si="14"/>
        <v>0</v>
      </c>
      <c r="G59" s="44"/>
      <c r="H59" s="43">
        <f t="shared" si="30"/>
        <v>0</v>
      </c>
      <c r="I59" s="45">
        <f t="shared" si="15"/>
        <v>0</v>
      </c>
      <c r="J59" s="43">
        <f t="shared" si="16"/>
        <v>0</v>
      </c>
      <c r="K59" s="43">
        <f t="shared" si="17"/>
        <v>0</v>
      </c>
      <c r="L59" s="44"/>
      <c r="M59" s="45">
        <f t="shared" si="12"/>
        <v>0</v>
      </c>
      <c r="N59" s="68">
        <f t="shared" si="18"/>
        <v>0</v>
      </c>
      <c r="O59" s="43">
        <f t="shared" si="19"/>
        <v>0</v>
      </c>
      <c r="P59" s="43">
        <f t="shared" si="20"/>
        <v>0</v>
      </c>
      <c r="Q59" s="44"/>
      <c r="R59" s="43">
        <f t="shared" si="21"/>
        <v>0</v>
      </c>
      <c r="S59" s="45">
        <f t="shared" si="22"/>
        <v>0</v>
      </c>
      <c r="T59" s="43">
        <f t="shared" si="23"/>
        <v>0</v>
      </c>
      <c r="U59" s="43">
        <f t="shared" si="24"/>
        <v>0</v>
      </c>
      <c r="V59" s="44"/>
      <c r="W59" s="45">
        <f t="shared" si="25"/>
        <v>0</v>
      </c>
      <c r="X59" s="68">
        <f t="shared" si="26"/>
        <v>0</v>
      </c>
      <c r="Y59" s="43">
        <f t="shared" si="27"/>
        <v>0</v>
      </c>
      <c r="Z59" s="43">
        <f t="shared" si="28"/>
        <v>0</v>
      </c>
      <c r="AA59" s="67"/>
      <c r="AB59" s="1"/>
      <c r="AC59" s="46">
        <v>0.15</v>
      </c>
    </row>
    <row r="60" spans="2:29" x14ac:dyDescent="0.3">
      <c r="B60" s="27">
        <f t="shared" si="29"/>
        <v>17</v>
      </c>
      <c r="C60" s="28" t="s">
        <v>16</v>
      </c>
      <c r="D60" s="95">
        <v>0</v>
      </c>
      <c r="E60" s="43">
        <f t="shared" si="13"/>
        <v>0</v>
      </c>
      <c r="F60" s="43">
        <f t="shared" si="14"/>
        <v>0</v>
      </c>
      <c r="G60" s="44"/>
      <c r="H60" s="43">
        <f t="shared" si="30"/>
        <v>0</v>
      </c>
      <c r="I60" s="45">
        <f t="shared" si="15"/>
        <v>0</v>
      </c>
      <c r="J60" s="43">
        <f t="shared" si="16"/>
        <v>0</v>
      </c>
      <c r="K60" s="43">
        <f t="shared" si="17"/>
        <v>0</v>
      </c>
      <c r="L60" s="44"/>
      <c r="M60" s="45">
        <f t="shared" si="12"/>
        <v>0</v>
      </c>
      <c r="N60" s="68">
        <f t="shared" si="18"/>
        <v>0</v>
      </c>
      <c r="O60" s="43">
        <f t="shared" si="19"/>
        <v>0</v>
      </c>
      <c r="P60" s="43">
        <f t="shared" si="20"/>
        <v>0</v>
      </c>
      <c r="Q60" s="44"/>
      <c r="R60" s="43">
        <f t="shared" si="21"/>
        <v>0</v>
      </c>
      <c r="S60" s="45">
        <f t="shared" si="22"/>
        <v>0</v>
      </c>
      <c r="T60" s="43">
        <f t="shared" si="23"/>
        <v>0</v>
      </c>
      <c r="U60" s="43">
        <f t="shared" si="24"/>
        <v>0</v>
      </c>
      <c r="V60" s="44"/>
      <c r="W60" s="45">
        <f t="shared" si="25"/>
        <v>0</v>
      </c>
      <c r="X60" s="68">
        <f t="shared" si="26"/>
        <v>0</v>
      </c>
      <c r="Y60" s="43">
        <f t="shared" si="27"/>
        <v>0</v>
      </c>
      <c r="Z60" s="43">
        <f t="shared" si="28"/>
        <v>0</v>
      </c>
      <c r="AA60" s="67"/>
      <c r="AB60" s="1"/>
      <c r="AC60" s="46">
        <v>3.3399999999999999E-2</v>
      </c>
    </row>
    <row r="61" spans="2:29" ht="16" x14ac:dyDescent="0.3">
      <c r="B61" s="34"/>
      <c r="C61" s="35" t="s">
        <v>17</v>
      </c>
      <c r="D61" s="36">
        <f>SUM(D44:D60)</f>
        <v>0</v>
      </c>
      <c r="E61" s="36">
        <f>SUM(E44:E60)</f>
        <v>16.388431999999995</v>
      </c>
      <c r="F61" s="36">
        <f t="shared" ref="F61:X61" si="31">SUM(F44:F60)</f>
        <v>0</v>
      </c>
      <c r="G61" s="36">
        <f t="shared" si="31"/>
        <v>0</v>
      </c>
      <c r="H61" s="36">
        <f t="shared" si="31"/>
        <v>16.388431999999995</v>
      </c>
      <c r="I61" s="36">
        <f t="shared" si="31"/>
        <v>16.388431999999995</v>
      </c>
      <c r="J61" s="36">
        <f>SUM(J44:J60)</f>
        <v>41.409171099999995</v>
      </c>
      <c r="K61" s="36">
        <f t="shared" si="31"/>
        <v>0</v>
      </c>
      <c r="L61" s="36">
        <f t="shared" si="31"/>
        <v>0</v>
      </c>
      <c r="M61" s="36">
        <f t="shared" si="31"/>
        <v>57.797603099999989</v>
      </c>
      <c r="N61" s="36">
        <f t="shared" si="31"/>
        <v>57.797603099999989</v>
      </c>
      <c r="O61" s="36">
        <f>SUM(O44:O60)</f>
        <v>58.001598399999992</v>
      </c>
      <c r="P61" s="36">
        <f t="shared" ref="P61" si="32">SUM(P44:P60)</f>
        <v>0</v>
      </c>
      <c r="Q61" s="36">
        <f t="shared" si="31"/>
        <v>0</v>
      </c>
      <c r="R61" s="36">
        <f t="shared" si="31"/>
        <v>115.79920149999998</v>
      </c>
      <c r="S61" s="36">
        <f t="shared" si="31"/>
        <v>115.79920149999998</v>
      </c>
      <c r="T61" s="36">
        <f>SUM(T44:T60)</f>
        <v>77.593768422666642</v>
      </c>
      <c r="U61" s="36">
        <f t="shared" ref="U61" si="33">SUM(U44:U60)</f>
        <v>0</v>
      </c>
      <c r="V61" s="36">
        <f t="shared" si="31"/>
        <v>0</v>
      </c>
      <c r="W61" s="36">
        <f t="shared" si="31"/>
        <v>193.39296992266665</v>
      </c>
      <c r="X61" s="36">
        <f t="shared" si="31"/>
        <v>193.39296992266665</v>
      </c>
      <c r="Y61" s="34"/>
      <c r="Z61" s="34"/>
      <c r="AA61" s="74"/>
      <c r="AB61" s="34"/>
    </row>
    <row r="62" spans="2:29" ht="16" x14ac:dyDescent="0.3">
      <c r="B62" s="38"/>
      <c r="C62" s="51"/>
      <c r="D62" s="51"/>
      <c r="E62" s="79">
        <f>'CPR3-7(E) UptoFY20'!T86</f>
        <v>5.2909589041095906</v>
      </c>
      <c r="F62" s="51"/>
      <c r="G62" s="51"/>
      <c r="H62" s="51"/>
      <c r="J62" s="80">
        <f>E62-1</f>
        <v>4.2909589041095906</v>
      </c>
      <c r="K62" s="38"/>
      <c r="L62" s="38"/>
      <c r="M62" s="38"/>
      <c r="O62" s="80">
        <f>J62-1</f>
        <v>3.2909589041095906</v>
      </c>
      <c r="P62" s="38"/>
      <c r="Q62" s="38"/>
      <c r="R62" s="38"/>
      <c r="T62" s="80">
        <f>O62-1</f>
        <v>2.2909589041095906</v>
      </c>
      <c r="U62" s="81"/>
      <c r="V62" s="81"/>
      <c r="X62" s="38"/>
      <c r="Y62" s="80">
        <f>T62-1</f>
        <v>1.2909589041095906</v>
      </c>
      <c r="Z62" s="38"/>
      <c r="AA62" s="38"/>
      <c r="AB62" s="38"/>
    </row>
    <row r="64" spans="2:29" x14ac:dyDescent="0.3">
      <c r="B64" s="14" t="s">
        <v>90</v>
      </c>
    </row>
    <row r="65" spans="2:31" ht="15" customHeight="1" x14ac:dyDescent="0.3">
      <c r="B65" s="38"/>
      <c r="C65" s="51"/>
      <c r="D65" s="51"/>
      <c r="E65" s="51"/>
      <c r="F65" s="51"/>
      <c r="G65" s="51"/>
      <c r="H65" s="51"/>
      <c r="I65" s="51"/>
      <c r="J65" s="51"/>
      <c r="K65" s="51"/>
      <c r="L65" s="51"/>
      <c r="M65" s="51"/>
      <c r="N65" s="38"/>
      <c r="O65" s="38"/>
      <c r="P65" s="38"/>
      <c r="Q65" s="38"/>
      <c r="R65" s="38"/>
      <c r="S65" s="38"/>
      <c r="T65" s="38"/>
      <c r="U65" s="38"/>
      <c r="V65" s="38"/>
      <c r="W65" s="38"/>
      <c r="X65" s="38"/>
      <c r="Y65" s="38"/>
      <c r="Z65" s="38"/>
      <c r="AA65" s="38"/>
      <c r="AB65" s="20" t="s">
        <v>22</v>
      </c>
    </row>
    <row r="66" spans="2:31" x14ac:dyDescent="0.3">
      <c r="B66" s="148" t="s">
        <v>23</v>
      </c>
      <c r="C66" s="148" t="s">
        <v>18</v>
      </c>
      <c r="D66" s="153" t="s">
        <v>27</v>
      </c>
      <c r="E66" s="154"/>
      <c r="F66" s="154"/>
      <c r="G66" s="154"/>
      <c r="H66" s="155"/>
      <c r="I66" s="140" t="s">
        <v>57</v>
      </c>
      <c r="J66" s="140"/>
      <c r="K66" s="140"/>
      <c r="L66" s="140"/>
      <c r="M66" s="140"/>
      <c r="N66" s="140" t="s">
        <v>58</v>
      </c>
      <c r="O66" s="140"/>
      <c r="P66" s="140"/>
      <c r="Q66" s="140"/>
      <c r="R66" s="140"/>
      <c r="S66" s="140" t="s">
        <v>59</v>
      </c>
      <c r="T66" s="140"/>
      <c r="U66" s="140"/>
      <c r="V66" s="140"/>
      <c r="W66" s="140"/>
      <c r="X66" s="140" t="s">
        <v>60</v>
      </c>
      <c r="Y66" s="140"/>
      <c r="Z66" s="140"/>
      <c r="AA66" s="140"/>
      <c r="AB66" s="140"/>
    </row>
    <row r="67" spans="2:31" x14ac:dyDescent="0.3">
      <c r="B67" s="148"/>
      <c r="C67" s="148"/>
      <c r="D67" s="144" t="s">
        <v>30</v>
      </c>
      <c r="E67" s="145"/>
      <c r="F67" s="145"/>
      <c r="G67" s="145"/>
      <c r="H67" s="145"/>
      <c r="I67" s="141" t="s">
        <v>30</v>
      </c>
      <c r="J67" s="142"/>
      <c r="K67" s="142"/>
      <c r="L67" s="142"/>
      <c r="M67" s="143"/>
      <c r="N67" s="144" t="s">
        <v>30</v>
      </c>
      <c r="O67" s="145"/>
      <c r="P67" s="145"/>
      <c r="Q67" s="145"/>
      <c r="R67" s="145"/>
      <c r="S67" s="144" t="s">
        <v>30</v>
      </c>
      <c r="T67" s="145"/>
      <c r="U67" s="145"/>
      <c r="V67" s="145"/>
      <c r="W67" s="145"/>
      <c r="X67" s="144" t="s">
        <v>30</v>
      </c>
      <c r="Y67" s="145"/>
      <c r="Z67" s="145"/>
      <c r="AA67" s="145"/>
      <c r="AB67" s="145"/>
    </row>
    <row r="68" spans="2:31" ht="42" x14ac:dyDescent="0.3">
      <c r="B68" s="148"/>
      <c r="C68" s="148"/>
      <c r="D68" s="23" t="s">
        <v>31</v>
      </c>
      <c r="E68" s="23" t="s">
        <v>32</v>
      </c>
      <c r="F68" s="39" t="s">
        <v>84</v>
      </c>
      <c r="G68" s="22" t="s">
        <v>34</v>
      </c>
      <c r="H68" s="23" t="s">
        <v>35</v>
      </c>
      <c r="I68" s="23" t="s">
        <v>31</v>
      </c>
      <c r="J68" s="23" t="s">
        <v>32</v>
      </c>
      <c r="K68" s="39" t="s">
        <v>84</v>
      </c>
      <c r="L68" s="22" t="s">
        <v>34</v>
      </c>
      <c r="M68" s="23" t="s">
        <v>35</v>
      </c>
      <c r="N68" s="23" t="s">
        <v>31</v>
      </c>
      <c r="O68" s="23" t="s">
        <v>32</v>
      </c>
      <c r="P68" s="39" t="s">
        <v>84</v>
      </c>
      <c r="Q68" s="22" t="s">
        <v>34</v>
      </c>
      <c r="R68" s="23" t="s">
        <v>35</v>
      </c>
      <c r="S68" s="23" t="s">
        <v>31</v>
      </c>
      <c r="T68" s="23" t="s">
        <v>32</v>
      </c>
      <c r="U68" s="39" t="s">
        <v>84</v>
      </c>
      <c r="V68" s="22" t="s">
        <v>34</v>
      </c>
      <c r="W68" s="23" t="s">
        <v>35</v>
      </c>
      <c r="X68" s="23" t="s">
        <v>31</v>
      </c>
      <c r="Y68" s="23" t="s">
        <v>32</v>
      </c>
      <c r="Z68" s="39" t="s">
        <v>84</v>
      </c>
      <c r="AA68" s="22" t="s">
        <v>34</v>
      </c>
      <c r="AB68" s="23" t="s">
        <v>35</v>
      </c>
    </row>
    <row r="69" spans="2:31" x14ac:dyDescent="0.3">
      <c r="B69" s="25"/>
      <c r="C69" s="25"/>
      <c r="D69" s="25" t="s">
        <v>36</v>
      </c>
      <c r="E69" s="25" t="s">
        <v>37</v>
      </c>
      <c r="F69" s="25" t="s">
        <v>38</v>
      </c>
      <c r="G69" s="25" t="s">
        <v>39</v>
      </c>
      <c r="H69" s="25" t="s">
        <v>40</v>
      </c>
      <c r="I69" s="25" t="s">
        <v>41</v>
      </c>
      <c r="J69" s="25" t="s">
        <v>42</v>
      </c>
      <c r="K69" s="25" t="s">
        <v>43</v>
      </c>
      <c r="L69" s="25" t="s">
        <v>44</v>
      </c>
      <c r="M69" s="25" t="s">
        <v>45</v>
      </c>
      <c r="N69" s="25" t="s">
        <v>46</v>
      </c>
      <c r="O69" s="25" t="s">
        <v>47</v>
      </c>
      <c r="P69" s="25" t="s">
        <v>48</v>
      </c>
      <c r="Q69" s="25" t="s">
        <v>49</v>
      </c>
      <c r="R69" s="25" t="s">
        <v>50</v>
      </c>
      <c r="S69" s="25" t="s">
        <v>51</v>
      </c>
      <c r="T69" s="25" t="s">
        <v>52</v>
      </c>
      <c r="U69" s="25" t="s">
        <v>53</v>
      </c>
      <c r="V69" s="25" t="s">
        <v>54</v>
      </c>
      <c r="W69" s="25" t="s">
        <v>55</v>
      </c>
      <c r="X69" s="25" t="s">
        <v>61</v>
      </c>
      <c r="Y69" s="25" t="s">
        <v>62</v>
      </c>
      <c r="Z69" s="25" t="s">
        <v>63</v>
      </c>
      <c r="AA69" s="25" t="s">
        <v>64</v>
      </c>
      <c r="AB69" s="25" t="s">
        <v>93</v>
      </c>
    </row>
    <row r="70" spans="2:31" x14ac:dyDescent="0.3">
      <c r="B70" s="27">
        <v>1</v>
      </c>
      <c r="C70" s="28" t="s">
        <v>0</v>
      </c>
      <c r="D70" s="43">
        <f>D16-D44</f>
        <v>0</v>
      </c>
      <c r="E70" s="43">
        <f t="shared" ref="E70:F70" si="34">E16-E44</f>
        <v>0</v>
      </c>
      <c r="F70" s="43">
        <f t="shared" si="34"/>
        <v>0</v>
      </c>
      <c r="G70" s="43"/>
      <c r="H70" s="43">
        <f t="shared" ref="H70:H86" si="35">D70+E70-F70-G70</f>
        <v>0</v>
      </c>
      <c r="I70" s="43">
        <f>I16-I44</f>
        <v>0</v>
      </c>
      <c r="J70" s="43">
        <f t="shared" ref="J70:K70" si="36">J16-J44</f>
        <v>0</v>
      </c>
      <c r="K70" s="43">
        <f t="shared" si="36"/>
        <v>0</v>
      </c>
      <c r="L70" s="43"/>
      <c r="M70" s="43">
        <f t="shared" ref="M70:M86" si="37">I70+J70-K70-L70</f>
        <v>0</v>
      </c>
      <c r="N70" s="43">
        <f>N16-N44</f>
        <v>0</v>
      </c>
      <c r="O70" s="43">
        <f t="shared" ref="O70:P70" si="38">O16-O44</f>
        <v>0</v>
      </c>
      <c r="P70" s="43">
        <f t="shared" si="38"/>
        <v>0</v>
      </c>
      <c r="Q70" s="43"/>
      <c r="R70" s="43">
        <f t="shared" ref="R70:R86" si="39">N70+O70-P70-Q70</f>
        <v>0</v>
      </c>
      <c r="S70" s="43">
        <f>S16-S44</f>
        <v>0</v>
      </c>
      <c r="T70" s="43">
        <f t="shared" ref="T70:U70" si="40">T16-T44</f>
        <v>0</v>
      </c>
      <c r="U70" s="43">
        <f t="shared" si="40"/>
        <v>0</v>
      </c>
      <c r="V70" s="43"/>
      <c r="W70" s="43">
        <f t="shared" ref="W70:W86" si="41">S70+T70-U70-V70</f>
        <v>0</v>
      </c>
      <c r="X70" s="43">
        <f>X16-X44</f>
        <v>0</v>
      </c>
      <c r="Y70" s="43">
        <f t="shared" ref="Y70:Z70" si="42">Y16-Y44</f>
        <v>0</v>
      </c>
      <c r="Z70" s="43">
        <f t="shared" si="42"/>
        <v>0</v>
      </c>
      <c r="AA70" s="43"/>
      <c r="AB70" s="43">
        <f t="shared" ref="AB70:AB86" si="43">X70+Y70-Z70-AA70</f>
        <v>0</v>
      </c>
      <c r="AC70" s="96"/>
      <c r="AD70" s="96"/>
      <c r="AE70" s="96"/>
    </row>
    <row r="71" spans="2:31" x14ac:dyDescent="0.3">
      <c r="B71" s="27">
        <f>B70+1</f>
        <v>2</v>
      </c>
      <c r="C71" s="28" t="s">
        <v>1</v>
      </c>
      <c r="D71" s="43">
        <f t="shared" ref="D71:F86" si="44">D17-D45</f>
        <v>0</v>
      </c>
      <c r="E71" s="43">
        <f t="shared" si="44"/>
        <v>0.58506349999999996</v>
      </c>
      <c r="F71" s="43">
        <f t="shared" si="44"/>
        <v>0</v>
      </c>
      <c r="G71" s="43"/>
      <c r="H71" s="43">
        <f t="shared" si="35"/>
        <v>0.58506349999999996</v>
      </c>
      <c r="I71" s="43">
        <f t="shared" ref="I71:K86" si="45">I17-I45</f>
        <v>0.58506349999999996</v>
      </c>
      <c r="J71" s="43">
        <f t="shared" si="45"/>
        <v>11.235224624999999</v>
      </c>
      <c r="K71" s="43">
        <f t="shared" si="45"/>
        <v>0</v>
      </c>
      <c r="L71" s="43"/>
      <c r="M71" s="43">
        <f t="shared" si="37"/>
        <v>11.820288124999999</v>
      </c>
      <c r="N71" s="43">
        <f t="shared" ref="N71:P86" si="46">N17-N45</f>
        <v>11.820288124999999</v>
      </c>
      <c r="O71" s="43">
        <f t="shared" si="46"/>
        <v>37.454872250000001</v>
      </c>
      <c r="P71" s="43">
        <f t="shared" si="46"/>
        <v>0</v>
      </c>
      <c r="Q71" s="43"/>
      <c r="R71" s="43">
        <f t="shared" si="39"/>
        <v>49.275160374999999</v>
      </c>
      <c r="S71" s="43">
        <f t="shared" ref="S71:U86" si="47">S17-S45</f>
        <v>49.275160374999999</v>
      </c>
      <c r="T71" s="43">
        <f t="shared" si="47"/>
        <v>54.36002225</v>
      </c>
      <c r="U71" s="43">
        <f t="shared" si="47"/>
        <v>0</v>
      </c>
      <c r="V71" s="43"/>
      <c r="W71" s="43">
        <f t="shared" si="41"/>
        <v>103.635182625</v>
      </c>
      <c r="X71" s="43">
        <f t="shared" ref="X71:Z86" si="48">X17-X45</f>
        <v>103.635182625</v>
      </c>
      <c r="Y71" s="43">
        <f t="shared" si="48"/>
        <v>-3.5918777499999996</v>
      </c>
      <c r="Z71" s="43">
        <f t="shared" si="48"/>
        <v>0</v>
      </c>
      <c r="AA71" s="43"/>
      <c r="AB71" s="43">
        <f t="shared" si="43"/>
        <v>100.043304875</v>
      </c>
      <c r="AC71" s="96"/>
      <c r="AD71" s="96"/>
      <c r="AE71" s="96"/>
    </row>
    <row r="72" spans="2:31" x14ac:dyDescent="0.3">
      <c r="B72" s="27">
        <f t="shared" ref="B72:B86" si="49">B71+1</f>
        <v>3</v>
      </c>
      <c r="C72" s="28" t="s">
        <v>2</v>
      </c>
      <c r="D72" s="43">
        <f t="shared" si="44"/>
        <v>0</v>
      </c>
      <c r="E72" s="43">
        <f t="shared" si="44"/>
        <v>4.8944999999999999</v>
      </c>
      <c r="F72" s="43">
        <f t="shared" si="44"/>
        <v>0</v>
      </c>
      <c r="G72" s="43"/>
      <c r="H72" s="43">
        <f t="shared" si="35"/>
        <v>4.8944999999999999</v>
      </c>
      <c r="I72" s="43">
        <f t="shared" si="45"/>
        <v>4.8944999999999999</v>
      </c>
      <c r="J72" s="43">
        <f t="shared" si="45"/>
        <v>9.2109124999999992</v>
      </c>
      <c r="K72" s="43">
        <f t="shared" si="45"/>
        <v>0</v>
      </c>
      <c r="L72" s="43"/>
      <c r="M72" s="43">
        <f t="shared" si="37"/>
        <v>14.1054125</v>
      </c>
      <c r="N72" s="43">
        <f t="shared" si="46"/>
        <v>14.1054125</v>
      </c>
      <c r="O72" s="43">
        <f t="shared" si="46"/>
        <v>18.226649999999999</v>
      </c>
      <c r="P72" s="43">
        <f t="shared" si="46"/>
        <v>0</v>
      </c>
      <c r="Q72" s="43"/>
      <c r="R72" s="43">
        <f t="shared" si="39"/>
        <v>32.332062499999999</v>
      </c>
      <c r="S72" s="43">
        <f t="shared" si="47"/>
        <v>32.332062499999999</v>
      </c>
      <c r="T72" s="43">
        <f t="shared" si="47"/>
        <v>54.387313843999998</v>
      </c>
      <c r="U72" s="43">
        <f t="shared" si="47"/>
        <v>0</v>
      </c>
      <c r="V72" s="43"/>
      <c r="W72" s="43">
        <f t="shared" si="41"/>
        <v>86.719376343999997</v>
      </c>
      <c r="X72" s="43">
        <f t="shared" si="48"/>
        <v>86.719376343999997</v>
      </c>
      <c r="Y72" s="43">
        <f t="shared" si="48"/>
        <v>-3.8357673120000002</v>
      </c>
      <c r="Z72" s="43">
        <f t="shared" si="48"/>
        <v>0</v>
      </c>
      <c r="AA72" s="43"/>
      <c r="AB72" s="43">
        <f t="shared" si="43"/>
        <v>82.883609031999995</v>
      </c>
      <c r="AC72" s="96"/>
      <c r="AD72" s="96"/>
      <c r="AE72" s="96"/>
    </row>
    <row r="73" spans="2:31" x14ac:dyDescent="0.3">
      <c r="B73" s="27">
        <f t="shared" si="49"/>
        <v>4</v>
      </c>
      <c r="C73" s="28" t="s">
        <v>3</v>
      </c>
      <c r="D73" s="43">
        <f t="shared" si="44"/>
        <v>0</v>
      </c>
      <c r="E73" s="43">
        <f t="shared" si="44"/>
        <v>0</v>
      </c>
      <c r="F73" s="43">
        <f t="shared" si="44"/>
        <v>0</v>
      </c>
      <c r="G73" s="43"/>
      <c r="H73" s="43">
        <f t="shared" si="35"/>
        <v>0</v>
      </c>
      <c r="I73" s="43">
        <f t="shared" si="45"/>
        <v>0</v>
      </c>
      <c r="J73" s="43">
        <f t="shared" si="45"/>
        <v>0</v>
      </c>
      <c r="K73" s="43">
        <f t="shared" si="45"/>
        <v>0</v>
      </c>
      <c r="L73" s="43"/>
      <c r="M73" s="43">
        <f t="shared" si="37"/>
        <v>0</v>
      </c>
      <c r="N73" s="43">
        <f t="shared" si="46"/>
        <v>0</v>
      </c>
      <c r="O73" s="43">
        <f t="shared" si="46"/>
        <v>0</v>
      </c>
      <c r="P73" s="43">
        <f t="shared" si="46"/>
        <v>0</v>
      </c>
      <c r="Q73" s="43"/>
      <c r="R73" s="43">
        <f t="shared" si="39"/>
        <v>0</v>
      </c>
      <c r="S73" s="43">
        <f t="shared" si="47"/>
        <v>0</v>
      </c>
      <c r="T73" s="43">
        <f t="shared" si="47"/>
        <v>0</v>
      </c>
      <c r="U73" s="43">
        <f t="shared" si="47"/>
        <v>0</v>
      </c>
      <c r="V73" s="43"/>
      <c r="W73" s="43">
        <f t="shared" si="41"/>
        <v>0</v>
      </c>
      <c r="X73" s="43">
        <f t="shared" si="48"/>
        <v>0</v>
      </c>
      <c r="Y73" s="43">
        <f t="shared" si="48"/>
        <v>0</v>
      </c>
      <c r="Z73" s="43">
        <f t="shared" si="48"/>
        <v>0</v>
      </c>
      <c r="AA73" s="43"/>
      <c r="AB73" s="43">
        <f t="shared" si="43"/>
        <v>0</v>
      </c>
      <c r="AC73" s="96"/>
      <c r="AD73" s="96"/>
      <c r="AE73" s="96"/>
    </row>
    <row r="74" spans="2:31" x14ac:dyDescent="0.3">
      <c r="B74" s="27">
        <f t="shared" si="49"/>
        <v>5</v>
      </c>
      <c r="C74" s="28" t="s">
        <v>4</v>
      </c>
      <c r="D74" s="43">
        <f t="shared" si="44"/>
        <v>0</v>
      </c>
      <c r="E74" s="43">
        <f t="shared" si="44"/>
        <v>71.580962333333318</v>
      </c>
      <c r="F74" s="43">
        <f t="shared" si="44"/>
        <v>0</v>
      </c>
      <c r="G74" s="43"/>
      <c r="H74" s="43">
        <f t="shared" si="35"/>
        <v>71.580962333333318</v>
      </c>
      <c r="I74" s="43">
        <f t="shared" si="45"/>
        <v>71.580962333333318</v>
      </c>
      <c r="J74" s="43">
        <f t="shared" si="45"/>
        <v>14.284691333333335</v>
      </c>
      <c r="K74" s="43">
        <f t="shared" si="45"/>
        <v>0</v>
      </c>
      <c r="L74" s="43"/>
      <c r="M74" s="43">
        <f t="shared" si="37"/>
        <v>85.865653666666645</v>
      </c>
      <c r="N74" s="43">
        <f t="shared" si="46"/>
        <v>85.86565366666666</v>
      </c>
      <c r="O74" s="43">
        <f t="shared" si="46"/>
        <v>78.123041333333333</v>
      </c>
      <c r="P74" s="43">
        <f t="shared" si="46"/>
        <v>0</v>
      </c>
      <c r="Q74" s="43"/>
      <c r="R74" s="43">
        <f t="shared" si="39"/>
        <v>163.98869500000001</v>
      </c>
      <c r="S74" s="43">
        <f t="shared" si="47"/>
        <v>163.98869499999998</v>
      </c>
      <c r="T74" s="43">
        <f t="shared" si="47"/>
        <v>102.40829133333334</v>
      </c>
      <c r="U74" s="43">
        <f t="shared" si="47"/>
        <v>0</v>
      </c>
      <c r="V74" s="43"/>
      <c r="W74" s="43">
        <f t="shared" si="41"/>
        <v>266.3969863333333</v>
      </c>
      <c r="X74" s="43">
        <f t="shared" si="48"/>
        <v>266.3969863333333</v>
      </c>
      <c r="Y74" s="43">
        <f t="shared" si="48"/>
        <v>-9.4287086666666653</v>
      </c>
      <c r="Z74" s="43">
        <f t="shared" si="48"/>
        <v>0</v>
      </c>
      <c r="AA74" s="43"/>
      <c r="AB74" s="43">
        <f t="shared" si="43"/>
        <v>256.96827766666661</v>
      </c>
      <c r="AC74" s="96"/>
      <c r="AD74" s="96"/>
      <c r="AE74" s="96"/>
    </row>
    <row r="75" spans="2:31" x14ac:dyDescent="0.3">
      <c r="B75" s="27">
        <f t="shared" si="49"/>
        <v>6</v>
      </c>
      <c r="C75" s="28" t="s">
        <v>5</v>
      </c>
      <c r="D75" s="43">
        <f t="shared" si="44"/>
        <v>0</v>
      </c>
      <c r="E75" s="43">
        <f t="shared" si="44"/>
        <v>428.39437549999991</v>
      </c>
      <c r="F75" s="43">
        <f t="shared" si="44"/>
        <v>0</v>
      </c>
      <c r="G75" s="43"/>
      <c r="H75" s="43">
        <f t="shared" si="35"/>
        <v>428.39437549999991</v>
      </c>
      <c r="I75" s="43">
        <f t="shared" si="45"/>
        <v>428.39437549999991</v>
      </c>
      <c r="J75" s="43">
        <f t="shared" si="45"/>
        <v>350.55266710833331</v>
      </c>
      <c r="K75" s="43">
        <f t="shared" si="45"/>
        <v>0</v>
      </c>
      <c r="L75" s="43"/>
      <c r="M75" s="43">
        <f t="shared" si="37"/>
        <v>778.94704260833328</v>
      </c>
      <c r="N75" s="43">
        <f t="shared" si="46"/>
        <v>778.94704260833316</v>
      </c>
      <c r="O75" s="43">
        <f t="shared" si="46"/>
        <v>209.10750468333333</v>
      </c>
      <c r="P75" s="43">
        <f t="shared" si="46"/>
        <v>0</v>
      </c>
      <c r="Q75" s="43"/>
      <c r="R75" s="43">
        <f t="shared" si="39"/>
        <v>988.05454729166649</v>
      </c>
      <c r="S75" s="43">
        <f t="shared" si="47"/>
        <v>988.05454729166649</v>
      </c>
      <c r="T75" s="43">
        <f t="shared" si="47"/>
        <v>309.57389748333333</v>
      </c>
      <c r="U75" s="43">
        <f t="shared" si="47"/>
        <v>0</v>
      </c>
      <c r="V75" s="43"/>
      <c r="W75" s="43">
        <f t="shared" si="41"/>
        <v>1297.6284447749999</v>
      </c>
      <c r="X75" s="43">
        <f t="shared" si="48"/>
        <v>1297.6284447749997</v>
      </c>
      <c r="Y75" s="43">
        <f t="shared" si="48"/>
        <v>146.41468015000004</v>
      </c>
      <c r="Z75" s="43">
        <f t="shared" si="48"/>
        <v>0</v>
      </c>
      <c r="AA75" s="43"/>
      <c r="AB75" s="43">
        <f t="shared" si="43"/>
        <v>1444.0431249249998</v>
      </c>
      <c r="AC75" s="96"/>
      <c r="AD75" s="96"/>
      <c r="AE75" s="96"/>
    </row>
    <row r="76" spans="2:31" x14ac:dyDescent="0.3">
      <c r="B76" s="27">
        <f t="shared" si="49"/>
        <v>7</v>
      </c>
      <c r="C76" s="28" t="s">
        <v>6</v>
      </c>
      <c r="D76" s="43">
        <f t="shared" si="44"/>
        <v>0</v>
      </c>
      <c r="E76" s="43">
        <f t="shared" si="44"/>
        <v>4.4449999999999994</v>
      </c>
      <c r="F76" s="43">
        <f t="shared" si="44"/>
        <v>0</v>
      </c>
      <c r="G76" s="43"/>
      <c r="H76" s="43">
        <f t="shared" si="35"/>
        <v>4.4449999999999994</v>
      </c>
      <c r="I76" s="43">
        <f t="shared" si="45"/>
        <v>4.4449999999999994</v>
      </c>
      <c r="J76" s="43">
        <f t="shared" si="45"/>
        <v>-0.4433333333333333</v>
      </c>
      <c r="K76" s="43">
        <f t="shared" si="45"/>
        <v>0</v>
      </c>
      <c r="L76" s="43"/>
      <c r="M76" s="43">
        <f t="shared" si="37"/>
        <v>4.001666666666666</v>
      </c>
      <c r="N76" s="43">
        <f t="shared" si="46"/>
        <v>4.001666666666666</v>
      </c>
      <c r="O76" s="43">
        <f t="shared" si="46"/>
        <v>-0.4433333333333333</v>
      </c>
      <c r="P76" s="43">
        <f t="shared" si="46"/>
        <v>0</v>
      </c>
      <c r="Q76" s="43"/>
      <c r="R76" s="43">
        <f t="shared" si="39"/>
        <v>3.5583333333333327</v>
      </c>
      <c r="S76" s="43">
        <f t="shared" si="47"/>
        <v>3.5583333333333327</v>
      </c>
      <c r="T76" s="43">
        <f t="shared" si="47"/>
        <v>-0.4433333333333333</v>
      </c>
      <c r="U76" s="43">
        <f t="shared" si="47"/>
        <v>0</v>
      </c>
      <c r="V76" s="43"/>
      <c r="W76" s="43">
        <f t="shared" si="41"/>
        <v>3.1149999999999993</v>
      </c>
      <c r="X76" s="43">
        <f t="shared" si="48"/>
        <v>3.1149999999999993</v>
      </c>
      <c r="Y76" s="43">
        <f t="shared" si="48"/>
        <v>-0.4433333333333333</v>
      </c>
      <c r="Z76" s="43">
        <f t="shared" si="48"/>
        <v>0</v>
      </c>
      <c r="AA76" s="43"/>
      <c r="AB76" s="43">
        <f t="shared" si="43"/>
        <v>2.671666666666666</v>
      </c>
      <c r="AC76" s="96"/>
      <c r="AD76" s="96"/>
      <c r="AE76" s="96"/>
    </row>
    <row r="77" spans="2:31" x14ac:dyDescent="0.3">
      <c r="B77" s="27">
        <f t="shared" si="49"/>
        <v>8</v>
      </c>
      <c r="C77" s="28" t="s">
        <v>7</v>
      </c>
      <c r="D77" s="43">
        <f t="shared" si="44"/>
        <v>0</v>
      </c>
      <c r="E77" s="43">
        <f t="shared" si="44"/>
        <v>0</v>
      </c>
      <c r="F77" s="43">
        <f t="shared" si="44"/>
        <v>0</v>
      </c>
      <c r="G77" s="43"/>
      <c r="H77" s="43">
        <f t="shared" si="35"/>
        <v>0</v>
      </c>
      <c r="I77" s="43">
        <f t="shared" si="45"/>
        <v>0</v>
      </c>
      <c r="J77" s="43">
        <f t="shared" si="45"/>
        <v>0</v>
      </c>
      <c r="K77" s="43">
        <f t="shared" si="45"/>
        <v>0</v>
      </c>
      <c r="L77" s="43"/>
      <c r="M77" s="43">
        <f t="shared" si="37"/>
        <v>0</v>
      </c>
      <c r="N77" s="43">
        <f t="shared" si="46"/>
        <v>0</v>
      </c>
      <c r="O77" s="43">
        <f t="shared" si="46"/>
        <v>0</v>
      </c>
      <c r="P77" s="43">
        <f t="shared" si="46"/>
        <v>0</v>
      </c>
      <c r="Q77" s="43"/>
      <c r="R77" s="43">
        <f t="shared" si="39"/>
        <v>0</v>
      </c>
      <c r="S77" s="43">
        <f t="shared" si="47"/>
        <v>0</v>
      </c>
      <c r="T77" s="43">
        <f t="shared" si="47"/>
        <v>0</v>
      </c>
      <c r="U77" s="43">
        <f t="shared" si="47"/>
        <v>0</v>
      </c>
      <c r="V77" s="43"/>
      <c r="W77" s="43">
        <f t="shared" si="41"/>
        <v>0</v>
      </c>
      <c r="X77" s="43">
        <f t="shared" si="48"/>
        <v>0</v>
      </c>
      <c r="Y77" s="43">
        <f t="shared" si="48"/>
        <v>0</v>
      </c>
      <c r="Z77" s="43">
        <f t="shared" si="48"/>
        <v>0</v>
      </c>
      <c r="AA77" s="43"/>
      <c r="AB77" s="43">
        <f t="shared" si="43"/>
        <v>0</v>
      </c>
      <c r="AC77" s="96"/>
      <c r="AD77" s="96"/>
      <c r="AE77" s="96"/>
    </row>
    <row r="78" spans="2:31" x14ac:dyDescent="0.3">
      <c r="B78" s="27">
        <f t="shared" si="49"/>
        <v>9</v>
      </c>
      <c r="C78" s="28" t="s">
        <v>8</v>
      </c>
      <c r="D78" s="43">
        <f t="shared" si="44"/>
        <v>0</v>
      </c>
      <c r="E78" s="43">
        <f t="shared" si="44"/>
        <v>0</v>
      </c>
      <c r="F78" s="43">
        <f t="shared" si="44"/>
        <v>0</v>
      </c>
      <c r="G78" s="43"/>
      <c r="H78" s="43">
        <f t="shared" si="35"/>
        <v>0</v>
      </c>
      <c r="I78" s="43">
        <f t="shared" si="45"/>
        <v>0</v>
      </c>
      <c r="J78" s="43">
        <f t="shared" si="45"/>
        <v>0</v>
      </c>
      <c r="K78" s="43">
        <f t="shared" si="45"/>
        <v>0</v>
      </c>
      <c r="L78" s="43"/>
      <c r="M78" s="43">
        <f t="shared" si="37"/>
        <v>0</v>
      </c>
      <c r="N78" s="43">
        <f t="shared" si="46"/>
        <v>0</v>
      </c>
      <c r="O78" s="43">
        <f t="shared" si="46"/>
        <v>0</v>
      </c>
      <c r="P78" s="43">
        <f t="shared" si="46"/>
        <v>0</v>
      </c>
      <c r="Q78" s="43"/>
      <c r="R78" s="43">
        <f t="shared" si="39"/>
        <v>0</v>
      </c>
      <c r="S78" s="43">
        <f t="shared" si="47"/>
        <v>0</v>
      </c>
      <c r="T78" s="43">
        <f t="shared" si="47"/>
        <v>0</v>
      </c>
      <c r="U78" s="43">
        <f t="shared" si="47"/>
        <v>0</v>
      </c>
      <c r="V78" s="43"/>
      <c r="W78" s="43">
        <f t="shared" si="41"/>
        <v>0</v>
      </c>
      <c r="X78" s="43">
        <f t="shared" si="48"/>
        <v>0</v>
      </c>
      <c r="Y78" s="43">
        <f t="shared" si="48"/>
        <v>0</v>
      </c>
      <c r="Z78" s="43">
        <f t="shared" si="48"/>
        <v>0</v>
      </c>
      <c r="AA78" s="43"/>
      <c r="AB78" s="43">
        <f t="shared" si="43"/>
        <v>0</v>
      </c>
      <c r="AC78" s="96"/>
      <c r="AD78" s="96"/>
      <c r="AE78" s="96"/>
    </row>
    <row r="79" spans="2:31" x14ac:dyDescent="0.3">
      <c r="B79" s="27">
        <f t="shared" si="49"/>
        <v>10</v>
      </c>
      <c r="C79" s="28" t="s">
        <v>9</v>
      </c>
      <c r="D79" s="43">
        <f t="shared" si="44"/>
        <v>0</v>
      </c>
      <c r="E79" s="43">
        <f t="shared" si="44"/>
        <v>12.065</v>
      </c>
      <c r="F79" s="43">
        <f t="shared" si="44"/>
        <v>0</v>
      </c>
      <c r="G79" s="43"/>
      <c r="H79" s="43">
        <f t="shared" si="35"/>
        <v>12.065</v>
      </c>
      <c r="I79" s="43">
        <f t="shared" si="45"/>
        <v>12.065</v>
      </c>
      <c r="J79" s="43">
        <f t="shared" si="45"/>
        <v>-1.2033333333333334</v>
      </c>
      <c r="K79" s="43">
        <f t="shared" si="45"/>
        <v>0</v>
      </c>
      <c r="L79" s="43"/>
      <c r="M79" s="43">
        <f t="shared" si="37"/>
        <v>10.861666666666666</v>
      </c>
      <c r="N79" s="43">
        <f t="shared" si="46"/>
        <v>10.861666666666666</v>
      </c>
      <c r="O79" s="43">
        <f t="shared" si="46"/>
        <v>4.5116666666666667</v>
      </c>
      <c r="P79" s="43">
        <f t="shared" si="46"/>
        <v>0</v>
      </c>
      <c r="Q79" s="43"/>
      <c r="R79" s="43">
        <f t="shared" si="39"/>
        <v>15.373333333333333</v>
      </c>
      <c r="S79" s="43">
        <f t="shared" si="47"/>
        <v>15.373333333333331</v>
      </c>
      <c r="T79" s="43">
        <f t="shared" si="47"/>
        <v>-1.7733333333333332</v>
      </c>
      <c r="U79" s="43">
        <f t="shared" si="47"/>
        <v>0</v>
      </c>
      <c r="V79" s="43"/>
      <c r="W79" s="43">
        <f t="shared" si="41"/>
        <v>13.599999999999998</v>
      </c>
      <c r="X79" s="43">
        <f t="shared" si="48"/>
        <v>13.599999999999998</v>
      </c>
      <c r="Y79" s="43">
        <f t="shared" si="48"/>
        <v>-1.7733333333333332</v>
      </c>
      <c r="Z79" s="43">
        <f t="shared" si="48"/>
        <v>0</v>
      </c>
      <c r="AA79" s="43"/>
      <c r="AB79" s="43">
        <f t="shared" si="43"/>
        <v>11.826666666666664</v>
      </c>
      <c r="AC79" s="96"/>
      <c r="AD79" s="96"/>
      <c r="AE79" s="96"/>
    </row>
    <row r="80" spans="2:31" x14ac:dyDescent="0.3">
      <c r="B80" s="27">
        <f t="shared" si="49"/>
        <v>11</v>
      </c>
      <c r="C80" s="28" t="s">
        <v>10</v>
      </c>
      <c r="D80" s="43">
        <f t="shared" si="44"/>
        <v>0</v>
      </c>
      <c r="E80" s="43">
        <f t="shared" si="44"/>
        <v>0</v>
      </c>
      <c r="F80" s="43">
        <f t="shared" si="44"/>
        <v>0</v>
      </c>
      <c r="G80" s="43"/>
      <c r="H80" s="43">
        <f t="shared" si="35"/>
        <v>0</v>
      </c>
      <c r="I80" s="43">
        <f t="shared" si="45"/>
        <v>0</v>
      </c>
      <c r="J80" s="43">
        <f t="shared" si="45"/>
        <v>0</v>
      </c>
      <c r="K80" s="43">
        <f t="shared" si="45"/>
        <v>0</v>
      </c>
      <c r="L80" s="43"/>
      <c r="M80" s="43">
        <f t="shared" si="37"/>
        <v>0</v>
      </c>
      <c r="N80" s="43">
        <f t="shared" si="46"/>
        <v>0</v>
      </c>
      <c r="O80" s="43">
        <f t="shared" si="46"/>
        <v>0</v>
      </c>
      <c r="P80" s="43">
        <f t="shared" si="46"/>
        <v>0</v>
      </c>
      <c r="Q80" s="43"/>
      <c r="R80" s="43">
        <f t="shared" si="39"/>
        <v>0</v>
      </c>
      <c r="S80" s="43">
        <f t="shared" si="47"/>
        <v>0</v>
      </c>
      <c r="T80" s="43">
        <f t="shared" si="47"/>
        <v>0</v>
      </c>
      <c r="U80" s="43">
        <f t="shared" si="47"/>
        <v>0</v>
      </c>
      <c r="V80" s="43"/>
      <c r="W80" s="43">
        <f t="shared" si="41"/>
        <v>0</v>
      </c>
      <c r="X80" s="43">
        <f t="shared" si="48"/>
        <v>0</v>
      </c>
      <c r="Y80" s="43">
        <f t="shared" si="48"/>
        <v>0</v>
      </c>
      <c r="Z80" s="43">
        <f t="shared" si="48"/>
        <v>0</v>
      </c>
      <c r="AA80" s="43"/>
      <c r="AB80" s="43">
        <f t="shared" si="43"/>
        <v>0</v>
      </c>
      <c r="AC80" s="96"/>
      <c r="AD80" s="96"/>
      <c r="AE80" s="96"/>
    </row>
    <row r="81" spans="2:31" x14ac:dyDescent="0.3">
      <c r="B81" s="27">
        <f t="shared" si="49"/>
        <v>12</v>
      </c>
      <c r="C81" s="28" t="s">
        <v>11</v>
      </c>
      <c r="D81" s="43">
        <f t="shared" si="44"/>
        <v>0</v>
      </c>
      <c r="E81" s="43">
        <f t="shared" si="44"/>
        <v>0</v>
      </c>
      <c r="F81" s="43">
        <f t="shared" si="44"/>
        <v>0</v>
      </c>
      <c r="G81" s="43"/>
      <c r="H81" s="43">
        <f t="shared" si="35"/>
        <v>0</v>
      </c>
      <c r="I81" s="43">
        <f t="shared" si="45"/>
        <v>0</v>
      </c>
      <c r="J81" s="43">
        <f t="shared" si="45"/>
        <v>0</v>
      </c>
      <c r="K81" s="43">
        <f t="shared" si="45"/>
        <v>0</v>
      </c>
      <c r="L81" s="43"/>
      <c r="M81" s="43">
        <f t="shared" si="37"/>
        <v>0</v>
      </c>
      <c r="N81" s="43">
        <f t="shared" si="46"/>
        <v>0</v>
      </c>
      <c r="O81" s="43">
        <f t="shared" si="46"/>
        <v>0</v>
      </c>
      <c r="P81" s="43">
        <f t="shared" si="46"/>
        <v>0</v>
      </c>
      <c r="Q81" s="43"/>
      <c r="R81" s="43">
        <f t="shared" si="39"/>
        <v>0</v>
      </c>
      <c r="S81" s="43">
        <f t="shared" si="47"/>
        <v>0</v>
      </c>
      <c r="T81" s="43">
        <f t="shared" si="47"/>
        <v>0</v>
      </c>
      <c r="U81" s="43">
        <f t="shared" si="47"/>
        <v>0</v>
      </c>
      <c r="V81" s="43"/>
      <c r="W81" s="43">
        <f t="shared" si="41"/>
        <v>0</v>
      </c>
      <c r="X81" s="43">
        <f t="shared" si="48"/>
        <v>0</v>
      </c>
      <c r="Y81" s="43">
        <f t="shared" si="48"/>
        <v>0</v>
      </c>
      <c r="Z81" s="43">
        <f t="shared" si="48"/>
        <v>0</v>
      </c>
      <c r="AA81" s="43"/>
      <c r="AB81" s="43">
        <f t="shared" si="43"/>
        <v>0</v>
      </c>
      <c r="AC81" s="96"/>
      <c r="AD81" s="96"/>
      <c r="AE81" s="96"/>
    </row>
    <row r="82" spans="2:31" x14ac:dyDescent="0.3">
      <c r="B82" s="27">
        <f t="shared" si="49"/>
        <v>13</v>
      </c>
      <c r="C82" s="28" t="s">
        <v>12</v>
      </c>
      <c r="D82" s="43">
        <f t="shared" si="44"/>
        <v>0</v>
      </c>
      <c r="E82" s="43">
        <f t="shared" si="44"/>
        <v>0</v>
      </c>
      <c r="F82" s="43">
        <f t="shared" si="44"/>
        <v>0</v>
      </c>
      <c r="G82" s="43"/>
      <c r="H82" s="43">
        <f t="shared" si="35"/>
        <v>0</v>
      </c>
      <c r="I82" s="43">
        <f t="shared" si="45"/>
        <v>0</v>
      </c>
      <c r="J82" s="43">
        <f t="shared" si="45"/>
        <v>0</v>
      </c>
      <c r="K82" s="43">
        <f t="shared" si="45"/>
        <v>0</v>
      </c>
      <c r="L82" s="43"/>
      <c r="M82" s="43">
        <f t="shared" si="37"/>
        <v>0</v>
      </c>
      <c r="N82" s="43">
        <f t="shared" si="46"/>
        <v>0</v>
      </c>
      <c r="O82" s="43">
        <f t="shared" si="46"/>
        <v>0</v>
      </c>
      <c r="P82" s="43">
        <f t="shared" si="46"/>
        <v>0</v>
      </c>
      <c r="Q82" s="43"/>
      <c r="R82" s="43">
        <f t="shared" si="39"/>
        <v>0</v>
      </c>
      <c r="S82" s="43">
        <f t="shared" si="47"/>
        <v>0</v>
      </c>
      <c r="T82" s="43">
        <f t="shared" si="47"/>
        <v>0</v>
      </c>
      <c r="U82" s="43">
        <f t="shared" si="47"/>
        <v>0</v>
      </c>
      <c r="V82" s="43"/>
      <c r="W82" s="43">
        <f t="shared" si="41"/>
        <v>0</v>
      </c>
      <c r="X82" s="43">
        <f t="shared" si="48"/>
        <v>0</v>
      </c>
      <c r="Y82" s="43">
        <f t="shared" si="48"/>
        <v>0</v>
      </c>
      <c r="Z82" s="43">
        <f t="shared" si="48"/>
        <v>0</v>
      </c>
      <c r="AA82" s="43"/>
      <c r="AB82" s="43">
        <f t="shared" si="43"/>
        <v>0</v>
      </c>
      <c r="AC82" s="96"/>
      <c r="AD82" s="96"/>
      <c r="AE82" s="96"/>
    </row>
    <row r="83" spans="2:31" x14ac:dyDescent="0.3">
      <c r="B83" s="27">
        <f t="shared" si="49"/>
        <v>14</v>
      </c>
      <c r="C83" s="28" t="s">
        <v>13</v>
      </c>
      <c r="D83" s="43">
        <f t="shared" si="44"/>
        <v>0</v>
      </c>
      <c r="E83" s="43">
        <f t="shared" si="44"/>
        <v>0</v>
      </c>
      <c r="F83" s="43">
        <f t="shared" si="44"/>
        <v>0</v>
      </c>
      <c r="G83" s="43"/>
      <c r="H83" s="43">
        <f t="shared" si="35"/>
        <v>0</v>
      </c>
      <c r="I83" s="43">
        <f t="shared" si="45"/>
        <v>0</v>
      </c>
      <c r="J83" s="43">
        <f t="shared" si="45"/>
        <v>0</v>
      </c>
      <c r="K83" s="43">
        <f t="shared" si="45"/>
        <v>0</v>
      </c>
      <c r="L83" s="43"/>
      <c r="M83" s="43">
        <f t="shared" si="37"/>
        <v>0</v>
      </c>
      <c r="N83" s="43">
        <f t="shared" si="46"/>
        <v>0</v>
      </c>
      <c r="O83" s="43">
        <f t="shared" si="46"/>
        <v>0</v>
      </c>
      <c r="P83" s="43">
        <f t="shared" si="46"/>
        <v>0</v>
      </c>
      <c r="Q83" s="43"/>
      <c r="R83" s="43">
        <f t="shared" si="39"/>
        <v>0</v>
      </c>
      <c r="S83" s="43">
        <f t="shared" si="47"/>
        <v>0</v>
      </c>
      <c r="T83" s="43">
        <f t="shared" si="47"/>
        <v>0</v>
      </c>
      <c r="U83" s="43">
        <f t="shared" si="47"/>
        <v>0</v>
      </c>
      <c r="V83" s="43"/>
      <c r="W83" s="43">
        <f t="shared" si="41"/>
        <v>0</v>
      </c>
      <c r="X83" s="43">
        <f t="shared" si="48"/>
        <v>0</v>
      </c>
      <c r="Y83" s="43">
        <f t="shared" si="48"/>
        <v>0</v>
      </c>
      <c r="Z83" s="43">
        <f t="shared" si="48"/>
        <v>0</v>
      </c>
      <c r="AA83" s="43"/>
      <c r="AB83" s="43">
        <f t="shared" si="43"/>
        <v>0</v>
      </c>
      <c r="AC83" s="96"/>
      <c r="AD83" s="96"/>
      <c r="AE83" s="96"/>
    </row>
    <row r="84" spans="2:31" x14ac:dyDescent="0.3">
      <c r="B84" s="27">
        <f t="shared" si="49"/>
        <v>15</v>
      </c>
      <c r="C84" s="28" t="s">
        <v>14</v>
      </c>
      <c r="D84" s="43">
        <f t="shared" si="44"/>
        <v>0</v>
      </c>
      <c r="E84" s="43">
        <f t="shared" si="44"/>
        <v>61.666666666666657</v>
      </c>
      <c r="F84" s="43">
        <f t="shared" si="44"/>
        <v>0</v>
      </c>
      <c r="G84" s="43"/>
      <c r="H84" s="43">
        <f t="shared" si="35"/>
        <v>61.666666666666657</v>
      </c>
      <c r="I84" s="43">
        <f t="shared" si="45"/>
        <v>61.666666666666657</v>
      </c>
      <c r="J84" s="43">
        <f t="shared" si="45"/>
        <v>-9.9999999999999982</v>
      </c>
      <c r="K84" s="43">
        <f t="shared" si="45"/>
        <v>0</v>
      </c>
      <c r="L84" s="43"/>
      <c r="M84" s="43">
        <f t="shared" si="37"/>
        <v>51.666666666666657</v>
      </c>
      <c r="N84" s="43">
        <f t="shared" si="46"/>
        <v>51.666666666666657</v>
      </c>
      <c r="O84" s="43">
        <f t="shared" si="46"/>
        <v>-9.9999999999999982</v>
      </c>
      <c r="P84" s="43">
        <f t="shared" si="46"/>
        <v>0</v>
      </c>
      <c r="Q84" s="43"/>
      <c r="R84" s="43">
        <f t="shared" si="39"/>
        <v>41.666666666666657</v>
      </c>
      <c r="S84" s="43">
        <f t="shared" si="47"/>
        <v>41.666666666666664</v>
      </c>
      <c r="T84" s="43">
        <f t="shared" si="47"/>
        <v>-9.9999999999999982</v>
      </c>
      <c r="U84" s="43">
        <f t="shared" si="47"/>
        <v>0</v>
      </c>
      <c r="V84" s="43"/>
      <c r="W84" s="43">
        <f t="shared" si="41"/>
        <v>31.666666666666664</v>
      </c>
      <c r="X84" s="43">
        <f t="shared" si="48"/>
        <v>31.666666666666664</v>
      </c>
      <c r="Y84" s="43">
        <f t="shared" si="48"/>
        <v>-9.9999999999999982</v>
      </c>
      <c r="Z84" s="43">
        <f t="shared" si="48"/>
        <v>0</v>
      </c>
      <c r="AA84" s="43"/>
      <c r="AB84" s="43">
        <f t="shared" si="43"/>
        <v>21.666666666666664</v>
      </c>
      <c r="AC84" s="96"/>
      <c r="AD84" s="96"/>
      <c r="AE84" s="96"/>
    </row>
    <row r="85" spans="2:31" x14ac:dyDescent="0.3">
      <c r="B85" s="27">
        <f t="shared" si="49"/>
        <v>16</v>
      </c>
      <c r="C85" s="28" t="s">
        <v>15</v>
      </c>
      <c r="D85" s="43">
        <f t="shared" si="44"/>
        <v>0</v>
      </c>
      <c r="E85" s="43">
        <f t="shared" si="44"/>
        <v>0</v>
      </c>
      <c r="F85" s="43">
        <f t="shared" si="44"/>
        <v>0</v>
      </c>
      <c r="G85" s="43"/>
      <c r="H85" s="43">
        <f t="shared" si="35"/>
        <v>0</v>
      </c>
      <c r="I85" s="43">
        <f t="shared" si="45"/>
        <v>0</v>
      </c>
      <c r="J85" s="43">
        <f t="shared" si="45"/>
        <v>0</v>
      </c>
      <c r="K85" s="43">
        <f t="shared" si="45"/>
        <v>0</v>
      </c>
      <c r="L85" s="43"/>
      <c r="M85" s="43">
        <f t="shared" si="37"/>
        <v>0</v>
      </c>
      <c r="N85" s="43">
        <f t="shared" si="46"/>
        <v>0</v>
      </c>
      <c r="O85" s="43">
        <f t="shared" si="46"/>
        <v>0</v>
      </c>
      <c r="P85" s="43">
        <f t="shared" si="46"/>
        <v>0</v>
      </c>
      <c r="Q85" s="43"/>
      <c r="R85" s="43">
        <f t="shared" si="39"/>
        <v>0</v>
      </c>
      <c r="S85" s="43">
        <f t="shared" si="47"/>
        <v>0</v>
      </c>
      <c r="T85" s="43">
        <f t="shared" si="47"/>
        <v>0</v>
      </c>
      <c r="U85" s="43">
        <f t="shared" si="47"/>
        <v>0</v>
      </c>
      <c r="V85" s="43"/>
      <c r="W85" s="43">
        <f t="shared" si="41"/>
        <v>0</v>
      </c>
      <c r="X85" s="43">
        <f t="shared" si="48"/>
        <v>0</v>
      </c>
      <c r="Y85" s="43">
        <f t="shared" si="48"/>
        <v>0</v>
      </c>
      <c r="Z85" s="43">
        <f t="shared" si="48"/>
        <v>0</v>
      </c>
      <c r="AA85" s="43"/>
      <c r="AB85" s="43">
        <f t="shared" si="43"/>
        <v>0</v>
      </c>
      <c r="AC85" s="96"/>
      <c r="AD85" s="96"/>
      <c r="AE85" s="96"/>
    </row>
    <row r="86" spans="2:31" x14ac:dyDescent="0.3">
      <c r="B86" s="27">
        <f t="shared" si="49"/>
        <v>17</v>
      </c>
      <c r="C86" s="28" t="s">
        <v>16</v>
      </c>
      <c r="D86" s="43">
        <f t="shared" si="44"/>
        <v>0</v>
      </c>
      <c r="E86" s="43">
        <f t="shared" si="44"/>
        <v>0</v>
      </c>
      <c r="F86" s="43">
        <f t="shared" si="44"/>
        <v>0</v>
      </c>
      <c r="G86" s="43"/>
      <c r="H86" s="43">
        <f t="shared" si="35"/>
        <v>0</v>
      </c>
      <c r="I86" s="43">
        <f t="shared" si="45"/>
        <v>0</v>
      </c>
      <c r="J86" s="43">
        <f t="shared" si="45"/>
        <v>0</v>
      </c>
      <c r="K86" s="43">
        <f t="shared" si="45"/>
        <v>0</v>
      </c>
      <c r="L86" s="43"/>
      <c r="M86" s="43">
        <f t="shared" si="37"/>
        <v>0</v>
      </c>
      <c r="N86" s="43">
        <f t="shared" si="46"/>
        <v>0</v>
      </c>
      <c r="O86" s="43">
        <f t="shared" si="46"/>
        <v>0</v>
      </c>
      <c r="P86" s="43">
        <f t="shared" si="46"/>
        <v>0</v>
      </c>
      <c r="Q86" s="43"/>
      <c r="R86" s="43">
        <f t="shared" si="39"/>
        <v>0</v>
      </c>
      <c r="S86" s="43">
        <f t="shared" si="47"/>
        <v>0</v>
      </c>
      <c r="T86" s="43">
        <f t="shared" si="47"/>
        <v>0</v>
      </c>
      <c r="U86" s="43">
        <f t="shared" si="47"/>
        <v>0</v>
      </c>
      <c r="V86" s="43"/>
      <c r="W86" s="43">
        <f t="shared" si="41"/>
        <v>0</v>
      </c>
      <c r="X86" s="43">
        <f t="shared" si="48"/>
        <v>0</v>
      </c>
      <c r="Y86" s="43">
        <f t="shared" si="48"/>
        <v>0</v>
      </c>
      <c r="Z86" s="43">
        <f t="shared" si="48"/>
        <v>0</v>
      </c>
      <c r="AA86" s="43"/>
      <c r="AB86" s="43">
        <f t="shared" si="43"/>
        <v>0</v>
      </c>
      <c r="AC86" s="96"/>
      <c r="AD86" s="96"/>
      <c r="AE86" s="96"/>
    </row>
    <row r="87" spans="2:31" ht="16" x14ac:dyDescent="0.3">
      <c r="B87" s="34"/>
      <c r="C87" s="35" t="s">
        <v>17</v>
      </c>
      <c r="D87" s="36">
        <f>SUM(D70:D86)</f>
        <v>0</v>
      </c>
      <c r="E87" s="36">
        <f t="shared" ref="E87:AB87" si="50">SUM(E70:E86)</f>
        <v>583.6315679999999</v>
      </c>
      <c r="F87" s="36">
        <f t="shared" si="50"/>
        <v>0</v>
      </c>
      <c r="G87" s="36">
        <f t="shared" si="50"/>
        <v>0</v>
      </c>
      <c r="H87" s="36">
        <f t="shared" si="50"/>
        <v>583.6315679999999</v>
      </c>
      <c r="I87" s="36">
        <f t="shared" si="50"/>
        <v>583.6315679999999</v>
      </c>
      <c r="J87" s="36">
        <f t="shared" si="50"/>
        <v>373.63682890000001</v>
      </c>
      <c r="K87" s="36">
        <f t="shared" si="50"/>
        <v>0</v>
      </c>
      <c r="L87" s="36">
        <f t="shared" si="50"/>
        <v>0</v>
      </c>
      <c r="M87" s="36">
        <f t="shared" si="50"/>
        <v>957.26839689999986</v>
      </c>
      <c r="N87" s="36">
        <f t="shared" si="50"/>
        <v>957.26839689999974</v>
      </c>
      <c r="O87" s="36">
        <f t="shared" si="50"/>
        <v>336.98040159999999</v>
      </c>
      <c r="P87" s="36">
        <f t="shared" si="50"/>
        <v>0</v>
      </c>
      <c r="Q87" s="36">
        <f t="shared" si="50"/>
        <v>0</v>
      </c>
      <c r="R87" s="36">
        <f t="shared" si="50"/>
        <v>1294.2487984999998</v>
      </c>
      <c r="S87" s="36">
        <f t="shared" si="50"/>
        <v>1294.2487984999998</v>
      </c>
      <c r="T87" s="36">
        <f t="shared" si="50"/>
        <v>508.51285824399997</v>
      </c>
      <c r="U87" s="36">
        <f t="shared" si="50"/>
        <v>0</v>
      </c>
      <c r="V87" s="36">
        <f t="shared" si="50"/>
        <v>0</v>
      </c>
      <c r="W87" s="36">
        <f t="shared" si="50"/>
        <v>1802.761656744</v>
      </c>
      <c r="X87" s="36">
        <f t="shared" si="50"/>
        <v>1802.7616567439995</v>
      </c>
      <c r="Y87" s="36">
        <f t="shared" si="50"/>
        <v>117.34165975466671</v>
      </c>
      <c r="Z87" s="36">
        <f t="shared" si="50"/>
        <v>0</v>
      </c>
      <c r="AA87" s="36">
        <f t="shared" si="50"/>
        <v>0</v>
      </c>
      <c r="AB87" s="36">
        <f t="shared" si="50"/>
        <v>1920.1033164986663</v>
      </c>
      <c r="AC87" s="96"/>
      <c r="AD87" s="96"/>
      <c r="AE87" s="96"/>
    </row>
    <row r="88" spans="2:31" x14ac:dyDescent="0.3">
      <c r="B88" s="60"/>
      <c r="C88" s="83"/>
      <c r="D88" s="83"/>
      <c r="E88" s="83"/>
      <c r="F88" s="83"/>
      <c r="G88" s="83"/>
      <c r="H88" s="83"/>
      <c r="I88" s="83"/>
      <c r="J88" s="83"/>
      <c r="K88" s="83"/>
    </row>
  </sheetData>
  <mergeCells count="36">
    <mergeCell ref="B12:B14"/>
    <mergeCell ref="C12:C14"/>
    <mergeCell ref="D12:H12"/>
    <mergeCell ref="I12:M12"/>
    <mergeCell ref="N12:R12"/>
    <mergeCell ref="X12:AB12"/>
    <mergeCell ref="D13:H13"/>
    <mergeCell ref="I13:M13"/>
    <mergeCell ref="N13:R13"/>
    <mergeCell ref="S13:W13"/>
    <mergeCell ref="X13:AB13"/>
    <mergeCell ref="S12:W12"/>
    <mergeCell ref="B40:B42"/>
    <mergeCell ref="C40:C42"/>
    <mergeCell ref="D40:H40"/>
    <mergeCell ref="I40:M40"/>
    <mergeCell ref="N40:R40"/>
    <mergeCell ref="X40:AB40"/>
    <mergeCell ref="D41:H41"/>
    <mergeCell ref="I41:M41"/>
    <mergeCell ref="N41:R41"/>
    <mergeCell ref="S41:W41"/>
    <mergeCell ref="X41:AB41"/>
    <mergeCell ref="S40:W40"/>
    <mergeCell ref="B66:B68"/>
    <mergeCell ref="C66:C68"/>
    <mergeCell ref="D66:H66"/>
    <mergeCell ref="I66:M66"/>
    <mergeCell ref="N66:R66"/>
    <mergeCell ref="X66:AB66"/>
    <mergeCell ref="D67:H67"/>
    <mergeCell ref="I67:M67"/>
    <mergeCell ref="N67:R67"/>
    <mergeCell ref="S67:W67"/>
    <mergeCell ref="X67:AB67"/>
    <mergeCell ref="S66:W66"/>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G166"/>
  <sheetViews>
    <sheetView showGridLines="0" view="pageBreakPreview" topLeftCell="A59" zoomScale="56" zoomScaleNormal="68" zoomScaleSheetLayoutView="70" workbookViewId="0">
      <selection activeCell="D68" sqref="D68"/>
    </sheetView>
  </sheetViews>
  <sheetFormatPr defaultColWidth="9.453125" defaultRowHeight="14" x14ac:dyDescent="0.3"/>
  <cols>
    <col min="1" max="1" width="7.90625" style="3" customWidth="1"/>
    <col min="2" max="2" width="6.453125" style="3" customWidth="1"/>
    <col min="3" max="3" width="43" style="3"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112</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3">
        <v>6.2520407000000002</v>
      </c>
      <c r="E14" s="29"/>
      <c r="F14" s="29"/>
      <c r="G14" s="29"/>
      <c r="H14" s="29">
        <f>D14+E14-F14-G14</f>
        <v>6.2520407000000002</v>
      </c>
      <c r="I14" s="30">
        <f>H14</f>
        <v>6.2520407000000002</v>
      </c>
      <c r="J14" s="29"/>
      <c r="K14" s="29"/>
      <c r="L14" s="29"/>
      <c r="M14" s="30">
        <f>I14+J14-K14-L14</f>
        <v>6.2520407000000002</v>
      </c>
      <c r="N14" s="29">
        <f>M14</f>
        <v>6.2520407000000002</v>
      </c>
      <c r="O14" s="29"/>
      <c r="P14" s="29"/>
      <c r="Q14" s="29"/>
      <c r="R14" s="29">
        <f>N14+O14-P14-Q14</f>
        <v>6.2520407000000002</v>
      </c>
      <c r="S14" s="30">
        <f>R14</f>
        <v>6.2520407000000002</v>
      </c>
      <c r="T14" s="29"/>
      <c r="U14" s="30"/>
      <c r="V14" s="29"/>
      <c r="W14" s="30">
        <f>S14+T14-U14-V14</f>
        <v>6.2520407000000002</v>
      </c>
    </row>
    <row r="15" spans="1:23" s="26" customFormat="1" x14ac:dyDescent="0.3">
      <c r="B15" s="27">
        <f>B14+1</f>
        <v>2</v>
      </c>
      <c r="C15" s="28" t="s">
        <v>1</v>
      </c>
      <c r="D15" s="133">
        <v>165.72420020000001</v>
      </c>
      <c r="E15" s="29"/>
      <c r="F15" s="29"/>
      <c r="G15" s="29"/>
      <c r="H15" s="29">
        <f t="shared" ref="H15:H30" si="0">D15+E15-F15-G15</f>
        <v>165.72420020000001</v>
      </c>
      <c r="I15" s="30">
        <f t="shared" ref="I15:I30" si="1">H15</f>
        <v>165.72420020000001</v>
      </c>
      <c r="J15" s="29"/>
      <c r="K15" s="29"/>
      <c r="L15" s="29"/>
      <c r="M15" s="30">
        <f t="shared" ref="M15:M30" si="2">I15+J15-K15-L15</f>
        <v>165.72420020000001</v>
      </c>
      <c r="N15" s="29">
        <f t="shared" ref="N15:N30" si="3">M15</f>
        <v>165.72420020000001</v>
      </c>
      <c r="O15" s="29"/>
      <c r="P15" s="29"/>
      <c r="Q15" s="29"/>
      <c r="R15" s="29">
        <f t="shared" ref="R15:R30" si="4">N15+O15-P15-Q15</f>
        <v>165.72420020000001</v>
      </c>
      <c r="S15" s="30">
        <f t="shared" ref="S15:S30" si="5">R15</f>
        <v>165.72420020000001</v>
      </c>
      <c r="T15" s="29"/>
      <c r="U15" s="30"/>
      <c r="V15" s="29"/>
      <c r="W15" s="30">
        <f t="shared" ref="W15:W30" si="6">S15+T15-U15-V15</f>
        <v>165.72420020000001</v>
      </c>
    </row>
    <row r="16" spans="1:23" s="26" customFormat="1" x14ac:dyDescent="0.3">
      <c r="B16" s="27">
        <f t="shared" ref="B16:B30" si="7">B15+1</f>
        <v>3</v>
      </c>
      <c r="C16" s="28" t="s">
        <v>2</v>
      </c>
      <c r="D16" s="133">
        <v>0</v>
      </c>
      <c r="E16" s="29"/>
      <c r="F16" s="31"/>
      <c r="G16" s="31"/>
      <c r="H16" s="29">
        <f t="shared" si="0"/>
        <v>0</v>
      </c>
      <c r="I16" s="30">
        <f t="shared" si="1"/>
        <v>0</v>
      </c>
      <c r="J16" s="29"/>
      <c r="K16" s="31"/>
      <c r="L16" s="31"/>
      <c r="M16" s="30">
        <f t="shared" si="2"/>
        <v>0</v>
      </c>
      <c r="N16" s="29">
        <f t="shared" si="3"/>
        <v>0</v>
      </c>
      <c r="O16" s="29"/>
      <c r="P16" s="31"/>
      <c r="Q16" s="29"/>
      <c r="R16" s="29">
        <f t="shared" si="4"/>
        <v>0</v>
      </c>
      <c r="S16" s="30">
        <f t="shared" si="5"/>
        <v>0</v>
      </c>
      <c r="T16" s="29"/>
      <c r="U16" s="30"/>
      <c r="V16" s="29"/>
      <c r="W16" s="30">
        <f t="shared" si="6"/>
        <v>0</v>
      </c>
    </row>
    <row r="17" spans="2:23" s="26" customFormat="1" x14ac:dyDescent="0.3">
      <c r="B17" s="27">
        <f t="shared" si="7"/>
        <v>4</v>
      </c>
      <c r="C17" s="28" t="s">
        <v>3</v>
      </c>
      <c r="D17" s="133">
        <v>139.6812347</v>
      </c>
      <c r="E17" s="29"/>
      <c r="F17" s="31"/>
      <c r="G17" s="31"/>
      <c r="H17" s="29">
        <f t="shared" si="0"/>
        <v>139.6812347</v>
      </c>
      <c r="I17" s="30">
        <f t="shared" si="1"/>
        <v>139.6812347</v>
      </c>
      <c r="J17" s="29"/>
      <c r="K17" s="31"/>
      <c r="L17" s="31"/>
      <c r="M17" s="30">
        <f t="shared" si="2"/>
        <v>139.6812347</v>
      </c>
      <c r="N17" s="29">
        <f t="shared" si="3"/>
        <v>139.6812347</v>
      </c>
      <c r="O17" s="29"/>
      <c r="P17" s="31"/>
      <c r="Q17" s="29"/>
      <c r="R17" s="29">
        <f t="shared" si="4"/>
        <v>139.6812347</v>
      </c>
      <c r="S17" s="30">
        <f t="shared" si="5"/>
        <v>139.6812347</v>
      </c>
      <c r="T17" s="29"/>
      <c r="U17" s="30"/>
      <c r="V17" s="29"/>
      <c r="W17" s="30">
        <f t="shared" si="6"/>
        <v>139.6812347</v>
      </c>
    </row>
    <row r="18" spans="2:23" s="26" customFormat="1" x14ac:dyDescent="0.3">
      <c r="B18" s="27">
        <f t="shared" si="7"/>
        <v>5</v>
      </c>
      <c r="C18" s="28" t="s">
        <v>4</v>
      </c>
      <c r="D18" s="133">
        <v>244.47250402247681</v>
      </c>
      <c r="E18" s="29"/>
      <c r="F18" s="31"/>
      <c r="G18" s="31"/>
      <c r="H18" s="29">
        <f t="shared" si="0"/>
        <v>244.47250402247681</v>
      </c>
      <c r="I18" s="30">
        <f t="shared" si="1"/>
        <v>244.47250402247681</v>
      </c>
      <c r="J18" s="29"/>
      <c r="K18" s="31"/>
      <c r="L18" s="31"/>
      <c r="M18" s="30">
        <f t="shared" si="2"/>
        <v>244.47250402247681</v>
      </c>
      <c r="N18" s="29">
        <f t="shared" si="3"/>
        <v>244.47250402247681</v>
      </c>
      <c r="O18" s="29"/>
      <c r="P18" s="31"/>
      <c r="Q18" s="29"/>
      <c r="R18" s="29">
        <f t="shared" si="4"/>
        <v>244.47250402247681</v>
      </c>
      <c r="S18" s="30">
        <f t="shared" si="5"/>
        <v>244.47250402247681</v>
      </c>
      <c r="T18" s="29"/>
      <c r="U18" s="30"/>
      <c r="V18" s="29"/>
      <c r="W18" s="30">
        <f t="shared" si="6"/>
        <v>244.47250402247681</v>
      </c>
    </row>
    <row r="19" spans="2:23" s="32" customFormat="1" x14ac:dyDescent="0.3">
      <c r="B19" s="27">
        <f t="shared" si="7"/>
        <v>6</v>
      </c>
      <c r="C19" s="28" t="s">
        <v>5</v>
      </c>
      <c r="D19" s="133">
        <v>1989.9894429169876</v>
      </c>
      <c r="E19" s="29"/>
      <c r="F19" s="29"/>
      <c r="G19" s="29"/>
      <c r="H19" s="29">
        <f t="shared" si="0"/>
        <v>1989.9894429169876</v>
      </c>
      <c r="I19" s="30">
        <f t="shared" si="1"/>
        <v>1989.9894429169876</v>
      </c>
      <c r="J19" s="29"/>
      <c r="K19" s="29"/>
      <c r="L19" s="29"/>
      <c r="M19" s="30">
        <f t="shared" si="2"/>
        <v>1989.9894429169876</v>
      </c>
      <c r="N19" s="29">
        <f t="shared" si="3"/>
        <v>1989.9894429169876</v>
      </c>
      <c r="O19" s="29"/>
      <c r="P19" s="29"/>
      <c r="Q19" s="29"/>
      <c r="R19" s="29">
        <f t="shared" si="4"/>
        <v>1989.9894429169876</v>
      </c>
      <c r="S19" s="30">
        <f t="shared" si="5"/>
        <v>1989.9894429169876</v>
      </c>
      <c r="T19" s="29"/>
      <c r="U19" s="30"/>
      <c r="V19" s="29"/>
      <c r="W19" s="30">
        <f t="shared" si="6"/>
        <v>1989.9894429169876</v>
      </c>
    </row>
    <row r="20" spans="2:23" s="32" customFormat="1" x14ac:dyDescent="0.3">
      <c r="B20" s="27">
        <f t="shared" si="7"/>
        <v>7</v>
      </c>
      <c r="C20" s="28" t="s">
        <v>6</v>
      </c>
      <c r="D20" s="133">
        <v>0.94754493579847143</v>
      </c>
      <c r="E20" s="29"/>
      <c r="F20" s="33"/>
      <c r="G20" s="29"/>
      <c r="H20" s="29">
        <f t="shared" si="0"/>
        <v>0.94754493579847143</v>
      </c>
      <c r="I20" s="30">
        <f t="shared" si="1"/>
        <v>0.94754493579847143</v>
      </c>
      <c r="J20" s="29"/>
      <c r="K20" s="33"/>
      <c r="L20" s="29"/>
      <c r="M20" s="30">
        <f t="shared" si="2"/>
        <v>0.94754493579847143</v>
      </c>
      <c r="N20" s="29">
        <f t="shared" si="3"/>
        <v>0.94754493579847143</v>
      </c>
      <c r="O20" s="29"/>
      <c r="P20" s="33"/>
      <c r="Q20" s="29"/>
      <c r="R20" s="29">
        <f t="shared" si="4"/>
        <v>0.94754493579847143</v>
      </c>
      <c r="S20" s="30">
        <f t="shared" si="5"/>
        <v>0.94754493579847143</v>
      </c>
      <c r="T20" s="29"/>
      <c r="U20" s="30"/>
      <c r="V20" s="29"/>
      <c r="W20" s="30">
        <f t="shared" si="6"/>
        <v>0.94754493579847143</v>
      </c>
    </row>
    <row r="21" spans="2:23" s="32" customFormat="1" x14ac:dyDescent="0.3">
      <c r="B21" s="27">
        <f t="shared" si="7"/>
        <v>8</v>
      </c>
      <c r="C21" s="28" t="s">
        <v>7</v>
      </c>
      <c r="D21" s="133">
        <v>0.1702812652570676</v>
      </c>
      <c r="E21" s="29"/>
      <c r="F21" s="29"/>
      <c r="G21" s="29"/>
      <c r="H21" s="29">
        <f t="shared" si="0"/>
        <v>0.1702812652570676</v>
      </c>
      <c r="I21" s="30">
        <f t="shared" si="1"/>
        <v>0.1702812652570676</v>
      </c>
      <c r="J21" s="29"/>
      <c r="K21" s="29"/>
      <c r="L21" s="29"/>
      <c r="M21" s="30">
        <f t="shared" si="2"/>
        <v>0.1702812652570676</v>
      </c>
      <c r="N21" s="29">
        <f t="shared" si="3"/>
        <v>0.1702812652570676</v>
      </c>
      <c r="O21" s="29"/>
      <c r="P21" s="29"/>
      <c r="Q21" s="29"/>
      <c r="R21" s="29">
        <f t="shared" si="4"/>
        <v>0.1702812652570676</v>
      </c>
      <c r="S21" s="30">
        <f t="shared" si="5"/>
        <v>0.1702812652570676</v>
      </c>
      <c r="T21" s="29"/>
      <c r="U21" s="30"/>
      <c r="V21" s="29"/>
      <c r="W21" s="30">
        <f t="shared" si="6"/>
        <v>0.1702812652570676</v>
      </c>
    </row>
    <row r="22" spans="2:23" s="32" customFormat="1" x14ac:dyDescent="0.3">
      <c r="B22" s="27">
        <f t="shared" si="7"/>
        <v>9</v>
      </c>
      <c r="C22" s="28" t="s">
        <v>8</v>
      </c>
      <c r="D22" s="133">
        <v>32.687209100000004</v>
      </c>
      <c r="E22" s="29"/>
      <c r="F22" s="29"/>
      <c r="G22" s="29"/>
      <c r="H22" s="29">
        <f t="shared" si="0"/>
        <v>32.687209100000004</v>
      </c>
      <c r="I22" s="30">
        <f t="shared" si="1"/>
        <v>32.687209100000004</v>
      </c>
      <c r="J22" s="29"/>
      <c r="K22" s="29"/>
      <c r="L22" s="29"/>
      <c r="M22" s="30">
        <f t="shared" si="2"/>
        <v>32.687209100000004</v>
      </c>
      <c r="N22" s="29">
        <f t="shared" si="3"/>
        <v>32.687209100000004</v>
      </c>
      <c r="O22" s="29"/>
      <c r="P22" s="29"/>
      <c r="Q22" s="29"/>
      <c r="R22" s="29">
        <f t="shared" si="4"/>
        <v>32.687209100000004</v>
      </c>
      <c r="S22" s="30">
        <f t="shared" si="5"/>
        <v>32.687209100000004</v>
      </c>
      <c r="T22" s="29"/>
      <c r="U22" s="30"/>
      <c r="V22" s="29"/>
      <c r="W22" s="30">
        <f t="shared" si="6"/>
        <v>32.687209100000004</v>
      </c>
    </row>
    <row r="23" spans="2:23" s="32" customFormat="1" x14ac:dyDescent="0.3">
      <c r="B23" s="27">
        <f t="shared" si="7"/>
        <v>10</v>
      </c>
      <c r="C23" s="28" t="s">
        <v>9</v>
      </c>
      <c r="D23" s="133">
        <v>1.5351024688468058</v>
      </c>
      <c r="E23" s="29"/>
      <c r="F23" s="29"/>
      <c r="G23" s="29"/>
      <c r="H23" s="29">
        <f t="shared" si="0"/>
        <v>1.5351024688468058</v>
      </c>
      <c r="I23" s="30">
        <f t="shared" si="1"/>
        <v>1.5351024688468058</v>
      </c>
      <c r="J23" s="29"/>
      <c r="K23" s="29"/>
      <c r="L23" s="29"/>
      <c r="M23" s="30">
        <f t="shared" si="2"/>
        <v>1.5351024688468058</v>
      </c>
      <c r="N23" s="29">
        <f t="shared" si="3"/>
        <v>1.5351024688468058</v>
      </c>
      <c r="O23" s="29"/>
      <c r="P23" s="29"/>
      <c r="Q23" s="29"/>
      <c r="R23" s="29">
        <f t="shared" si="4"/>
        <v>1.5351024688468058</v>
      </c>
      <c r="S23" s="30">
        <f t="shared" si="5"/>
        <v>1.5351024688468058</v>
      </c>
      <c r="T23" s="29"/>
      <c r="U23" s="30"/>
      <c r="V23" s="29"/>
      <c r="W23" s="30">
        <f t="shared" si="6"/>
        <v>1.5351024688468058</v>
      </c>
    </row>
    <row r="24" spans="2:23" s="32" customFormat="1" x14ac:dyDescent="0.3">
      <c r="B24" s="27">
        <f t="shared" si="7"/>
        <v>11</v>
      </c>
      <c r="C24" s="28" t="s">
        <v>10</v>
      </c>
      <c r="D24" s="133">
        <v>2.3979793759124179</v>
      </c>
      <c r="E24" s="29"/>
      <c r="F24" s="29"/>
      <c r="G24" s="29"/>
      <c r="H24" s="29">
        <f t="shared" si="0"/>
        <v>2.3979793759124179</v>
      </c>
      <c r="I24" s="30">
        <f t="shared" si="1"/>
        <v>2.3979793759124179</v>
      </c>
      <c r="J24" s="29"/>
      <c r="K24" s="29"/>
      <c r="L24" s="29"/>
      <c r="M24" s="30">
        <f t="shared" si="2"/>
        <v>2.3979793759124179</v>
      </c>
      <c r="N24" s="29">
        <f t="shared" si="3"/>
        <v>2.3979793759124179</v>
      </c>
      <c r="O24" s="29"/>
      <c r="P24" s="29"/>
      <c r="Q24" s="29"/>
      <c r="R24" s="29">
        <f t="shared" si="4"/>
        <v>2.3979793759124179</v>
      </c>
      <c r="S24" s="30">
        <f t="shared" si="5"/>
        <v>2.3979793759124179</v>
      </c>
      <c r="T24" s="29"/>
      <c r="U24" s="30"/>
      <c r="V24" s="29"/>
      <c r="W24" s="30">
        <f t="shared" si="6"/>
        <v>2.3979793759124179</v>
      </c>
    </row>
    <row r="25" spans="2:23" s="32" customFormat="1" x14ac:dyDescent="0.3">
      <c r="B25" s="27">
        <f t="shared" si="7"/>
        <v>12</v>
      </c>
      <c r="C25" s="28" t="s">
        <v>11</v>
      </c>
      <c r="D25" s="133">
        <v>4.2933543585331737</v>
      </c>
      <c r="E25" s="29"/>
      <c r="F25" s="29"/>
      <c r="G25" s="29"/>
      <c r="H25" s="29">
        <f t="shared" si="0"/>
        <v>4.2933543585331737</v>
      </c>
      <c r="I25" s="30">
        <f t="shared" si="1"/>
        <v>4.2933543585331737</v>
      </c>
      <c r="J25" s="29"/>
      <c r="K25" s="29"/>
      <c r="L25" s="29"/>
      <c r="M25" s="30">
        <f t="shared" si="2"/>
        <v>4.2933543585331737</v>
      </c>
      <c r="N25" s="29">
        <f t="shared" si="3"/>
        <v>4.2933543585331737</v>
      </c>
      <c r="O25" s="29"/>
      <c r="P25" s="29"/>
      <c r="Q25" s="29"/>
      <c r="R25" s="29">
        <f t="shared" si="4"/>
        <v>4.2933543585331737</v>
      </c>
      <c r="S25" s="30">
        <f t="shared" si="5"/>
        <v>4.2933543585331737</v>
      </c>
      <c r="T25" s="29"/>
      <c r="U25" s="30"/>
      <c r="V25" s="29"/>
      <c r="W25" s="30">
        <f t="shared" si="6"/>
        <v>4.2933543585331737</v>
      </c>
    </row>
    <row r="26" spans="2:23" s="32" customFormat="1" x14ac:dyDescent="0.3">
      <c r="B26" s="27">
        <f t="shared" si="7"/>
        <v>13</v>
      </c>
      <c r="C26" s="28" t="s">
        <v>12</v>
      </c>
      <c r="D26" s="133">
        <v>0</v>
      </c>
      <c r="E26" s="29"/>
      <c r="F26" s="29"/>
      <c r="G26" s="29"/>
      <c r="H26" s="29">
        <f t="shared" si="0"/>
        <v>0</v>
      </c>
      <c r="I26" s="30">
        <f t="shared" si="1"/>
        <v>0</v>
      </c>
      <c r="J26" s="29"/>
      <c r="K26" s="29"/>
      <c r="L26" s="29"/>
      <c r="M26" s="30">
        <f t="shared" si="2"/>
        <v>0</v>
      </c>
      <c r="N26" s="29">
        <f t="shared" si="3"/>
        <v>0</v>
      </c>
      <c r="O26" s="29"/>
      <c r="P26" s="29"/>
      <c r="Q26" s="29"/>
      <c r="R26" s="29">
        <f t="shared" si="4"/>
        <v>0</v>
      </c>
      <c r="S26" s="30">
        <f t="shared" si="5"/>
        <v>0</v>
      </c>
      <c r="T26" s="29"/>
      <c r="U26" s="30"/>
      <c r="V26" s="29"/>
      <c r="W26" s="30">
        <f t="shared" si="6"/>
        <v>0</v>
      </c>
    </row>
    <row r="27" spans="2:23" s="32" customFormat="1" x14ac:dyDescent="0.3">
      <c r="B27" s="27">
        <f t="shared" si="7"/>
        <v>14</v>
      </c>
      <c r="C27" s="28" t="s">
        <v>13</v>
      </c>
      <c r="D27" s="133">
        <v>0.17956291118758982</v>
      </c>
      <c r="E27" s="29"/>
      <c r="F27" s="29"/>
      <c r="G27" s="29"/>
      <c r="H27" s="29">
        <f t="shared" si="0"/>
        <v>0.17956291118758982</v>
      </c>
      <c r="I27" s="30">
        <f t="shared" si="1"/>
        <v>0.17956291118758982</v>
      </c>
      <c r="J27" s="29"/>
      <c r="K27" s="29"/>
      <c r="L27" s="29"/>
      <c r="M27" s="30">
        <f t="shared" si="2"/>
        <v>0.17956291118758982</v>
      </c>
      <c r="N27" s="29">
        <f t="shared" si="3"/>
        <v>0.17956291118758982</v>
      </c>
      <c r="O27" s="29"/>
      <c r="P27" s="29"/>
      <c r="Q27" s="29"/>
      <c r="R27" s="29">
        <f t="shared" si="4"/>
        <v>0.17956291118758982</v>
      </c>
      <c r="S27" s="30">
        <f t="shared" si="5"/>
        <v>0.17956291118758982</v>
      </c>
      <c r="T27" s="29"/>
      <c r="U27" s="30"/>
      <c r="V27" s="29"/>
      <c r="W27" s="30">
        <f t="shared" si="6"/>
        <v>0.17956291118758982</v>
      </c>
    </row>
    <row r="28" spans="2:23" s="32" customFormat="1" x14ac:dyDescent="0.3">
      <c r="B28" s="27">
        <f t="shared" si="7"/>
        <v>15</v>
      </c>
      <c r="C28" s="28" t="s">
        <v>14</v>
      </c>
      <c r="D28" s="133">
        <v>-0.20921480000000001</v>
      </c>
      <c r="E28" s="29"/>
      <c r="F28" s="29"/>
      <c r="G28" s="29"/>
      <c r="H28" s="29">
        <f t="shared" si="0"/>
        <v>-0.20921480000000001</v>
      </c>
      <c r="I28" s="30">
        <f t="shared" si="1"/>
        <v>-0.20921480000000001</v>
      </c>
      <c r="J28" s="29"/>
      <c r="K28" s="29"/>
      <c r="L28" s="29"/>
      <c r="M28" s="30">
        <f t="shared" si="2"/>
        <v>-0.20921480000000001</v>
      </c>
      <c r="N28" s="29">
        <f t="shared" si="3"/>
        <v>-0.20921480000000001</v>
      </c>
      <c r="O28" s="29"/>
      <c r="P28" s="29"/>
      <c r="Q28" s="29"/>
      <c r="R28" s="29">
        <f t="shared" si="4"/>
        <v>-0.20921480000000001</v>
      </c>
      <c r="S28" s="30">
        <f t="shared" si="5"/>
        <v>-0.20921480000000001</v>
      </c>
      <c r="T28" s="29"/>
      <c r="U28" s="30"/>
      <c r="V28" s="29"/>
      <c r="W28" s="30">
        <f t="shared" si="6"/>
        <v>-0.20921480000000001</v>
      </c>
    </row>
    <row r="29" spans="2:23" s="32" customFormat="1" x14ac:dyDescent="0.3">
      <c r="B29" s="27">
        <f t="shared" si="7"/>
        <v>16</v>
      </c>
      <c r="C29" s="28" t="s">
        <v>15</v>
      </c>
      <c r="D29" s="133">
        <v>0</v>
      </c>
      <c r="E29" s="29"/>
      <c r="F29" s="29"/>
      <c r="G29" s="29"/>
      <c r="H29" s="29">
        <f t="shared" si="0"/>
        <v>0</v>
      </c>
      <c r="I29" s="30">
        <f t="shared" si="1"/>
        <v>0</v>
      </c>
      <c r="J29" s="29"/>
      <c r="K29" s="29"/>
      <c r="L29" s="29"/>
      <c r="M29" s="30">
        <f t="shared" si="2"/>
        <v>0</v>
      </c>
      <c r="N29" s="29">
        <f t="shared" si="3"/>
        <v>0</v>
      </c>
      <c r="O29" s="29"/>
      <c r="P29" s="29"/>
      <c r="Q29" s="29"/>
      <c r="R29" s="29">
        <f t="shared" si="4"/>
        <v>0</v>
      </c>
      <c r="S29" s="30">
        <f t="shared" si="5"/>
        <v>0</v>
      </c>
      <c r="T29" s="29"/>
      <c r="U29" s="30"/>
      <c r="V29" s="29"/>
      <c r="W29" s="30">
        <f t="shared" si="6"/>
        <v>0</v>
      </c>
    </row>
    <row r="30" spans="2:23" s="32" customFormat="1" x14ac:dyDescent="0.3">
      <c r="B30" s="27">
        <f t="shared" si="7"/>
        <v>17</v>
      </c>
      <c r="C30" s="28" t="s">
        <v>16</v>
      </c>
      <c r="D30" s="133">
        <v>0</v>
      </c>
      <c r="E30" s="29"/>
      <c r="F30" s="29"/>
      <c r="G30" s="29"/>
      <c r="H30" s="29">
        <f t="shared" si="0"/>
        <v>0</v>
      </c>
      <c r="I30" s="30">
        <f t="shared" si="1"/>
        <v>0</v>
      </c>
      <c r="J30" s="29"/>
      <c r="K30" s="29"/>
      <c r="L30" s="29"/>
      <c r="M30" s="30">
        <f t="shared" si="2"/>
        <v>0</v>
      </c>
      <c r="N30" s="29">
        <f t="shared" si="3"/>
        <v>0</v>
      </c>
      <c r="O30" s="29"/>
      <c r="P30" s="29"/>
      <c r="Q30" s="29"/>
      <c r="R30" s="29">
        <f t="shared" si="4"/>
        <v>0</v>
      </c>
      <c r="S30" s="30">
        <f t="shared" si="5"/>
        <v>0</v>
      </c>
      <c r="T30" s="29"/>
      <c r="U30" s="30"/>
      <c r="V30" s="29"/>
      <c r="W30" s="30">
        <f t="shared" si="6"/>
        <v>0</v>
      </c>
    </row>
    <row r="31" spans="2:23" s="15" customFormat="1" ht="16" x14ac:dyDescent="0.3">
      <c r="B31" s="34"/>
      <c r="C31" s="35" t="s">
        <v>17</v>
      </c>
      <c r="D31" s="36">
        <f>SUM(D14:D30)</f>
        <v>2588.1212421549994</v>
      </c>
      <c r="E31" s="36">
        <f>SUM(E14:E30)</f>
        <v>0</v>
      </c>
      <c r="F31" s="36">
        <f t="shared" ref="F31:W31" si="8">SUM(F14:F30)</f>
        <v>0</v>
      </c>
      <c r="G31" s="36">
        <f t="shared" si="8"/>
        <v>0</v>
      </c>
      <c r="H31" s="36">
        <f t="shared" si="8"/>
        <v>2588.1212421549994</v>
      </c>
      <c r="I31" s="36">
        <f t="shared" si="8"/>
        <v>2588.1212421549994</v>
      </c>
      <c r="J31" s="36">
        <f t="shared" si="8"/>
        <v>0</v>
      </c>
      <c r="K31" s="36">
        <f t="shared" si="8"/>
        <v>0</v>
      </c>
      <c r="L31" s="36">
        <f t="shared" si="8"/>
        <v>0</v>
      </c>
      <c r="M31" s="36">
        <f t="shared" si="8"/>
        <v>2588.1212421549994</v>
      </c>
      <c r="N31" s="36">
        <f t="shared" si="8"/>
        <v>2588.1212421549994</v>
      </c>
      <c r="O31" s="36">
        <f t="shared" si="8"/>
        <v>0</v>
      </c>
      <c r="P31" s="36">
        <f t="shared" si="8"/>
        <v>0</v>
      </c>
      <c r="Q31" s="36">
        <f t="shared" si="8"/>
        <v>0</v>
      </c>
      <c r="R31" s="36">
        <f t="shared" si="8"/>
        <v>2588.1212421549994</v>
      </c>
      <c r="S31" s="36">
        <f t="shared" si="8"/>
        <v>2588.1212421549994</v>
      </c>
      <c r="T31" s="36">
        <f t="shared" si="8"/>
        <v>0</v>
      </c>
      <c r="U31" s="36">
        <f t="shared" si="8"/>
        <v>0</v>
      </c>
      <c r="V31" s="36">
        <f t="shared" si="8"/>
        <v>0</v>
      </c>
      <c r="W31" s="36">
        <f t="shared" si="8"/>
        <v>2588.1212421549994</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6.2520407000000002</v>
      </c>
      <c r="E40" s="29"/>
      <c r="F40" s="30"/>
      <c r="G40" s="29"/>
      <c r="H40" s="30">
        <f>D40+E40-F40-G40</f>
        <v>6.2520407000000002</v>
      </c>
      <c r="I40" s="30">
        <f>H40</f>
        <v>6.2520407000000002</v>
      </c>
      <c r="J40" s="29"/>
      <c r="K40" s="30"/>
      <c r="L40" s="29"/>
      <c r="M40" s="30">
        <f>I40+J40-K40-L40</f>
        <v>6.2520407000000002</v>
      </c>
      <c r="N40" s="30">
        <f>M40</f>
        <v>6.2520407000000002</v>
      </c>
      <c r="O40" s="29"/>
      <c r="P40" s="30"/>
      <c r="Q40" s="29"/>
      <c r="R40" s="30">
        <f>N40+O40-P40-Q40</f>
        <v>6.2520407000000002</v>
      </c>
      <c r="S40" s="30">
        <f>R40</f>
        <v>6.2520407000000002</v>
      </c>
      <c r="T40" s="29"/>
      <c r="U40" s="30"/>
      <c r="V40" s="29"/>
      <c r="W40" s="30">
        <f>S40+T40-U40-V40</f>
        <v>6.2520407000000002</v>
      </c>
    </row>
    <row r="41" spans="1:33" s="26" customFormat="1" x14ac:dyDescent="0.3">
      <c r="B41" s="27">
        <f>B40+1</f>
        <v>2</v>
      </c>
      <c r="C41" s="28" t="s">
        <v>1</v>
      </c>
      <c r="D41" s="30">
        <f t="shared" si="9"/>
        <v>165.72420020000001</v>
      </c>
      <c r="E41" s="29"/>
      <c r="F41" s="30"/>
      <c r="G41" s="29"/>
      <c r="H41" s="30">
        <f t="shared" ref="H41:H56" si="10">D41+E41-F41-G41</f>
        <v>165.72420020000001</v>
      </c>
      <c r="I41" s="30">
        <f t="shared" ref="I41:I56" si="11">H41</f>
        <v>165.72420020000001</v>
      </c>
      <c r="J41" s="29"/>
      <c r="K41" s="30"/>
      <c r="L41" s="29"/>
      <c r="M41" s="30">
        <f t="shared" ref="M41:M56" si="12">I41+J41-K41-L41</f>
        <v>165.72420020000001</v>
      </c>
      <c r="N41" s="30">
        <f t="shared" ref="N41:N56" si="13">M41</f>
        <v>165.72420020000001</v>
      </c>
      <c r="O41" s="29"/>
      <c r="P41" s="30"/>
      <c r="Q41" s="29"/>
      <c r="R41" s="30">
        <f t="shared" ref="R41:R56" si="14">N41+O41-P41-Q41</f>
        <v>165.72420020000001</v>
      </c>
      <c r="S41" s="30">
        <f t="shared" ref="S41:S56" si="15">R41</f>
        <v>165.72420020000001</v>
      </c>
      <c r="T41" s="29"/>
      <c r="U41" s="30"/>
      <c r="V41" s="29"/>
      <c r="W41" s="30">
        <f t="shared" ref="W41:W56" si="16">S41+T41-U41-V41</f>
        <v>165.72420020000001</v>
      </c>
    </row>
    <row r="42" spans="1:33" s="32" customFormat="1" x14ac:dyDescent="0.3">
      <c r="A42" s="26"/>
      <c r="B42" s="27">
        <f t="shared" ref="B42:B56" si="17">B41+1</f>
        <v>3</v>
      </c>
      <c r="C42" s="28" t="s">
        <v>2</v>
      </c>
      <c r="D42" s="30">
        <f t="shared" si="9"/>
        <v>0</v>
      </c>
      <c r="E42" s="29"/>
      <c r="F42" s="30"/>
      <c r="G42" s="29"/>
      <c r="H42" s="30">
        <f t="shared" si="10"/>
        <v>0</v>
      </c>
      <c r="I42" s="30">
        <f t="shared" si="11"/>
        <v>0</v>
      </c>
      <c r="J42" s="29"/>
      <c r="K42" s="30"/>
      <c r="L42" s="29"/>
      <c r="M42" s="30">
        <f t="shared" si="12"/>
        <v>0</v>
      </c>
      <c r="N42" s="30">
        <f t="shared" si="13"/>
        <v>0</v>
      </c>
      <c r="O42" s="29"/>
      <c r="P42" s="30"/>
      <c r="Q42" s="29"/>
      <c r="R42" s="30">
        <f t="shared" si="14"/>
        <v>0</v>
      </c>
      <c r="S42" s="30">
        <f t="shared" si="15"/>
        <v>0</v>
      </c>
      <c r="T42" s="29"/>
      <c r="U42" s="30"/>
      <c r="V42" s="29"/>
      <c r="W42" s="30">
        <f t="shared" si="16"/>
        <v>0</v>
      </c>
    </row>
    <row r="43" spans="1:33" s="32" customFormat="1" x14ac:dyDescent="0.3">
      <c r="A43" s="26"/>
      <c r="B43" s="27">
        <f t="shared" si="17"/>
        <v>4</v>
      </c>
      <c r="C43" s="28" t="s">
        <v>3</v>
      </c>
      <c r="D43" s="30">
        <f t="shared" si="9"/>
        <v>139.6812347</v>
      </c>
      <c r="E43" s="29"/>
      <c r="F43" s="30"/>
      <c r="G43" s="29"/>
      <c r="H43" s="30">
        <f t="shared" si="10"/>
        <v>139.6812347</v>
      </c>
      <c r="I43" s="30">
        <f t="shared" si="11"/>
        <v>139.6812347</v>
      </c>
      <c r="J43" s="29"/>
      <c r="K43" s="30"/>
      <c r="L43" s="29"/>
      <c r="M43" s="30">
        <f t="shared" si="12"/>
        <v>139.6812347</v>
      </c>
      <c r="N43" s="30">
        <f t="shared" si="13"/>
        <v>139.6812347</v>
      </c>
      <c r="O43" s="29"/>
      <c r="P43" s="30"/>
      <c r="Q43" s="29"/>
      <c r="R43" s="30">
        <f t="shared" si="14"/>
        <v>139.6812347</v>
      </c>
      <c r="S43" s="30">
        <f t="shared" si="15"/>
        <v>139.6812347</v>
      </c>
      <c r="T43" s="29"/>
      <c r="U43" s="30"/>
      <c r="V43" s="29"/>
      <c r="W43" s="30">
        <f t="shared" si="16"/>
        <v>139.6812347</v>
      </c>
    </row>
    <row r="44" spans="1:33" s="32" customFormat="1" x14ac:dyDescent="0.3">
      <c r="A44" s="26"/>
      <c r="B44" s="27">
        <f t="shared" si="17"/>
        <v>5</v>
      </c>
      <c r="C44" s="28" t="s">
        <v>4</v>
      </c>
      <c r="D44" s="30">
        <f t="shared" si="9"/>
        <v>244.47250402247681</v>
      </c>
      <c r="E44" s="29"/>
      <c r="F44" s="30"/>
      <c r="G44" s="29"/>
      <c r="H44" s="30">
        <f t="shared" si="10"/>
        <v>244.47250402247681</v>
      </c>
      <c r="I44" s="30">
        <f t="shared" si="11"/>
        <v>244.47250402247681</v>
      </c>
      <c r="J44" s="29"/>
      <c r="K44" s="30"/>
      <c r="L44" s="29"/>
      <c r="M44" s="30">
        <f t="shared" si="12"/>
        <v>244.47250402247681</v>
      </c>
      <c r="N44" s="30">
        <f t="shared" si="13"/>
        <v>244.47250402247681</v>
      </c>
      <c r="O44" s="29"/>
      <c r="P44" s="30"/>
      <c r="Q44" s="29"/>
      <c r="R44" s="30">
        <f t="shared" si="14"/>
        <v>244.47250402247681</v>
      </c>
      <c r="S44" s="30">
        <f t="shared" si="15"/>
        <v>244.47250402247681</v>
      </c>
      <c r="T44" s="29"/>
      <c r="U44" s="30"/>
      <c r="V44" s="29"/>
      <c r="W44" s="30">
        <f t="shared" si="16"/>
        <v>244.47250402247681</v>
      </c>
    </row>
    <row r="45" spans="1:33" s="32" customFormat="1" x14ac:dyDescent="0.3">
      <c r="A45" s="26"/>
      <c r="B45" s="27">
        <f t="shared" si="17"/>
        <v>6</v>
      </c>
      <c r="C45" s="28" t="s">
        <v>5</v>
      </c>
      <c r="D45" s="30">
        <f t="shared" si="9"/>
        <v>1989.9894429169876</v>
      </c>
      <c r="E45" s="29"/>
      <c r="F45" s="30"/>
      <c r="G45" s="29"/>
      <c r="H45" s="30">
        <f t="shared" si="10"/>
        <v>1989.9894429169876</v>
      </c>
      <c r="I45" s="30">
        <f t="shared" si="11"/>
        <v>1989.9894429169876</v>
      </c>
      <c r="J45" s="29"/>
      <c r="K45" s="30"/>
      <c r="L45" s="29"/>
      <c r="M45" s="30">
        <f t="shared" si="12"/>
        <v>1989.9894429169876</v>
      </c>
      <c r="N45" s="30">
        <f t="shared" si="13"/>
        <v>1989.9894429169876</v>
      </c>
      <c r="O45" s="29"/>
      <c r="P45" s="30"/>
      <c r="Q45" s="29"/>
      <c r="R45" s="30">
        <f t="shared" si="14"/>
        <v>1989.9894429169876</v>
      </c>
      <c r="S45" s="30">
        <f t="shared" si="15"/>
        <v>1989.9894429169876</v>
      </c>
      <c r="T45" s="29"/>
      <c r="U45" s="30"/>
      <c r="V45" s="29"/>
      <c r="W45" s="30">
        <f t="shared" si="16"/>
        <v>1989.9894429169876</v>
      </c>
    </row>
    <row r="46" spans="1:33" s="32" customFormat="1" x14ac:dyDescent="0.3">
      <c r="A46" s="26"/>
      <c r="B46" s="27">
        <f t="shared" si="17"/>
        <v>7</v>
      </c>
      <c r="C46" s="28" t="s">
        <v>6</v>
      </c>
      <c r="D46" s="30">
        <f t="shared" si="9"/>
        <v>0.94754493579847143</v>
      </c>
      <c r="E46" s="29"/>
      <c r="F46" s="30"/>
      <c r="G46" s="29"/>
      <c r="H46" s="30">
        <f t="shared" si="10"/>
        <v>0.94754493579847143</v>
      </c>
      <c r="I46" s="30">
        <f t="shared" si="11"/>
        <v>0.94754493579847143</v>
      </c>
      <c r="J46" s="29"/>
      <c r="K46" s="30"/>
      <c r="L46" s="29"/>
      <c r="M46" s="30">
        <f t="shared" si="12"/>
        <v>0.94754493579847143</v>
      </c>
      <c r="N46" s="30">
        <f t="shared" si="13"/>
        <v>0.94754493579847143</v>
      </c>
      <c r="O46" s="29"/>
      <c r="P46" s="30"/>
      <c r="Q46" s="29"/>
      <c r="R46" s="30">
        <f t="shared" si="14"/>
        <v>0.94754493579847143</v>
      </c>
      <c r="S46" s="30">
        <f t="shared" si="15"/>
        <v>0.94754493579847143</v>
      </c>
      <c r="T46" s="29"/>
      <c r="U46" s="30"/>
      <c r="V46" s="29"/>
      <c r="W46" s="30">
        <f t="shared" si="16"/>
        <v>0.94754493579847143</v>
      </c>
    </row>
    <row r="47" spans="1:33" s="32" customFormat="1" x14ac:dyDescent="0.3">
      <c r="A47" s="26"/>
      <c r="B47" s="27">
        <f t="shared" si="17"/>
        <v>8</v>
      </c>
      <c r="C47" s="28" t="s">
        <v>7</v>
      </c>
      <c r="D47" s="30">
        <f t="shared" si="9"/>
        <v>0.1702812652570676</v>
      </c>
      <c r="E47" s="29"/>
      <c r="F47" s="30"/>
      <c r="G47" s="29"/>
      <c r="H47" s="30">
        <f t="shared" si="10"/>
        <v>0.1702812652570676</v>
      </c>
      <c r="I47" s="30">
        <f t="shared" si="11"/>
        <v>0.1702812652570676</v>
      </c>
      <c r="J47" s="29"/>
      <c r="K47" s="30"/>
      <c r="L47" s="29"/>
      <c r="M47" s="30">
        <f t="shared" si="12"/>
        <v>0.1702812652570676</v>
      </c>
      <c r="N47" s="30">
        <f t="shared" si="13"/>
        <v>0.1702812652570676</v>
      </c>
      <c r="O47" s="29"/>
      <c r="P47" s="30"/>
      <c r="Q47" s="29"/>
      <c r="R47" s="30">
        <f t="shared" si="14"/>
        <v>0.1702812652570676</v>
      </c>
      <c r="S47" s="30">
        <f t="shared" si="15"/>
        <v>0.1702812652570676</v>
      </c>
      <c r="T47" s="29"/>
      <c r="U47" s="30"/>
      <c r="V47" s="29"/>
      <c r="W47" s="30">
        <f t="shared" si="16"/>
        <v>0.1702812652570676</v>
      </c>
    </row>
    <row r="48" spans="1:33" s="32" customFormat="1" x14ac:dyDescent="0.3">
      <c r="A48" s="26"/>
      <c r="B48" s="27">
        <f t="shared" si="17"/>
        <v>9</v>
      </c>
      <c r="C48" s="28" t="s">
        <v>8</v>
      </c>
      <c r="D48" s="30">
        <f t="shared" si="9"/>
        <v>32.687209100000004</v>
      </c>
      <c r="E48" s="29"/>
      <c r="F48" s="30"/>
      <c r="G48" s="29"/>
      <c r="H48" s="30">
        <f t="shared" si="10"/>
        <v>32.687209100000004</v>
      </c>
      <c r="I48" s="30">
        <f t="shared" si="11"/>
        <v>32.687209100000004</v>
      </c>
      <c r="J48" s="29"/>
      <c r="K48" s="30"/>
      <c r="L48" s="29"/>
      <c r="M48" s="30">
        <f t="shared" si="12"/>
        <v>32.687209100000004</v>
      </c>
      <c r="N48" s="30">
        <f t="shared" si="13"/>
        <v>32.687209100000004</v>
      </c>
      <c r="O48" s="29"/>
      <c r="P48" s="30"/>
      <c r="Q48" s="29"/>
      <c r="R48" s="30">
        <f t="shared" si="14"/>
        <v>32.687209100000004</v>
      </c>
      <c r="S48" s="30">
        <f t="shared" si="15"/>
        <v>32.687209100000004</v>
      </c>
      <c r="T48" s="29"/>
      <c r="U48" s="30"/>
      <c r="V48" s="29"/>
      <c r="W48" s="30">
        <f t="shared" si="16"/>
        <v>32.687209100000004</v>
      </c>
    </row>
    <row r="49" spans="1:23" s="32" customFormat="1" x14ac:dyDescent="0.3">
      <c r="A49" s="26"/>
      <c r="B49" s="27">
        <f t="shared" si="17"/>
        <v>10</v>
      </c>
      <c r="C49" s="28" t="s">
        <v>9</v>
      </c>
      <c r="D49" s="30">
        <f t="shared" si="9"/>
        <v>1.5351024688468058</v>
      </c>
      <c r="E49" s="29"/>
      <c r="F49" s="30"/>
      <c r="G49" s="29"/>
      <c r="H49" s="30">
        <f t="shared" si="10"/>
        <v>1.5351024688468058</v>
      </c>
      <c r="I49" s="30">
        <f t="shared" si="11"/>
        <v>1.5351024688468058</v>
      </c>
      <c r="J49" s="29"/>
      <c r="K49" s="30"/>
      <c r="L49" s="29"/>
      <c r="M49" s="30">
        <f t="shared" si="12"/>
        <v>1.5351024688468058</v>
      </c>
      <c r="N49" s="30">
        <f t="shared" si="13"/>
        <v>1.5351024688468058</v>
      </c>
      <c r="O49" s="29"/>
      <c r="P49" s="30"/>
      <c r="Q49" s="29"/>
      <c r="R49" s="30">
        <f t="shared" si="14"/>
        <v>1.5351024688468058</v>
      </c>
      <c r="S49" s="30">
        <f t="shared" si="15"/>
        <v>1.5351024688468058</v>
      </c>
      <c r="T49" s="29"/>
      <c r="U49" s="30"/>
      <c r="V49" s="29"/>
      <c r="W49" s="30">
        <f t="shared" si="16"/>
        <v>1.5351024688468058</v>
      </c>
    </row>
    <row r="50" spans="1:23" s="32" customFormat="1" x14ac:dyDescent="0.3">
      <c r="A50" s="26"/>
      <c r="B50" s="27">
        <f t="shared" si="17"/>
        <v>11</v>
      </c>
      <c r="C50" s="28" t="s">
        <v>10</v>
      </c>
      <c r="D50" s="30">
        <f t="shared" si="9"/>
        <v>2.3979793759124179</v>
      </c>
      <c r="E50" s="29"/>
      <c r="F50" s="30"/>
      <c r="G50" s="29"/>
      <c r="H50" s="30">
        <f t="shared" si="10"/>
        <v>2.3979793759124179</v>
      </c>
      <c r="I50" s="30">
        <f t="shared" si="11"/>
        <v>2.3979793759124179</v>
      </c>
      <c r="J50" s="29"/>
      <c r="K50" s="30"/>
      <c r="L50" s="29"/>
      <c r="M50" s="30">
        <f t="shared" si="12"/>
        <v>2.3979793759124179</v>
      </c>
      <c r="N50" s="30">
        <f t="shared" si="13"/>
        <v>2.3979793759124179</v>
      </c>
      <c r="O50" s="29"/>
      <c r="P50" s="30"/>
      <c r="Q50" s="29"/>
      <c r="R50" s="30">
        <f t="shared" si="14"/>
        <v>2.3979793759124179</v>
      </c>
      <c r="S50" s="30">
        <f t="shared" si="15"/>
        <v>2.3979793759124179</v>
      </c>
      <c r="T50" s="29"/>
      <c r="U50" s="30"/>
      <c r="V50" s="29"/>
      <c r="W50" s="30">
        <f t="shared" si="16"/>
        <v>2.3979793759124179</v>
      </c>
    </row>
    <row r="51" spans="1:23" s="37" customFormat="1" x14ac:dyDescent="0.3">
      <c r="A51" s="26"/>
      <c r="B51" s="27">
        <f t="shared" si="17"/>
        <v>12</v>
      </c>
      <c r="C51" s="28" t="s">
        <v>11</v>
      </c>
      <c r="D51" s="30">
        <f t="shared" si="9"/>
        <v>4.2933543585331737</v>
      </c>
      <c r="E51" s="29"/>
      <c r="F51" s="30"/>
      <c r="G51" s="29"/>
      <c r="H51" s="30">
        <f t="shared" si="10"/>
        <v>4.2933543585331737</v>
      </c>
      <c r="I51" s="30">
        <f t="shared" si="11"/>
        <v>4.2933543585331737</v>
      </c>
      <c r="J51" s="29"/>
      <c r="K51" s="30"/>
      <c r="L51" s="29"/>
      <c r="M51" s="30">
        <f t="shared" si="12"/>
        <v>4.2933543585331737</v>
      </c>
      <c r="N51" s="30">
        <f t="shared" si="13"/>
        <v>4.2933543585331737</v>
      </c>
      <c r="O51" s="29"/>
      <c r="P51" s="30"/>
      <c r="Q51" s="29"/>
      <c r="R51" s="30">
        <f t="shared" si="14"/>
        <v>4.2933543585331737</v>
      </c>
      <c r="S51" s="30">
        <f t="shared" si="15"/>
        <v>4.2933543585331737</v>
      </c>
      <c r="T51" s="29"/>
      <c r="U51" s="30"/>
      <c r="V51" s="29"/>
      <c r="W51" s="30">
        <f t="shared" si="16"/>
        <v>4.2933543585331737</v>
      </c>
    </row>
    <row r="52" spans="1:23" s="37" customFormat="1" x14ac:dyDescent="0.3">
      <c r="A52" s="26"/>
      <c r="B52" s="27">
        <f t="shared" si="17"/>
        <v>13</v>
      </c>
      <c r="C52" s="28" t="s">
        <v>12</v>
      </c>
      <c r="D52" s="30">
        <f t="shared" si="9"/>
        <v>0</v>
      </c>
      <c r="E52" s="29"/>
      <c r="F52" s="30"/>
      <c r="G52" s="29"/>
      <c r="H52" s="30">
        <f t="shared" si="10"/>
        <v>0</v>
      </c>
      <c r="I52" s="30">
        <f t="shared" si="11"/>
        <v>0</v>
      </c>
      <c r="J52" s="29"/>
      <c r="K52" s="30"/>
      <c r="L52" s="29"/>
      <c r="M52" s="30">
        <f t="shared" si="12"/>
        <v>0</v>
      </c>
      <c r="N52" s="30">
        <f t="shared" si="13"/>
        <v>0</v>
      </c>
      <c r="O52" s="29"/>
      <c r="P52" s="30"/>
      <c r="Q52" s="29"/>
      <c r="R52" s="30">
        <f t="shared" si="14"/>
        <v>0</v>
      </c>
      <c r="S52" s="30">
        <f t="shared" si="15"/>
        <v>0</v>
      </c>
      <c r="T52" s="29"/>
      <c r="U52" s="30"/>
      <c r="V52" s="29"/>
      <c r="W52" s="30">
        <f t="shared" si="16"/>
        <v>0</v>
      </c>
    </row>
    <row r="53" spans="1:23" s="37" customFormat="1" x14ac:dyDescent="0.3">
      <c r="A53" s="26"/>
      <c r="B53" s="27">
        <f t="shared" si="17"/>
        <v>14</v>
      </c>
      <c r="C53" s="28" t="s">
        <v>13</v>
      </c>
      <c r="D53" s="30">
        <f t="shared" si="9"/>
        <v>0.17956291118758982</v>
      </c>
      <c r="E53" s="29"/>
      <c r="F53" s="30"/>
      <c r="G53" s="29"/>
      <c r="H53" s="30">
        <f t="shared" si="10"/>
        <v>0.17956291118758982</v>
      </c>
      <c r="I53" s="30">
        <f t="shared" si="11"/>
        <v>0.17956291118758982</v>
      </c>
      <c r="J53" s="29"/>
      <c r="K53" s="30"/>
      <c r="L53" s="29"/>
      <c r="M53" s="30">
        <f t="shared" si="12"/>
        <v>0.17956291118758982</v>
      </c>
      <c r="N53" s="30">
        <f t="shared" si="13"/>
        <v>0.17956291118758982</v>
      </c>
      <c r="O53" s="29"/>
      <c r="P53" s="30"/>
      <c r="Q53" s="29"/>
      <c r="R53" s="30">
        <f t="shared" si="14"/>
        <v>0.17956291118758982</v>
      </c>
      <c r="S53" s="30">
        <f t="shared" si="15"/>
        <v>0.17956291118758982</v>
      </c>
      <c r="T53" s="29"/>
      <c r="U53" s="30"/>
      <c r="V53" s="29"/>
      <c r="W53" s="30">
        <f t="shared" si="16"/>
        <v>0.17956291118758982</v>
      </c>
    </row>
    <row r="54" spans="1:23" s="37" customFormat="1" x14ac:dyDescent="0.3">
      <c r="A54" s="26"/>
      <c r="B54" s="27">
        <f t="shared" si="17"/>
        <v>15</v>
      </c>
      <c r="C54" s="28" t="s">
        <v>14</v>
      </c>
      <c r="D54" s="30">
        <f t="shared" si="9"/>
        <v>-0.20921480000000001</v>
      </c>
      <c r="E54" s="29"/>
      <c r="F54" s="30"/>
      <c r="G54" s="29"/>
      <c r="H54" s="30">
        <f t="shared" si="10"/>
        <v>-0.20921480000000001</v>
      </c>
      <c r="I54" s="30">
        <f t="shared" si="11"/>
        <v>-0.20921480000000001</v>
      </c>
      <c r="J54" s="29"/>
      <c r="K54" s="30"/>
      <c r="L54" s="29"/>
      <c r="M54" s="30">
        <f t="shared" si="12"/>
        <v>-0.20921480000000001</v>
      </c>
      <c r="N54" s="30">
        <f t="shared" si="13"/>
        <v>-0.20921480000000001</v>
      </c>
      <c r="O54" s="29"/>
      <c r="P54" s="30"/>
      <c r="Q54" s="29"/>
      <c r="R54" s="30">
        <f t="shared" si="14"/>
        <v>-0.20921480000000001</v>
      </c>
      <c r="S54" s="30">
        <f t="shared" si="15"/>
        <v>-0.20921480000000001</v>
      </c>
      <c r="T54" s="29"/>
      <c r="U54" s="30"/>
      <c r="V54" s="29"/>
      <c r="W54" s="30">
        <f t="shared" si="16"/>
        <v>-0.20921480000000001</v>
      </c>
    </row>
    <row r="55" spans="1:23" s="37" customFormat="1" x14ac:dyDescent="0.3">
      <c r="A55" s="26"/>
      <c r="B55" s="27">
        <f t="shared" si="17"/>
        <v>16</v>
      </c>
      <c r="C55" s="28" t="s">
        <v>15</v>
      </c>
      <c r="D55" s="30">
        <f t="shared" si="9"/>
        <v>0</v>
      </c>
      <c r="E55" s="29"/>
      <c r="F55" s="30"/>
      <c r="G55" s="29"/>
      <c r="H55" s="30">
        <f t="shared" si="10"/>
        <v>0</v>
      </c>
      <c r="I55" s="30">
        <f t="shared" si="11"/>
        <v>0</v>
      </c>
      <c r="J55" s="29"/>
      <c r="K55" s="30"/>
      <c r="L55" s="29"/>
      <c r="M55" s="30">
        <f t="shared" si="12"/>
        <v>0</v>
      </c>
      <c r="N55" s="30">
        <f t="shared" si="13"/>
        <v>0</v>
      </c>
      <c r="O55" s="29"/>
      <c r="P55" s="30"/>
      <c r="Q55" s="29"/>
      <c r="R55" s="30">
        <f t="shared" si="14"/>
        <v>0</v>
      </c>
      <c r="S55" s="30">
        <f t="shared" si="15"/>
        <v>0</v>
      </c>
      <c r="T55" s="29"/>
      <c r="U55" s="30"/>
      <c r="V55" s="29"/>
      <c r="W55" s="30">
        <f t="shared" si="16"/>
        <v>0</v>
      </c>
    </row>
    <row r="56" spans="1:23" s="37" customFormat="1" x14ac:dyDescent="0.3">
      <c r="A56" s="26"/>
      <c r="B56" s="27">
        <f t="shared" si="17"/>
        <v>17</v>
      </c>
      <c r="C56" s="28" t="s">
        <v>16</v>
      </c>
      <c r="D56" s="30">
        <f t="shared" si="9"/>
        <v>0</v>
      </c>
      <c r="E56" s="29"/>
      <c r="F56" s="30"/>
      <c r="G56" s="29"/>
      <c r="H56" s="30">
        <f t="shared" si="10"/>
        <v>0</v>
      </c>
      <c r="I56" s="30">
        <f t="shared" si="11"/>
        <v>0</v>
      </c>
      <c r="J56" s="29"/>
      <c r="K56" s="30"/>
      <c r="L56" s="29"/>
      <c r="M56" s="30">
        <f t="shared" si="12"/>
        <v>0</v>
      </c>
      <c r="N56" s="30">
        <f t="shared" si="13"/>
        <v>0</v>
      </c>
      <c r="O56" s="29"/>
      <c r="P56" s="30"/>
      <c r="Q56" s="29"/>
      <c r="R56" s="30">
        <f t="shared" si="14"/>
        <v>0</v>
      </c>
      <c r="S56" s="30">
        <f t="shared" si="15"/>
        <v>0</v>
      </c>
      <c r="T56" s="29"/>
      <c r="U56" s="30"/>
      <c r="V56" s="29"/>
      <c r="W56" s="30">
        <f t="shared" si="16"/>
        <v>0</v>
      </c>
    </row>
    <row r="57" spans="1:23" s="15" customFormat="1" ht="16" x14ac:dyDescent="0.3">
      <c r="B57" s="34"/>
      <c r="C57" s="35" t="s">
        <v>17</v>
      </c>
      <c r="D57" s="36">
        <f>SUM(D40:D56)</f>
        <v>2588.1212421549994</v>
      </c>
      <c r="E57" s="36">
        <f>SUM(E40:E56)</f>
        <v>0</v>
      </c>
      <c r="F57" s="36">
        <f>SUM(F40:F56)</f>
        <v>0</v>
      </c>
      <c r="G57" s="36">
        <f>SUM(G40:G56)</f>
        <v>0</v>
      </c>
      <c r="H57" s="36">
        <f>SUM(H40:H56)</f>
        <v>2588.1212421549994</v>
      </c>
      <c r="I57" s="36">
        <f t="shared" ref="I57:W57" si="18">SUM(I40:I56)</f>
        <v>2588.1212421549994</v>
      </c>
      <c r="J57" s="36">
        <f t="shared" si="18"/>
        <v>0</v>
      </c>
      <c r="K57" s="36">
        <f t="shared" si="18"/>
        <v>0</v>
      </c>
      <c r="L57" s="36">
        <f t="shared" si="18"/>
        <v>0</v>
      </c>
      <c r="M57" s="36">
        <f t="shared" si="18"/>
        <v>2588.1212421549994</v>
      </c>
      <c r="N57" s="36">
        <f t="shared" si="18"/>
        <v>2588.1212421549994</v>
      </c>
      <c r="O57" s="36">
        <f t="shared" si="18"/>
        <v>0</v>
      </c>
      <c r="P57" s="36">
        <f t="shared" si="18"/>
        <v>0</v>
      </c>
      <c r="Q57" s="36">
        <f t="shared" si="18"/>
        <v>0</v>
      </c>
      <c r="R57" s="36">
        <f t="shared" si="18"/>
        <v>2588.1212421549994</v>
      </c>
      <c r="S57" s="36">
        <f t="shared" si="18"/>
        <v>2588.1212421549994</v>
      </c>
      <c r="T57" s="36">
        <f t="shared" si="18"/>
        <v>0</v>
      </c>
      <c r="U57" s="36">
        <f t="shared" si="18"/>
        <v>0</v>
      </c>
      <c r="V57" s="36">
        <f t="shared" si="18"/>
        <v>0</v>
      </c>
      <c r="W57" s="36">
        <f t="shared" si="18"/>
        <v>2588.1212421549994</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6"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6"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6"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6" x14ac:dyDescent="0.3">
      <c r="A68" s="46">
        <v>0</v>
      </c>
      <c r="B68" s="41">
        <v>1</v>
      </c>
      <c r="C68" s="42" t="s">
        <v>0</v>
      </c>
      <c r="D68" s="133">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c r="Z68" s="97">
        <f>E95</f>
        <v>0</v>
      </c>
    </row>
    <row r="69" spans="1:26" x14ac:dyDescent="0.3">
      <c r="A69" s="46">
        <v>3.3399999999999999E-2</v>
      </c>
      <c r="B69" s="41">
        <f>B68+1</f>
        <v>2</v>
      </c>
      <c r="C69" s="42" t="s">
        <v>1</v>
      </c>
      <c r="D69" s="133">
        <v>132.05917377703187</v>
      </c>
      <c r="E69" s="43">
        <f t="shared" si="19"/>
        <v>1.3219900062686587</v>
      </c>
      <c r="F69" s="43">
        <f t="shared" ref="F69:F84" si="25">IFERROR(IF(D69=0,0,D69/D15*F15),0)</f>
        <v>0</v>
      </c>
      <c r="G69" s="44"/>
      <c r="H69" s="43">
        <f>D69+E69-F69-G69</f>
        <v>133.38116378330054</v>
      </c>
      <c r="I69" s="45">
        <f t="shared" ref="I69:I84" si="26">H69</f>
        <v>133.38116378330054</v>
      </c>
      <c r="J69" s="43">
        <f t="shared" ref="J69:J84" si="27">IF((IFERROR(I69/((I15+J15)*90%),0))&lt;70%,MIN((MAX((I15+J15)*90%-I69,0)),(I15+J15/2)*$A69),MAX((J15+I15)*90%-I69,0)/J$86)</f>
        <v>1.3219900062686583</v>
      </c>
      <c r="K69" s="43">
        <f t="shared" ref="K69:K84" si="28">IFERROR(IF(I69=0,0,I69/I15*K15),0)</f>
        <v>0</v>
      </c>
      <c r="L69" s="44"/>
      <c r="M69" s="45">
        <f t="shared" si="20"/>
        <v>134.7031537895692</v>
      </c>
      <c r="N69" s="43">
        <f t="shared" ref="N69:N84" si="29">M69</f>
        <v>134.7031537895692</v>
      </c>
      <c r="O69" s="43">
        <f t="shared" si="21"/>
        <v>1.3219900062686578</v>
      </c>
      <c r="P69" s="43">
        <f t="shared" si="22"/>
        <v>0</v>
      </c>
      <c r="Q69" s="44"/>
      <c r="R69" s="43">
        <f t="shared" ref="R69:R84" si="30">N69+O69-P69-Q69</f>
        <v>136.02514379583786</v>
      </c>
      <c r="S69" s="45">
        <f t="shared" ref="S69:S84" si="31">R69</f>
        <v>136.02514379583786</v>
      </c>
      <c r="T69" s="43">
        <f t="shared" si="23"/>
        <v>1.3219900062686574</v>
      </c>
      <c r="U69" s="43">
        <f t="shared" si="24"/>
        <v>0</v>
      </c>
      <c r="V69" s="44"/>
      <c r="W69" s="45">
        <f t="shared" ref="W69:W84" si="32">S69+T69-U69-V69</f>
        <v>137.34713380210653</v>
      </c>
      <c r="Y69" s="46">
        <v>3.3399999999999999E-2</v>
      </c>
      <c r="Z69" s="97">
        <f t="shared" ref="Z69:Z84" si="33">E96</f>
        <v>1.3219900062686565</v>
      </c>
    </row>
    <row r="70" spans="1:26" x14ac:dyDescent="0.3">
      <c r="A70" s="46">
        <v>5.28E-2</v>
      </c>
      <c r="B70" s="41">
        <f t="shared" ref="B70:B84" si="34">B69+1</f>
        <v>3</v>
      </c>
      <c r="C70" s="42" t="s">
        <v>2</v>
      </c>
      <c r="D70" s="133">
        <v>0</v>
      </c>
      <c r="E70" s="43">
        <f t="shared" si="19"/>
        <v>0</v>
      </c>
      <c r="F70" s="43">
        <f t="shared" si="25"/>
        <v>0</v>
      </c>
      <c r="G70" s="44"/>
      <c r="H70" s="43">
        <f t="shared" ref="H70:H84" si="35">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0</v>
      </c>
      <c r="U70" s="43">
        <f t="shared" si="24"/>
        <v>0</v>
      </c>
      <c r="V70" s="44"/>
      <c r="W70" s="45">
        <f t="shared" si="32"/>
        <v>0</v>
      </c>
      <c r="Y70" s="46">
        <v>5.28E-2</v>
      </c>
      <c r="Z70" s="97">
        <f t="shared" si="33"/>
        <v>0</v>
      </c>
    </row>
    <row r="71" spans="1:26" x14ac:dyDescent="0.3">
      <c r="A71" s="46">
        <v>5.28E-2</v>
      </c>
      <c r="B71" s="41">
        <f t="shared" si="34"/>
        <v>4</v>
      </c>
      <c r="C71" s="42" t="s">
        <v>3</v>
      </c>
      <c r="D71" s="133">
        <v>108.78801474744687</v>
      </c>
      <c r="E71" s="43">
        <f t="shared" si="19"/>
        <v>1.3090343203118924</v>
      </c>
      <c r="F71" s="43">
        <f t="shared" si="25"/>
        <v>0</v>
      </c>
      <c r="G71" s="44"/>
      <c r="H71" s="43">
        <f t="shared" si="35"/>
        <v>110.09704906775876</v>
      </c>
      <c r="I71" s="45">
        <f t="shared" si="26"/>
        <v>110.09704906775876</v>
      </c>
      <c r="J71" s="43">
        <f t="shared" si="27"/>
        <v>1.3090343203118922</v>
      </c>
      <c r="K71" s="43">
        <f t="shared" si="28"/>
        <v>0</v>
      </c>
      <c r="L71" s="44"/>
      <c r="M71" s="45">
        <f t="shared" si="20"/>
        <v>111.40608338807066</v>
      </c>
      <c r="N71" s="43">
        <f t="shared" si="29"/>
        <v>111.40608338807066</v>
      </c>
      <c r="O71" s="43">
        <f t="shared" si="21"/>
        <v>1.3090343203118917</v>
      </c>
      <c r="P71" s="43">
        <f t="shared" si="22"/>
        <v>0</v>
      </c>
      <c r="Q71" s="44"/>
      <c r="R71" s="43">
        <f t="shared" si="30"/>
        <v>112.71511770838255</v>
      </c>
      <c r="S71" s="45">
        <f t="shared" si="31"/>
        <v>112.71511770838255</v>
      </c>
      <c r="T71" s="43">
        <f t="shared" si="23"/>
        <v>1.3090343203118915</v>
      </c>
      <c r="U71" s="43">
        <f t="shared" si="24"/>
        <v>0</v>
      </c>
      <c r="V71" s="44"/>
      <c r="W71" s="45">
        <f t="shared" si="32"/>
        <v>114.02415202869444</v>
      </c>
      <c r="Y71" s="46">
        <v>5.28E-2</v>
      </c>
      <c r="Z71" s="97">
        <f t="shared" si="33"/>
        <v>1.309034320311891</v>
      </c>
    </row>
    <row r="72" spans="1:26" x14ac:dyDescent="0.3">
      <c r="A72" s="46">
        <v>3.3399999999999999E-2</v>
      </c>
      <c r="B72" s="41">
        <f t="shared" si="34"/>
        <v>5</v>
      </c>
      <c r="C72" s="42" t="s">
        <v>4</v>
      </c>
      <c r="D72" s="133">
        <v>171.51342043462563</v>
      </c>
      <c r="E72" s="43">
        <f t="shared" si="19"/>
        <v>3.7520409202193741</v>
      </c>
      <c r="F72" s="43">
        <f t="shared" si="25"/>
        <v>0</v>
      </c>
      <c r="G72" s="44"/>
      <c r="H72" s="43">
        <f t="shared" si="35"/>
        <v>175.265461354845</v>
      </c>
      <c r="I72" s="45">
        <f t="shared" si="26"/>
        <v>175.265461354845</v>
      </c>
      <c r="J72" s="43">
        <f t="shared" si="27"/>
        <v>3.7520409202193741</v>
      </c>
      <c r="K72" s="43">
        <f t="shared" si="28"/>
        <v>0</v>
      </c>
      <c r="L72" s="44"/>
      <c r="M72" s="45">
        <f t="shared" si="20"/>
        <v>179.01750227506437</v>
      </c>
      <c r="N72" s="43">
        <f t="shared" si="29"/>
        <v>179.01750227506437</v>
      </c>
      <c r="O72" s="43">
        <f t="shared" si="21"/>
        <v>3.7520409202193741</v>
      </c>
      <c r="P72" s="43">
        <f t="shared" si="22"/>
        <v>0</v>
      </c>
      <c r="Q72" s="44"/>
      <c r="R72" s="43">
        <f t="shared" si="30"/>
        <v>182.76954319528375</v>
      </c>
      <c r="S72" s="45">
        <f t="shared" si="31"/>
        <v>182.76954319528375</v>
      </c>
      <c r="T72" s="43">
        <f t="shared" si="23"/>
        <v>3.7520409202193745</v>
      </c>
      <c r="U72" s="43">
        <f t="shared" si="24"/>
        <v>0</v>
      </c>
      <c r="V72" s="44"/>
      <c r="W72" s="45">
        <f t="shared" si="32"/>
        <v>186.52158411550312</v>
      </c>
      <c r="Y72" s="46">
        <v>3.3399999999999999E-2</v>
      </c>
      <c r="Z72" s="97">
        <f t="shared" si="33"/>
        <v>3.752040920219375</v>
      </c>
    </row>
    <row r="73" spans="1:26" x14ac:dyDescent="0.3">
      <c r="A73" s="46">
        <v>5.28E-2</v>
      </c>
      <c r="B73" s="41">
        <f t="shared" si="34"/>
        <v>6</v>
      </c>
      <c r="C73" s="42" t="s">
        <v>5</v>
      </c>
      <c r="D73" s="133">
        <v>1631.2551310986687</v>
      </c>
      <c r="E73" s="43">
        <f t="shared" si="19"/>
        <v>12.354380282294086</v>
      </c>
      <c r="F73" s="43">
        <f>IFERROR(IF(D73=0,0,D73/D19*F19),0)</f>
        <v>0</v>
      </c>
      <c r="G73" s="44"/>
      <c r="H73" s="43">
        <f t="shared" si="35"/>
        <v>1643.6095113809629</v>
      </c>
      <c r="I73" s="45">
        <f t="shared" si="26"/>
        <v>1643.6095113809629</v>
      </c>
      <c r="J73" s="43">
        <f t="shared" si="27"/>
        <v>12.354380282294077</v>
      </c>
      <c r="K73" s="43">
        <f t="shared" si="28"/>
        <v>0</v>
      </c>
      <c r="L73" s="44"/>
      <c r="M73" s="45">
        <f t="shared" si="20"/>
        <v>1655.9638916632571</v>
      </c>
      <c r="N73" s="43">
        <f t="shared" si="29"/>
        <v>1655.9638916632571</v>
      </c>
      <c r="O73" s="43">
        <f t="shared" si="21"/>
        <v>12.354380282294066</v>
      </c>
      <c r="P73" s="43">
        <f t="shared" si="22"/>
        <v>0</v>
      </c>
      <c r="Q73" s="44"/>
      <c r="R73" s="43">
        <f t="shared" si="30"/>
        <v>1668.318271945551</v>
      </c>
      <c r="S73" s="45">
        <f t="shared" si="31"/>
        <v>1668.318271945551</v>
      </c>
      <c r="T73" s="43">
        <f t="shared" si="23"/>
        <v>12.354380282294077</v>
      </c>
      <c r="U73" s="43">
        <f t="shared" si="24"/>
        <v>0</v>
      </c>
      <c r="V73" s="44"/>
      <c r="W73" s="45">
        <f t="shared" si="32"/>
        <v>1680.6726522278452</v>
      </c>
      <c r="Y73" s="46">
        <v>5.28E-2</v>
      </c>
      <c r="Z73" s="97">
        <f t="shared" si="33"/>
        <v>12.354380282294064</v>
      </c>
    </row>
    <row r="74" spans="1:26" x14ac:dyDescent="0.3">
      <c r="A74" s="46">
        <v>0.18</v>
      </c>
      <c r="B74" s="41">
        <f t="shared" si="34"/>
        <v>7</v>
      </c>
      <c r="C74" s="42" t="s">
        <v>6</v>
      </c>
      <c r="D74" s="133">
        <v>0.43540442810931212</v>
      </c>
      <c r="E74" s="43">
        <f t="shared" si="19"/>
        <v>0.17055808844372486</v>
      </c>
      <c r="F74" s="43">
        <f t="shared" si="25"/>
        <v>0</v>
      </c>
      <c r="G74" s="44"/>
      <c r="H74" s="43">
        <f t="shared" si="35"/>
        <v>0.60596251655303701</v>
      </c>
      <c r="I74" s="45">
        <f t="shared" si="26"/>
        <v>0.60596251655303701</v>
      </c>
      <c r="J74" s="43">
        <f t="shared" si="27"/>
        <v>2.0690633947967933E-2</v>
      </c>
      <c r="K74" s="43">
        <f t="shared" si="28"/>
        <v>0</v>
      </c>
      <c r="L74" s="44"/>
      <c r="M74" s="45">
        <f t="shared" si="20"/>
        <v>0.6266531505010049</v>
      </c>
      <c r="N74" s="43">
        <f t="shared" si="29"/>
        <v>0.6266531505010049</v>
      </c>
      <c r="O74" s="43">
        <f t="shared" si="21"/>
        <v>2.0690633947967937E-2</v>
      </c>
      <c r="P74" s="43">
        <f t="shared" si="22"/>
        <v>0</v>
      </c>
      <c r="Q74" s="44"/>
      <c r="R74" s="43">
        <f t="shared" si="30"/>
        <v>0.64734378444897278</v>
      </c>
      <c r="S74" s="45">
        <f t="shared" si="31"/>
        <v>0.64734378444897278</v>
      </c>
      <c r="T74" s="43">
        <f t="shared" si="23"/>
        <v>2.0690633947967944E-2</v>
      </c>
      <c r="U74" s="43">
        <f t="shared" si="24"/>
        <v>0</v>
      </c>
      <c r="V74" s="44"/>
      <c r="W74" s="45">
        <f t="shared" si="32"/>
        <v>0.66803441839694078</v>
      </c>
      <c r="Y74" s="46">
        <v>0.18</v>
      </c>
      <c r="Z74" s="97">
        <f t="shared" si="33"/>
        <v>2.0690633947967937E-2</v>
      </c>
    </row>
    <row r="75" spans="1:26" x14ac:dyDescent="0.3">
      <c r="A75" s="46">
        <v>5.28E-2</v>
      </c>
      <c r="B75" s="41">
        <f t="shared" si="34"/>
        <v>8</v>
      </c>
      <c r="C75" s="42" t="s">
        <v>7</v>
      </c>
      <c r="D75" s="133">
        <v>2.2477127013932924E-2</v>
      </c>
      <c r="E75" s="43">
        <f t="shared" si="19"/>
        <v>8.9908508055731688E-3</v>
      </c>
      <c r="F75" s="43">
        <f t="shared" si="25"/>
        <v>0</v>
      </c>
      <c r="G75" s="44"/>
      <c r="H75" s="43">
        <f t="shared" si="35"/>
        <v>3.1467977819506096E-2</v>
      </c>
      <c r="I75" s="45">
        <f t="shared" si="26"/>
        <v>3.1467977819506096E-2</v>
      </c>
      <c r="J75" s="43">
        <f t="shared" si="27"/>
        <v>8.9908508055731688E-3</v>
      </c>
      <c r="K75" s="43">
        <f t="shared" si="28"/>
        <v>0</v>
      </c>
      <c r="L75" s="44"/>
      <c r="M75" s="45">
        <f t="shared" si="20"/>
        <v>4.0458828625079268E-2</v>
      </c>
      <c r="N75" s="43">
        <f t="shared" si="29"/>
        <v>4.0458828625079268E-2</v>
      </c>
      <c r="O75" s="43">
        <f t="shared" si="21"/>
        <v>8.9908508055731688E-3</v>
      </c>
      <c r="P75" s="43">
        <f t="shared" si="22"/>
        <v>0</v>
      </c>
      <c r="Q75" s="44"/>
      <c r="R75" s="43">
        <f t="shared" si="30"/>
        <v>4.9449679430652441E-2</v>
      </c>
      <c r="S75" s="45">
        <f t="shared" si="31"/>
        <v>4.9449679430652441E-2</v>
      </c>
      <c r="T75" s="43">
        <f t="shared" si="23"/>
        <v>8.9908508055731688E-3</v>
      </c>
      <c r="U75" s="43">
        <f t="shared" si="24"/>
        <v>0</v>
      </c>
      <c r="V75" s="44"/>
      <c r="W75" s="45">
        <f t="shared" si="32"/>
        <v>5.8440530236225613E-2</v>
      </c>
      <c r="Y75" s="46">
        <v>5.28E-2</v>
      </c>
      <c r="Z75" s="97">
        <f t="shared" si="33"/>
        <v>8.9908508055731688E-3</v>
      </c>
    </row>
    <row r="76" spans="1:26" x14ac:dyDescent="0.3">
      <c r="A76" s="46">
        <v>5.28E-2</v>
      </c>
      <c r="B76" s="41">
        <f t="shared" si="34"/>
        <v>9</v>
      </c>
      <c r="C76" s="42" t="s">
        <v>8</v>
      </c>
      <c r="D76" s="133">
        <v>28.531476418760999</v>
      </c>
      <c r="E76" s="43">
        <f t="shared" si="19"/>
        <v>6.8603972347775016E-2</v>
      </c>
      <c r="F76" s="43">
        <f t="shared" si="25"/>
        <v>0</v>
      </c>
      <c r="G76" s="44"/>
      <c r="H76" s="43">
        <f t="shared" si="35"/>
        <v>28.600080391108772</v>
      </c>
      <c r="I76" s="45">
        <f t="shared" si="26"/>
        <v>28.600080391108772</v>
      </c>
      <c r="J76" s="43">
        <f t="shared" si="27"/>
        <v>6.8603972347775155E-2</v>
      </c>
      <c r="K76" s="43">
        <f t="shared" si="28"/>
        <v>0</v>
      </c>
      <c r="L76" s="44"/>
      <c r="M76" s="45">
        <f t="shared" si="20"/>
        <v>28.668684363456549</v>
      </c>
      <c r="N76" s="43">
        <f t="shared" si="29"/>
        <v>28.668684363456549</v>
      </c>
      <c r="O76" s="43">
        <f t="shared" si="21"/>
        <v>6.8603972347775002E-2</v>
      </c>
      <c r="P76" s="43">
        <f t="shared" si="22"/>
        <v>0</v>
      </c>
      <c r="Q76" s="44"/>
      <c r="R76" s="43">
        <f t="shared" si="30"/>
        <v>28.737288335804323</v>
      </c>
      <c r="S76" s="45">
        <f t="shared" si="31"/>
        <v>28.737288335804323</v>
      </c>
      <c r="T76" s="43">
        <f t="shared" si="23"/>
        <v>6.8603972347775155E-2</v>
      </c>
      <c r="U76" s="43">
        <f t="shared" si="24"/>
        <v>0</v>
      </c>
      <c r="V76" s="44"/>
      <c r="W76" s="45">
        <f t="shared" si="32"/>
        <v>28.805892308152096</v>
      </c>
      <c r="Y76" s="46">
        <v>5.28E-2</v>
      </c>
      <c r="Z76" s="97">
        <f t="shared" si="33"/>
        <v>6.8603972347775363E-2</v>
      </c>
    </row>
    <row r="77" spans="1:26" x14ac:dyDescent="0.3">
      <c r="A77" s="46">
        <v>9.5000000000000001E-2</v>
      </c>
      <c r="B77" s="41">
        <f t="shared" si="34"/>
        <v>10</v>
      </c>
      <c r="C77" s="42" t="s">
        <v>9</v>
      </c>
      <c r="D77" s="133">
        <v>1.0954532216959285</v>
      </c>
      <c r="E77" s="43">
        <f t="shared" si="19"/>
        <v>2.2130790930160897E-2</v>
      </c>
      <c r="F77" s="43">
        <f t="shared" si="25"/>
        <v>0</v>
      </c>
      <c r="G77" s="44"/>
      <c r="H77" s="43">
        <f t="shared" si="35"/>
        <v>1.1175840126260894</v>
      </c>
      <c r="I77" s="45">
        <f t="shared" si="26"/>
        <v>1.1175840126260894</v>
      </c>
      <c r="J77" s="43">
        <f t="shared" si="27"/>
        <v>2.2130790930160897E-2</v>
      </c>
      <c r="K77" s="43">
        <f t="shared" si="28"/>
        <v>0</v>
      </c>
      <c r="L77" s="44"/>
      <c r="M77" s="45">
        <f t="shared" si="20"/>
        <v>1.1397148035562503</v>
      </c>
      <c r="N77" s="43">
        <f t="shared" si="29"/>
        <v>1.1397148035562503</v>
      </c>
      <c r="O77" s="43">
        <f t="shared" si="21"/>
        <v>2.2130790930160897E-2</v>
      </c>
      <c r="P77" s="43">
        <f t="shared" si="22"/>
        <v>0</v>
      </c>
      <c r="Q77" s="44"/>
      <c r="R77" s="43">
        <f t="shared" si="30"/>
        <v>1.1618455944864112</v>
      </c>
      <c r="S77" s="45">
        <f t="shared" si="31"/>
        <v>1.1618455944864112</v>
      </c>
      <c r="T77" s="43">
        <f t="shared" si="23"/>
        <v>2.2130790930160897E-2</v>
      </c>
      <c r="U77" s="43">
        <f t="shared" si="24"/>
        <v>0</v>
      </c>
      <c r="V77" s="44"/>
      <c r="W77" s="45">
        <f t="shared" si="32"/>
        <v>1.1839763854165721</v>
      </c>
      <c r="Y77" s="46">
        <v>9.5000000000000001E-2</v>
      </c>
      <c r="Z77" s="97">
        <f t="shared" si="33"/>
        <v>2.2130790930160897E-2</v>
      </c>
    </row>
    <row r="78" spans="1:26" x14ac:dyDescent="0.3">
      <c r="A78" s="46">
        <v>6.3299999999999995E-2</v>
      </c>
      <c r="B78" s="41">
        <f t="shared" si="34"/>
        <v>11</v>
      </c>
      <c r="C78" s="42" t="s">
        <v>10</v>
      </c>
      <c r="D78" s="133">
        <v>1.7047620711824123</v>
      </c>
      <c r="E78" s="43">
        <f t="shared" si="19"/>
        <v>3.5068722573639625E-2</v>
      </c>
      <c r="F78" s="43">
        <f t="shared" si="25"/>
        <v>0</v>
      </c>
      <c r="G78" s="44"/>
      <c r="H78" s="43">
        <f t="shared" si="35"/>
        <v>1.739830793756052</v>
      </c>
      <c r="I78" s="45">
        <f t="shared" si="26"/>
        <v>1.739830793756052</v>
      </c>
      <c r="J78" s="43">
        <f t="shared" si="27"/>
        <v>3.5068722573639619E-2</v>
      </c>
      <c r="K78" s="43">
        <f t="shared" si="28"/>
        <v>0</v>
      </c>
      <c r="L78" s="44"/>
      <c r="M78" s="45">
        <f t="shared" si="20"/>
        <v>1.7748995163296917</v>
      </c>
      <c r="N78" s="43">
        <f t="shared" si="29"/>
        <v>1.7748995163296917</v>
      </c>
      <c r="O78" s="43">
        <f t="shared" si="21"/>
        <v>3.5068722573639619E-2</v>
      </c>
      <c r="P78" s="43">
        <f t="shared" si="22"/>
        <v>0</v>
      </c>
      <c r="Q78" s="44"/>
      <c r="R78" s="43">
        <f t="shared" si="30"/>
        <v>1.8099682389033314</v>
      </c>
      <c r="S78" s="45">
        <f t="shared" si="31"/>
        <v>1.8099682389033314</v>
      </c>
      <c r="T78" s="43">
        <f t="shared" si="23"/>
        <v>3.5068722573639605E-2</v>
      </c>
      <c r="U78" s="43">
        <f t="shared" si="24"/>
        <v>0</v>
      </c>
      <c r="V78" s="44"/>
      <c r="W78" s="45">
        <f t="shared" si="32"/>
        <v>1.845036961476971</v>
      </c>
      <c r="Y78" s="46">
        <v>6.3299999999999995E-2</v>
      </c>
      <c r="Z78" s="97">
        <f t="shared" si="33"/>
        <v>3.5068722573639598E-2</v>
      </c>
    </row>
    <row r="79" spans="1:26" x14ac:dyDescent="0.3">
      <c r="A79" s="46">
        <v>6.3299999999999995E-2</v>
      </c>
      <c r="B79" s="41">
        <f t="shared" si="34"/>
        <v>12</v>
      </c>
      <c r="C79" s="42" t="s">
        <v>11</v>
      </c>
      <c r="D79" s="133">
        <v>2.9230547395714348</v>
      </c>
      <c r="E79" s="43">
        <f t="shared" si="19"/>
        <v>7.2776802846760358E-2</v>
      </c>
      <c r="F79" s="43">
        <f t="shared" si="25"/>
        <v>0</v>
      </c>
      <c r="G79" s="49"/>
      <c r="H79" s="43">
        <f t="shared" si="35"/>
        <v>2.9958315424181952</v>
      </c>
      <c r="I79" s="45">
        <f t="shared" si="26"/>
        <v>2.9958315424181952</v>
      </c>
      <c r="J79" s="43">
        <f t="shared" si="27"/>
        <v>7.2776802846760358E-2</v>
      </c>
      <c r="K79" s="43">
        <f t="shared" si="28"/>
        <v>0</v>
      </c>
      <c r="L79" s="44"/>
      <c r="M79" s="45">
        <f t="shared" si="20"/>
        <v>3.0686083452649555</v>
      </c>
      <c r="N79" s="43">
        <f t="shared" si="29"/>
        <v>3.0686083452649555</v>
      </c>
      <c r="O79" s="43">
        <f t="shared" si="21"/>
        <v>7.2776802846760358E-2</v>
      </c>
      <c r="P79" s="43">
        <f t="shared" si="22"/>
        <v>0</v>
      </c>
      <c r="Q79" s="44"/>
      <c r="R79" s="43">
        <f t="shared" si="30"/>
        <v>3.1413851481117159</v>
      </c>
      <c r="S79" s="45">
        <f t="shared" si="31"/>
        <v>3.1413851481117159</v>
      </c>
      <c r="T79" s="43">
        <f t="shared" si="23"/>
        <v>7.2776802846760358E-2</v>
      </c>
      <c r="U79" s="43">
        <f t="shared" si="24"/>
        <v>0</v>
      </c>
      <c r="V79" s="44"/>
      <c r="W79" s="45">
        <f t="shared" si="32"/>
        <v>3.2141619509584762</v>
      </c>
      <c r="Y79" s="46">
        <v>6.3299999999999995E-2</v>
      </c>
      <c r="Z79" s="97">
        <f t="shared" si="33"/>
        <v>7.2776802846760358E-2</v>
      </c>
    </row>
    <row r="80" spans="1:26" x14ac:dyDescent="0.3">
      <c r="A80" s="46">
        <v>6.3299999999999995E-2</v>
      </c>
      <c r="B80" s="41">
        <f t="shared" si="34"/>
        <v>13</v>
      </c>
      <c r="C80" s="28" t="s">
        <v>12</v>
      </c>
      <c r="D80" s="133">
        <v>0</v>
      </c>
      <c r="E80" s="43">
        <f t="shared" si="19"/>
        <v>0</v>
      </c>
      <c r="F80" s="43">
        <f t="shared" si="25"/>
        <v>0</v>
      </c>
      <c r="G80" s="49"/>
      <c r="H80" s="43">
        <f t="shared" si="35"/>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c r="Z80" s="97">
        <f t="shared" si="33"/>
        <v>0</v>
      </c>
    </row>
    <row r="81" spans="1:33" x14ac:dyDescent="0.3">
      <c r="A81" s="46">
        <v>0.15</v>
      </c>
      <c r="B81" s="41">
        <f t="shared" si="34"/>
        <v>14</v>
      </c>
      <c r="C81" s="28" t="s">
        <v>13</v>
      </c>
      <c r="D81" s="133">
        <v>6.7336091695346184E-2</v>
      </c>
      <c r="E81" s="43">
        <f>IF((IFERROR(D81/((D27+E27)*100%),0))&lt;70%,MIN((MAX((D27+E27)*100%-D81,0)),(D27+E27/2)*$Y81),MAX((E27+D27)*100%-D81,0)/E$86)</f>
        <v>2.6934436678138472E-2</v>
      </c>
      <c r="F81" s="43">
        <f t="shared" si="25"/>
        <v>0</v>
      </c>
      <c r="G81" s="49"/>
      <c r="H81" s="43">
        <f t="shared" si="35"/>
        <v>9.4270528373484652E-2</v>
      </c>
      <c r="I81" s="45">
        <f t="shared" si="26"/>
        <v>9.4270528373484652E-2</v>
      </c>
      <c r="J81" s="43">
        <f>IF((IFERROR(I81/((I27+J27)*100%),0))&lt;70%,MIN((MAX((I27+J27)*100%-I81,0)),(I27+J27/2)*$A81),MAX((J27+I27)*100%-I81,0)/J$86)</f>
        <v>2.6934436678138472E-2</v>
      </c>
      <c r="K81" s="43">
        <f t="shared" si="28"/>
        <v>0</v>
      </c>
      <c r="L81" s="44"/>
      <c r="M81" s="45">
        <f t="shared" si="20"/>
        <v>0.12120496505162312</v>
      </c>
      <c r="N81" s="43">
        <f t="shared" si="29"/>
        <v>0.12120496505162312</v>
      </c>
      <c r="O81" s="43">
        <f>IF((IFERROR(N81/((N27+O27)*100%),0))&lt;70%,MIN((MAX((N27+O27)*100%-N81,0)),(N27+O27/2)*$A108),MAX((O27+N27)*100%-N81,0)/O$86)</f>
        <v>2.6934436678138472E-2</v>
      </c>
      <c r="P81" s="43">
        <f t="shared" si="22"/>
        <v>0</v>
      </c>
      <c r="Q81" s="44"/>
      <c r="R81" s="43">
        <f t="shared" si="30"/>
        <v>0.14813940172976159</v>
      </c>
      <c r="S81" s="45">
        <f t="shared" si="31"/>
        <v>0.14813940172976159</v>
      </c>
      <c r="T81" s="43">
        <f>IF((IFERROR(S81/((S27+T27)*100%),0))&lt;70%,MIN((MAX((S27+T27)*100%-S81,0)),(S27+T27/2)*$A108),MAX((T27+S27)*100%-S81,0)/T$86)</f>
        <v>3.1646770923935454E-3</v>
      </c>
      <c r="U81" s="43">
        <f t="shared" si="24"/>
        <v>0</v>
      </c>
      <c r="V81" s="44"/>
      <c r="W81" s="45">
        <f t="shared" si="32"/>
        <v>0.15130407882215513</v>
      </c>
      <c r="Y81" s="46">
        <v>0.15</v>
      </c>
      <c r="Z81" s="97">
        <f t="shared" si="33"/>
        <v>3.1646770923935458E-3</v>
      </c>
    </row>
    <row r="82" spans="1:33" x14ac:dyDescent="0.3">
      <c r="A82" s="46">
        <v>0.3</v>
      </c>
      <c r="B82" s="41">
        <f t="shared" si="34"/>
        <v>15</v>
      </c>
      <c r="C82" s="28" t="s">
        <v>14</v>
      </c>
      <c r="D82" s="133">
        <v>-0.12552888000000001</v>
      </c>
      <c r="E82" s="43">
        <f>IF((IFERROR(D82/((D28+E28)*100%),0))&lt;70%,MIN((MAX((D28+E28)*100%-D82,0)),(D28+E28/2)*$Y82),MAX((E28+D28)*100%-D82,0)/E$86)</f>
        <v>-6.2764440000000005E-2</v>
      </c>
      <c r="F82" s="43">
        <f t="shared" si="25"/>
        <v>0</v>
      </c>
      <c r="G82" s="49"/>
      <c r="H82" s="43">
        <f t="shared" si="35"/>
        <v>-0.18829332000000001</v>
      </c>
      <c r="I82" s="45">
        <f t="shared" si="26"/>
        <v>-0.18829332000000001</v>
      </c>
      <c r="J82" s="43">
        <f>IF((IFERROR(I82/((I28+J28)*100%),0))&lt;70%,MIN((MAX((I28+J28)*100%-I82,0)),(I28+J28/2)*$A82),MAX((J28+I28)*100%-I82,0)/J$86)</f>
        <v>0</v>
      </c>
      <c r="K82" s="43">
        <f t="shared" si="28"/>
        <v>0</v>
      </c>
      <c r="L82" s="44"/>
      <c r="M82" s="45">
        <f t="shared" si="20"/>
        <v>-0.18829332000000001</v>
      </c>
      <c r="N82" s="43">
        <f t="shared" si="29"/>
        <v>-0.18829332000000001</v>
      </c>
      <c r="O82" s="43">
        <f>IF((IFERROR(N82/((N28+O28)*100%),0))&lt;70%,MIN((MAX((N28+O28)*100%-N82,0)),(N28+O28/2)*$A109),MAX((O28+N28)*100%-N82,0)/O$86)</f>
        <v>0</v>
      </c>
      <c r="P82" s="43">
        <f t="shared" si="22"/>
        <v>0</v>
      </c>
      <c r="Q82" s="44"/>
      <c r="R82" s="43">
        <f t="shared" si="30"/>
        <v>-0.18829332000000001</v>
      </c>
      <c r="S82" s="45">
        <f t="shared" si="31"/>
        <v>-0.18829332000000001</v>
      </c>
      <c r="T82" s="43">
        <f>IF((IFERROR(S82/((S28+T28)*100%),0))&lt;70%,MIN((MAX((S28+T28)*100%-S82,0)),(S28+T28/2)*$A109),MAX((T28+S28)*100%-S82,0)/T$86)</f>
        <v>0</v>
      </c>
      <c r="U82" s="43">
        <f t="shared" si="24"/>
        <v>0</v>
      </c>
      <c r="V82" s="44"/>
      <c r="W82" s="45">
        <f t="shared" si="32"/>
        <v>-0.18829332000000001</v>
      </c>
      <c r="Y82" s="46">
        <v>0.3</v>
      </c>
      <c r="Z82" s="97">
        <f t="shared" si="33"/>
        <v>0</v>
      </c>
    </row>
    <row r="83" spans="1:33" x14ac:dyDescent="0.3">
      <c r="A83" s="46">
        <v>0.3</v>
      </c>
      <c r="B83" s="41">
        <f t="shared" si="34"/>
        <v>16</v>
      </c>
      <c r="C83" s="28" t="s">
        <v>15</v>
      </c>
      <c r="D83" s="133">
        <v>0</v>
      </c>
      <c r="E83" s="43">
        <f>IF((IFERROR(D83/((D29+E29)*100%),0))&lt;70%,MIN((MAX((D29+E29)*100%-D83,0)),(D29+E29/2)*$Y83),MAX((E29+D29)*100%-D83,0)/E$86)</f>
        <v>0</v>
      </c>
      <c r="F83" s="43">
        <f t="shared" si="25"/>
        <v>0</v>
      </c>
      <c r="G83" s="44"/>
      <c r="H83" s="43">
        <f t="shared" si="35"/>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c r="Z83" s="97">
        <f t="shared" si="33"/>
        <v>0</v>
      </c>
    </row>
    <row r="84" spans="1:33" x14ac:dyDescent="0.3">
      <c r="A84" s="46">
        <v>3.3399999999999999E-2</v>
      </c>
      <c r="B84" s="41">
        <f t="shared" si="34"/>
        <v>17</v>
      </c>
      <c r="C84" s="28" t="s">
        <v>16</v>
      </c>
      <c r="D84" s="133">
        <v>0</v>
      </c>
      <c r="E84" s="43">
        <f t="shared" si="19"/>
        <v>0</v>
      </c>
      <c r="F84" s="43">
        <f t="shared" si="25"/>
        <v>0</v>
      </c>
      <c r="G84" s="44"/>
      <c r="H84" s="43">
        <f t="shared" si="35"/>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c r="Z84" s="97">
        <f t="shared" si="33"/>
        <v>0</v>
      </c>
    </row>
    <row r="85" spans="1:33" ht="16" x14ac:dyDescent="0.3">
      <c r="A85" s="85"/>
      <c r="B85" s="34"/>
      <c r="C85" s="35" t="s">
        <v>17</v>
      </c>
      <c r="D85" s="36">
        <f>SUM(D68:D84)</f>
        <v>2078.2701752758026</v>
      </c>
      <c r="E85" s="36">
        <f>SUM(E68:E84)</f>
        <v>19.079744753719783</v>
      </c>
      <c r="F85" s="36">
        <f t="shared" ref="F85:W85" si="36">SUM(F68:F84)</f>
        <v>0</v>
      </c>
      <c r="G85" s="36">
        <f t="shared" si="36"/>
        <v>0</v>
      </c>
      <c r="H85" s="36">
        <f t="shared" si="36"/>
        <v>2097.3499200295223</v>
      </c>
      <c r="I85" s="36">
        <f t="shared" si="36"/>
        <v>2097.3499200295223</v>
      </c>
      <c r="J85" s="36">
        <f t="shared" si="36"/>
        <v>18.992641739224023</v>
      </c>
      <c r="K85" s="36">
        <f t="shared" si="36"/>
        <v>0</v>
      </c>
      <c r="L85" s="36">
        <f t="shared" si="36"/>
        <v>0</v>
      </c>
      <c r="M85" s="36">
        <f t="shared" si="36"/>
        <v>2116.3425617687471</v>
      </c>
      <c r="N85" s="36">
        <f t="shared" si="36"/>
        <v>2116.3425617687471</v>
      </c>
      <c r="O85" s="36">
        <f t="shared" si="36"/>
        <v>18.992641739224005</v>
      </c>
      <c r="P85" s="36">
        <f t="shared" si="36"/>
        <v>0</v>
      </c>
      <c r="Q85" s="36">
        <f t="shared" si="36"/>
        <v>0</v>
      </c>
      <c r="R85" s="36">
        <f t="shared" si="36"/>
        <v>2135.3352035079702</v>
      </c>
      <c r="S85" s="36">
        <f t="shared" si="36"/>
        <v>2135.3352035079702</v>
      </c>
      <c r="T85" s="36">
        <f t="shared" si="36"/>
        <v>18.968871979638269</v>
      </c>
      <c r="U85" s="36">
        <f t="shared" si="36"/>
        <v>0</v>
      </c>
      <c r="V85" s="36">
        <f t="shared" si="36"/>
        <v>0</v>
      </c>
      <c r="W85" s="36">
        <f t="shared" si="36"/>
        <v>2154.3040754876088</v>
      </c>
    </row>
    <row r="86" spans="1:33" ht="16" x14ac:dyDescent="0.3">
      <c r="A86" s="85"/>
      <c r="B86" s="38"/>
      <c r="C86" s="51" t="s">
        <v>87</v>
      </c>
      <c r="D86" s="52"/>
      <c r="E86" s="53">
        <v>12.92945205479452</v>
      </c>
      <c r="F86" s="52">
        <f>E85-F85</f>
        <v>19.079744753719783</v>
      </c>
      <c r="G86" s="52"/>
      <c r="H86" s="52"/>
      <c r="I86" s="54"/>
      <c r="J86" s="53">
        <f>E86-1</f>
        <v>11.92945205479452</v>
      </c>
      <c r="K86" s="54"/>
      <c r="L86" s="54"/>
      <c r="M86" s="54"/>
      <c r="N86" s="52"/>
      <c r="O86" s="53">
        <f>J86-1</f>
        <v>10.92945205479452</v>
      </c>
      <c r="P86" s="52"/>
      <c r="Q86" s="52"/>
      <c r="R86" s="52"/>
      <c r="S86" s="54"/>
      <c r="T86" s="53">
        <f>O86-1</f>
        <v>9.9294520547945204</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 t="shared" ref="O95:O107" si="42">IF((IFERROR(N95/((N40+O40)*90%),0))&lt;70%,MIN((MAX((N40+O40)*90%-N95,0)),(N40+O40/2)*$A95),MAX((O40+N40)*90%-N95,0)/O$113)</f>
        <v>0</v>
      </c>
      <c r="P95" s="43">
        <f t="shared" ref="P95:P111" si="43">IFERROR(IF(N95=0,0,N95/N40*P40),0)</f>
        <v>0</v>
      </c>
      <c r="Q95" s="29"/>
      <c r="R95" s="30">
        <f>N95+O95-P95-Q95</f>
        <v>0</v>
      </c>
      <c r="S95" s="30">
        <f>R95</f>
        <v>0</v>
      </c>
      <c r="T95" s="43">
        <f t="shared" ref="T95:T107" si="44">IF((IFERROR(S95/((S40+T40)*90%),0))&lt;70%,MIN((MAX((S40+T40)*90%-S95,0)),(S40+T40/2)*$A95),MAX((T40+S40)*90%-S95,0)/T$113)</f>
        <v>0</v>
      </c>
      <c r="U95" s="43">
        <f t="shared" ref="U95:U111" si="45">IFERROR(IF(S95=0,0,S95/S40*U40),0)</f>
        <v>0</v>
      </c>
      <c r="V95" s="29"/>
      <c r="W95" s="30">
        <f>S95+T95-U95-V95</f>
        <v>0</v>
      </c>
    </row>
    <row r="96" spans="1:33" x14ac:dyDescent="0.3">
      <c r="A96" s="46">
        <f t="shared" ref="A96:A111" si="46">A69</f>
        <v>3.3399999999999999E-2</v>
      </c>
      <c r="B96" s="41">
        <f>B95+1</f>
        <v>2</v>
      </c>
      <c r="C96" s="42" t="s">
        <v>1</v>
      </c>
      <c r="D96" s="45">
        <f t="shared" si="37"/>
        <v>137.34713380210653</v>
      </c>
      <c r="E96" s="43">
        <f t="shared" si="38"/>
        <v>1.3219900062686565</v>
      </c>
      <c r="F96" s="43">
        <f t="shared" si="39"/>
        <v>0</v>
      </c>
      <c r="G96" s="44"/>
      <c r="H96" s="45">
        <f t="shared" ref="H96:H111" si="47">D96+E96-F96-G96</f>
        <v>138.66912380837519</v>
      </c>
      <c r="I96" s="30">
        <f t="shared" ref="I96:I111" si="48">H96</f>
        <v>138.66912380837519</v>
      </c>
      <c r="J96" s="43">
        <f t="shared" si="40"/>
        <v>1.3219900062686558</v>
      </c>
      <c r="K96" s="43">
        <f t="shared" si="41"/>
        <v>0</v>
      </c>
      <c r="L96" s="29"/>
      <c r="M96" s="30">
        <f t="shared" ref="M96:M111" si="49">I96+J96-K96-L96</f>
        <v>139.99111381464385</v>
      </c>
      <c r="N96" s="30">
        <f t="shared" ref="N96:N111" si="50">M96</f>
        <v>139.99111381464385</v>
      </c>
      <c r="O96" s="43">
        <f t="shared" si="42"/>
        <v>1.3219900062686547</v>
      </c>
      <c r="P96" s="43">
        <f t="shared" si="43"/>
        <v>0</v>
      </c>
      <c r="Q96" s="29"/>
      <c r="R96" s="30">
        <f t="shared" ref="R96:R111" si="51">N96+O96-P96-Q96</f>
        <v>141.31310382091252</v>
      </c>
      <c r="S96" s="30">
        <f t="shared" ref="S96:S111" si="52">R96</f>
        <v>141.31310382091252</v>
      </c>
      <c r="T96" s="43">
        <f t="shared" si="44"/>
        <v>1.3219900062686532</v>
      </c>
      <c r="U96" s="43">
        <f t="shared" si="45"/>
        <v>0</v>
      </c>
      <c r="V96" s="29"/>
      <c r="W96" s="30">
        <f t="shared" ref="W96:W111" si="53">S96+T96-U96-V96</f>
        <v>142.63509382718118</v>
      </c>
    </row>
    <row r="97" spans="1:23" x14ac:dyDescent="0.3">
      <c r="A97" s="46">
        <f t="shared" si="46"/>
        <v>5.28E-2</v>
      </c>
      <c r="B97" s="41">
        <f t="shared" ref="B97:B111" si="54">B96+1</f>
        <v>3</v>
      </c>
      <c r="C97" s="42" t="s">
        <v>2</v>
      </c>
      <c r="D97" s="45">
        <f t="shared" si="37"/>
        <v>0</v>
      </c>
      <c r="E97" s="43">
        <f t="shared" si="38"/>
        <v>0</v>
      </c>
      <c r="F97" s="43">
        <f t="shared" si="39"/>
        <v>0</v>
      </c>
      <c r="G97" s="44"/>
      <c r="H97" s="45">
        <f t="shared" si="47"/>
        <v>0</v>
      </c>
      <c r="I97" s="30">
        <f t="shared" si="48"/>
        <v>0</v>
      </c>
      <c r="J97" s="43">
        <f t="shared" si="40"/>
        <v>0</v>
      </c>
      <c r="K97" s="43">
        <f t="shared" si="41"/>
        <v>0</v>
      </c>
      <c r="L97" s="29"/>
      <c r="M97" s="30">
        <f t="shared" si="49"/>
        <v>0</v>
      </c>
      <c r="N97" s="30">
        <f t="shared" si="50"/>
        <v>0</v>
      </c>
      <c r="O97" s="43">
        <f t="shared" si="42"/>
        <v>0</v>
      </c>
      <c r="P97" s="43">
        <f t="shared" si="43"/>
        <v>0</v>
      </c>
      <c r="Q97" s="29"/>
      <c r="R97" s="30">
        <f t="shared" si="51"/>
        <v>0</v>
      </c>
      <c r="S97" s="30">
        <f t="shared" si="52"/>
        <v>0</v>
      </c>
      <c r="T97" s="43">
        <f t="shared" si="44"/>
        <v>0</v>
      </c>
      <c r="U97" s="43">
        <f t="shared" si="45"/>
        <v>0</v>
      </c>
      <c r="V97" s="29"/>
      <c r="W97" s="30">
        <f t="shared" si="53"/>
        <v>0</v>
      </c>
    </row>
    <row r="98" spans="1:23" x14ac:dyDescent="0.3">
      <c r="A98" s="46">
        <f t="shared" si="46"/>
        <v>5.28E-2</v>
      </c>
      <c r="B98" s="41">
        <f t="shared" si="54"/>
        <v>4</v>
      </c>
      <c r="C98" s="42" t="s">
        <v>3</v>
      </c>
      <c r="D98" s="45">
        <f t="shared" si="37"/>
        <v>114.02415202869444</v>
      </c>
      <c r="E98" s="43">
        <f t="shared" si="38"/>
        <v>1.309034320311891</v>
      </c>
      <c r="F98" s="43">
        <f t="shared" si="39"/>
        <v>0</v>
      </c>
      <c r="G98" s="44"/>
      <c r="H98" s="45">
        <f t="shared" si="47"/>
        <v>115.33318634900634</v>
      </c>
      <c r="I98" s="30">
        <f t="shared" si="48"/>
        <v>115.33318634900634</v>
      </c>
      <c r="J98" s="43">
        <f t="shared" si="40"/>
        <v>1.3090343203118906</v>
      </c>
      <c r="K98" s="43">
        <f t="shared" si="41"/>
        <v>0</v>
      </c>
      <c r="L98" s="29"/>
      <c r="M98" s="30">
        <f t="shared" si="49"/>
        <v>116.64222066931823</v>
      </c>
      <c r="N98" s="30">
        <f t="shared" si="50"/>
        <v>116.64222066931823</v>
      </c>
      <c r="O98" s="43">
        <f t="shared" si="42"/>
        <v>1.3090343203118902</v>
      </c>
      <c r="P98" s="43">
        <f t="shared" si="43"/>
        <v>0</v>
      </c>
      <c r="Q98" s="29"/>
      <c r="R98" s="30">
        <f t="shared" si="51"/>
        <v>117.95125498963013</v>
      </c>
      <c r="S98" s="30">
        <f t="shared" si="52"/>
        <v>117.95125498963013</v>
      </c>
      <c r="T98" s="43">
        <f t="shared" si="44"/>
        <v>1.3090343203118893</v>
      </c>
      <c r="U98" s="43">
        <f t="shared" si="45"/>
        <v>0</v>
      </c>
      <c r="V98" s="29"/>
      <c r="W98" s="30">
        <f t="shared" si="53"/>
        <v>119.26028930994202</v>
      </c>
    </row>
    <row r="99" spans="1:23" x14ac:dyDescent="0.3">
      <c r="A99" s="46">
        <f t="shared" si="46"/>
        <v>3.3399999999999999E-2</v>
      </c>
      <c r="B99" s="41">
        <f t="shared" si="54"/>
        <v>5</v>
      </c>
      <c r="C99" s="42" t="s">
        <v>4</v>
      </c>
      <c r="D99" s="45">
        <f t="shared" si="37"/>
        <v>186.52158411550312</v>
      </c>
      <c r="E99" s="43">
        <f t="shared" si="38"/>
        <v>3.752040920219375</v>
      </c>
      <c r="F99" s="43">
        <f t="shared" si="39"/>
        <v>0</v>
      </c>
      <c r="G99" s="44"/>
      <c r="H99" s="45">
        <f t="shared" si="47"/>
        <v>190.27362503572249</v>
      </c>
      <c r="I99" s="30">
        <f t="shared" si="48"/>
        <v>190.27362503572249</v>
      </c>
      <c r="J99" s="43">
        <f t="shared" si="40"/>
        <v>3.752040920219375</v>
      </c>
      <c r="K99" s="43">
        <f t="shared" si="41"/>
        <v>0</v>
      </c>
      <c r="L99" s="29"/>
      <c r="M99" s="30">
        <f t="shared" si="49"/>
        <v>194.02566595594186</v>
      </c>
      <c r="N99" s="30">
        <f t="shared" si="50"/>
        <v>194.02566595594186</v>
      </c>
      <c r="O99" s="43">
        <f t="shared" si="42"/>
        <v>3.7520409202193759</v>
      </c>
      <c r="P99" s="43">
        <f t="shared" si="43"/>
        <v>0</v>
      </c>
      <c r="Q99" s="29"/>
      <c r="R99" s="30">
        <f t="shared" si="51"/>
        <v>197.77770687616123</v>
      </c>
      <c r="S99" s="30">
        <f t="shared" si="52"/>
        <v>197.77770687616123</v>
      </c>
      <c r="T99" s="43">
        <f t="shared" si="44"/>
        <v>3.7520409202193763</v>
      </c>
      <c r="U99" s="43">
        <f t="shared" si="45"/>
        <v>0</v>
      </c>
      <c r="V99" s="29"/>
      <c r="W99" s="30">
        <f t="shared" si="53"/>
        <v>201.5297477963806</v>
      </c>
    </row>
    <row r="100" spans="1:23" x14ac:dyDescent="0.3">
      <c r="A100" s="46">
        <f t="shared" si="46"/>
        <v>5.28E-2</v>
      </c>
      <c r="B100" s="41">
        <f t="shared" si="54"/>
        <v>6</v>
      </c>
      <c r="C100" s="42" t="s">
        <v>5</v>
      </c>
      <c r="D100" s="45">
        <f t="shared" si="37"/>
        <v>1680.6726522278452</v>
      </c>
      <c r="E100" s="43">
        <f>IF((IFERROR(D100/((D45+E45)*90%),0))&lt;70%,MIN((MAX((D45+E45)*90%-D100,0)),(D45+E45/2)*$A100),MAX((E45+D45)*90%-D100,0)/E$113)</f>
        <v>12.354380282294064</v>
      </c>
      <c r="F100" s="43">
        <f t="shared" si="39"/>
        <v>0</v>
      </c>
      <c r="G100" s="44"/>
      <c r="H100" s="45">
        <f t="shared" si="47"/>
        <v>1693.0270325101392</v>
      </c>
      <c r="I100" s="30">
        <f t="shared" si="48"/>
        <v>1693.0270325101392</v>
      </c>
      <c r="J100" s="43">
        <f t="shared" si="40"/>
        <v>12.354380282294079</v>
      </c>
      <c r="K100" s="43">
        <f t="shared" si="41"/>
        <v>0</v>
      </c>
      <c r="L100" s="29"/>
      <c r="M100" s="30">
        <f t="shared" si="49"/>
        <v>1705.3814127924334</v>
      </c>
      <c r="N100" s="30">
        <f t="shared" si="50"/>
        <v>1705.3814127924334</v>
      </c>
      <c r="O100" s="43">
        <f t="shared" si="42"/>
        <v>12.354380282294063</v>
      </c>
      <c r="P100" s="43">
        <f t="shared" si="43"/>
        <v>0</v>
      </c>
      <c r="Q100" s="29"/>
      <c r="R100" s="30">
        <f t="shared" si="51"/>
        <v>1717.7357930747273</v>
      </c>
      <c r="S100" s="30">
        <f t="shared" si="52"/>
        <v>1717.7357930747273</v>
      </c>
      <c r="T100" s="43">
        <f t="shared" si="44"/>
        <v>12.35438028229408</v>
      </c>
      <c r="U100" s="43">
        <f t="shared" si="45"/>
        <v>0</v>
      </c>
      <c r="V100" s="29"/>
      <c r="W100" s="30">
        <f t="shared" si="53"/>
        <v>1730.0901733570215</v>
      </c>
    </row>
    <row r="101" spans="1:23" x14ac:dyDescent="0.3">
      <c r="A101" s="46">
        <f t="shared" si="46"/>
        <v>0.18</v>
      </c>
      <c r="B101" s="41">
        <f t="shared" si="54"/>
        <v>7</v>
      </c>
      <c r="C101" s="42" t="s">
        <v>6</v>
      </c>
      <c r="D101" s="45">
        <f t="shared" si="37"/>
        <v>0.66803441839694078</v>
      </c>
      <c r="E101" s="43">
        <f t="shared" si="38"/>
        <v>2.0690633947967937E-2</v>
      </c>
      <c r="F101" s="43">
        <f t="shared" si="39"/>
        <v>0</v>
      </c>
      <c r="G101" s="44"/>
      <c r="H101" s="45">
        <f t="shared" si="47"/>
        <v>0.68872505234490866</v>
      </c>
      <c r="I101" s="30">
        <f t="shared" si="48"/>
        <v>0.68872505234490866</v>
      </c>
      <c r="J101" s="43">
        <f t="shared" si="40"/>
        <v>2.0690633947967944E-2</v>
      </c>
      <c r="K101" s="43">
        <f t="shared" si="41"/>
        <v>0</v>
      </c>
      <c r="L101" s="29"/>
      <c r="M101" s="30">
        <f t="shared" si="49"/>
        <v>0.70941568629287666</v>
      </c>
      <c r="N101" s="30">
        <f t="shared" si="50"/>
        <v>0.70941568629287666</v>
      </c>
      <c r="O101" s="43">
        <f t="shared" si="42"/>
        <v>2.0690633947967933E-2</v>
      </c>
      <c r="P101" s="43">
        <f t="shared" si="43"/>
        <v>0</v>
      </c>
      <c r="Q101" s="29"/>
      <c r="R101" s="30">
        <f t="shared" si="51"/>
        <v>0.73010632024084454</v>
      </c>
      <c r="S101" s="30">
        <f t="shared" si="52"/>
        <v>0.73010632024084454</v>
      </c>
      <c r="T101" s="43">
        <f t="shared" si="44"/>
        <v>2.0690633947967944E-2</v>
      </c>
      <c r="U101" s="43">
        <f t="shared" si="45"/>
        <v>0</v>
      </c>
      <c r="V101" s="29"/>
      <c r="W101" s="30">
        <f t="shared" si="53"/>
        <v>0.75079695418881254</v>
      </c>
    </row>
    <row r="102" spans="1:23" x14ac:dyDescent="0.3">
      <c r="A102" s="46">
        <f t="shared" si="46"/>
        <v>5.28E-2</v>
      </c>
      <c r="B102" s="41">
        <f t="shared" si="54"/>
        <v>8</v>
      </c>
      <c r="C102" s="42" t="s">
        <v>7</v>
      </c>
      <c r="D102" s="45">
        <f t="shared" si="37"/>
        <v>5.8440530236225613E-2</v>
      </c>
      <c r="E102" s="43">
        <f t="shared" si="38"/>
        <v>8.9908508055731688E-3</v>
      </c>
      <c r="F102" s="43">
        <f t="shared" si="39"/>
        <v>0</v>
      </c>
      <c r="G102" s="44"/>
      <c r="H102" s="45">
        <f t="shared" si="47"/>
        <v>6.7431381041798785E-2</v>
      </c>
      <c r="I102" s="30">
        <f t="shared" si="48"/>
        <v>6.7431381041798785E-2</v>
      </c>
      <c r="J102" s="43">
        <f t="shared" si="40"/>
        <v>8.9908508055731688E-3</v>
      </c>
      <c r="K102" s="43">
        <f t="shared" si="41"/>
        <v>0</v>
      </c>
      <c r="L102" s="29"/>
      <c r="M102" s="30">
        <f t="shared" si="49"/>
        <v>7.6422231847371958E-2</v>
      </c>
      <c r="N102" s="30">
        <f t="shared" si="50"/>
        <v>7.6422231847371958E-2</v>
      </c>
      <c r="O102" s="43">
        <f t="shared" si="42"/>
        <v>8.9908508055731688E-3</v>
      </c>
      <c r="P102" s="43">
        <f t="shared" si="43"/>
        <v>0</v>
      </c>
      <c r="Q102" s="29"/>
      <c r="R102" s="30">
        <f t="shared" si="51"/>
        <v>8.541308265294513E-2</v>
      </c>
      <c r="S102" s="30">
        <f t="shared" si="52"/>
        <v>8.541308265294513E-2</v>
      </c>
      <c r="T102" s="43">
        <f t="shared" si="44"/>
        <v>8.9908508055731688E-3</v>
      </c>
      <c r="U102" s="43">
        <f t="shared" si="45"/>
        <v>0</v>
      </c>
      <c r="V102" s="29"/>
      <c r="W102" s="30">
        <f t="shared" si="53"/>
        <v>9.4403933458518302E-2</v>
      </c>
    </row>
    <row r="103" spans="1:23" x14ac:dyDescent="0.3">
      <c r="A103" s="46">
        <f t="shared" si="46"/>
        <v>5.28E-2</v>
      </c>
      <c r="B103" s="41">
        <f t="shared" si="54"/>
        <v>9</v>
      </c>
      <c r="C103" s="42" t="s">
        <v>8</v>
      </c>
      <c r="D103" s="45">
        <f t="shared" si="37"/>
        <v>28.805892308152096</v>
      </c>
      <c r="E103" s="43">
        <f t="shared" si="38"/>
        <v>6.8603972347775363E-2</v>
      </c>
      <c r="F103" s="43">
        <f t="shared" si="39"/>
        <v>0</v>
      </c>
      <c r="G103" s="44"/>
      <c r="H103" s="45">
        <f t="shared" si="47"/>
        <v>28.874496280499873</v>
      </c>
      <c r="I103" s="30">
        <f t="shared" si="48"/>
        <v>28.874496280499873</v>
      </c>
      <c r="J103" s="43">
        <f t="shared" si="40"/>
        <v>6.8603972347775155E-2</v>
      </c>
      <c r="K103" s="43">
        <f t="shared" si="41"/>
        <v>0</v>
      </c>
      <c r="L103" s="29"/>
      <c r="M103" s="30">
        <f t="shared" si="49"/>
        <v>28.94310025284765</v>
      </c>
      <c r="N103" s="30">
        <f t="shared" si="50"/>
        <v>28.94310025284765</v>
      </c>
      <c r="O103" s="43">
        <f t="shared" si="42"/>
        <v>6.8603972347774905E-2</v>
      </c>
      <c r="P103" s="43">
        <f t="shared" si="43"/>
        <v>0</v>
      </c>
      <c r="Q103" s="29"/>
      <c r="R103" s="30">
        <f t="shared" si="51"/>
        <v>29.011704225195423</v>
      </c>
      <c r="S103" s="30">
        <f t="shared" si="52"/>
        <v>29.011704225195423</v>
      </c>
      <c r="T103" s="43">
        <f t="shared" si="44"/>
        <v>6.8603972347775169E-2</v>
      </c>
      <c r="U103" s="43">
        <f t="shared" si="45"/>
        <v>0</v>
      </c>
      <c r="V103" s="29"/>
      <c r="W103" s="30">
        <f t="shared" si="53"/>
        <v>29.0803081975432</v>
      </c>
    </row>
    <row r="104" spans="1:23" x14ac:dyDescent="0.3">
      <c r="A104" s="46">
        <f t="shared" si="46"/>
        <v>9.5000000000000001E-2</v>
      </c>
      <c r="B104" s="41">
        <f t="shared" si="54"/>
        <v>10</v>
      </c>
      <c r="C104" s="42" t="s">
        <v>9</v>
      </c>
      <c r="D104" s="45">
        <f t="shared" si="37"/>
        <v>1.1839763854165721</v>
      </c>
      <c r="E104" s="43">
        <f t="shared" si="38"/>
        <v>2.2130790930160897E-2</v>
      </c>
      <c r="F104" s="43">
        <f t="shared" si="39"/>
        <v>0</v>
      </c>
      <c r="G104" s="44"/>
      <c r="H104" s="45">
        <f t="shared" si="47"/>
        <v>1.206107176346733</v>
      </c>
      <c r="I104" s="30">
        <f t="shared" si="48"/>
        <v>1.206107176346733</v>
      </c>
      <c r="J104" s="43">
        <f t="shared" si="40"/>
        <v>2.2130790930160894E-2</v>
      </c>
      <c r="K104" s="43">
        <f t="shared" si="41"/>
        <v>0</v>
      </c>
      <c r="L104" s="29"/>
      <c r="M104" s="30">
        <f t="shared" si="49"/>
        <v>1.2282379672768939</v>
      </c>
      <c r="N104" s="30">
        <f t="shared" si="50"/>
        <v>1.2282379672768939</v>
      </c>
      <c r="O104" s="43">
        <f t="shared" si="42"/>
        <v>2.2130790930160894E-2</v>
      </c>
      <c r="P104" s="43">
        <f t="shared" si="43"/>
        <v>0</v>
      </c>
      <c r="Q104" s="29"/>
      <c r="R104" s="30">
        <f t="shared" si="51"/>
        <v>1.2503687582070548</v>
      </c>
      <c r="S104" s="30">
        <f t="shared" si="52"/>
        <v>1.2503687582070548</v>
      </c>
      <c r="T104" s="43">
        <f t="shared" si="44"/>
        <v>2.213079093016089E-2</v>
      </c>
      <c r="U104" s="43">
        <f t="shared" si="45"/>
        <v>0</v>
      </c>
      <c r="V104" s="29"/>
      <c r="W104" s="30">
        <f t="shared" si="53"/>
        <v>1.2724995491372157</v>
      </c>
    </row>
    <row r="105" spans="1:23" x14ac:dyDescent="0.3">
      <c r="A105" s="46">
        <f t="shared" si="46"/>
        <v>6.3299999999999995E-2</v>
      </c>
      <c r="B105" s="41">
        <f t="shared" si="54"/>
        <v>11</v>
      </c>
      <c r="C105" s="42" t="s">
        <v>10</v>
      </c>
      <c r="D105" s="45">
        <f t="shared" si="37"/>
        <v>1.845036961476971</v>
      </c>
      <c r="E105" s="43">
        <f t="shared" si="38"/>
        <v>3.5068722573639598E-2</v>
      </c>
      <c r="F105" s="43">
        <f t="shared" si="39"/>
        <v>0</v>
      </c>
      <c r="G105" s="44"/>
      <c r="H105" s="45">
        <f t="shared" si="47"/>
        <v>1.8801056840506107</v>
      </c>
      <c r="I105" s="30">
        <f t="shared" si="48"/>
        <v>1.8801056840506107</v>
      </c>
      <c r="J105" s="43">
        <f t="shared" si="40"/>
        <v>3.5068722573639591E-2</v>
      </c>
      <c r="K105" s="43">
        <f t="shared" si="41"/>
        <v>0</v>
      </c>
      <c r="L105" s="29"/>
      <c r="M105" s="30">
        <f t="shared" si="49"/>
        <v>1.9151744066242504</v>
      </c>
      <c r="N105" s="30">
        <f t="shared" si="50"/>
        <v>1.9151744066242504</v>
      </c>
      <c r="O105" s="43">
        <f t="shared" si="42"/>
        <v>3.506872257363957E-2</v>
      </c>
      <c r="P105" s="43">
        <f t="shared" si="43"/>
        <v>0</v>
      </c>
      <c r="Q105" s="29"/>
      <c r="R105" s="30">
        <f t="shared" si="51"/>
        <v>1.9502431291978899</v>
      </c>
      <c r="S105" s="30">
        <f t="shared" si="52"/>
        <v>1.9502431291978899</v>
      </c>
      <c r="T105" s="43">
        <f t="shared" si="44"/>
        <v>3.5068722573639591E-2</v>
      </c>
      <c r="U105" s="43">
        <f t="shared" si="45"/>
        <v>0</v>
      </c>
      <c r="V105" s="29"/>
      <c r="W105" s="30">
        <f t="shared" si="53"/>
        <v>1.9853118517715296</v>
      </c>
    </row>
    <row r="106" spans="1:23" x14ac:dyDescent="0.3">
      <c r="A106" s="46">
        <f t="shared" si="46"/>
        <v>6.3299999999999995E-2</v>
      </c>
      <c r="B106" s="41">
        <f t="shared" si="54"/>
        <v>12</v>
      </c>
      <c r="C106" s="42" t="s">
        <v>11</v>
      </c>
      <c r="D106" s="45">
        <f t="shared" si="37"/>
        <v>3.2141619509584762</v>
      </c>
      <c r="E106" s="43">
        <f t="shared" si="38"/>
        <v>7.2776802846760358E-2</v>
      </c>
      <c r="F106" s="43">
        <f t="shared" si="39"/>
        <v>0</v>
      </c>
      <c r="G106" s="44"/>
      <c r="H106" s="45">
        <f t="shared" si="47"/>
        <v>3.2869387538052366</v>
      </c>
      <c r="I106" s="30">
        <f t="shared" si="48"/>
        <v>3.2869387538052366</v>
      </c>
      <c r="J106" s="43">
        <f t="shared" si="40"/>
        <v>7.2776802846760358E-2</v>
      </c>
      <c r="K106" s="43">
        <f t="shared" si="41"/>
        <v>0</v>
      </c>
      <c r="L106" s="29"/>
      <c r="M106" s="30">
        <f t="shared" si="49"/>
        <v>3.3597155566519969</v>
      </c>
      <c r="N106" s="30">
        <f t="shared" si="50"/>
        <v>3.3597155566519969</v>
      </c>
      <c r="O106" s="43">
        <f t="shared" si="42"/>
        <v>7.2776802846760358E-2</v>
      </c>
      <c r="P106" s="43">
        <f t="shared" si="43"/>
        <v>0</v>
      </c>
      <c r="Q106" s="29"/>
      <c r="R106" s="30">
        <f t="shared" si="51"/>
        <v>3.4324923594987573</v>
      </c>
      <c r="S106" s="30">
        <f t="shared" si="52"/>
        <v>3.4324923594987573</v>
      </c>
      <c r="T106" s="43">
        <f t="shared" si="44"/>
        <v>7.2776802846760358E-2</v>
      </c>
      <c r="U106" s="43">
        <f t="shared" si="45"/>
        <v>0</v>
      </c>
      <c r="V106" s="29"/>
      <c r="W106" s="30">
        <f t="shared" si="53"/>
        <v>3.5052691623455177</v>
      </c>
    </row>
    <row r="107" spans="1:23" x14ac:dyDescent="0.3">
      <c r="A107" s="46">
        <f t="shared" si="46"/>
        <v>6.3299999999999995E-2</v>
      </c>
      <c r="B107" s="41">
        <f t="shared" si="54"/>
        <v>13</v>
      </c>
      <c r="C107" s="28" t="s">
        <v>12</v>
      </c>
      <c r="D107" s="45">
        <f t="shared" si="37"/>
        <v>0</v>
      </c>
      <c r="E107" s="43">
        <f t="shared" si="38"/>
        <v>0</v>
      </c>
      <c r="F107" s="43">
        <f t="shared" si="39"/>
        <v>0</v>
      </c>
      <c r="G107" s="44"/>
      <c r="H107" s="45">
        <f t="shared" si="47"/>
        <v>0</v>
      </c>
      <c r="I107" s="30">
        <f t="shared" si="48"/>
        <v>0</v>
      </c>
      <c r="J107" s="43">
        <f t="shared" si="40"/>
        <v>0</v>
      </c>
      <c r="K107" s="43">
        <f t="shared" si="41"/>
        <v>0</v>
      </c>
      <c r="L107" s="29"/>
      <c r="M107" s="30">
        <f t="shared" si="49"/>
        <v>0</v>
      </c>
      <c r="N107" s="30">
        <f t="shared" si="50"/>
        <v>0</v>
      </c>
      <c r="O107" s="43">
        <f t="shared" si="42"/>
        <v>0</v>
      </c>
      <c r="P107" s="43">
        <f t="shared" si="43"/>
        <v>0</v>
      </c>
      <c r="Q107" s="29"/>
      <c r="R107" s="30">
        <f t="shared" si="51"/>
        <v>0</v>
      </c>
      <c r="S107" s="30">
        <f t="shared" si="52"/>
        <v>0</v>
      </c>
      <c r="T107" s="43">
        <f t="shared" si="44"/>
        <v>0</v>
      </c>
      <c r="U107" s="43">
        <f t="shared" si="45"/>
        <v>0</v>
      </c>
      <c r="V107" s="29"/>
      <c r="W107" s="30">
        <f t="shared" si="53"/>
        <v>0</v>
      </c>
    </row>
    <row r="108" spans="1:23" x14ac:dyDescent="0.3">
      <c r="A108" s="46">
        <f t="shared" si="46"/>
        <v>0.15</v>
      </c>
      <c r="B108" s="41">
        <f t="shared" si="54"/>
        <v>14</v>
      </c>
      <c r="C108" s="28" t="s">
        <v>13</v>
      </c>
      <c r="D108" s="45">
        <f t="shared" si="37"/>
        <v>0.15130407882215513</v>
      </c>
      <c r="E108" s="43">
        <f>IF((IFERROR(D108/((D53+E53)*100%),0))&lt;70%,MIN((MAX((D53+E53)*100%-D108,0)),(D53+E53/2)*$A108),MAX((E53+D53)*100%-D108,0)/E$113)</f>
        <v>3.1646770923935458E-3</v>
      </c>
      <c r="F108" s="43">
        <f t="shared" si="39"/>
        <v>0</v>
      </c>
      <c r="G108" s="44"/>
      <c r="H108" s="45">
        <f t="shared" si="47"/>
        <v>0.15446875591454867</v>
      </c>
      <c r="I108" s="30">
        <f t="shared" si="48"/>
        <v>0.15446875591454867</v>
      </c>
      <c r="J108" s="43">
        <f>IF((IFERROR(I108/((I53+J53)*100%),0))&lt;70%,MIN((MAX((I53+J53)*100%-I108,0)),(I53+J53/2)*$A108),MAX((J53+I53)*100%-I108,0)/J$113)</f>
        <v>3.1646770923935462E-3</v>
      </c>
      <c r="K108" s="43">
        <f t="shared" si="41"/>
        <v>0</v>
      </c>
      <c r="L108" s="29"/>
      <c r="M108" s="30">
        <f t="shared" si="49"/>
        <v>0.15763343300694221</v>
      </c>
      <c r="N108" s="30">
        <f t="shared" si="50"/>
        <v>0.15763343300694221</v>
      </c>
      <c r="O108" s="43">
        <f>IF((IFERROR(N108/((N53+O53)*100%),0))&lt;70%,MIN((MAX((N53+O53)*100%-N108,0)),(N53+O53/2)*$A108),MAX((O53+N53)*100%-N108,0)/O$113)</f>
        <v>3.1646770923935467E-3</v>
      </c>
      <c r="P108" s="43">
        <f t="shared" si="43"/>
        <v>0</v>
      </c>
      <c r="Q108" s="29"/>
      <c r="R108" s="30">
        <f t="shared" si="51"/>
        <v>0.16079811009933576</v>
      </c>
      <c r="S108" s="30">
        <f t="shared" si="52"/>
        <v>0.16079811009933576</v>
      </c>
      <c r="T108" s="43">
        <f>IF((IFERROR(S108/((S53+T53)*100%),0))&lt;70%,MIN((MAX((S53+T53)*100%-S108,0)),(S53+T53/2)*$A108),MAX((T53+S53)*100%-S108,0)/T$113)</f>
        <v>3.1646770923935475E-3</v>
      </c>
      <c r="U108" s="43">
        <f t="shared" si="45"/>
        <v>0</v>
      </c>
      <c r="V108" s="29"/>
      <c r="W108" s="30">
        <f t="shared" si="53"/>
        <v>0.1639627871917293</v>
      </c>
    </row>
    <row r="109" spans="1:23" x14ac:dyDescent="0.3">
      <c r="A109" s="46">
        <f t="shared" si="46"/>
        <v>0.3</v>
      </c>
      <c r="B109" s="41">
        <f t="shared" si="54"/>
        <v>15</v>
      </c>
      <c r="C109" s="28" t="s">
        <v>14</v>
      </c>
      <c r="D109" s="45">
        <f t="shared" si="37"/>
        <v>-0.18829332000000001</v>
      </c>
      <c r="E109" s="43">
        <f>IF((IFERROR(D109/((D54+E54)*100%),0))&lt;70%,MIN((MAX((D54+E54)*100%-D109,0)),(D54+E54/2)*$A109),MAX((E54+D54)*100%-D109,0)/E$113)</f>
        <v>0</v>
      </c>
      <c r="F109" s="43">
        <f t="shared" si="39"/>
        <v>0</v>
      </c>
      <c r="G109" s="44"/>
      <c r="H109" s="45">
        <f t="shared" si="47"/>
        <v>-0.18829332000000001</v>
      </c>
      <c r="I109" s="30">
        <f t="shared" si="48"/>
        <v>-0.18829332000000001</v>
      </c>
      <c r="J109" s="43">
        <f>IF((IFERROR(I109/((I54+J54)*100%),0))&lt;70%,MIN((MAX((I54+J54)*100%-I109,0)),(I54+J54/2)*$A109),MAX((J54+I54)*100%-I109,0)/J$113)</f>
        <v>0</v>
      </c>
      <c r="K109" s="43">
        <f t="shared" si="41"/>
        <v>0</v>
      </c>
      <c r="L109" s="29"/>
      <c r="M109" s="30">
        <f t="shared" si="49"/>
        <v>-0.18829332000000001</v>
      </c>
      <c r="N109" s="30">
        <f t="shared" si="50"/>
        <v>-0.18829332000000001</v>
      </c>
      <c r="O109" s="43">
        <f>IF((IFERROR(N109/((N54+O54)*100%),0))&lt;70%,MIN((MAX((N54+O54)*100%-N109,0)),(N54+O54/2)*$A109),MAX((O54+N54)*100%-N109,0)/O$113)</f>
        <v>0</v>
      </c>
      <c r="P109" s="43">
        <f t="shared" si="43"/>
        <v>0</v>
      </c>
      <c r="Q109" s="29"/>
      <c r="R109" s="30">
        <f t="shared" si="51"/>
        <v>-0.18829332000000001</v>
      </c>
      <c r="S109" s="30">
        <f t="shared" si="52"/>
        <v>-0.18829332000000001</v>
      </c>
      <c r="T109" s="43">
        <f>IF((IFERROR(S109/((S54+T54)*100%),0))&lt;70%,MIN((MAX((S54+T54)*100%-S109,0)),(S54+T54/2)*$A109),MAX((T54+S54)*100%-S109,0)/T$113)</f>
        <v>0</v>
      </c>
      <c r="U109" s="43">
        <f t="shared" si="45"/>
        <v>0</v>
      </c>
      <c r="V109" s="29"/>
      <c r="W109" s="30">
        <f t="shared" si="53"/>
        <v>-0.18829332000000001</v>
      </c>
    </row>
    <row r="110" spans="1:23" x14ac:dyDescent="0.3">
      <c r="A110" s="46">
        <f t="shared" si="46"/>
        <v>0.3</v>
      </c>
      <c r="B110" s="41">
        <f t="shared" si="54"/>
        <v>16</v>
      </c>
      <c r="C110" s="28" t="s">
        <v>15</v>
      </c>
      <c r="D110" s="45">
        <f t="shared" si="37"/>
        <v>0</v>
      </c>
      <c r="E110" s="43">
        <f>IF((IFERROR(D110/((D55+E55)*100%),0))&lt;70%,MIN((MAX((D55+E55)*100%-D110,0)),(D55+E55/2)*$A110),MAX((E55+D55)*100%-D110,0)/E$113)</f>
        <v>0</v>
      </c>
      <c r="F110" s="43">
        <f t="shared" si="39"/>
        <v>0</v>
      </c>
      <c r="G110" s="44"/>
      <c r="H110" s="45">
        <f t="shared" si="47"/>
        <v>0</v>
      </c>
      <c r="I110" s="30">
        <f t="shared" si="48"/>
        <v>0</v>
      </c>
      <c r="J110" s="43">
        <f t="shared" ref="J110:J111" si="55">IF((IFERROR(I110/((I55+J55)*90%),0))&lt;70%,MIN((MAX((I55+J55)*90%-I110,0)),(I55+J55/2)*$A110),MAX((J55+I55)*90%-I110,0)/J$113)</f>
        <v>0</v>
      </c>
      <c r="K110" s="43">
        <f t="shared" si="41"/>
        <v>0</v>
      </c>
      <c r="L110" s="29"/>
      <c r="M110" s="30">
        <f t="shared" si="49"/>
        <v>0</v>
      </c>
      <c r="N110" s="30">
        <f t="shared" si="50"/>
        <v>0</v>
      </c>
      <c r="O110" s="43">
        <f t="shared" ref="O110:O111" si="56">IF((IFERROR(N110/((N55+O55)*90%),0))&lt;70%,MIN((MAX((N55+O55)*90%-N110,0)),(N55+O55/2)*$A110),MAX((O55+N55)*90%-N110,0)/O$113)</f>
        <v>0</v>
      </c>
      <c r="P110" s="43">
        <f t="shared" si="43"/>
        <v>0</v>
      </c>
      <c r="Q110" s="29"/>
      <c r="R110" s="30">
        <f t="shared" si="51"/>
        <v>0</v>
      </c>
      <c r="S110" s="30">
        <f t="shared" si="52"/>
        <v>0</v>
      </c>
      <c r="T110" s="43">
        <f t="shared" ref="T110:T111" si="57">IF((IFERROR(S110/((S55+T55)*90%),0))&lt;70%,MIN((MAX((S55+T55)*90%-S110,0)),(S55+T55/2)*$A110),MAX((T55+S55)*90%-S110,0)/T$113)</f>
        <v>0</v>
      </c>
      <c r="U110" s="43">
        <f t="shared" si="45"/>
        <v>0</v>
      </c>
      <c r="V110" s="29"/>
      <c r="W110" s="30">
        <f t="shared" si="53"/>
        <v>0</v>
      </c>
    </row>
    <row r="111" spans="1:23" x14ac:dyDescent="0.3">
      <c r="A111" s="46">
        <f t="shared" si="46"/>
        <v>3.3399999999999999E-2</v>
      </c>
      <c r="B111" s="41">
        <f t="shared" si="54"/>
        <v>17</v>
      </c>
      <c r="C111" s="28" t="s">
        <v>16</v>
      </c>
      <c r="D111" s="45">
        <f t="shared" si="37"/>
        <v>0</v>
      </c>
      <c r="E111" s="43">
        <f t="shared" si="38"/>
        <v>0</v>
      </c>
      <c r="F111" s="43">
        <f t="shared" si="39"/>
        <v>0</v>
      </c>
      <c r="G111" s="44"/>
      <c r="H111" s="45">
        <f t="shared" si="47"/>
        <v>0</v>
      </c>
      <c r="I111" s="30">
        <f t="shared" si="48"/>
        <v>0</v>
      </c>
      <c r="J111" s="43">
        <f t="shared" si="55"/>
        <v>0</v>
      </c>
      <c r="K111" s="43">
        <f t="shared" si="41"/>
        <v>0</v>
      </c>
      <c r="L111" s="29"/>
      <c r="M111" s="30">
        <f t="shared" si="49"/>
        <v>0</v>
      </c>
      <c r="N111" s="30">
        <f t="shared" si="50"/>
        <v>0</v>
      </c>
      <c r="O111" s="43">
        <f t="shared" si="56"/>
        <v>0</v>
      </c>
      <c r="P111" s="43">
        <f t="shared" si="43"/>
        <v>0</v>
      </c>
      <c r="Q111" s="29"/>
      <c r="R111" s="30">
        <f t="shared" si="51"/>
        <v>0</v>
      </c>
      <c r="S111" s="30">
        <f t="shared" si="52"/>
        <v>0</v>
      </c>
      <c r="T111" s="43">
        <f t="shared" si="57"/>
        <v>0</v>
      </c>
      <c r="U111" s="43">
        <f t="shared" si="45"/>
        <v>0</v>
      </c>
      <c r="V111" s="29"/>
      <c r="W111" s="30">
        <f t="shared" si="53"/>
        <v>0</v>
      </c>
    </row>
    <row r="112" spans="1:23" ht="16" x14ac:dyDescent="0.3">
      <c r="B112" s="34"/>
      <c r="C112" s="35" t="s">
        <v>17</v>
      </c>
      <c r="D112" s="36">
        <f t="shared" ref="D112:W112" si="58">SUM(D95:D111)</f>
        <v>2154.3040754876088</v>
      </c>
      <c r="E112" s="36">
        <f t="shared" si="58"/>
        <v>18.968871979638262</v>
      </c>
      <c r="F112" s="36">
        <f t="shared" si="58"/>
        <v>0</v>
      </c>
      <c r="G112" s="36">
        <f t="shared" si="58"/>
        <v>0</v>
      </c>
      <c r="H112" s="36">
        <f t="shared" si="58"/>
        <v>2173.2729474672474</v>
      </c>
      <c r="I112" s="36">
        <f t="shared" si="58"/>
        <v>2173.2729474672474</v>
      </c>
      <c r="J112" s="36">
        <f t="shared" si="58"/>
        <v>18.968871979638269</v>
      </c>
      <c r="K112" s="36">
        <f t="shared" si="58"/>
        <v>0</v>
      </c>
      <c r="L112" s="36">
        <f t="shared" si="58"/>
        <v>0</v>
      </c>
      <c r="M112" s="36">
        <f t="shared" si="58"/>
        <v>2192.241819446886</v>
      </c>
      <c r="N112" s="36">
        <f t="shared" si="58"/>
        <v>2192.241819446886</v>
      </c>
      <c r="O112" s="36">
        <f t="shared" si="58"/>
        <v>18.968871979638251</v>
      </c>
      <c r="P112" s="36">
        <f t="shared" si="58"/>
        <v>0</v>
      </c>
      <c r="Q112" s="36">
        <f t="shared" si="58"/>
        <v>0</v>
      </c>
      <c r="R112" s="36">
        <f t="shared" si="58"/>
        <v>2211.2106914265232</v>
      </c>
      <c r="S112" s="36">
        <f t="shared" si="58"/>
        <v>2211.2106914265232</v>
      </c>
      <c r="T112" s="36">
        <f t="shared" si="58"/>
        <v>18.968871979638273</v>
      </c>
      <c r="U112" s="36">
        <f t="shared" si="58"/>
        <v>0</v>
      </c>
      <c r="V112" s="36">
        <f t="shared" si="58"/>
        <v>0</v>
      </c>
      <c r="W112" s="36">
        <f t="shared" si="58"/>
        <v>2230.1795634061623</v>
      </c>
    </row>
    <row r="113" spans="2:23" ht="16" x14ac:dyDescent="0.3">
      <c r="B113" s="38"/>
      <c r="C113" s="51"/>
      <c r="D113" s="54"/>
      <c r="E113" s="53">
        <f>T86-1</f>
        <v>8.9294520547945204</v>
      </c>
      <c r="F113" s="54"/>
      <c r="G113" s="54"/>
      <c r="H113" s="54"/>
      <c r="J113" s="53">
        <f>E113-1</f>
        <v>7.9294520547945204</v>
      </c>
      <c r="O113" s="53">
        <f>J113-1</f>
        <v>6.9294520547945204</v>
      </c>
      <c r="T113" s="53">
        <f>O113-1</f>
        <v>5.9294520547945204</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6.2520407000000002</v>
      </c>
      <c r="E122" s="43">
        <f t="shared" si="59"/>
        <v>0</v>
      </c>
      <c r="F122" s="43">
        <f t="shared" si="59"/>
        <v>0</v>
      </c>
      <c r="G122" s="43">
        <f t="shared" si="59"/>
        <v>0</v>
      </c>
      <c r="H122" s="43">
        <f>D122+E122-F122-G122</f>
        <v>6.2520407000000002</v>
      </c>
      <c r="I122" s="43">
        <f t="shared" ref="I122:L137" si="60">I14-I68</f>
        <v>6.2520407000000002</v>
      </c>
      <c r="J122" s="43">
        <f t="shared" si="60"/>
        <v>0</v>
      </c>
      <c r="K122" s="43">
        <f t="shared" si="60"/>
        <v>0</v>
      </c>
      <c r="L122" s="43">
        <f t="shared" si="60"/>
        <v>0</v>
      </c>
      <c r="M122" s="45">
        <f>I122+J122-K122-L122</f>
        <v>6.2520407000000002</v>
      </c>
      <c r="N122" s="43">
        <f t="shared" ref="N122:Q137" si="61">N14-N68</f>
        <v>6.2520407000000002</v>
      </c>
      <c r="O122" s="43">
        <f t="shared" si="61"/>
        <v>0</v>
      </c>
      <c r="P122" s="43">
        <f t="shared" si="61"/>
        <v>0</v>
      </c>
      <c r="Q122" s="43">
        <f t="shared" si="61"/>
        <v>0</v>
      </c>
      <c r="R122" s="43">
        <f>N122+O122-P122-Q122</f>
        <v>6.2520407000000002</v>
      </c>
      <c r="S122" s="43">
        <f t="shared" ref="S122:V137" si="62">S14-S68</f>
        <v>6.2520407000000002</v>
      </c>
      <c r="T122" s="43">
        <f t="shared" si="62"/>
        <v>0</v>
      </c>
      <c r="U122" s="43">
        <f t="shared" si="62"/>
        <v>0</v>
      </c>
      <c r="V122" s="43">
        <f t="shared" si="62"/>
        <v>0</v>
      </c>
      <c r="W122" s="45">
        <f>S122+T122-U122-V122</f>
        <v>6.2520407000000002</v>
      </c>
    </row>
    <row r="123" spans="2:23" x14ac:dyDescent="0.3">
      <c r="B123" s="41">
        <f>B122+1</f>
        <v>2</v>
      </c>
      <c r="C123" s="42" t="s">
        <v>1</v>
      </c>
      <c r="D123" s="43">
        <f t="shared" si="59"/>
        <v>33.66502642296814</v>
      </c>
      <c r="E123" s="43">
        <f t="shared" si="59"/>
        <v>-1.3219900062686587</v>
      </c>
      <c r="F123" s="43">
        <f t="shared" si="59"/>
        <v>0</v>
      </c>
      <c r="G123" s="43">
        <f t="shared" si="59"/>
        <v>0</v>
      </c>
      <c r="H123" s="43">
        <f t="shared" ref="H123:H138" si="63">D123+E123-F123-G123</f>
        <v>32.343036416699483</v>
      </c>
      <c r="I123" s="43">
        <f t="shared" si="60"/>
        <v>32.343036416699476</v>
      </c>
      <c r="J123" s="43">
        <f t="shared" si="60"/>
        <v>-1.3219900062686583</v>
      </c>
      <c r="K123" s="43">
        <f t="shared" si="60"/>
        <v>0</v>
      </c>
      <c r="L123" s="43">
        <f t="shared" si="60"/>
        <v>0</v>
      </c>
      <c r="M123" s="45">
        <f t="shared" ref="M123:M138" si="64">I123+J123-K123-L123</f>
        <v>31.021046410430817</v>
      </c>
      <c r="N123" s="43">
        <f t="shared" si="61"/>
        <v>31.021046410430813</v>
      </c>
      <c r="O123" s="43">
        <f t="shared" si="61"/>
        <v>-1.3219900062686578</v>
      </c>
      <c r="P123" s="43">
        <f t="shared" si="61"/>
        <v>0</v>
      </c>
      <c r="Q123" s="43">
        <f t="shared" si="61"/>
        <v>0</v>
      </c>
      <c r="R123" s="43">
        <f t="shared" ref="R123:R138" si="65">N123+O123-P123-Q123</f>
        <v>29.699056404162157</v>
      </c>
      <c r="S123" s="43">
        <f t="shared" si="62"/>
        <v>29.69905640416215</v>
      </c>
      <c r="T123" s="43">
        <f t="shared" si="62"/>
        <v>-1.3219900062686574</v>
      </c>
      <c r="U123" s="43">
        <f t="shared" si="62"/>
        <v>0</v>
      </c>
      <c r="V123" s="43">
        <f t="shared" si="62"/>
        <v>0</v>
      </c>
      <c r="W123" s="45">
        <f t="shared" ref="W123:W138" si="66">S123+T123-U123-V123</f>
        <v>28.377066397893493</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0</v>
      </c>
      <c r="U124" s="43">
        <f t="shared" si="62"/>
        <v>0</v>
      </c>
      <c r="V124" s="43">
        <f t="shared" si="62"/>
        <v>0</v>
      </c>
      <c r="W124" s="45">
        <f t="shared" si="66"/>
        <v>0</v>
      </c>
    </row>
    <row r="125" spans="2:23" x14ac:dyDescent="0.3">
      <c r="B125" s="41">
        <f t="shared" si="67"/>
        <v>4</v>
      </c>
      <c r="C125" s="42" t="s">
        <v>3</v>
      </c>
      <c r="D125" s="43">
        <f t="shared" si="59"/>
        <v>30.893219952553139</v>
      </c>
      <c r="E125" s="43">
        <f t="shared" si="59"/>
        <v>-1.3090343203118924</v>
      </c>
      <c r="F125" s="43">
        <f t="shared" si="59"/>
        <v>0</v>
      </c>
      <c r="G125" s="43">
        <f t="shared" si="59"/>
        <v>0</v>
      </c>
      <c r="H125" s="43">
        <f t="shared" si="63"/>
        <v>29.584185632241248</v>
      </c>
      <c r="I125" s="43">
        <f t="shared" si="60"/>
        <v>29.584185632241244</v>
      </c>
      <c r="J125" s="43">
        <f t="shared" si="60"/>
        <v>-1.3090343203118922</v>
      </c>
      <c r="K125" s="43">
        <f t="shared" si="60"/>
        <v>0</v>
      </c>
      <c r="L125" s="43">
        <f t="shared" si="60"/>
        <v>0</v>
      </c>
      <c r="M125" s="45">
        <f t="shared" si="64"/>
        <v>28.275151311929353</v>
      </c>
      <c r="N125" s="43">
        <f t="shared" si="61"/>
        <v>28.275151311929349</v>
      </c>
      <c r="O125" s="43">
        <f t="shared" si="61"/>
        <v>-1.3090343203118917</v>
      </c>
      <c r="P125" s="43">
        <f t="shared" si="61"/>
        <v>0</v>
      </c>
      <c r="Q125" s="43">
        <f t="shared" si="61"/>
        <v>0</v>
      </c>
      <c r="R125" s="43">
        <f t="shared" si="65"/>
        <v>26.966116991617458</v>
      </c>
      <c r="S125" s="43">
        <f t="shared" si="62"/>
        <v>26.966116991617454</v>
      </c>
      <c r="T125" s="43">
        <f t="shared" si="62"/>
        <v>-1.3090343203118915</v>
      </c>
      <c r="U125" s="43">
        <f t="shared" si="62"/>
        <v>0</v>
      </c>
      <c r="V125" s="43">
        <f t="shared" si="62"/>
        <v>0</v>
      </c>
      <c r="W125" s="45">
        <f t="shared" si="66"/>
        <v>25.657082671305563</v>
      </c>
    </row>
    <row r="126" spans="2:23" x14ac:dyDescent="0.3">
      <c r="B126" s="41">
        <f t="shared" si="67"/>
        <v>5</v>
      </c>
      <c r="C126" s="42" t="s">
        <v>4</v>
      </c>
      <c r="D126" s="43">
        <f t="shared" si="59"/>
        <v>72.959083587851183</v>
      </c>
      <c r="E126" s="43">
        <f t="shared" si="59"/>
        <v>-3.7520409202193741</v>
      </c>
      <c r="F126" s="43">
        <f t="shared" si="59"/>
        <v>0</v>
      </c>
      <c r="G126" s="43">
        <f t="shared" si="59"/>
        <v>0</v>
      </c>
      <c r="H126" s="43">
        <f t="shared" si="63"/>
        <v>69.207042667631811</v>
      </c>
      <c r="I126" s="43">
        <f t="shared" si="60"/>
        <v>69.207042667631811</v>
      </c>
      <c r="J126" s="43">
        <f t="shared" si="60"/>
        <v>-3.7520409202193741</v>
      </c>
      <c r="K126" s="43">
        <f t="shared" si="60"/>
        <v>0</v>
      </c>
      <c r="L126" s="43">
        <f t="shared" si="60"/>
        <v>0</v>
      </c>
      <c r="M126" s="45">
        <f t="shared" si="64"/>
        <v>65.455001747412439</v>
      </c>
      <c r="N126" s="43">
        <f t="shared" si="61"/>
        <v>65.455001747412439</v>
      </c>
      <c r="O126" s="43">
        <f t="shared" si="61"/>
        <v>-3.7520409202193741</v>
      </c>
      <c r="P126" s="43">
        <f t="shared" si="61"/>
        <v>0</v>
      </c>
      <c r="Q126" s="43">
        <f t="shared" si="61"/>
        <v>0</v>
      </c>
      <c r="R126" s="43">
        <f t="shared" si="65"/>
        <v>61.702960827193067</v>
      </c>
      <c r="S126" s="43">
        <f t="shared" si="62"/>
        <v>61.702960827193067</v>
      </c>
      <c r="T126" s="43">
        <f t="shared" si="62"/>
        <v>-3.7520409202193745</v>
      </c>
      <c r="U126" s="43">
        <f t="shared" si="62"/>
        <v>0</v>
      </c>
      <c r="V126" s="43">
        <f t="shared" si="62"/>
        <v>0</v>
      </c>
      <c r="W126" s="45">
        <f t="shared" si="66"/>
        <v>57.950919906973695</v>
      </c>
    </row>
    <row r="127" spans="2:23" x14ac:dyDescent="0.3">
      <c r="B127" s="41">
        <f t="shared" si="67"/>
        <v>6</v>
      </c>
      <c r="C127" s="42" t="s">
        <v>5</v>
      </c>
      <c r="D127" s="43">
        <f t="shared" si="59"/>
        <v>358.73431181831893</v>
      </c>
      <c r="E127" s="43">
        <f t="shared" si="59"/>
        <v>-12.354380282294086</v>
      </c>
      <c r="F127" s="43">
        <f t="shared" si="59"/>
        <v>0</v>
      </c>
      <c r="G127" s="43">
        <f t="shared" si="59"/>
        <v>0</v>
      </c>
      <c r="H127" s="43">
        <f t="shared" si="63"/>
        <v>346.37993153602486</v>
      </c>
      <c r="I127" s="43">
        <f t="shared" si="60"/>
        <v>346.37993153602474</v>
      </c>
      <c r="J127" s="43">
        <f t="shared" si="60"/>
        <v>-12.354380282294077</v>
      </c>
      <c r="K127" s="43">
        <f t="shared" si="60"/>
        <v>0</v>
      </c>
      <c r="L127" s="43">
        <f t="shared" si="60"/>
        <v>0</v>
      </c>
      <c r="M127" s="45">
        <f t="shared" si="64"/>
        <v>334.02555125373067</v>
      </c>
      <c r="N127" s="43">
        <f t="shared" si="61"/>
        <v>334.02555125373055</v>
      </c>
      <c r="O127" s="43">
        <f t="shared" si="61"/>
        <v>-12.354380282294066</v>
      </c>
      <c r="P127" s="43">
        <f t="shared" si="61"/>
        <v>0</v>
      </c>
      <c r="Q127" s="43">
        <f t="shared" si="61"/>
        <v>0</v>
      </c>
      <c r="R127" s="43">
        <f t="shared" si="65"/>
        <v>321.67117097143648</v>
      </c>
      <c r="S127" s="43">
        <f t="shared" si="62"/>
        <v>321.6711709714366</v>
      </c>
      <c r="T127" s="43">
        <f t="shared" si="62"/>
        <v>-12.354380282294077</v>
      </c>
      <c r="U127" s="43">
        <f t="shared" si="62"/>
        <v>0</v>
      </c>
      <c r="V127" s="43">
        <f t="shared" si="62"/>
        <v>0</v>
      </c>
      <c r="W127" s="45">
        <f t="shared" si="66"/>
        <v>309.31679068914252</v>
      </c>
    </row>
    <row r="128" spans="2:23" x14ac:dyDescent="0.3">
      <c r="B128" s="41">
        <f t="shared" si="67"/>
        <v>7</v>
      </c>
      <c r="C128" s="42" t="s">
        <v>6</v>
      </c>
      <c r="D128" s="43">
        <f t="shared" si="59"/>
        <v>0.51214050768915931</v>
      </c>
      <c r="E128" s="43">
        <f t="shared" si="59"/>
        <v>-0.17055808844372486</v>
      </c>
      <c r="F128" s="43">
        <f t="shared" si="59"/>
        <v>0</v>
      </c>
      <c r="G128" s="43">
        <f t="shared" si="59"/>
        <v>0</v>
      </c>
      <c r="H128" s="43">
        <f t="shared" si="63"/>
        <v>0.34158241924543442</v>
      </c>
      <c r="I128" s="43">
        <f t="shared" si="60"/>
        <v>0.34158241924543442</v>
      </c>
      <c r="J128" s="43">
        <f t="shared" si="60"/>
        <v>-2.0690633947967933E-2</v>
      </c>
      <c r="K128" s="43">
        <f t="shared" si="60"/>
        <v>0</v>
      </c>
      <c r="L128" s="43">
        <f t="shared" si="60"/>
        <v>0</v>
      </c>
      <c r="M128" s="45">
        <f t="shared" si="64"/>
        <v>0.32089178529746648</v>
      </c>
      <c r="N128" s="43">
        <f t="shared" si="61"/>
        <v>0.32089178529746654</v>
      </c>
      <c r="O128" s="43">
        <f t="shared" si="61"/>
        <v>-2.0690633947967937E-2</v>
      </c>
      <c r="P128" s="43">
        <f t="shared" si="61"/>
        <v>0</v>
      </c>
      <c r="Q128" s="43">
        <f t="shared" si="61"/>
        <v>0</v>
      </c>
      <c r="R128" s="43">
        <f t="shared" si="65"/>
        <v>0.3002011513494986</v>
      </c>
      <c r="S128" s="43">
        <f t="shared" si="62"/>
        <v>0.30020115134949865</v>
      </c>
      <c r="T128" s="43">
        <f t="shared" si="62"/>
        <v>-2.0690633947967944E-2</v>
      </c>
      <c r="U128" s="43">
        <f t="shared" si="62"/>
        <v>0</v>
      </c>
      <c r="V128" s="43">
        <f t="shared" si="62"/>
        <v>0</v>
      </c>
      <c r="W128" s="45">
        <f t="shared" si="66"/>
        <v>0.27951051740153071</v>
      </c>
    </row>
    <row r="129" spans="2:33" x14ac:dyDescent="0.3">
      <c r="B129" s="41">
        <f t="shared" si="67"/>
        <v>8</v>
      </c>
      <c r="C129" s="42" t="s">
        <v>7</v>
      </c>
      <c r="D129" s="43">
        <f t="shared" si="59"/>
        <v>0.14780413824313468</v>
      </c>
      <c r="E129" s="43">
        <f t="shared" si="59"/>
        <v>-8.9908508055731688E-3</v>
      </c>
      <c r="F129" s="43">
        <f t="shared" si="59"/>
        <v>0</v>
      </c>
      <c r="G129" s="43">
        <f t="shared" si="59"/>
        <v>0</v>
      </c>
      <c r="H129" s="43">
        <f t="shared" si="63"/>
        <v>0.13881328743756152</v>
      </c>
      <c r="I129" s="43">
        <f t="shared" si="60"/>
        <v>0.13881328743756149</v>
      </c>
      <c r="J129" s="43">
        <f t="shared" si="60"/>
        <v>-8.9908508055731688E-3</v>
      </c>
      <c r="K129" s="43">
        <f t="shared" si="60"/>
        <v>0</v>
      </c>
      <c r="L129" s="43">
        <f t="shared" si="60"/>
        <v>0</v>
      </c>
      <c r="M129" s="45">
        <f t="shared" si="64"/>
        <v>0.12982243663198834</v>
      </c>
      <c r="N129" s="43">
        <f t="shared" si="61"/>
        <v>0.12982243663198834</v>
      </c>
      <c r="O129" s="43">
        <f t="shared" si="61"/>
        <v>-8.9908508055731688E-3</v>
      </c>
      <c r="P129" s="43">
        <f t="shared" si="61"/>
        <v>0</v>
      </c>
      <c r="Q129" s="43">
        <f t="shared" si="61"/>
        <v>0</v>
      </c>
      <c r="R129" s="43">
        <f t="shared" si="65"/>
        <v>0.12083158582641516</v>
      </c>
      <c r="S129" s="43">
        <f t="shared" si="62"/>
        <v>0.12083158582641516</v>
      </c>
      <c r="T129" s="43">
        <f t="shared" si="62"/>
        <v>-8.9908508055731688E-3</v>
      </c>
      <c r="U129" s="43">
        <f t="shared" si="62"/>
        <v>0</v>
      </c>
      <c r="V129" s="43">
        <f t="shared" si="62"/>
        <v>0</v>
      </c>
      <c r="W129" s="45">
        <f t="shared" si="66"/>
        <v>0.11184073502084199</v>
      </c>
    </row>
    <row r="130" spans="2:33" x14ac:dyDescent="0.3">
      <c r="B130" s="41">
        <f t="shared" si="67"/>
        <v>9</v>
      </c>
      <c r="C130" s="42" t="s">
        <v>8</v>
      </c>
      <c r="D130" s="43">
        <f t="shared" si="59"/>
        <v>4.1557326812390052</v>
      </c>
      <c r="E130" s="43">
        <f t="shared" si="59"/>
        <v>-6.8603972347775016E-2</v>
      </c>
      <c r="F130" s="43">
        <f t="shared" si="59"/>
        <v>0</v>
      </c>
      <c r="G130" s="43">
        <f t="shared" si="59"/>
        <v>0</v>
      </c>
      <c r="H130" s="43">
        <f t="shared" si="63"/>
        <v>4.08712870889123</v>
      </c>
      <c r="I130" s="43">
        <f t="shared" si="60"/>
        <v>4.0871287088912318</v>
      </c>
      <c r="J130" s="43">
        <f t="shared" si="60"/>
        <v>-6.8603972347775155E-2</v>
      </c>
      <c r="K130" s="43">
        <f t="shared" si="60"/>
        <v>0</v>
      </c>
      <c r="L130" s="43">
        <f t="shared" si="60"/>
        <v>0</v>
      </c>
      <c r="M130" s="45">
        <f t="shared" si="64"/>
        <v>4.0185247365434567</v>
      </c>
      <c r="N130" s="43">
        <f t="shared" si="61"/>
        <v>4.0185247365434549</v>
      </c>
      <c r="O130" s="43">
        <f t="shared" si="61"/>
        <v>-6.8603972347775002E-2</v>
      </c>
      <c r="P130" s="43">
        <f t="shared" si="61"/>
        <v>0</v>
      </c>
      <c r="Q130" s="43">
        <f t="shared" si="61"/>
        <v>0</v>
      </c>
      <c r="R130" s="43">
        <f t="shared" si="65"/>
        <v>3.9499207641956797</v>
      </c>
      <c r="S130" s="43">
        <f t="shared" si="62"/>
        <v>3.9499207641956815</v>
      </c>
      <c r="T130" s="43">
        <f t="shared" si="62"/>
        <v>-6.8603972347775155E-2</v>
      </c>
      <c r="U130" s="43">
        <f t="shared" si="62"/>
        <v>0</v>
      </c>
      <c r="V130" s="43">
        <f t="shared" si="62"/>
        <v>0</v>
      </c>
      <c r="W130" s="45">
        <f t="shared" si="66"/>
        <v>3.8813167918479063</v>
      </c>
    </row>
    <row r="131" spans="2:33" x14ac:dyDescent="0.3">
      <c r="B131" s="41">
        <f t="shared" si="67"/>
        <v>10</v>
      </c>
      <c r="C131" s="42" t="s">
        <v>9</v>
      </c>
      <c r="D131" s="43">
        <f t="shared" si="59"/>
        <v>0.43964924715087728</v>
      </c>
      <c r="E131" s="43">
        <f t="shared" si="59"/>
        <v>-2.2130790930160897E-2</v>
      </c>
      <c r="F131" s="43">
        <f t="shared" si="59"/>
        <v>0</v>
      </c>
      <c r="G131" s="43">
        <f t="shared" si="59"/>
        <v>0</v>
      </c>
      <c r="H131" s="43">
        <f t="shared" si="63"/>
        <v>0.41751845622071637</v>
      </c>
      <c r="I131" s="43">
        <f t="shared" si="60"/>
        <v>0.41751845622071637</v>
      </c>
      <c r="J131" s="43">
        <f t="shared" si="60"/>
        <v>-2.2130790930160897E-2</v>
      </c>
      <c r="K131" s="43">
        <f t="shared" si="60"/>
        <v>0</v>
      </c>
      <c r="L131" s="43">
        <f t="shared" si="60"/>
        <v>0</v>
      </c>
      <c r="M131" s="45">
        <f t="shared" si="64"/>
        <v>0.39538766529055547</v>
      </c>
      <c r="N131" s="43">
        <f t="shared" si="61"/>
        <v>0.39538766529055547</v>
      </c>
      <c r="O131" s="43">
        <f t="shared" si="61"/>
        <v>-2.2130790930160897E-2</v>
      </c>
      <c r="P131" s="43">
        <f t="shared" si="61"/>
        <v>0</v>
      </c>
      <c r="Q131" s="43">
        <f t="shared" si="61"/>
        <v>0</v>
      </c>
      <c r="R131" s="43">
        <f t="shared" si="65"/>
        <v>0.37325687436039456</v>
      </c>
      <c r="S131" s="43">
        <f t="shared" si="62"/>
        <v>0.37325687436039456</v>
      </c>
      <c r="T131" s="43">
        <f t="shared" si="62"/>
        <v>-2.2130790930160897E-2</v>
      </c>
      <c r="U131" s="43">
        <f t="shared" si="62"/>
        <v>0</v>
      </c>
      <c r="V131" s="43">
        <f t="shared" si="62"/>
        <v>0</v>
      </c>
      <c r="W131" s="45">
        <f t="shared" si="66"/>
        <v>0.35112608343023366</v>
      </c>
    </row>
    <row r="132" spans="2:33" x14ac:dyDescent="0.3">
      <c r="B132" s="41">
        <f t="shared" si="67"/>
        <v>11</v>
      </c>
      <c r="C132" s="42" t="s">
        <v>10</v>
      </c>
      <c r="D132" s="43">
        <f t="shared" si="59"/>
        <v>0.69321730473000565</v>
      </c>
      <c r="E132" s="43">
        <f t="shared" si="59"/>
        <v>-3.5068722573639625E-2</v>
      </c>
      <c r="F132" s="43">
        <f t="shared" si="59"/>
        <v>0</v>
      </c>
      <c r="G132" s="43">
        <f t="shared" si="59"/>
        <v>0</v>
      </c>
      <c r="H132" s="43">
        <f t="shared" si="63"/>
        <v>0.65814858215636607</v>
      </c>
      <c r="I132" s="43">
        <f t="shared" si="60"/>
        <v>0.65814858215636596</v>
      </c>
      <c r="J132" s="43">
        <f t="shared" si="60"/>
        <v>-3.5068722573639619E-2</v>
      </c>
      <c r="K132" s="43">
        <f t="shared" si="60"/>
        <v>0</v>
      </c>
      <c r="L132" s="43">
        <f t="shared" si="60"/>
        <v>0</v>
      </c>
      <c r="M132" s="45">
        <f t="shared" si="64"/>
        <v>0.62307985958272638</v>
      </c>
      <c r="N132" s="43">
        <f t="shared" si="61"/>
        <v>0.62307985958272627</v>
      </c>
      <c r="O132" s="43">
        <f t="shared" si="61"/>
        <v>-3.5068722573639619E-2</v>
      </c>
      <c r="P132" s="43">
        <f t="shared" si="61"/>
        <v>0</v>
      </c>
      <c r="Q132" s="43">
        <f t="shared" si="61"/>
        <v>0</v>
      </c>
      <c r="R132" s="43">
        <f t="shared" si="65"/>
        <v>0.58801113700908669</v>
      </c>
      <c r="S132" s="43">
        <f t="shared" si="62"/>
        <v>0.58801113700908658</v>
      </c>
      <c r="T132" s="43">
        <f t="shared" si="62"/>
        <v>-3.5068722573639605E-2</v>
      </c>
      <c r="U132" s="43">
        <f t="shared" si="62"/>
        <v>0</v>
      </c>
      <c r="V132" s="43">
        <f t="shared" si="62"/>
        <v>0</v>
      </c>
      <c r="W132" s="45">
        <f t="shared" si="66"/>
        <v>0.552942414435447</v>
      </c>
    </row>
    <row r="133" spans="2:33" x14ac:dyDescent="0.3">
      <c r="B133" s="41">
        <f t="shared" si="67"/>
        <v>12</v>
      </c>
      <c r="C133" s="42" t="s">
        <v>11</v>
      </c>
      <c r="D133" s="43">
        <f t="shared" si="59"/>
        <v>1.3702996189617389</v>
      </c>
      <c r="E133" s="43">
        <f t="shared" si="59"/>
        <v>-7.2776802846760358E-2</v>
      </c>
      <c r="F133" s="43">
        <f t="shared" si="59"/>
        <v>0</v>
      </c>
      <c r="G133" s="43">
        <f t="shared" si="59"/>
        <v>0</v>
      </c>
      <c r="H133" s="43">
        <f t="shared" si="63"/>
        <v>1.2975228161149785</v>
      </c>
      <c r="I133" s="43">
        <f t="shared" si="60"/>
        <v>1.2975228161149785</v>
      </c>
      <c r="J133" s="43">
        <f t="shared" si="60"/>
        <v>-7.2776802846760358E-2</v>
      </c>
      <c r="K133" s="43">
        <f t="shared" si="60"/>
        <v>0</v>
      </c>
      <c r="L133" s="43">
        <f t="shared" si="60"/>
        <v>0</v>
      </c>
      <c r="M133" s="45">
        <f t="shared" si="64"/>
        <v>1.2247460132682182</v>
      </c>
      <c r="N133" s="43">
        <f t="shared" si="61"/>
        <v>1.2247460132682182</v>
      </c>
      <c r="O133" s="43">
        <f t="shared" si="61"/>
        <v>-7.2776802846760358E-2</v>
      </c>
      <c r="P133" s="43">
        <f t="shared" si="61"/>
        <v>0</v>
      </c>
      <c r="Q133" s="43">
        <f t="shared" si="61"/>
        <v>0</v>
      </c>
      <c r="R133" s="43">
        <f t="shared" si="65"/>
        <v>1.1519692104214578</v>
      </c>
      <c r="S133" s="43">
        <f t="shared" si="62"/>
        <v>1.1519692104214578</v>
      </c>
      <c r="T133" s="43">
        <f t="shared" si="62"/>
        <v>-7.2776802846760358E-2</v>
      </c>
      <c r="U133" s="43">
        <f t="shared" si="62"/>
        <v>0</v>
      </c>
      <c r="V133" s="43">
        <f t="shared" si="62"/>
        <v>0</v>
      </c>
      <c r="W133" s="45">
        <f t="shared" si="66"/>
        <v>1.0791924075746975</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0.11222681949224364</v>
      </c>
      <c r="E135" s="43">
        <f t="shared" si="59"/>
        <v>-2.6934436678138472E-2</v>
      </c>
      <c r="F135" s="43">
        <f t="shared" si="59"/>
        <v>0</v>
      </c>
      <c r="G135" s="43">
        <f t="shared" si="59"/>
        <v>0</v>
      </c>
      <c r="H135" s="43">
        <f t="shared" si="63"/>
        <v>8.5292382814105172E-2</v>
      </c>
      <c r="I135" s="43">
        <f t="shared" si="60"/>
        <v>8.5292382814105172E-2</v>
      </c>
      <c r="J135" s="43">
        <f t="shared" si="60"/>
        <v>-2.6934436678138472E-2</v>
      </c>
      <c r="K135" s="43">
        <f t="shared" si="60"/>
        <v>0</v>
      </c>
      <c r="L135" s="43">
        <f t="shared" si="60"/>
        <v>0</v>
      </c>
      <c r="M135" s="45">
        <f t="shared" si="64"/>
        <v>5.8357946135966704E-2</v>
      </c>
      <c r="N135" s="43">
        <f t="shared" si="61"/>
        <v>5.8357946135966704E-2</v>
      </c>
      <c r="O135" s="43">
        <f t="shared" si="61"/>
        <v>-2.6934436678138472E-2</v>
      </c>
      <c r="P135" s="43">
        <f t="shared" si="61"/>
        <v>0</v>
      </c>
      <c r="Q135" s="43">
        <f t="shared" si="61"/>
        <v>0</v>
      </c>
      <c r="R135" s="43">
        <f t="shared" si="65"/>
        <v>3.1423509457828236E-2</v>
      </c>
      <c r="S135" s="43">
        <f t="shared" si="62"/>
        <v>3.1423509457828236E-2</v>
      </c>
      <c r="T135" s="43">
        <f t="shared" si="62"/>
        <v>-3.1646770923935454E-3</v>
      </c>
      <c r="U135" s="43">
        <f t="shared" si="62"/>
        <v>0</v>
      </c>
      <c r="V135" s="43">
        <f t="shared" si="62"/>
        <v>0</v>
      </c>
      <c r="W135" s="45">
        <f t="shared" si="66"/>
        <v>2.8258832365434691E-2</v>
      </c>
    </row>
    <row r="136" spans="2:33" x14ac:dyDescent="0.3">
      <c r="B136" s="41">
        <f t="shared" si="67"/>
        <v>15</v>
      </c>
      <c r="C136" s="28" t="s">
        <v>14</v>
      </c>
      <c r="D136" s="43">
        <f t="shared" si="59"/>
        <v>-8.3685919999999997E-2</v>
      </c>
      <c r="E136" s="43">
        <f t="shared" si="59"/>
        <v>6.2764440000000005E-2</v>
      </c>
      <c r="F136" s="43">
        <f t="shared" si="59"/>
        <v>0</v>
      </c>
      <c r="G136" s="43">
        <f t="shared" si="59"/>
        <v>0</v>
      </c>
      <c r="H136" s="43">
        <f t="shared" si="63"/>
        <v>-2.0921479999999992E-2</v>
      </c>
      <c r="I136" s="43">
        <f t="shared" si="60"/>
        <v>-2.0921479999999992E-2</v>
      </c>
      <c r="J136" s="43">
        <f t="shared" si="60"/>
        <v>0</v>
      </c>
      <c r="K136" s="43">
        <f t="shared" si="60"/>
        <v>0</v>
      </c>
      <c r="L136" s="43">
        <f t="shared" si="60"/>
        <v>0</v>
      </c>
      <c r="M136" s="45">
        <f t="shared" si="64"/>
        <v>-2.0921479999999992E-2</v>
      </c>
      <c r="N136" s="43">
        <f t="shared" si="61"/>
        <v>-2.0921479999999992E-2</v>
      </c>
      <c r="O136" s="43">
        <f t="shared" si="61"/>
        <v>0</v>
      </c>
      <c r="P136" s="43">
        <f t="shared" si="61"/>
        <v>0</v>
      </c>
      <c r="Q136" s="43">
        <f t="shared" si="61"/>
        <v>0</v>
      </c>
      <c r="R136" s="43">
        <f t="shared" si="65"/>
        <v>-2.0921479999999992E-2</v>
      </c>
      <c r="S136" s="43">
        <f t="shared" si="62"/>
        <v>-2.0921479999999992E-2</v>
      </c>
      <c r="T136" s="43">
        <f t="shared" si="62"/>
        <v>0</v>
      </c>
      <c r="U136" s="43">
        <f t="shared" si="62"/>
        <v>0</v>
      </c>
      <c r="V136" s="43">
        <f t="shared" si="62"/>
        <v>0</v>
      </c>
      <c r="W136" s="45">
        <f t="shared" si="66"/>
        <v>-2.0921479999999992E-2</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509.85106687919756</v>
      </c>
      <c r="E139" s="36">
        <f t="shared" ref="E139:W139" si="72">SUM(E122:E137)</f>
        <v>-19.079744753719783</v>
      </c>
      <c r="F139" s="36">
        <f t="shared" si="72"/>
        <v>0</v>
      </c>
      <c r="G139" s="36">
        <f t="shared" si="72"/>
        <v>0</v>
      </c>
      <c r="H139" s="36">
        <f t="shared" si="72"/>
        <v>490.7713221254777</v>
      </c>
      <c r="I139" s="36">
        <f t="shared" si="72"/>
        <v>490.77132212547758</v>
      </c>
      <c r="J139" s="36">
        <f t="shared" si="72"/>
        <v>-18.992641739224023</v>
      </c>
      <c r="K139" s="36">
        <f t="shared" si="72"/>
        <v>0</v>
      </c>
      <c r="L139" s="36">
        <f t="shared" si="72"/>
        <v>0</v>
      </c>
      <c r="M139" s="36">
        <f t="shared" si="72"/>
        <v>471.7786803862536</v>
      </c>
      <c r="N139" s="36">
        <f t="shared" si="72"/>
        <v>471.77868038625348</v>
      </c>
      <c r="O139" s="36">
        <f t="shared" si="72"/>
        <v>-18.992641739224005</v>
      </c>
      <c r="P139" s="36">
        <f t="shared" si="72"/>
        <v>0</v>
      </c>
      <c r="Q139" s="36">
        <f t="shared" si="72"/>
        <v>0</v>
      </c>
      <c r="R139" s="36">
        <f t="shared" si="72"/>
        <v>452.78603864702944</v>
      </c>
      <c r="S139" s="36">
        <f t="shared" si="72"/>
        <v>452.7860386470295</v>
      </c>
      <c r="T139" s="36">
        <f t="shared" si="72"/>
        <v>-18.968871979638269</v>
      </c>
      <c r="U139" s="36">
        <f t="shared" si="72"/>
        <v>0</v>
      </c>
      <c r="V139" s="36">
        <f t="shared" si="72"/>
        <v>0</v>
      </c>
      <c r="W139" s="36">
        <f t="shared" si="72"/>
        <v>433.81716666739135</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6.2520407000000002</v>
      </c>
      <c r="E148" s="43">
        <f t="shared" si="73"/>
        <v>0</v>
      </c>
      <c r="F148" s="43">
        <f t="shared" si="73"/>
        <v>0</v>
      </c>
      <c r="G148" s="43">
        <f t="shared" si="73"/>
        <v>0</v>
      </c>
      <c r="H148" s="45">
        <f>D148+E148-F148-G148</f>
        <v>6.2520407000000002</v>
      </c>
      <c r="I148" s="30">
        <f>H148</f>
        <v>6.2520407000000002</v>
      </c>
      <c r="J148" s="29"/>
      <c r="K148" s="30"/>
      <c r="L148" s="29"/>
      <c r="M148" s="30">
        <f>I148+J148-K148-L148</f>
        <v>6.2520407000000002</v>
      </c>
      <c r="N148" s="30">
        <f>M148</f>
        <v>6.2520407000000002</v>
      </c>
      <c r="O148" s="29"/>
      <c r="P148" s="30"/>
      <c r="Q148" s="29"/>
      <c r="R148" s="30">
        <f>N148+O148-P148-Q148</f>
        <v>6.2520407000000002</v>
      </c>
      <c r="S148" s="30">
        <f>R148</f>
        <v>6.2520407000000002</v>
      </c>
      <c r="T148" s="29"/>
      <c r="U148" s="30"/>
      <c r="V148" s="29"/>
      <c r="W148" s="30">
        <f>S148+T148-U148-V148</f>
        <v>6.2520407000000002</v>
      </c>
    </row>
    <row r="149" spans="2:23" x14ac:dyDescent="0.3">
      <c r="B149" s="41">
        <f>B148+1</f>
        <v>2</v>
      </c>
      <c r="C149" s="42" t="s">
        <v>1</v>
      </c>
      <c r="D149" s="43">
        <f t="shared" si="73"/>
        <v>28.377066397893486</v>
      </c>
      <c r="E149" s="43">
        <f t="shared" si="73"/>
        <v>-1.3219900062686565</v>
      </c>
      <c r="F149" s="43">
        <f t="shared" si="73"/>
        <v>0</v>
      </c>
      <c r="G149" s="43">
        <f t="shared" si="73"/>
        <v>0</v>
      </c>
      <c r="H149" s="45">
        <f t="shared" ref="H149:H164" si="74">D149+E149-F149-G149</f>
        <v>27.05507639162483</v>
      </c>
      <c r="I149" s="30">
        <f t="shared" ref="I149:I164" si="75">H149</f>
        <v>27.05507639162483</v>
      </c>
      <c r="J149" s="29"/>
      <c r="K149" s="30"/>
      <c r="L149" s="29"/>
      <c r="M149" s="30">
        <f t="shared" ref="M149:M164" si="76">I149+J149-K149-L149</f>
        <v>27.05507639162483</v>
      </c>
      <c r="N149" s="30">
        <f t="shared" ref="N149:N164" si="77">M149</f>
        <v>27.05507639162483</v>
      </c>
      <c r="O149" s="29"/>
      <c r="P149" s="30"/>
      <c r="Q149" s="29"/>
      <c r="R149" s="30">
        <f t="shared" ref="R149:R164" si="78">N149+O149-P149-Q149</f>
        <v>27.05507639162483</v>
      </c>
      <c r="S149" s="30">
        <f t="shared" ref="S149:S164" si="79">R149</f>
        <v>27.05507639162483</v>
      </c>
      <c r="T149" s="29"/>
      <c r="U149" s="30"/>
      <c r="V149" s="29"/>
      <c r="W149" s="30">
        <f t="shared" ref="W149:W164" si="80">S149+T149-U149-V149</f>
        <v>27.05507639162483</v>
      </c>
    </row>
    <row r="150" spans="2:23" x14ac:dyDescent="0.3">
      <c r="B150" s="41">
        <f t="shared" ref="B150:B164" si="81">B149+1</f>
        <v>3</v>
      </c>
      <c r="C150" s="42" t="s">
        <v>2</v>
      </c>
      <c r="D150" s="43">
        <f t="shared" si="73"/>
        <v>0</v>
      </c>
      <c r="E150" s="43">
        <f t="shared" si="73"/>
        <v>0</v>
      </c>
      <c r="F150" s="43">
        <f t="shared" si="73"/>
        <v>0</v>
      </c>
      <c r="G150" s="43">
        <f t="shared" si="73"/>
        <v>0</v>
      </c>
      <c r="H150" s="45">
        <f t="shared" si="74"/>
        <v>0</v>
      </c>
      <c r="I150" s="30">
        <f t="shared" si="75"/>
        <v>0</v>
      </c>
      <c r="J150" s="29"/>
      <c r="K150" s="30"/>
      <c r="L150" s="29"/>
      <c r="M150" s="30">
        <f t="shared" si="76"/>
        <v>0</v>
      </c>
      <c r="N150" s="30">
        <f t="shared" si="77"/>
        <v>0</v>
      </c>
      <c r="O150" s="29"/>
      <c r="P150" s="30"/>
      <c r="Q150" s="29"/>
      <c r="R150" s="30">
        <f t="shared" si="78"/>
        <v>0</v>
      </c>
      <c r="S150" s="30">
        <f t="shared" si="79"/>
        <v>0</v>
      </c>
      <c r="T150" s="29"/>
      <c r="U150" s="30"/>
      <c r="V150" s="29"/>
      <c r="W150" s="30">
        <f t="shared" si="80"/>
        <v>0</v>
      </c>
    </row>
    <row r="151" spans="2:23" x14ac:dyDescent="0.3">
      <c r="B151" s="41">
        <f t="shared" si="81"/>
        <v>4</v>
      </c>
      <c r="C151" s="42" t="s">
        <v>3</v>
      </c>
      <c r="D151" s="43">
        <f t="shared" si="73"/>
        <v>25.65708267130556</v>
      </c>
      <c r="E151" s="43">
        <f t="shared" si="73"/>
        <v>-1.309034320311891</v>
      </c>
      <c r="F151" s="43">
        <f t="shared" si="73"/>
        <v>0</v>
      </c>
      <c r="G151" s="43">
        <f t="shared" si="73"/>
        <v>0</v>
      </c>
      <c r="H151" s="45">
        <f t="shared" si="74"/>
        <v>24.348048350993668</v>
      </c>
      <c r="I151" s="30">
        <f t="shared" si="75"/>
        <v>24.348048350993668</v>
      </c>
      <c r="J151" s="29"/>
      <c r="K151" s="30"/>
      <c r="L151" s="29"/>
      <c r="M151" s="30">
        <f t="shared" si="76"/>
        <v>24.348048350993668</v>
      </c>
      <c r="N151" s="30">
        <f t="shared" si="77"/>
        <v>24.348048350993668</v>
      </c>
      <c r="O151" s="29"/>
      <c r="P151" s="30"/>
      <c r="Q151" s="29"/>
      <c r="R151" s="30">
        <f t="shared" si="78"/>
        <v>24.348048350993668</v>
      </c>
      <c r="S151" s="30">
        <f t="shared" si="79"/>
        <v>24.348048350993668</v>
      </c>
      <c r="T151" s="29"/>
      <c r="U151" s="30"/>
      <c r="V151" s="29"/>
      <c r="W151" s="30">
        <f t="shared" si="80"/>
        <v>24.348048350993668</v>
      </c>
    </row>
    <row r="152" spans="2:23" x14ac:dyDescent="0.3">
      <c r="B152" s="41">
        <f t="shared" si="81"/>
        <v>5</v>
      </c>
      <c r="C152" s="42" t="s">
        <v>4</v>
      </c>
      <c r="D152" s="43">
        <f t="shared" si="73"/>
        <v>57.950919906973695</v>
      </c>
      <c r="E152" s="43">
        <f t="shared" si="73"/>
        <v>-3.752040920219375</v>
      </c>
      <c r="F152" s="43">
        <f t="shared" si="73"/>
        <v>0</v>
      </c>
      <c r="G152" s="43">
        <f t="shared" si="73"/>
        <v>0</v>
      </c>
      <c r="H152" s="45">
        <f t="shared" si="74"/>
        <v>54.198878986754323</v>
      </c>
      <c r="I152" s="30">
        <f t="shared" si="75"/>
        <v>54.198878986754323</v>
      </c>
      <c r="J152" s="29"/>
      <c r="K152" s="30"/>
      <c r="L152" s="29"/>
      <c r="M152" s="30">
        <f t="shared" si="76"/>
        <v>54.198878986754323</v>
      </c>
      <c r="N152" s="30">
        <f t="shared" si="77"/>
        <v>54.198878986754323</v>
      </c>
      <c r="O152" s="29"/>
      <c r="P152" s="30"/>
      <c r="Q152" s="29"/>
      <c r="R152" s="30">
        <f t="shared" si="78"/>
        <v>54.198878986754323</v>
      </c>
      <c r="S152" s="30">
        <f t="shared" si="79"/>
        <v>54.198878986754323</v>
      </c>
      <c r="T152" s="29"/>
      <c r="U152" s="30"/>
      <c r="V152" s="29"/>
      <c r="W152" s="30">
        <f t="shared" si="80"/>
        <v>54.198878986754323</v>
      </c>
    </row>
    <row r="153" spans="2:23" x14ac:dyDescent="0.3">
      <c r="B153" s="41">
        <f t="shared" si="81"/>
        <v>6</v>
      </c>
      <c r="C153" s="42" t="s">
        <v>5</v>
      </c>
      <c r="D153" s="43">
        <f t="shared" si="73"/>
        <v>309.31679068914241</v>
      </c>
      <c r="E153" s="43">
        <f t="shared" si="73"/>
        <v>-12.354380282294064</v>
      </c>
      <c r="F153" s="43">
        <f t="shared" si="73"/>
        <v>0</v>
      </c>
      <c r="G153" s="43">
        <f t="shared" si="73"/>
        <v>0</v>
      </c>
      <c r="H153" s="45">
        <f t="shared" si="74"/>
        <v>296.96241040684833</v>
      </c>
      <c r="I153" s="30">
        <f t="shared" si="75"/>
        <v>296.96241040684833</v>
      </c>
      <c r="J153" s="29"/>
      <c r="K153" s="30"/>
      <c r="L153" s="29"/>
      <c r="M153" s="30">
        <f t="shared" si="76"/>
        <v>296.96241040684833</v>
      </c>
      <c r="N153" s="30">
        <f t="shared" si="77"/>
        <v>296.96241040684833</v>
      </c>
      <c r="O153" s="29"/>
      <c r="P153" s="30"/>
      <c r="Q153" s="29"/>
      <c r="R153" s="30">
        <f t="shared" si="78"/>
        <v>296.96241040684833</v>
      </c>
      <c r="S153" s="30">
        <f t="shared" si="79"/>
        <v>296.96241040684833</v>
      </c>
      <c r="T153" s="29"/>
      <c r="U153" s="30"/>
      <c r="V153" s="29"/>
      <c r="W153" s="30">
        <f t="shared" si="80"/>
        <v>296.96241040684833</v>
      </c>
    </row>
    <row r="154" spans="2:23" x14ac:dyDescent="0.3">
      <c r="B154" s="41">
        <f t="shared" si="81"/>
        <v>7</v>
      </c>
      <c r="C154" s="42" t="s">
        <v>6</v>
      </c>
      <c r="D154" s="43">
        <f t="shared" si="73"/>
        <v>0.27951051740153066</v>
      </c>
      <c r="E154" s="43">
        <f t="shared" si="73"/>
        <v>-2.0690633947967937E-2</v>
      </c>
      <c r="F154" s="43">
        <f t="shared" si="73"/>
        <v>0</v>
      </c>
      <c r="G154" s="43">
        <f t="shared" si="73"/>
        <v>0</v>
      </c>
      <c r="H154" s="45">
        <f t="shared" si="74"/>
        <v>0.25881988345356272</v>
      </c>
      <c r="I154" s="30">
        <f t="shared" si="75"/>
        <v>0.25881988345356272</v>
      </c>
      <c r="J154" s="29"/>
      <c r="K154" s="30"/>
      <c r="L154" s="29"/>
      <c r="M154" s="30">
        <f t="shared" si="76"/>
        <v>0.25881988345356272</v>
      </c>
      <c r="N154" s="30">
        <f t="shared" si="77"/>
        <v>0.25881988345356272</v>
      </c>
      <c r="O154" s="29"/>
      <c r="P154" s="30"/>
      <c r="Q154" s="29"/>
      <c r="R154" s="30">
        <f t="shared" si="78"/>
        <v>0.25881988345356272</v>
      </c>
      <c r="S154" s="30">
        <f t="shared" si="79"/>
        <v>0.25881988345356272</v>
      </c>
      <c r="T154" s="29"/>
      <c r="U154" s="30"/>
      <c r="V154" s="29"/>
      <c r="W154" s="30">
        <f t="shared" si="80"/>
        <v>0.25881988345356272</v>
      </c>
    </row>
    <row r="155" spans="2:23" x14ac:dyDescent="0.3">
      <c r="B155" s="41">
        <f t="shared" si="81"/>
        <v>8</v>
      </c>
      <c r="C155" s="42" t="s">
        <v>7</v>
      </c>
      <c r="D155" s="43">
        <f t="shared" si="73"/>
        <v>0.11184073502084199</v>
      </c>
      <c r="E155" s="43">
        <f t="shared" si="73"/>
        <v>-8.9908508055731688E-3</v>
      </c>
      <c r="F155" s="43">
        <f t="shared" si="73"/>
        <v>0</v>
      </c>
      <c r="G155" s="43">
        <f t="shared" si="73"/>
        <v>0</v>
      </c>
      <c r="H155" s="45">
        <f t="shared" si="74"/>
        <v>0.10284988421526882</v>
      </c>
      <c r="I155" s="30">
        <f t="shared" si="75"/>
        <v>0.10284988421526882</v>
      </c>
      <c r="J155" s="29"/>
      <c r="K155" s="30"/>
      <c r="L155" s="29"/>
      <c r="M155" s="30">
        <f t="shared" si="76"/>
        <v>0.10284988421526882</v>
      </c>
      <c r="N155" s="30">
        <f t="shared" si="77"/>
        <v>0.10284988421526882</v>
      </c>
      <c r="O155" s="29"/>
      <c r="P155" s="30"/>
      <c r="Q155" s="29"/>
      <c r="R155" s="30">
        <f t="shared" si="78"/>
        <v>0.10284988421526882</v>
      </c>
      <c r="S155" s="30">
        <f t="shared" si="79"/>
        <v>0.10284988421526882</v>
      </c>
      <c r="T155" s="29"/>
      <c r="U155" s="30"/>
      <c r="V155" s="29"/>
      <c r="W155" s="30">
        <f t="shared" si="80"/>
        <v>0.10284988421526882</v>
      </c>
    </row>
    <row r="156" spans="2:23" x14ac:dyDescent="0.3">
      <c r="B156" s="41">
        <f t="shared" si="81"/>
        <v>9</v>
      </c>
      <c r="C156" s="42" t="s">
        <v>8</v>
      </c>
      <c r="D156" s="43">
        <f t="shared" si="73"/>
        <v>3.8813167918479081</v>
      </c>
      <c r="E156" s="43">
        <f t="shared" si="73"/>
        <v>-6.8603972347775363E-2</v>
      </c>
      <c r="F156" s="43">
        <f t="shared" si="73"/>
        <v>0</v>
      </c>
      <c r="G156" s="43">
        <f t="shared" si="73"/>
        <v>0</v>
      </c>
      <c r="H156" s="45">
        <f t="shared" si="74"/>
        <v>3.812712819500133</v>
      </c>
      <c r="I156" s="30">
        <f t="shared" si="75"/>
        <v>3.812712819500133</v>
      </c>
      <c r="J156" s="29"/>
      <c r="K156" s="30"/>
      <c r="L156" s="29"/>
      <c r="M156" s="30">
        <f t="shared" si="76"/>
        <v>3.812712819500133</v>
      </c>
      <c r="N156" s="30">
        <f t="shared" si="77"/>
        <v>3.812712819500133</v>
      </c>
      <c r="O156" s="29"/>
      <c r="P156" s="30"/>
      <c r="Q156" s="29"/>
      <c r="R156" s="30">
        <f t="shared" si="78"/>
        <v>3.812712819500133</v>
      </c>
      <c r="S156" s="30">
        <f t="shared" si="79"/>
        <v>3.812712819500133</v>
      </c>
      <c r="T156" s="29"/>
      <c r="U156" s="30"/>
      <c r="V156" s="29"/>
      <c r="W156" s="30">
        <f t="shared" si="80"/>
        <v>3.812712819500133</v>
      </c>
    </row>
    <row r="157" spans="2:23" x14ac:dyDescent="0.3">
      <c r="B157" s="41">
        <f t="shared" si="81"/>
        <v>10</v>
      </c>
      <c r="C157" s="42" t="s">
        <v>9</v>
      </c>
      <c r="D157" s="43">
        <f t="shared" si="73"/>
        <v>0.35112608343023366</v>
      </c>
      <c r="E157" s="43">
        <f t="shared" si="73"/>
        <v>-2.2130790930160897E-2</v>
      </c>
      <c r="F157" s="43">
        <f t="shared" si="73"/>
        <v>0</v>
      </c>
      <c r="G157" s="43">
        <f t="shared" si="73"/>
        <v>0</v>
      </c>
      <c r="H157" s="45">
        <f t="shared" si="74"/>
        <v>0.32899529250007276</v>
      </c>
      <c r="I157" s="30">
        <f t="shared" si="75"/>
        <v>0.32899529250007276</v>
      </c>
      <c r="J157" s="29"/>
      <c r="K157" s="30"/>
      <c r="L157" s="29"/>
      <c r="M157" s="30">
        <f t="shared" si="76"/>
        <v>0.32899529250007276</v>
      </c>
      <c r="N157" s="30">
        <f t="shared" si="77"/>
        <v>0.32899529250007276</v>
      </c>
      <c r="O157" s="29"/>
      <c r="P157" s="30"/>
      <c r="Q157" s="29"/>
      <c r="R157" s="30">
        <f t="shared" si="78"/>
        <v>0.32899529250007276</v>
      </c>
      <c r="S157" s="30">
        <f t="shared" si="79"/>
        <v>0.32899529250007276</v>
      </c>
      <c r="T157" s="29"/>
      <c r="U157" s="30"/>
      <c r="V157" s="29"/>
      <c r="W157" s="30">
        <f t="shared" si="80"/>
        <v>0.32899529250007276</v>
      </c>
    </row>
    <row r="158" spans="2:23" x14ac:dyDescent="0.3">
      <c r="B158" s="41">
        <f t="shared" si="81"/>
        <v>11</v>
      </c>
      <c r="C158" s="42" t="s">
        <v>10</v>
      </c>
      <c r="D158" s="43">
        <f t="shared" si="73"/>
        <v>0.55294241443544689</v>
      </c>
      <c r="E158" s="43">
        <f t="shared" si="73"/>
        <v>-3.5068722573639598E-2</v>
      </c>
      <c r="F158" s="43">
        <f t="shared" si="73"/>
        <v>0</v>
      </c>
      <c r="G158" s="43">
        <f t="shared" si="73"/>
        <v>0</v>
      </c>
      <c r="H158" s="45">
        <f t="shared" si="74"/>
        <v>0.51787369186180732</v>
      </c>
      <c r="I158" s="30">
        <f t="shared" si="75"/>
        <v>0.51787369186180732</v>
      </c>
      <c r="J158" s="29"/>
      <c r="K158" s="30"/>
      <c r="L158" s="29"/>
      <c r="M158" s="30">
        <f t="shared" si="76"/>
        <v>0.51787369186180732</v>
      </c>
      <c r="N158" s="30">
        <f t="shared" si="77"/>
        <v>0.51787369186180732</v>
      </c>
      <c r="O158" s="29"/>
      <c r="P158" s="30"/>
      <c r="Q158" s="29"/>
      <c r="R158" s="30">
        <f t="shared" si="78"/>
        <v>0.51787369186180732</v>
      </c>
      <c r="S158" s="30">
        <f t="shared" si="79"/>
        <v>0.51787369186180732</v>
      </c>
      <c r="T158" s="29"/>
      <c r="U158" s="30"/>
      <c r="V158" s="29"/>
      <c r="W158" s="30">
        <f t="shared" si="80"/>
        <v>0.51787369186180732</v>
      </c>
    </row>
    <row r="159" spans="2:23" x14ac:dyDescent="0.3">
      <c r="B159" s="41">
        <f t="shared" si="81"/>
        <v>12</v>
      </c>
      <c r="C159" s="42" t="s">
        <v>11</v>
      </c>
      <c r="D159" s="43">
        <f t="shared" si="73"/>
        <v>1.0791924075746975</v>
      </c>
      <c r="E159" s="43">
        <f t="shared" si="73"/>
        <v>-7.2776802846760358E-2</v>
      </c>
      <c r="F159" s="43">
        <f t="shared" si="73"/>
        <v>0</v>
      </c>
      <c r="G159" s="43">
        <f t="shared" si="73"/>
        <v>0</v>
      </c>
      <c r="H159" s="45">
        <f t="shared" si="74"/>
        <v>1.0064156047279371</v>
      </c>
      <c r="I159" s="30">
        <f t="shared" si="75"/>
        <v>1.0064156047279371</v>
      </c>
      <c r="J159" s="29"/>
      <c r="K159" s="30"/>
      <c r="L159" s="29"/>
      <c r="M159" s="30">
        <f t="shared" si="76"/>
        <v>1.0064156047279371</v>
      </c>
      <c r="N159" s="30">
        <f t="shared" si="77"/>
        <v>1.0064156047279371</v>
      </c>
      <c r="O159" s="29"/>
      <c r="P159" s="30"/>
      <c r="Q159" s="29"/>
      <c r="R159" s="30">
        <f t="shared" si="78"/>
        <v>1.0064156047279371</v>
      </c>
      <c r="S159" s="30">
        <f t="shared" si="79"/>
        <v>1.0064156047279371</v>
      </c>
      <c r="T159" s="29"/>
      <c r="U159" s="30"/>
      <c r="V159" s="29"/>
      <c r="W159" s="30">
        <f t="shared" si="80"/>
        <v>1.0064156047279371</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2.8258832365434694E-2</v>
      </c>
      <c r="E161" s="43">
        <f t="shared" si="73"/>
        <v>-3.1646770923935458E-3</v>
      </c>
      <c r="F161" s="43">
        <f t="shared" si="73"/>
        <v>0</v>
      </c>
      <c r="G161" s="43">
        <f t="shared" si="73"/>
        <v>0</v>
      </c>
      <c r="H161" s="45">
        <f t="shared" si="74"/>
        <v>2.5094155273041149E-2</v>
      </c>
      <c r="I161" s="30">
        <f t="shared" si="75"/>
        <v>2.5094155273041149E-2</v>
      </c>
      <c r="J161" s="29"/>
      <c r="K161" s="30"/>
      <c r="L161" s="29"/>
      <c r="M161" s="30">
        <f t="shared" si="76"/>
        <v>2.5094155273041149E-2</v>
      </c>
      <c r="N161" s="30">
        <f t="shared" si="77"/>
        <v>2.5094155273041149E-2</v>
      </c>
      <c r="O161" s="29"/>
      <c r="P161" s="30"/>
      <c r="Q161" s="29"/>
      <c r="R161" s="30">
        <f t="shared" si="78"/>
        <v>2.5094155273041149E-2</v>
      </c>
      <c r="S161" s="30">
        <f t="shared" si="79"/>
        <v>2.5094155273041149E-2</v>
      </c>
      <c r="T161" s="29"/>
      <c r="U161" s="30"/>
      <c r="V161" s="29"/>
      <c r="W161" s="30">
        <f t="shared" si="80"/>
        <v>2.5094155273041149E-2</v>
      </c>
    </row>
    <row r="162" spans="2:23" x14ac:dyDescent="0.3">
      <c r="B162" s="41">
        <f t="shared" si="81"/>
        <v>15</v>
      </c>
      <c r="C162" s="28" t="s">
        <v>14</v>
      </c>
      <c r="D162" s="43">
        <f t="shared" si="73"/>
        <v>-2.0921479999999992E-2</v>
      </c>
      <c r="E162" s="43">
        <f t="shared" si="73"/>
        <v>0</v>
      </c>
      <c r="F162" s="43">
        <f t="shared" si="73"/>
        <v>0</v>
      </c>
      <c r="G162" s="43">
        <f t="shared" si="73"/>
        <v>0</v>
      </c>
      <c r="H162" s="45">
        <f t="shared" si="74"/>
        <v>-2.0921479999999992E-2</v>
      </c>
      <c r="I162" s="30">
        <f t="shared" si="75"/>
        <v>-2.0921479999999992E-2</v>
      </c>
      <c r="J162" s="29"/>
      <c r="K162" s="30"/>
      <c r="L162" s="29"/>
      <c r="M162" s="30">
        <f t="shared" si="76"/>
        <v>-2.0921479999999992E-2</v>
      </c>
      <c r="N162" s="30">
        <f t="shared" si="77"/>
        <v>-2.0921479999999992E-2</v>
      </c>
      <c r="O162" s="29"/>
      <c r="P162" s="30"/>
      <c r="Q162" s="29"/>
      <c r="R162" s="30">
        <f t="shared" si="78"/>
        <v>-2.0921479999999992E-2</v>
      </c>
      <c r="S162" s="30">
        <f t="shared" si="79"/>
        <v>-2.0921479999999992E-2</v>
      </c>
      <c r="T162" s="29"/>
      <c r="U162" s="30"/>
      <c r="V162" s="29"/>
      <c r="W162" s="30">
        <f t="shared" si="80"/>
        <v>-2.0921479999999992E-2</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433.81716666739123</v>
      </c>
      <c r="E165" s="36">
        <f>SUM(E148:E163)</f>
        <v>-18.968871979638262</v>
      </c>
      <c r="F165" s="36">
        <f>SUM(F148:F163)</f>
        <v>0</v>
      </c>
      <c r="G165" s="36">
        <f>SUM(G148:G163)</f>
        <v>0</v>
      </c>
      <c r="H165" s="36">
        <f>SUM(H148:H163)</f>
        <v>414.84829468775291</v>
      </c>
      <c r="I165" s="36">
        <f t="shared" ref="I165:W165" si="83">SUM(I148:I164)</f>
        <v>414.84829468775291</v>
      </c>
      <c r="J165" s="36">
        <f t="shared" si="83"/>
        <v>0</v>
      </c>
      <c r="K165" s="36">
        <f t="shared" si="83"/>
        <v>0</v>
      </c>
      <c r="L165" s="36">
        <f t="shared" si="83"/>
        <v>0</v>
      </c>
      <c r="M165" s="36">
        <f t="shared" si="83"/>
        <v>414.84829468775291</v>
      </c>
      <c r="N165" s="36">
        <f t="shared" si="83"/>
        <v>414.84829468775291</v>
      </c>
      <c r="O165" s="36">
        <f t="shared" si="83"/>
        <v>0</v>
      </c>
      <c r="P165" s="36">
        <f t="shared" si="83"/>
        <v>0</v>
      </c>
      <c r="Q165" s="36">
        <f t="shared" si="83"/>
        <v>0</v>
      </c>
      <c r="R165" s="36">
        <f t="shared" si="83"/>
        <v>414.84829468775291</v>
      </c>
      <c r="S165" s="36">
        <f t="shared" si="83"/>
        <v>414.84829468775291</v>
      </c>
      <c r="T165" s="36">
        <f t="shared" si="83"/>
        <v>0</v>
      </c>
      <c r="U165" s="36">
        <f t="shared" si="83"/>
        <v>0</v>
      </c>
      <c r="V165" s="36">
        <f t="shared" si="83"/>
        <v>0</v>
      </c>
      <c r="W165" s="36">
        <f t="shared" si="83"/>
        <v>414.84829468775291</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AG166"/>
  <sheetViews>
    <sheetView showGridLines="0" view="pageBreakPreview" topLeftCell="A57" zoomScale="56" zoomScaleNormal="68" zoomScaleSheetLayoutView="70" workbookViewId="0">
      <selection activeCell="D68" sqref="D68"/>
    </sheetView>
  </sheetViews>
  <sheetFormatPr defaultColWidth="9.453125" defaultRowHeight="14" x14ac:dyDescent="0.3"/>
  <cols>
    <col min="1" max="1" width="7.90625" style="3" customWidth="1"/>
    <col min="2" max="2" width="6.453125" style="3" customWidth="1"/>
    <col min="3" max="3" width="49.08984375" style="3" bestFit="1" customWidth="1"/>
    <col min="4" max="7" width="18.453125" style="3" customWidth="1"/>
    <col min="8" max="8" width="24.54296875" style="3" bestFit="1" customWidth="1"/>
    <col min="9" max="12" width="18.453125" style="3" customWidth="1"/>
    <col min="13" max="13" width="23.453125" style="3" bestFit="1" customWidth="1"/>
    <col min="14" max="17" width="18.453125" style="3" customWidth="1"/>
    <col min="18" max="18" width="23.453125" style="3" bestFit="1" customWidth="1"/>
    <col min="19" max="22" width="18.54296875" style="3" customWidth="1"/>
    <col min="23" max="23" width="14.54296875" style="3" customWidth="1"/>
    <col min="24" max="33" width="16" style="3" customWidth="1"/>
    <col min="34" max="16384" width="9.453125" style="3"/>
  </cols>
  <sheetData>
    <row r="1" spans="1:23" x14ac:dyDescent="0.3">
      <c r="B1" s="4"/>
    </row>
    <row r="2" spans="1:23" x14ac:dyDescent="0.3">
      <c r="B2" s="4"/>
    </row>
    <row r="3" spans="1:23" x14ac:dyDescent="0.3">
      <c r="B3" s="4"/>
    </row>
    <row r="4" spans="1:23" x14ac:dyDescent="0.3">
      <c r="B4" s="5"/>
      <c r="I4" s="6"/>
      <c r="J4" s="6"/>
      <c r="K4" s="7" t="s">
        <v>104</v>
      </c>
      <c r="L4" s="7"/>
      <c r="M4" s="6"/>
      <c r="N4" s="6"/>
      <c r="O4" s="6"/>
      <c r="P4" s="6"/>
      <c r="Q4" s="6"/>
      <c r="R4" s="6"/>
    </row>
    <row r="5" spans="1:23" x14ac:dyDescent="0.3">
      <c r="B5" s="5"/>
      <c r="I5" s="8"/>
      <c r="J5" s="8"/>
      <c r="K5" s="7" t="s">
        <v>112</v>
      </c>
      <c r="L5" s="7"/>
      <c r="M5" s="8"/>
      <c r="N5" s="8"/>
      <c r="O5" s="8"/>
      <c r="P5" s="8"/>
      <c r="Q5" s="8"/>
      <c r="R5" s="8"/>
    </row>
    <row r="6" spans="1:23" x14ac:dyDescent="0.3">
      <c r="B6" s="6"/>
      <c r="I6" s="9"/>
      <c r="J6" s="10"/>
      <c r="K6" s="11" t="s">
        <v>19</v>
      </c>
      <c r="L6" s="12"/>
      <c r="M6" s="10"/>
      <c r="N6" s="5"/>
      <c r="O6" s="6"/>
      <c r="P6" s="6"/>
      <c r="Q6" s="6"/>
      <c r="R6" s="6"/>
    </row>
    <row r="7" spans="1:23" x14ac:dyDescent="0.3">
      <c r="C7" s="5"/>
      <c r="D7" s="5"/>
      <c r="E7" s="5"/>
      <c r="F7" s="5"/>
      <c r="G7" s="5"/>
      <c r="H7" s="5"/>
      <c r="J7" s="13"/>
      <c r="M7" s="13"/>
      <c r="N7" s="13"/>
    </row>
    <row r="8" spans="1:23" x14ac:dyDescent="0.3">
      <c r="A8" s="3" t="s">
        <v>20</v>
      </c>
      <c r="B8" s="14" t="s">
        <v>21</v>
      </c>
      <c r="C8" s="14"/>
      <c r="D8" s="14"/>
      <c r="E8" s="14"/>
      <c r="F8" s="14"/>
      <c r="G8" s="14"/>
      <c r="H8" s="14"/>
      <c r="I8" s="15"/>
      <c r="J8" s="16"/>
      <c r="K8" s="15"/>
      <c r="L8" s="15"/>
      <c r="M8" s="16"/>
      <c r="N8" s="16"/>
      <c r="O8" s="15"/>
      <c r="P8" s="15"/>
      <c r="Q8" s="15"/>
      <c r="R8" s="17"/>
    </row>
    <row r="9" spans="1:23" x14ac:dyDescent="0.3">
      <c r="B9" s="18"/>
      <c r="C9" s="19"/>
      <c r="D9" s="19"/>
      <c r="E9" s="19"/>
      <c r="F9" s="19"/>
      <c r="G9" s="19"/>
      <c r="H9" s="19"/>
      <c r="I9" s="15"/>
      <c r="J9" s="16"/>
      <c r="K9" s="15"/>
      <c r="L9" s="15"/>
      <c r="M9" s="20" t="s">
        <v>22</v>
      </c>
      <c r="N9" s="16"/>
      <c r="O9" s="15"/>
      <c r="P9" s="15"/>
      <c r="Q9" s="15"/>
    </row>
    <row r="10" spans="1:23" ht="15.75" customHeight="1" x14ac:dyDescent="0.3">
      <c r="B10" s="148" t="s">
        <v>23</v>
      </c>
      <c r="C10" s="148" t="s">
        <v>18</v>
      </c>
      <c r="D10" s="144" t="s">
        <v>24</v>
      </c>
      <c r="E10" s="144"/>
      <c r="F10" s="144"/>
      <c r="G10" s="144"/>
      <c r="H10" s="144"/>
      <c r="I10" s="144" t="s">
        <v>25</v>
      </c>
      <c r="J10" s="144"/>
      <c r="K10" s="144"/>
      <c r="L10" s="144"/>
      <c r="M10" s="144"/>
      <c r="N10" s="140" t="s">
        <v>26</v>
      </c>
      <c r="O10" s="140"/>
      <c r="P10" s="140"/>
      <c r="Q10" s="140"/>
      <c r="R10" s="140"/>
      <c r="S10" s="140" t="s">
        <v>27</v>
      </c>
      <c r="T10" s="140"/>
      <c r="U10" s="140"/>
      <c r="V10" s="140"/>
      <c r="W10" s="140"/>
    </row>
    <row r="11" spans="1:23" ht="15.75" customHeight="1" x14ac:dyDescent="0.3">
      <c r="B11" s="148"/>
      <c r="C11" s="148"/>
      <c r="D11" s="146" t="s">
        <v>28</v>
      </c>
      <c r="E11" s="147"/>
      <c r="F11" s="147"/>
      <c r="G11" s="147"/>
      <c r="H11" s="147"/>
      <c r="I11" s="146" t="s">
        <v>28</v>
      </c>
      <c r="J11" s="147"/>
      <c r="K11" s="147"/>
      <c r="L11" s="147"/>
      <c r="M11" s="147"/>
      <c r="N11" s="146" t="s">
        <v>29</v>
      </c>
      <c r="O11" s="147"/>
      <c r="P11" s="147"/>
      <c r="Q11" s="147"/>
      <c r="R11" s="147"/>
      <c r="S11" s="144" t="s">
        <v>30</v>
      </c>
      <c r="T11" s="145"/>
      <c r="U11" s="145"/>
      <c r="V11" s="145"/>
      <c r="W11" s="145"/>
    </row>
    <row r="12" spans="1:23" s="21" customFormat="1" ht="42" x14ac:dyDescent="0.3">
      <c r="B12" s="148"/>
      <c r="C12" s="148"/>
      <c r="D12" s="22" t="s">
        <v>31</v>
      </c>
      <c r="E12" s="22" t="s">
        <v>32</v>
      </c>
      <c r="F12" s="22" t="s">
        <v>33</v>
      </c>
      <c r="G12" s="22" t="s">
        <v>34</v>
      </c>
      <c r="H12" s="22" t="s">
        <v>35</v>
      </c>
      <c r="I12" s="22" t="s">
        <v>31</v>
      </c>
      <c r="J12" s="22" t="s">
        <v>32</v>
      </c>
      <c r="K12" s="22" t="s">
        <v>33</v>
      </c>
      <c r="L12" s="22" t="s">
        <v>34</v>
      </c>
      <c r="M12" s="22" t="s">
        <v>35</v>
      </c>
      <c r="N12" s="23" t="s">
        <v>31</v>
      </c>
      <c r="O12" s="23" t="s">
        <v>32</v>
      </c>
      <c r="P12" s="23" t="s">
        <v>33</v>
      </c>
      <c r="Q12" s="22" t="s">
        <v>34</v>
      </c>
      <c r="R12" s="23" t="s">
        <v>35</v>
      </c>
      <c r="S12" s="23" t="s">
        <v>31</v>
      </c>
      <c r="T12" s="23" t="s">
        <v>32</v>
      </c>
      <c r="U12" s="23" t="s">
        <v>33</v>
      </c>
      <c r="V12" s="22" t="s">
        <v>34</v>
      </c>
      <c r="W12" s="23" t="s">
        <v>35</v>
      </c>
    </row>
    <row r="13" spans="1:23" s="24" customFormat="1" ht="28" x14ac:dyDescent="0.35">
      <c r="B13" s="25"/>
      <c r="C13" s="25"/>
      <c r="D13" s="25" t="s">
        <v>36</v>
      </c>
      <c r="E13" s="25" t="s">
        <v>37</v>
      </c>
      <c r="F13" s="25" t="s">
        <v>38</v>
      </c>
      <c r="G13" s="25" t="s">
        <v>39</v>
      </c>
      <c r="H13" s="25" t="s">
        <v>40</v>
      </c>
      <c r="I13" s="25" t="s">
        <v>41</v>
      </c>
      <c r="J13" s="25" t="s">
        <v>42</v>
      </c>
      <c r="K13" s="25" t="s">
        <v>43</v>
      </c>
      <c r="L13" s="25" t="s">
        <v>44</v>
      </c>
      <c r="M13" s="25" t="s">
        <v>45</v>
      </c>
      <c r="N13" s="25" t="s">
        <v>61</v>
      </c>
      <c r="O13" s="25" t="s">
        <v>62</v>
      </c>
      <c r="P13" s="25" t="s">
        <v>63</v>
      </c>
      <c r="Q13" s="25" t="s">
        <v>64</v>
      </c>
      <c r="R13" s="25" t="s">
        <v>65</v>
      </c>
      <c r="S13" s="25" t="s">
        <v>66</v>
      </c>
      <c r="T13" s="25" t="s">
        <v>67</v>
      </c>
      <c r="U13" s="25" t="s">
        <v>68</v>
      </c>
      <c r="V13" s="25" t="s">
        <v>69</v>
      </c>
      <c r="W13" s="25" t="s">
        <v>70</v>
      </c>
    </row>
    <row r="14" spans="1:23" s="26" customFormat="1" x14ac:dyDescent="0.3">
      <c r="B14" s="27">
        <v>1</v>
      </c>
      <c r="C14" s="28" t="s">
        <v>0</v>
      </c>
      <c r="D14" s="134">
        <v>0.20797666531691242</v>
      </c>
      <c r="E14" s="29">
        <v>0.40719939999999999</v>
      </c>
      <c r="F14" s="29">
        <v>0</v>
      </c>
      <c r="G14" s="29"/>
      <c r="H14" s="29">
        <f>D14+E14-F14-G14</f>
        <v>0.61517606531691238</v>
      </c>
      <c r="I14" s="30">
        <f>H14</f>
        <v>0.61517606531691238</v>
      </c>
      <c r="J14" s="29">
        <v>0</v>
      </c>
      <c r="K14" s="29">
        <v>0</v>
      </c>
      <c r="L14" s="29"/>
      <c r="M14" s="30">
        <f>I14+J14-K14-L14</f>
        <v>0.61517606531691238</v>
      </c>
      <c r="N14" s="29">
        <f>M14</f>
        <v>0.61517606531691238</v>
      </c>
      <c r="O14" s="29">
        <v>0</v>
      </c>
      <c r="P14" s="29">
        <v>0</v>
      </c>
      <c r="Q14" s="29"/>
      <c r="R14" s="29">
        <f>N14+O14-P14-Q14</f>
        <v>0.61517606531691238</v>
      </c>
      <c r="S14" s="30">
        <f>R14</f>
        <v>0.61517606531691238</v>
      </c>
      <c r="T14" s="29">
        <v>0</v>
      </c>
      <c r="U14" s="30">
        <v>0</v>
      </c>
      <c r="V14" s="29"/>
      <c r="W14" s="30">
        <f>S14+T14-U14-V14</f>
        <v>0.61517606531691238</v>
      </c>
    </row>
    <row r="15" spans="1:23" s="26" customFormat="1" x14ac:dyDescent="0.3">
      <c r="B15" s="27">
        <f>B14+1</f>
        <v>2</v>
      </c>
      <c r="C15" s="28" t="s">
        <v>1</v>
      </c>
      <c r="D15" s="134">
        <v>0</v>
      </c>
      <c r="E15" s="29">
        <v>0</v>
      </c>
      <c r="F15" s="29">
        <v>1.0287473699999998</v>
      </c>
      <c r="G15" s="29"/>
      <c r="H15" s="29">
        <f t="shared" ref="H15:H30" si="0">D15+E15-F15-G15</f>
        <v>-1.0287473699999998</v>
      </c>
      <c r="I15" s="30">
        <f t="shared" ref="I15:I30" si="1">H15</f>
        <v>-1.0287473699999998</v>
      </c>
      <c r="J15" s="29">
        <v>0</v>
      </c>
      <c r="K15" s="29">
        <v>2.9414015999999998E-2</v>
      </c>
      <c r="L15" s="29"/>
      <c r="M15" s="30">
        <f t="shared" ref="M15:M30" si="2">I15+J15-K15-L15</f>
        <v>-1.0581613859999999</v>
      </c>
      <c r="N15" s="29">
        <f t="shared" ref="N15:N30" si="3">M15</f>
        <v>-1.0581613859999999</v>
      </c>
      <c r="O15" s="29">
        <v>0</v>
      </c>
      <c r="P15" s="29">
        <v>0</v>
      </c>
      <c r="Q15" s="29"/>
      <c r="R15" s="29">
        <f t="shared" ref="R15:R30" si="4">N15+O15-P15-Q15</f>
        <v>-1.0581613859999999</v>
      </c>
      <c r="S15" s="30">
        <f t="shared" ref="S15:S30" si="5">R15</f>
        <v>-1.0581613859999999</v>
      </c>
      <c r="T15" s="29">
        <v>0</v>
      </c>
      <c r="U15" s="30">
        <v>0</v>
      </c>
      <c r="V15" s="29"/>
      <c r="W15" s="30">
        <f t="shared" ref="W15:W30" si="6">S15+T15-U15-V15</f>
        <v>-1.0581613859999999</v>
      </c>
    </row>
    <row r="16" spans="1:23" s="26" customFormat="1" x14ac:dyDescent="0.3">
      <c r="B16" s="27">
        <f t="shared" ref="B16:B30" si="7">B15+1</f>
        <v>3</v>
      </c>
      <c r="C16" s="28" t="s">
        <v>2</v>
      </c>
      <c r="D16" s="134">
        <v>0</v>
      </c>
      <c r="E16" s="29">
        <v>0</v>
      </c>
      <c r="F16" s="31">
        <v>0</v>
      </c>
      <c r="G16" s="31"/>
      <c r="H16" s="29">
        <f t="shared" si="0"/>
        <v>0</v>
      </c>
      <c r="I16" s="30">
        <f t="shared" si="1"/>
        <v>0</v>
      </c>
      <c r="J16" s="29">
        <v>0</v>
      </c>
      <c r="K16" s="31">
        <v>0</v>
      </c>
      <c r="L16" s="31"/>
      <c r="M16" s="30">
        <f t="shared" si="2"/>
        <v>0</v>
      </c>
      <c r="N16" s="29">
        <f t="shared" si="3"/>
        <v>0</v>
      </c>
      <c r="O16" s="29">
        <v>0</v>
      </c>
      <c r="P16" s="31">
        <v>0</v>
      </c>
      <c r="Q16" s="29"/>
      <c r="R16" s="29">
        <f t="shared" si="4"/>
        <v>0</v>
      </c>
      <c r="S16" s="30">
        <f t="shared" si="5"/>
        <v>0</v>
      </c>
      <c r="T16" s="29">
        <v>2.84</v>
      </c>
      <c r="U16" s="30">
        <v>0</v>
      </c>
      <c r="V16" s="29"/>
      <c r="W16" s="30">
        <f t="shared" si="6"/>
        <v>2.84</v>
      </c>
    </row>
    <row r="17" spans="2:23" s="26" customFormat="1" x14ac:dyDescent="0.3">
      <c r="B17" s="27">
        <f t="shared" si="7"/>
        <v>4</v>
      </c>
      <c r="C17" s="28" t="s">
        <v>3</v>
      </c>
      <c r="D17" s="134">
        <v>0</v>
      </c>
      <c r="E17" s="29">
        <v>0</v>
      </c>
      <c r="F17" s="31">
        <v>0</v>
      </c>
      <c r="G17" s="31"/>
      <c r="H17" s="29">
        <f t="shared" si="0"/>
        <v>0</v>
      </c>
      <c r="I17" s="30">
        <f t="shared" si="1"/>
        <v>0</v>
      </c>
      <c r="J17" s="29">
        <v>0</v>
      </c>
      <c r="K17" s="31">
        <v>0</v>
      </c>
      <c r="L17" s="31"/>
      <c r="M17" s="30">
        <f t="shared" si="2"/>
        <v>0</v>
      </c>
      <c r="N17" s="29">
        <f t="shared" si="3"/>
        <v>0</v>
      </c>
      <c r="O17" s="29">
        <v>0</v>
      </c>
      <c r="P17" s="31">
        <v>0</v>
      </c>
      <c r="Q17" s="29"/>
      <c r="R17" s="29">
        <f t="shared" si="4"/>
        <v>0</v>
      </c>
      <c r="S17" s="30">
        <f t="shared" si="5"/>
        <v>0</v>
      </c>
      <c r="T17" s="29">
        <v>0</v>
      </c>
      <c r="U17" s="30">
        <v>0</v>
      </c>
      <c r="V17" s="29"/>
      <c r="W17" s="30">
        <f t="shared" si="6"/>
        <v>0</v>
      </c>
    </row>
    <row r="18" spans="2:23" s="26" customFormat="1" x14ac:dyDescent="0.3">
      <c r="B18" s="27">
        <f t="shared" si="7"/>
        <v>5</v>
      </c>
      <c r="C18" s="28" t="s">
        <v>4</v>
      </c>
      <c r="D18" s="134">
        <v>-1.9874556442947759</v>
      </c>
      <c r="E18" s="29">
        <v>4.2293084319999998</v>
      </c>
      <c r="F18" s="31">
        <v>0</v>
      </c>
      <c r="G18" s="31"/>
      <c r="H18" s="29">
        <f t="shared" si="0"/>
        <v>2.2418527877052239</v>
      </c>
      <c r="I18" s="30">
        <f t="shared" si="1"/>
        <v>2.2418527877052239</v>
      </c>
      <c r="J18" s="29">
        <v>2.3831619000000002E-2</v>
      </c>
      <c r="K18" s="31">
        <v>0.9522529460000001</v>
      </c>
      <c r="L18" s="31"/>
      <c r="M18" s="30">
        <f t="shared" si="2"/>
        <v>1.3134314607052238</v>
      </c>
      <c r="N18" s="29">
        <f t="shared" si="3"/>
        <v>1.3134314607052238</v>
      </c>
      <c r="O18" s="29">
        <v>1.27</v>
      </c>
      <c r="P18" s="31">
        <v>0</v>
      </c>
      <c r="Q18" s="29"/>
      <c r="R18" s="29">
        <f t="shared" si="4"/>
        <v>2.5834314607052238</v>
      </c>
      <c r="S18" s="30">
        <f t="shared" si="5"/>
        <v>2.5834314607052238</v>
      </c>
      <c r="T18" s="29">
        <v>0</v>
      </c>
      <c r="U18" s="30">
        <v>0</v>
      </c>
      <c r="V18" s="29"/>
      <c r="W18" s="30">
        <f t="shared" si="6"/>
        <v>2.5834314607052238</v>
      </c>
    </row>
    <row r="19" spans="2:23" s="32" customFormat="1" x14ac:dyDescent="0.3">
      <c r="B19" s="27">
        <f t="shared" si="7"/>
        <v>6</v>
      </c>
      <c r="C19" s="28" t="s">
        <v>5</v>
      </c>
      <c r="D19" s="134">
        <v>27.802468665766497</v>
      </c>
      <c r="E19" s="29">
        <v>36.248879631000001</v>
      </c>
      <c r="F19" s="29">
        <v>0</v>
      </c>
      <c r="G19" s="29"/>
      <c r="H19" s="29">
        <f t="shared" si="0"/>
        <v>64.051348296766491</v>
      </c>
      <c r="I19" s="30">
        <f t="shared" si="1"/>
        <v>64.051348296766491</v>
      </c>
      <c r="J19" s="29">
        <v>99.262403645000006</v>
      </c>
      <c r="K19" s="29">
        <v>0</v>
      </c>
      <c r="L19" s="29"/>
      <c r="M19" s="30">
        <f t="shared" si="2"/>
        <v>163.3137519417665</v>
      </c>
      <c r="N19" s="29">
        <f t="shared" si="3"/>
        <v>163.3137519417665</v>
      </c>
      <c r="O19" s="29">
        <v>594.06000000000006</v>
      </c>
      <c r="P19" s="29">
        <v>0</v>
      </c>
      <c r="Q19" s="29"/>
      <c r="R19" s="29">
        <f t="shared" si="4"/>
        <v>757.37375194176661</v>
      </c>
      <c r="S19" s="30">
        <f t="shared" si="5"/>
        <v>757.37375194176661</v>
      </c>
      <c r="T19" s="29">
        <v>119.49333333333334</v>
      </c>
      <c r="U19" s="30">
        <v>0</v>
      </c>
      <c r="V19" s="29"/>
      <c r="W19" s="30">
        <f t="shared" si="6"/>
        <v>876.86708527509995</v>
      </c>
    </row>
    <row r="20" spans="2:23" s="32" customFormat="1" x14ac:dyDescent="0.3">
      <c r="B20" s="27">
        <f t="shared" si="7"/>
        <v>7</v>
      </c>
      <c r="C20" s="28" t="s">
        <v>6</v>
      </c>
      <c r="D20" s="134">
        <v>0.33142334757073932</v>
      </c>
      <c r="E20" s="29">
        <v>0</v>
      </c>
      <c r="F20" s="33">
        <v>0</v>
      </c>
      <c r="G20" s="29"/>
      <c r="H20" s="29">
        <f t="shared" si="0"/>
        <v>0.33142334757073932</v>
      </c>
      <c r="I20" s="30">
        <f t="shared" si="1"/>
        <v>0.33142334757073932</v>
      </c>
      <c r="J20" s="29">
        <v>0</v>
      </c>
      <c r="K20" s="33">
        <v>0</v>
      </c>
      <c r="L20" s="29"/>
      <c r="M20" s="30">
        <f t="shared" si="2"/>
        <v>0.33142334757073932</v>
      </c>
      <c r="N20" s="29">
        <f t="shared" si="3"/>
        <v>0.33142334757073932</v>
      </c>
      <c r="O20" s="29">
        <v>0</v>
      </c>
      <c r="P20" s="33">
        <v>0</v>
      </c>
      <c r="Q20" s="29"/>
      <c r="R20" s="29">
        <f t="shared" si="4"/>
        <v>0.33142334757073932</v>
      </c>
      <c r="S20" s="30">
        <f t="shared" si="5"/>
        <v>0.33142334757073932</v>
      </c>
      <c r="T20" s="29">
        <v>0</v>
      </c>
      <c r="U20" s="30">
        <v>0</v>
      </c>
      <c r="V20" s="29"/>
      <c r="W20" s="30">
        <f t="shared" si="6"/>
        <v>0.33142334757073932</v>
      </c>
    </row>
    <row r="21" spans="2:23" s="32" customFormat="1" x14ac:dyDescent="0.3">
      <c r="B21" s="27">
        <f t="shared" si="7"/>
        <v>8</v>
      </c>
      <c r="C21" s="28" t="s">
        <v>7</v>
      </c>
      <c r="D21" s="134">
        <v>0.23296268680394588</v>
      </c>
      <c r="E21" s="29">
        <v>0</v>
      </c>
      <c r="F21" s="29">
        <v>0</v>
      </c>
      <c r="G21" s="29"/>
      <c r="H21" s="29">
        <f t="shared" si="0"/>
        <v>0.23296268680394588</v>
      </c>
      <c r="I21" s="30">
        <f t="shared" si="1"/>
        <v>0.23296268680394588</v>
      </c>
      <c r="J21" s="29">
        <v>0</v>
      </c>
      <c r="K21" s="29">
        <v>0</v>
      </c>
      <c r="L21" s="29"/>
      <c r="M21" s="30">
        <f t="shared" si="2"/>
        <v>0.23296268680394588</v>
      </c>
      <c r="N21" s="29">
        <f t="shared" si="3"/>
        <v>0.23296268680394588</v>
      </c>
      <c r="O21" s="29">
        <v>0</v>
      </c>
      <c r="P21" s="29">
        <v>0</v>
      </c>
      <c r="Q21" s="29"/>
      <c r="R21" s="29">
        <f t="shared" si="4"/>
        <v>0.23296268680394588</v>
      </c>
      <c r="S21" s="30">
        <f t="shared" si="5"/>
        <v>0.23296268680394588</v>
      </c>
      <c r="T21" s="29">
        <v>0</v>
      </c>
      <c r="U21" s="30">
        <v>0</v>
      </c>
      <c r="V21" s="29"/>
      <c r="W21" s="30">
        <f t="shared" si="6"/>
        <v>0.23296268680394588</v>
      </c>
    </row>
    <row r="22" spans="2:23" s="32" customFormat="1" x14ac:dyDescent="0.3">
      <c r="B22" s="27">
        <f t="shared" si="7"/>
        <v>9</v>
      </c>
      <c r="C22" s="28" t="s">
        <v>8</v>
      </c>
      <c r="D22" s="134">
        <v>0</v>
      </c>
      <c r="E22" s="29">
        <v>0</v>
      </c>
      <c r="F22" s="29">
        <v>0</v>
      </c>
      <c r="G22" s="29"/>
      <c r="H22" s="29">
        <f t="shared" si="0"/>
        <v>0</v>
      </c>
      <c r="I22" s="30">
        <f t="shared" si="1"/>
        <v>0</v>
      </c>
      <c r="J22" s="29">
        <v>0</v>
      </c>
      <c r="K22" s="29">
        <v>0</v>
      </c>
      <c r="L22" s="29"/>
      <c r="M22" s="30">
        <f t="shared" si="2"/>
        <v>0</v>
      </c>
      <c r="N22" s="29">
        <f t="shared" si="3"/>
        <v>0</v>
      </c>
      <c r="O22" s="29">
        <v>0</v>
      </c>
      <c r="P22" s="29">
        <v>0</v>
      </c>
      <c r="Q22" s="29"/>
      <c r="R22" s="29">
        <f t="shared" si="4"/>
        <v>0</v>
      </c>
      <c r="S22" s="30">
        <f t="shared" si="5"/>
        <v>0</v>
      </c>
      <c r="T22" s="29">
        <v>0</v>
      </c>
      <c r="U22" s="30">
        <v>0</v>
      </c>
      <c r="V22" s="29"/>
      <c r="W22" s="30">
        <f t="shared" si="6"/>
        <v>0</v>
      </c>
    </row>
    <row r="23" spans="2:23" s="32" customFormat="1" x14ac:dyDescent="0.3">
      <c r="B23" s="27">
        <f t="shared" si="7"/>
        <v>10</v>
      </c>
      <c r="C23" s="28" t="s">
        <v>9</v>
      </c>
      <c r="D23" s="134">
        <v>1.7759809790158205</v>
      </c>
      <c r="E23" s="29">
        <v>2.1846524010000001</v>
      </c>
      <c r="F23" s="29">
        <v>0</v>
      </c>
      <c r="G23" s="29"/>
      <c r="H23" s="29">
        <f t="shared" si="0"/>
        <v>3.9606333800158207</v>
      </c>
      <c r="I23" s="30">
        <f t="shared" si="1"/>
        <v>3.9606333800158207</v>
      </c>
      <c r="J23" s="29">
        <v>12.0596</v>
      </c>
      <c r="K23" s="29">
        <v>0</v>
      </c>
      <c r="L23" s="29"/>
      <c r="M23" s="30">
        <f t="shared" si="2"/>
        <v>16.020233380015821</v>
      </c>
      <c r="N23" s="29">
        <f t="shared" si="3"/>
        <v>16.020233380015821</v>
      </c>
      <c r="O23" s="29">
        <v>0</v>
      </c>
      <c r="P23" s="29">
        <v>0</v>
      </c>
      <c r="Q23" s="29"/>
      <c r="R23" s="29">
        <f t="shared" si="4"/>
        <v>16.020233380015821</v>
      </c>
      <c r="S23" s="30">
        <f t="shared" si="5"/>
        <v>16.020233380015821</v>
      </c>
      <c r="T23" s="29">
        <v>0</v>
      </c>
      <c r="U23" s="30">
        <v>0</v>
      </c>
      <c r="V23" s="29"/>
      <c r="W23" s="30">
        <f t="shared" si="6"/>
        <v>16.020233380015821</v>
      </c>
    </row>
    <row r="24" spans="2:23" s="32" customFormat="1" x14ac:dyDescent="0.3">
      <c r="B24" s="27">
        <f t="shared" si="7"/>
        <v>11</v>
      </c>
      <c r="C24" s="28" t="s">
        <v>10</v>
      </c>
      <c r="D24" s="134">
        <v>0.20966642237168542</v>
      </c>
      <c r="E24" s="29">
        <v>8.4352992000000002E-2</v>
      </c>
      <c r="F24" s="29">
        <v>3.55266E-3</v>
      </c>
      <c r="G24" s="29"/>
      <c r="H24" s="29">
        <f t="shared" si="0"/>
        <v>0.29046675437168545</v>
      </c>
      <c r="I24" s="30">
        <f t="shared" si="1"/>
        <v>0.29046675437168545</v>
      </c>
      <c r="J24" s="29">
        <v>8.684200999999999E-3</v>
      </c>
      <c r="K24" s="29">
        <v>0</v>
      </c>
      <c r="L24" s="29"/>
      <c r="M24" s="30">
        <f t="shared" si="2"/>
        <v>0.29915095537168546</v>
      </c>
      <c r="N24" s="29">
        <f t="shared" si="3"/>
        <v>0.29915095537168546</v>
      </c>
      <c r="O24" s="29">
        <v>0</v>
      </c>
      <c r="P24" s="29">
        <v>0</v>
      </c>
      <c r="Q24" s="29"/>
      <c r="R24" s="29">
        <f t="shared" si="4"/>
        <v>0.29915095537168546</v>
      </c>
      <c r="S24" s="30">
        <f t="shared" si="5"/>
        <v>0.29915095537168546</v>
      </c>
      <c r="T24" s="29">
        <v>0</v>
      </c>
      <c r="U24" s="30">
        <v>0</v>
      </c>
      <c r="V24" s="29"/>
      <c r="W24" s="30">
        <f t="shared" si="6"/>
        <v>0.29915095537168546</v>
      </c>
    </row>
    <row r="25" spans="2:23" s="32" customFormat="1" x14ac:dyDescent="0.3">
      <c r="B25" s="27">
        <f t="shared" si="7"/>
        <v>12</v>
      </c>
      <c r="C25" s="28" t="s">
        <v>11</v>
      </c>
      <c r="D25" s="134">
        <v>-2.8153600000000001E-2</v>
      </c>
      <c r="E25" s="29">
        <v>9.8789600000000009E-3</v>
      </c>
      <c r="F25" s="29">
        <v>0</v>
      </c>
      <c r="G25" s="29"/>
      <c r="H25" s="29">
        <f t="shared" si="0"/>
        <v>-1.8274640000000002E-2</v>
      </c>
      <c r="I25" s="30">
        <f t="shared" si="1"/>
        <v>-1.8274640000000002E-2</v>
      </c>
      <c r="J25" s="29">
        <v>0.72429974620000004</v>
      </c>
      <c r="K25" s="29">
        <v>0</v>
      </c>
      <c r="L25" s="29"/>
      <c r="M25" s="30">
        <f t="shared" si="2"/>
        <v>0.70602510620000003</v>
      </c>
      <c r="N25" s="29">
        <f t="shared" si="3"/>
        <v>0.70602510620000003</v>
      </c>
      <c r="O25" s="29">
        <v>0</v>
      </c>
      <c r="P25" s="29">
        <v>0</v>
      </c>
      <c r="Q25" s="29"/>
      <c r="R25" s="29">
        <f t="shared" si="4"/>
        <v>0.70602510620000003</v>
      </c>
      <c r="S25" s="30">
        <f t="shared" si="5"/>
        <v>0.70602510620000003</v>
      </c>
      <c r="T25" s="29">
        <v>0</v>
      </c>
      <c r="U25" s="30">
        <v>0</v>
      </c>
      <c r="V25" s="29"/>
      <c r="W25" s="30">
        <f t="shared" si="6"/>
        <v>0.70602510620000003</v>
      </c>
    </row>
    <row r="26" spans="2:23" s="32" customFormat="1" x14ac:dyDescent="0.3">
      <c r="B26" s="27">
        <f t="shared" si="7"/>
        <v>13</v>
      </c>
      <c r="C26" s="28" t="s">
        <v>12</v>
      </c>
      <c r="D26" s="134">
        <v>0</v>
      </c>
      <c r="E26" s="29">
        <v>0</v>
      </c>
      <c r="F26" s="29">
        <v>0</v>
      </c>
      <c r="G26" s="29"/>
      <c r="H26" s="29">
        <f t="shared" si="0"/>
        <v>0</v>
      </c>
      <c r="I26" s="30">
        <f t="shared" si="1"/>
        <v>0</v>
      </c>
      <c r="J26" s="29">
        <v>0</v>
      </c>
      <c r="K26" s="29">
        <v>0</v>
      </c>
      <c r="L26" s="29"/>
      <c r="M26" s="30">
        <f t="shared" si="2"/>
        <v>0</v>
      </c>
      <c r="N26" s="29">
        <f t="shared" si="3"/>
        <v>0</v>
      </c>
      <c r="O26" s="29">
        <v>0</v>
      </c>
      <c r="P26" s="29">
        <v>0</v>
      </c>
      <c r="Q26" s="29"/>
      <c r="R26" s="29">
        <f t="shared" si="4"/>
        <v>0</v>
      </c>
      <c r="S26" s="30">
        <f t="shared" si="5"/>
        <v>0</v>
      </c>
      <c r="T26" s="29">
        <v>0</v>
      </c>
      <c r="U26" s="30">
        <v>0</v>
      </c>
      <c r="V26" s="29"/>
      <c r="W26" s="30">
        <f t="shared" si="6"/>
        <v>0</v>
      </c>
    </row>
    <row r="27" spans="2:23" s="32" customFormat="1" x14ac:dyDescent="0.3">
      <c r="B27" s="27">
        <f t="shared" si="7"/>
        <v>14</v>
      </c>
      <c r="C27" s="28" t="s">
        <v>13</v>
      </c>
      <c r="D27" s="134">
        <v>0.69300317944916345</v>
      </c>
      <c r="E27" s="29">
        <v>0</v>
      </c>
      <c r="F27" s="29">
        <v>0</v>
      </c>
      <c r="G27" s="29"/>
      <c r="H27" s="29">
        <f t="shared" si="0"/>
        <v>0.69300317944916345</v>
      </c>
      <c r="I27" s="30">
        <f t="shared" si="1"/>
        <v>0.69300317944916345</v>
      </c>
      <c r="J27" s="29">
        <v>0</v>
      </c>
      <c r="K27" s="29">
        <v>0</v>
      </c>
      <c r="L27" s="29"/>
      <c r="M27" s="30">
        <f t="shared" si="2"/>
        <v>0.69300317944916345</v>
      </c>
      <c r="N27" s="29">
        <f t="shared" si="3"/>
        <v>0.69300317944916345</v>
      </c>
      <c r="O27" s="29">
        <v>0</v>
      </c>
      <c r="P27" s="29">
        <v>0</v>
      </c>
      <c r="Q27" s="29"/>
      <c r="R27" s="29">
        <f t="shared" si="4"/>
        <v>0.69300317944916345</v>
      </c>
      <c r="S27" s="30">
        <f t="shared" si="5"/>
        <v>0.69300317944916345</v>
      </c>
      <c r="T27" s="29">
        <v>0</v>
      </c>
      <c r="U27" s="30">
        <v>0</v>
      </c>
      <c r="V27" s="29"/>
      <c r="W27" s="30">
        <f t="shared" si="6"/>
        <v>0.69300317944916345</v>
      </c>
    </row>
    <row r="28" spans="2:23" s="32" customFormat="1" x14ac:dyDescent="0.3">
      <c r="B28" s="27">
        <f t="shared" si="7"/>
        <v>15</v>
      </c>
      <c r="C28" s="28" t="s">
        <v>14</v>
      </c>
      <c r="D28" s="134">
        <v>-0.20516000000000001</v>
      </c>
      <c r="E28" s="29">
        <v>0</v>
      </c>
      <c r="F28" s="29">
        <v>0</v>
      </c>
      <c r="G28" s="29"/>
      <c r="H28" s="29">
        <f t="shared" si="0"/>
        <v>-0.20516000000000001</v>
      </c>
      <c r="I28" s="30">
        <f t="shared" si="1"/>
        <v>-0.20516000000000001</v>
      </c>
      <c r="J28" s="29">
        <v>0</v>
      </c>
      <c r="K28" s="29">
        <v>0</v>
      </c>
      <c r="L28" s="29"/>
      <c r="M28" s="30">
        <f t="shared" si="2"/>
        <v>-0.20516000000000001</v>
      </c>
      <c r="N28" s="29">
        <f t="shared" si="3"/>
        <v>-0.20516000000000001</v>
      </c>
      <c r="O28" s="29">
        <v>0</v>
      </c>
      <c r="P28" s="29">
        <v>0</v>
      </c>
      <c r="Q28" s="29"/>
      <c r="R28" s="29">
        <f t="shared" si="4"/>
        <v>-0.20516000000000001</v>
      </c>
      <c r="S28" s="30">
        <f t="shared" si="5"/>
        <v>-0.20516000000000001</v>
      </c>
      <c r="T28" s="29">
        <v>0</v>
      </c>
      <c r="U28" s="30">
        <v>0</v>
      </c>
      <c r="V28" s="29"/>
      <c r="W28" s="30">
        <f t="shared" si="6"/>
        <v>-0.20516000000000001</v>
      </c>
    </row>
    <row r="29" spans="2:23" s="32" customFormat="1" x14ac:dyDescent="0.3">
      <c r="B29" s="27">
        <f t="shared" si="7"/>
        <v>16</v>
      </c>
      <c r="C29" s="28" t="s">
        <v>15</v>
      </c>
      <c r="D29" s="134">
        <v>0</v>
      </c>
      <c r="E29" s="29">
        <v>0</v>
      </c>
      <c r="F29" s="29">
        <v>0</v>
      </c>
      <c r="G29" s="29"/>
      <c r="H29" s="29">
        <f t="shared" si="0"/>
        <v>0</v>
      </c>
      <c r="I29" s="30">
        <f t="shared" si="1"/>
        <v>0</v>
      </c>
      <c r="J29" s="29">
        <v>0</v>
      </c>
      <c r="K29" s="29">
        <v>0</v>
      </c>
      <c r="L29" s="29"/>
      <c r="M29" s="30">
        <f t="shared" si="2"/>
        <v>0</v>
      </c>
      <c r="N29" s="29">
        <f t="shared" si="3"/>
        <v>0</v>
      </c>
      <c r="O29" s="29">
        <v>0</v>
      </c>
      <c r="P29" s="29">
        <v>0</v>
      </c>
      <c r="Q29" s="29"/>
      <c r="R29" s="29">
        <f t="shared" si="4"/>
        <v>0</v>
      </c>
      <c r="S29" s="30">
        <f t="shared" si="5"/>
        <v>0</v>
      </c>
      <c r="T29" s="29">
        <v>0</v>
      </c>
      <c r="U29" s="30">
        <v>0</v>
      </c>
      <c r="V29" s="29"/>
      <c r="W29" s="30">
        <f t="shared" si="6"/>
        <v>0</v>
      </c>
    </row>
    <row r="30" spans="2:23" s="32" customFormat="1" x14ac:dyDescent="0.3">
      <c r="B30" s="27">
        <f t="shared" si="7"/>
        <v>17</v>
      </c>
      <c r="C30" s="28" t="s">
        <v>16</v>
      </c>
      <c r="D30" s="134">
        <v>0</v>
      </c>
      <c r="E30" s="29">
        <v>0</v>
      </c>
      <c r="F30" s="29">
        <v>0</v>
      </c>
      <c r="G30" s="29"/>
      <c r="H30" s="29">
        <f t="shared" si="0"/>
        <v>0</v>
      </c>
      <c r="I30" s="30">
        <f t="shared" si="1"/>
        <v>0</v>
      </c>
      <c r="J30" s="29">
        <v>0</v>
      </c>
      <c r="K30" s="29">
        <v>0</v>
      </c>
      <c r="L30" s="29"/>
      <c r="M30" s="30">
        <f t="shared" si="2"/>
        <v>0</v>
      </c>
      <c r="N30" s="29">
        <f t="shared" si="3"/>
        <v>0</v>
      </c>
      <c r="O30" s="29">
        <v>0</v>
      </c>
      <c r="P30" s="29">
        <v>0</v>
      </c>
      <c r="Q30" s="29"/>
      <c r="R30" s="29">
        <f t="shared" si="4"/>
        <v>0</v>
      </c>
      <c r="S30" s="30">
        <f t="shared" si="5"/>
        <v>0</v>
      </c>
      <c r="T30" s="29">
        <v>0</v>
      </c>
      <c r="U30" s="30">
        <v>0</v>
      </c>
      <c r="V30" s="29"/>
      <c r="W30" s="30">
        <f t="shared" si="6"/>
        <v>0</v>
      </c>
    </row>
    <row r="31" spans="2:23" s="15" customFormat="1" ht="16" x14ac:dyDescent="0.3">
      <c r="B31" s="34"/>
      <c r="C31" s="35" t="s">
        <v>17</v>
      </c>
      <c r="D31" s="36">
        <f>SUM(D14:D30)</f>
        <v>29.032712701999994</v>
      </c>
      <c r="E31" s="36">
        <f>SUM(E14:E30)</f>
        <v>43.164271816000003</v>
      </c>
      <c r="F31" s="36">
        <f t="shared" ref="F31:W31" si="8">SUM(F14:F30)</f>
        <v>1.0323000299999998</v>
      </c>
      <c r="G31" s="36">
        <f t="shared" si="8"/>
        <v>0</v>
      </c>
      <c r="H31" s="36">
        <f t="shared" si="8"/>
        <v>71.164684487999963</v>
      </c>
      <c r="I31" s="36">
        <f t="shared" si="8"/>
        <v>71.164684487999963</v>
      </c>
      <c r="J31" s="36">
        <f t="shared" si="8"/>
        <v>112.07881921120001</v>
      </c>
      <c r="K31" s="36">
        <f t="shared" si="8"/>
        <v>0.98166696200000014</v>
      </c>
      <c r="L31" s="36">
        <f t="shared" si="8"/>
        <v>0</v>
      </c>
      <c r="M31" s="36">
        <f t="shared" si="8"/>
        <v>182.26183673719996</v>
      </c>
      <c r="N31" s="36">
        <f t="shared" si="8"/>
        <v>182.26183673719996</v>
      </c>
      <c r="O31" s="36">
        <f t="shared" si="8"/>
        <v>595.33000000000004</v>
      </c>
      <c r="P31" s="36">
        <f t="shared" si="8"/>
        <v>0</v>
      </c>
      <c r="Q31" s="36">
        <f t="shared" si="8"/>
        <v>0</v>
      </c>
      <c r="R31" s="36">
        <f t="shared" si="8"/>
        <v>777.5918367372002</v>
      </c>
      <c r="S31" s="36">
        <f t="shared" si="8"/>
        <v>777.5918367372002</v>
      </c>
      <c r="T31" s="36">
        <f t="shared" si="8"/>
        <v>122.33333333333334</v>
      </c>
      <c r="U31" s="36">
        <f t="shared" si="8"/>
        <v>0</v>
      </c>
      <c r="V31" s="36">
        <f t="shared" si="8"/>
        <v>0</v>
      </c>
      <c r="W31" s="36">
        <f t="shared" si="8"/>
        <v>899.92517007053345</v>
      </c>
    </row>
    <row r="32" spans="2:23" s="15" customFormat="1" x14ac:dyDescent="0.3">
      <c r="B32" s="14"/>
      <c r="C32" s="19"/>
      <c r="D32" s="19"/>
      <c r="E32" s="19"/>
      <c r="F32" s="19"/>
      <c r="G32" s="19"/>
      <c r="H32" s="19"/>
      <c r="J32" s="16"/>
      <c r="M32" s="16"/>
      <c r="N32" s="16"/>
    </row>
    <row r="33" spans="1:33" x14ac:dyDescent="0.3">
      <c r="B33" s="152" t="s">
        <v>56</v>
      </c>
      <c r="C33" s="152"/>
      <c r="D33" s="152"/>
      <c r="E33" s="152"/>
      <c r="F33" s="152"/>
      <c r="G33" s="152"/>
      <c r="H33" s="19"/>
      <c r="I33" s="15"/>
      <c r="J33" s="16"/>
      <c r="K33" s="15"/>
      <c r="L33" s="15"/>
      <c r="M33" s="16"/>
      <c r="N33" s="16"/>
      <c r="O33" s="15"/>
      <c r="P33" s="15"/>
      <c r="Q33" s="15"/>
      <c r="R33" s="15"/>
    </row>
    <row r="34" spans="1:33" x14ac:dyDescent="0.3">
      <c r="B34" s="14"/>
      <c r="C34" s="19"/>
      <c r="D34" s="19"/>
      <c r="E34" s="19"/>
      <c r="F34" s="19"/>
      <c r="G34" s="19"/>
      <c r="H34" s="19"/>
      <c r="I34" s="15"/>
      <c r="J34" s="16"/>
      <c r="K34" s="15"/>
      <c r="L34" s="15"/>
      <c r="M34" s="16"/>
      <c r="N34" s="16"/>
      <c r="O34" s="15"/>
      <c r="P34" s="15"/>
      <c r="Q34" s="15"/>
      <c r="R34" s="15"/>
    </row>
    <row r="35" spans="1:33" ht="15.75" customHeight="1" x14ac:dyDescent="0.3">
      <c r="B35" s="14"/>
      <c r="C35" s="19"/>
      <c r="D35" s="19"/>
      <c r="E35" s="19"/>
      <c r="F35" s="19"/>
      <c r="G35" s="19"/>
      <c r="H35" s="19"/>
      <c r="I35" s="15"/>
      <c r="J35" s="16"/>
      <c r="K35" s="15"/>
      <c r="L35" s="15"/>
      <c r="M35" s="16"/>
      <c r="N35" s="16"/>
      <c r="O35" s="15"/>
      <c r="P35" s="15"/>
      <c r="Q35" s="15"/>
      <c r="AG35" s="20" t="s">
        <v>22</v>
      </c>
    </row>
    <row r="36" spans="1:33" ht="15.75" customHeight="1" x14ac:dyDescent="0.3">
      <c r="B36" s="148" t="s">
        <v>23</v>
      </c>
      <c r="C36" s="148" t="s">
        <v>18</v>
      </c>
      <c r="D36" s="149" t="s">
        <v>57</v>
      </c>
      <c r="E36" s="150"/>
      <c r="F36" s="150"/>
      <c r="G36" s="150"/>
      <c r="H36" s="151"/>
      <c r="I36" s="149" t="s">
        <v>58</v>
      </c>
      <c r="J36" s="150"/>
      <c r="K36" s="150"/>
      <c r="L36" s="150"/>
      <c r="M36" s="151"/>
      <c r="N36" s="140" t="s">
        <v>59</v>
      </c>
      <c r="O36" s="140"/>
      <c r="P36" s="140"/>
      <c r="Q36" s="140"/>
      <c r="R36" s="140"/>
      <c r="S36" s="140" t="s">
        <v>60</v>
      </c>
      <c r="T36" s="140"/>
      <c r="U36" s="140"/>
      <c r="V36" s="140"/>
      <c r="W36" s="140"/>
    </row>
    <row r="37" spans="1:33" s="21" customFormat="1" x14ac:dyDescent="0.3">
      <c r="B37" s="148"/>
      <c r="C37" s="148"/>
      <c r="D37" s="141" t="s">
        <v>30</v>
      </c>
      <c r="E37" s="142"/>
      <c r="F37" s="142"/>
      <c r="G37" s="142"/>
      <c r="H37" s="143"/>
      <c r="I37" s="141" t="s">
        <v>30</v>
      </c>
      <c r="J37" s="142"/>
      <c r="K37" s="142"/>
      <c r="L37" s="142"/>
      <c r="M37" s="143"/>
      <c r="N37" s="144" t="s">
        <v>30</v>
      </c>
      <c r="O37" s="145"/>
      <c r="P37" s="145"/>
      <c r="Q37" s="145"/>
      <c r="R37" s="145"/>
      <c r="S37" s="144" t="s">
        <v>30</v>
      </c>
      <c r="T37" s="145"/>
      <c r="U37" s="145"/>
      <c r="V37" s="145"/>
      <c r="W37" s="145"/>
    </row>
    <row r="38" spans="1:33" s="24" customFormat="1" ht="42" x14ac:dyDescent="0.35">
      <c r="B38" s="148"/>
      <c r="C38" s="148"/>
      <c r="D38" s="23" t="s">
        <v>31</v>
      </c>
      <c r="E38" s="23" t="s">
        <v>32</v>
      </c>
      <c r="F38" s="23" t="s">
        <v>33</v>
      </c>
      <c r="G38" s="22" t="s">
        <v>34</v>
      </c>
      <c r="H38" s="23" t="s">
        <v>35</v>
      </c>
      <c r="I38" s="23" t="s">
        <v>31</v>
      </c>
      <c r="J38" s="23" t="s">
        <v>32</v>
      </c>
      <c r="K38" s="23" t="s">
        <v>33</v>
      </c>
      <c r="L38" s="22" t="s">
        <v>34</v>
      </c>
      <c r="M38" s="23" t="s">
        <v>35</v>
      </c>
      <c r="N38" s="23" t="s">
        <v>31</v>
      </c>
      <c r="O38" s="23" t="s">
        <v>32</v>
      </c>
      <c r="P38" s="23" t="s">
        <v>33</v>
      </c>
      <c r="Q38" s="22" t="s">
        <v>34</v>
      </c>
      <c r="R38" s="23" t="s">
        <v>35</v>
      </c>
      <c r="S38" s="23" t="s">
        <v>31</v>
      </c>
      <c r="T38" s="23" t="s">
        <v>32</v>
      </c>
      <c r="U38" s="23" t="s">
        <v>33</v>
      </c>
      <c r="V38" s="22" t="s">
        <v>34</v>
      </c>
      <c r="W38" s="23" t="s">
        <v>35</v>
      </c>
    </row>
    <row r="39" spans="1:33" s="13" customFormat="1" ht="28" x14ac:dyDescent="0.3">
      <c r="B39" s="25"/>
      <c r="C39" s="25"/>
      <c r="D39" s="25" t="s">
        <v>71</v>
      </c>
      <c r="E39" s="25" t="s">
        <v>72</v>
      </c>
      <c r="F39" s="25" t="s">
        <v>73</v>
      </c>
      <c r="G39" s="25" t="s">
        <v>74</v>
      </c>
      <c r="H39" s="25" t="s">
        <v>75</v>
      </c>
      <c r="I39" s="25" t="s">
        <v>71</v>
      </c>
      <c r="J39" s="25" t="s">
        <v>72</v>
      </c>
      <c r="K39" s="25" t="s">
        <v>73</v>
      </c>
      <c r="L39" s="25" t="s">
        <v>74</v>
      </c>
      <c r="M39" s="25" t="s">
        <v>75</v>
      </c>
      <c r="N39" s="25" t="s">
        <v>71</v>
      </c>
      <c r="O39" s="25" t="s">
        <v>72</v>
      </c>
      <c r="P39" s="25" t="s">
        <v>73</v>
      </c>
      <c r="Q39" s="25" t="s">
        <v>74</v>
      </c>
      <c r="R39" s="25" t="s">
        <v>75</v>
      </c>
      <c r="S39" s="25" t="s">
        <v>71</v>
      </c>
      <c r="T39" s="25" t="s">
        <v>72</v>
      </c>
      <c r="U39" s="25" t="s">
        <v>73</v>
      </c>
      <c r="V39" s="25" t="s">
        <v>74</v>
      </c>
      <c r="W39" s="25" t="s">
        <v>75</v>
      </c>
    </row>
    <row r="40" spans="1:33" s="26" customFormat="1" x14ac:dyDescent="0.3">
      <c r="B40" s="27">
        <v>1</v>
      </c>
      <c r="C40" s="28" t="s">
        <v>0</v>
      </c>
      <c r="D40" s="30">
        <f t="shared" ref="D40:D56" si="9">W14</f>
        <v>0.61517606531691238</v>
      </c>
      <c r="E40" s="29">
        <v>0</v>
      </c>
      <c r="F40" s="30">
        <v>0</v>
      </c>
      <c r="G40" s="29"/>
      <c r="H40" s="30">
        <f>D40+E40-F40-G40</f>
        <v>0.61517606531691238</v>
      </c>
      <c r="I40" s="30">
        <f>H40</f>
        <v>0.61517606531691238</v>
      </c>
      <c r="J40" s="29">
        <v>0</v>
      </c>
      <c r="K40" s="30">
        <v>0</v>
      </c>
      <c r="L40" s="29"/>
      <c r="M40" s="30">
        <f>I40+J40-K40-L40</f>
        <v>0.61517606531691238</v>
      </c>
      <c r="N40" s="30">
        <f>M40</f>
        <v>0.61517606531691238</v>
      </c>
      <c r="O40" s="29">
        <v>0</v>
      </c>
      <c r="P40" s="30">
        <v>0</v>
      </c>
      <c r="Q40" s="29"/>
      <c r="R40" s="30">
        <f>N40+O40-P40-Q40</f>
        <v>0.61517606531691238</v>
      </c>
      <c r="S40" s="30">
        <f>R40</f>
        <v>0.61517606531691238</v>
      </c>
      <c r="T40" s="29">
        <v>0</v>
      </c>
      <c r="U40" s="30">
        <v>0</v>
      </c>
      <c r="V40" s="29"/>
      <c r="W40" s="30">
        <f>S40+T40-U40-V40</f>
        <v>0.61517606531691238</v>
      </c>
    </row>
    <row r="41" spans="1:33" s="26" customFormat="1" x14ac:dyDescent="0.3">
      <c r="B41" s="27">
        <f>B40+1</f>
        <v>2</v>
      </c>
      <c r="C41" s="28" t="s">
        <v>1</v>
      </c>
      <c r="D41" s="30">
        <f t="shared" si="9"/>
        <v>-1.0581613859999999</v>
      </c>
      <c r="E41" s="29">
        <v>0</v>
      </c>
      <c r="F41" s="30">
        <v>0</v>
      </c>
      <c r="G41" s="29"/>
      <c r="H41" s="30">
        <f t="shared" ref="H41:H56" si="10">D41+E41-F41-G41</f>
        <v>-1.0581613859999999</v>
      </c>
      <c r="I41" s="30">
        <f t="shared" ref="I41:I56" si="11">H41</f>
        <v>-1.0581613859999999</v>
      </c>
      <c r="J41" s="29">
        <v>0</v>
      </c>
      <c r="K41" s="30">
        <v>0</v>
      </c>
      <c r="L41" s="29"/>
      <c r="M41" s="30">
        <f t="shared" ref="M41:M56" si="12">I41+J41-K41-L41</f>
        <v>-1.0581613859999999</v>
      </c>
      <c r="N41" s="30">
        <f t="shared" ref="N41:N56" si="13">M41</f>
        <v>-1.0581613859999999</v>
      </c>
      <c r="O41" s="29">
        <v>0</v>
      </c>
      <c r="P41" s="30">
        <v>0</v>
      </c>
      <c r="Q41" s="29"/>
      <c r="R41" s="30">
        <f t="shared" ref="R41:R56" si="14">N41+O41-P41-Q41</f>
        <v>-1.0581613859999999</v>
      </c>
      <c r="S41" s="30">
        <f t="shared" ref="S41:S56" si="15">R41</f>
        <v>-1.0581613859999999</v>
      </c>
      <c r="T41" s="29">
        <v>0</v>
      </c>
      <c r="U41" s="30">
        <v>0</v>
      </c>
      <c r="V41" s="29"/>
      <c r="W41" s="30">
        <f t="shared" ref="W41:W56" si="16">S41+T41-U41-V41</f>
        <v>-1.0581613859999999</v>
      </c>
    </row>
    <row r="42" spans="1:33" s="32" customFormat="1" x14ac:dyDescent="0.3">
      <c r="A42" s="26"/>
      <c r="B42" s="27">
        <f t="shared" ref="B42:B56" si="17">B41+1</f>
        <v>3</v>
      </c>
      <c r="C42" s="28" t="s">
        <v>2</v>
      </c>
      <c r="D42" s="30">
        <f t="shared" si="9"/>
        <v>2.84</v>
      </c>
      <c r="E42" s="29">
        <v>0</v>
      </c>
      <c r="F42" s="30">
        <v>0</v>
      </c>
      <c r="G42" s="29"/>
      <c r="H42" s="30">
        <f t="shared" si="10"/>
        <v>2.84</v>
      </c>
      <c r="I42" s="30">
        <f t="shared" si="11"/>
        <v>2.84</v>
      </c>
      <c r="J42" s="29">
        <v>0</v>
      </c>
      <c r="K42" s="30">
        <v>0</v>
      </c>
      <c r="L42" s="29"/>
      <c r="M42" s="30">
        <f t="shared" si="12"/>
        <v>2.84</v>
      </c>
      <c r="N42" s="30">
        <f t="shared" si="13"/>
        <v>2.84</v>
      </c>
      <c r="O42" s="29">
        <v>0</v>
      </c>
      <c r="P42" s="30">
        <v>0</v>
      </c>
      <c r="Q42" s="29"/>
      <c r="R42" s="30">
        <f t="shared" si="14"/>
        <v>2.84</v>
      </c>
      <c r="S42" s="30">
        <f t="shared" si="15"/>
        <v>2.84</v>
      </c>
      <c r="T42" s="29">
        <v>0</v>
      </c>
      <c r="U42" s="30">
        <v>0</v>
      </c>
      <c r="V42" s="29"/>
      <c r="W42" s="30">
        <f t="shared" si="16"/>
        <v>2.84</v>
      </c>
    </row>
    <row r="43" spans="1:33" s="32" customFormat="1" x14ac:dyDescent="0.3">
      <c r="A43" s="26"/>
      <c r="B43" s="27">
        <f t="shared" si="17"/>
        <v>4</v>
      </c>
      <c r="C43" s="28" t="s">
        <v>3</v>
      </c>
      <c r="D43" s="30">
        <f t="shared" si="9"/>
        <v>0</v>
      </c>
      <c r="E43" s="29">
        <v>0</v>
      </c>
      <c r="F43" s="30">
        <v>0</v>
      </c>
      <c r="G43" s="29"/>
      <c r="H43" s="30">
        <f t="shared" si="10"/>
        <v>0</v>
      </c>
      <c r="I43" s="30">
        <f t="shared" si="11"/>
        <v>0</v>
      </c>
      <c r="J43" s="29">
        <v>0</v>
      </c>
      <c r="K43" s="30">
        <v>0</v>
      </c>
      <c r="L43" s="29"/>
      <c r="M43" s="30">
        <f t="shared" si="12"/>
        <v>0</v>
      </c>
      <c r="N43" s="30">
        <f t="shared" si="13"/>
        <v>0</v>
      </c>
      <c r="O43" s="29">
        <v>0</v>
      </c>
      <c r="P43" s="30">
        <v>0</v>
      </c>
      <c r="Q43" s="29"/>
      <c r="R43" s="30">
        <f t="shared" si="14"/>
        <v>0</v>
      </c>
      <c r="S43" s="30">
        <f t="shared" si="15"/>
        <v>0</v>
      </c>
      <c r="T43" s="29">
        <v>0</v>
      </c>
      <c r="U43" s="30">
        <v>0</v>
      </c>
      <c r="V43" s="29"/>
      <c r="W43" s="30">
        <f t="shared" si="16"/>
        <v>0</v>
      </c>
    </row>
    <row r="44" spans="1:33" s="32" customFormat="1" x14ac:dyDescent="0.3">
      <c r="A44" s="26"/>
      <c r="B44" s="27">
        <f t="shared" si="17"/>
        <v>5</v>
      </c>
      <c r="C44" s="28" t="s">
        <v>4</v>
      </c>
      <c r="D44" s="30">
        <f t="shared" si="9"/>
        <v>2.5834314607052238</v>
      </c>
      <c r="E44" s="29">
        <v>0</v>
      </c>
      <c r="F44" s="30">
        <v>0</v>
      </c>
      <c r="G44" s="29"/>
      <c r="H44" s="30">
        <f t="shared" si="10"/>
        <v>2.5834314607052238</v>
      </c>
      <c r="I44" s="30">
        <f t="shared" si="11"/>
        <v>2.5834314607052238</v>
      </c>
      <c r="J44" s="29">
        <v>0</v>
      </c>
      <c r="K44" s="30">
        <v>0</v>
      </c>
      <c r="L44" s="29"/>
      <c r="M44" s="30">
        <f t="shared" si="12"/>
        <v>2.5834314607052238</v>
      </c>
      <c r="N44" s="30">
        <f t="shared" si="13"/>
        <v>2.5834314607052238</v>
      </c>
      <c r="O44" s="29">
        <v>0</v>
      </c>
      <c r="P44" s="30">
        <v>0</v>
      </c>
      <c r="Q44" s="29"/>
      <c r="R44" s="30">
        <f t="shared" si="14"/>
        <v>2.5834314607052238</v>
      </c>
      <c r="S44" s="30">
        <f t="shared" si="15"/>
        <v>2.5834314607052238</v>
      </c>
      <c r="T44" s="29">
        <v>0</v>
      </c>
      <c r="U44" s="30">
        <v>0</v>
      </c>
      <c r="V44" s="29"/>
      <c r="W44" s="30">
        <f t="shared" si="16"/>
        <v>2.5834314607052238</v>
      </c>
    </row>
    <row r="45" spans="1:33" s="32" customFormat="1" x14ac:dyDescent="0.3">
      <c r="A45" s="26"/>
      <c r="B45" s="27">
        <f t="shared" si="17"/>
        <v>6</v>
      </c>
      <c r="C45" s="28" t="s">
        <v>5</v>
      </c>
      <c r="D45" s="30">
        <f t="shared" si="9"/>
        <v>876.86708527509995</v>
      </c>
      <c r="E45" s="29">
        <v>7.17</v>
      </c>
      <c r="F45" s="30">
        <v>0</v>
      </c>
      <c r="G45" s="29"/>
      <c r="H45" s="30">
        <f t="shared" si="10"/>
        <v>884.03708527509991</v>
      </c>
      <c r="I45" s="30">
        <f t="shared" si="11"/>
        <v>884.03708527509991</v>
      </c>
      <c r="J45" s="29">
        <v>1.45</v>
      </c>
      <c r="K45" s="30">
        <v>0</v>
      </c>
      <c r="L45" s="29"/>
      <c r="M45" s="30">
        <f t="shared" si="12"/>
        <v>885.48708527509996</v>
      </c>
      <c r="N45" s="30">
        <f t="shared" si="13"/>
        <v>885.48708527509996</v>
      </c>
      <c r="O45" s="29">
        <v>0</v>
      </c>
      <c r="P45" s="30">
        <v>0</v>
      </c>
      <c r="Q45" s="29"/>
      <c r="R45" s="30">
        <f t="shared" si="14"/>
        <v>885.48708527509996</v>
      </c>
      <c r="S45" s="30">
        <f t="shared" si="15"/>
        <v>885.48708527509996</v>
      </c>
      <c r="T45" s="29">
        <v>0</v>
      </c>
      <c r="U45" s="30">
        <v>0</v>
      </c>
      <c r="V45" s="29"/>
      <c r="W45" s="30">
        <f t="shared" si="16"/>
        <v>885.48708527509996</v>
      </c>
    </row>
    <row r="46" spans="1:33" s="32" customFormat="1" x14ac:dyDescent="0.3">
      <c r="A46" s="26"/>
      <c r="B46" s="27">
        <f t="shared" si="17"/>
        <v>7</v>
      </c>
      <c r="C46" s="28" t="s">
        <v>6</v>
      </c>
      <c r="D46" s="30">
        <f t="shared" si="9"/>
        <v>0.33142334757073932</v>
      </c>
      <c r="E46" s="29">
        <v>0</v>
      </c>
      <c r="F46" s="30">
        <v>0</v>
      </c>
      <c r="G46" s="29"/>
      <c r="H46" s="30">
        <f t="shared" si="10"/>
        <v>0.33142334757073932</v>
      </c>
      <c r="I46" s="30">
        <f t="shared" si="11"/>
        <v>0.33142334757073932</v>
      </c>
      <c r="J46" s="29">
        <v>0</v>
      </c>
      <c r="K46" s="30">
        <v>0</v>
      </c>
      <c r="L46" s="29"/>
      <c r="M46" s="30">
        <f t="shared" si="12"/>
        <v>0.33142334757073932</v>
      </c>
      <c r="N46" s="30">
        <f t="shared" si="13"/>
        <v>0.33142334757073932</v>
      </c>
      <c r="O46" s="29">
        <v>0</v>
      </c>
      <c r="P46" s="30">
        <v>0</v>
      </c>
      <c r="Q46" s="29"/>
      <c r="R46" s="30">
        <f t="shared" si="14"/>
        <v>0.33142334757073932</v>
      </c>
      <c r="S46" s="30">
        <f t="shared" si="15"/>
        <v>0.33142334757073932</v>
      </c>
      <c r="T46" s="29">
        <v>0</v>
      </c>
      <c r="U46" s="30">
        <v>0</v>
      </c>
      <c r="V46" s="29"/>
      <c r="W46" s="30">
        <f t="shared" si="16"/>
        <v>0.33142334757073932</v>
      </c>
    </row>
    <row r="47" spans="1:33" s="32" customFormat="1" x14ac:dyDescent="0.3">
      <c r="A47" s="26"/>
      <c r="B47" s="27">
        <f t="shared" si="17"/>
        <v>8</v>
      </c>
      <c r="C47" s="28" t="s">
        <v>7</v>
      </c>
      <c r="D47" s="30">
        <f t="shared" si="9"/>
        <v>0.23296268680394588</v>
      </c>
      <c r="E47" s="29">
        <v>0</v>
      </c>
      <c r="F47" s="30">
        <v>0</v>
      </c>
      <c r="G47" s="29"/>
      <c r="H47" s="30">
        <f t="shared" si="10"/>
        <v>0.23296268680394588</v>
      </c>
      <c r="I47" s="30">
        <f t="shared" si="11"/>
        <v>0.23296268680394588</v>
      </c>
      <c r="J47" s="29">
        <v>0</v>
      </c>
      <c r="K47" s="30">
        <v>0</v>
      </c>
      <c r="L47" s="29"/>
      <c r="M47" s="30">
        <f t="shared" si="12"/>
        <v>0.23296268680394588</v>
      </c>
      <c r="N47" s="30">
        <f t="shared" si="13"/>
        <v>0.23296268680394588</v>
      </c>
      <c r="O47" s="29">
        <v>0</v>
      </c>
      <c r="P47" s="30">
        <v>0</v>
      </c>
      <c r="Q47" s="29"/>
      <c r="R47" s="30">
        <f t="shared" si="14"/>
        <v>0.23296268680394588</v>
      </c>
      <c r="S47" s="30">
        <f t="shared" si="15"/>
        <v>0.23296268680394588</v>
      </c>
      <c r="T47" s="29">
        <v>0</v>
      </c>
      <c r="U47" s="30">
        <v>0</v>
      </c>
      <c r="V47" s="29"/>
      <c r="W47" s="30">
        <f t="shared" si="16"/>
        <v>0.23296268680394588</v>
      </c>
    </row>
    <row r="48" spans="1:33" s="32" customFormat="1" x14ac:dyDescent="0.3">
      <c r="A48" s="26"/>
      <c r="B48" s="27">
        <f t="shared" si="17"/>
        <v>9</v>
      </c>
      <c r="C48" s="28" t="s">
        <v>8</v>
      </c>
      <c r="D48" s="30">
        <f t="shared" si="9"/>
        <v>0</v>
      </c>
      <c r="E48" s="29">
        <v>0</v>
      </c>
      <c r="F48" s="30">
        <v>0</v>
      </c>
      <c r="G48" s="29"/>
      <c r="H48" s="30">
        <f t="shared" si="10"/>
        <v>0</v>
      </c>
      <c r="I48" s="30">
        <f t="shared" si="11"/>
        <v>0</v>
      </c>
      <c r="J48" s="29">
        <v>0</v>
      </c>
      <c r="K48" s="30">
        <v>0</v>
      </c>
      <c r="L48" s="29"/>
      <c r="M48" s="30">
        <f t="shared" si="12"/>
        <v>0</v>
      </c>
      <c r="N48" s="30">
        <f t="shared" si="13"/>
        <v>0</v>
      </c>
      <c r="O48" s="29">
        <v>0</v>
      </c>
      <c r="P48" s="30">
        <v>0</v>
      </c>
      <c r="Q48" s="29"/>
      <c r="R48" s="30">
        <f t="shared" si="14"/>
        <v>0</v>
      </c>
      <c r="S48" s="30">
        <f t="shared" si="15"/>
        <v>0</v>
      </c>
      <c r="T48" s="29">
        <v>0</v>
      </c>
      <c r="U48" s="30">
        <v>0</v>
      </c>
      <c r="V48" s="29"/>
      <c r="W48" s="30">
        <f t="shared" si="16"/>
        <v>0</v>
      </c>
    </row>
    <row r="49" spans="1:23" s="32" customFormat="1" x14ac:dyDescent="0.3">
      <c r="A49" s="26"/>
      <c r="B49" s="27">
        <f t="shared" si="17"/>
        <v>10</v>
      </c>
      <c r="C49" s="28" t="s">
        <v>9</v>
      </c>
      <c r="D49" s="30">
        <f t="shared" si="9"/>
        <v>16.020233380015821</v>
      </c>
      <c r="E49" s="29">
        <v>0</v>
      </c>
      <c r="F49" s="30">
        <v>0</v>
      </c>
      <c r="G49" s="29"/>
      <c r="H49" s="30">
        <f t="shared" si="10"/>
        <v>16.020233380015821</v>
      </c>
      <c r="I49" s="30">
        <f t="shared" si="11"/>
        <v>16.020233380015821</v>
      </c>
      <c r="J49" s="29">
        <v>0</v>
      </c>
      <c r="K49" s="30">
        <v>0</v>
      </c>
      <c r="L49" s="29"/>
      <c r="M49" s="30">
        <f t="shared" si="12"/>
        <v>16.020233380015821</v>
      </c>
      <c r="N49" s="30">
        <f t="shared" si="13"/>
        <v>16.020233380015821</v>
      </c>
      <c r="O49" s="29">
        <v>0</v>
      </c>
      <c r="P49" s="30">
        <v>0</v>
      </c>
      <c r="Q49" s="29"/>
      <c r="R49" s="30">
        <f t="shared" si="14"/>
        <v>16.020233380015821</v>
      </c>
      <c r="S49" s="30">
        <f t="shared" si="15"/>
        <v>16.020233380015821</v>
      </c>
      <c r="T49" s="29">
        <v>0</v>
      </c>
      <c r="U49" s="30">
        <v>0</v>
      </c>
      <c r="V49" s="29"/>
      <c r="W49" s="30">
        <f t="shared" si="16"/>
        <v>16.020233380015821</v>
      </c>
    </row>
    <row r="50" spans="1:23" s="32" customFormat="1" x14ac:dyDescent="0.3">
      <c r="A50" s="26"/>
      <c r="B50" s="27">
        <f t="shared" si="17"/>
        <v>11</v>
      </c>
      <c r="C50" s="28" t="s">
        <v>10</v>
      </c>
      <c r="D50" s="30">
        <f t="shared" si="9"/>
        <v>0.29915095537168546</v>
      </c>
      <c r="E50" s="29">
        <v>0</v>
      </c>
      <c r="F50" s="30">
        <v>0</v>
      </c>
      <c r="G50" s="29"/>
      <c r="H50" s="30">
        <f t="shared" si="10"/>
        <v>0.29915095537168546</v>
      </c>
      <c r="I50" s="30">
        <f t="shared" si="11"/>
        <v>0.29915095537168546</v>
      </c>
      <c r="J50" s="29">
        <v>0</v>
      </c>
      <c r="K50" s="30">
        <v>0</v>
      </c>
      <c r="L50" s="29"/>
      <c r="M50" s="30">
        <f t="shared" si="12"/>
        <v>0.29915095537168546</v>
      </c>
      <c r="N50" s="30">
        <f t="shared" si="13"/>
        <v>0.29915095537168546</v>
      </c>
      <c r="O50" s="29">
        <v>0</v>
      </c>
      <c r="P50" s="30">
        <v>0</v>
      </c>
      <c r="Q50" s="29"/>
      <c r="R50" s="30">
        <f t="shared" si="14"/>
        <v>0.29915095537168546</v>
      </c>
      <c r="S50" s="30">
        <f t="shared" si="15"/>
        <v>0.29915095537168546</v>
      </c>
      <c r="T50" s="29">
        <v>0</v>
      </c>
      <c r="U50" s="30">
        <v>0</v>
      </c>
      <c r="V50" s="29"/>
      <c r="W50" s="30">
        <f t="shared" si="16"/>
        <v>0.29915095537168546</v>
      </c>
    </row>
    <row r="51" spans="1:23" s="37" customFormat="1" x14ac:dyDescent="0.3">
      <c r="A51" s="26"/>
      <c r="B51" s="27">
        <f t="shared" si="17"/>
        <v>12</v>
      </c>
      <c r="C51" s="28" t="s">
        <v>11</v>
      </c>
      <c r="D51" s="30">
        <f t="shared" si="9"/>
        <v>0.70602510620000003</v>
      </c>
      <c r="E51" s="29">
        <v>0</v>
      </c>
      <c r="F51" s="30">
        <v>0</v>
      </c>
      <c r="G51" s="29"/>
      <c r="H51" s="30">
        <f t="shared" si="10"/>
        <v>0.70602510620000003</v>
      </c>
      <c r="I51" s="30">
        <f t="shared" si="11"/>
        <v>0.70602510620000003</v>
      </c>
      <c r="J51" s="29">
        <v>0</v>
      </c>
      <c r="K51" s="30">
        <v>0</v>
      </c>
      <c r="L51" s="29"/>
      <c r="M51" s="30">
        <f t="shared" si="12"/>
        <v>0.70602510620000003</v>
      </c>
      <c r="N51" s="30">
        <f t="shared" si="13"/>
        <v>0.70602510620000003</v>
      </c>
      <c r="O51" s="29">
        <v>0</v>
      </c>
      <c r="P51" s="30">
        <v>0</v>
      </c>
      <c r="Q51" s="29"/>
      <c r="R51" s="30">
        <f t="shared" si="14"/>
        <v>0.70602510620000003</v>
      </c>
      <c r="S51" s="30">
        <f t="shared" si="15"/>
        <v>0.70602510620000003</v>
      </c>
      <c r="T51" s="29">
        <v>0</v>
      </c>
      <c r="U51" s="30">
        <v>0</v>
      </c>
      <c r="V51" s="29"/>
      <c r="W51" s="30">
        <f t="shared" si="16"/>
        <v>0.70602510620000003</v>
      </c>
    </row>
    <row r="52" spans="1:23" s="37" customFormat="1" x14ac:dyDescent="0.3">
      <c r="A52" s="26"/>
      <c r="B52" s="27">
        <f t="shared" si="17"/>
        <v>13</v>
      </c>
      <c r="C52" s="28" t="s">
        <v>12</v>
      </c>
      <c r="D52" s="30">
        <f t="shared" si="9"/>
        <v>0</v>
      </c>
      <c r="E52" s="29">
        <v>0</v>
      </c>
      <c r="F52" s="30">
        <v>0</v>
      </c>
      <c r="G52" s="29"/>
      <c r="H52" s="30">
        <f t="shared" si="10"/>
        <v>0</v>
      </c>
      <c r="I52" s="30">
        <f t="shared" si="11"/>
        <v>0</v>
      </c>
      <c r="J52" s="29">
        <v>0</v>
      </c>
      <c r="K52" s="30">
        <v>0</v>
      </c>
      <c r="L52" s="29"/>
      <c r="M52" s="30">
        <f t="shared" si="12"/>
        <v>0</v>
      </c>
      <c r="N52" s="30">
        <f t="shared" si="13"/>
        <v>0</v>
      </c>
      <c r="O52" s="29">
        <v>0</v>
      </c>
      <c r="P52" s="30">
        <v>0</v>
      </c>
      <c r="Q52" s="29"/>
      <c r="R52" s="30">
        <f t="shared" si="14"/>
        <v>0</v>
      </c>
      <c r="S52" s="30">
        <f t="shared" si="15"/>
        <v>0</v>
      </c>
      <c r="T52" s="29">
        <v>0</v>
      </c>
      <c r="U52" s="30">
        <v>0</v>
      </c>
      <c r="V52" s="29"/>
      <c r="W52" s="30">
        <f t="shared" si="16"/>
        <v>0</v>
      </c>
    </row>
    <row r="53" spans="1:23" s="37" customFormat="1" x14ac:dyDescent="0.3">
      <c r="A53" s="26"/>
      <c r="B53" s="27">
        <f t="shared" si="17"/>
        <v>14</v>
      </c>
      <c r="C53" s="28" t="s">
        <v>13</v>
      </c>
      <c r="D53" s="30">
        <f t="shared" si="9"/>
        <v>0.69300317944916345</v>
      </c>
      <c r="E53" s="29">
        <v>0</v>
      </c>
      <c r="F53" s="30">
        <v>0</v>
      </c>
      <c r="G53" s="29"/>
      <c r="H53" s="30">
        <f t="shared" si="10"/>
        <v>0.69300317944916345</v>
      </c>
      <c r="I53" s="30">
        <f t="shared" si="11"/>
        <v>0.69300317944916345</v>
      </c>
      <c r="J53" s="29">
        <v>0</v>
      </c>
      <c r="K53" s="30">
        <v>0</v>
      </c>
      <c r="L53" s="29"/>
      <c r="M53" s="30">
        <f t="shared" si="12"/>
        <v>0.69300317944916345</v>
      </c>
      <c r="N53" s="30">
        <f t="shared" si="13"/>
        <v>0.69300317944916345</v>
      </c>
      <c r="O53" s="29">
        <v>0</v>
      </c>
      <c r="P53" s="30">
        <v>0</v>
      </c>
      <c r="Q53" s="29"/>
      <c r="R53" s="30">
        <f t="shared" si="14"/>
        <v>0.69300317944916345</v>
      </c>
      <c r="S53" s="30">
        <f t="shared" si="15"/>
        <v>0.69300317944916345</v>
      </c>
      <c r="T53" s="29">
        <v>0</v>
      </c>
      <c r="U53" s="30">
        <v>0</v>
      </c>
      <c r="V53" s="29"/>
      <c r="W53" s="30">
        <f t="shared" si="16"/>
        <v>0.69300317944916345</v>
      </c>
    </row>
    <row r="54" spans="1:23" s="37" customFormat="1" x14ac:dyDescent="0.3">
      <c r="A54" s="26"/>
      <c r="B54" s="27">
        <f t="shared" si="17"/>
        <v>15</v>
      </c>
      <c r="C54" s="28" t="s">
        <v>14</v>
      </c>
      <c r="D54" s="30">
        <f t="shared" si="9"/>
        <v>-0.20516000000000001</v>
      </c>
      <c r="E54" s="29">
        <v>0</v>
      </c>
      <c r="F54" s="30">
        <v>0</v>
      </c>
      <c r="G54" s="29"/>
      <c r="H54" s="30">
        <f t="shared" si="10"/>
        <v>-0.20516000000000001</v>
      </c>
      <c r="I54" s="30">
        <f t="shared" si="11"/>
        <v>-0.20516000000000001</v>
      </c>
      <c r="J54" s="29">
        <v>0</v>
      </c>
      <c r="K54" s="30">
        <v>0</v>
      </c>
      <c r="L54" s="29"/>
      <c r="M54" s="30">
        <f t="shared" si="12"/>
        <v>-0.20516000000000001</v>
      </c>
      <c r="N54" s="30">
        <f t="shared" si="13"/>
        <v>-0.20516000000000001</v>
      </c>
      <c r="O54" s="29">
        <v>0</v>
      </c>
      <c r="P54" s="30">
        <v>0</v>
      </c>
      <c r="Q54" s="29"/>
      <c r="R54" s="30">
        <f t="shared" si="14"/>
        <v>-0.20516000000000001</v>
      </c>
      <c r="S54" s="30">
        <f t="shared" si="15"/>
        <v>-0.20516000000000001</v>
      </c>
      <c r="T54" s="29">
        <v>0</v>
      </c>
      <c r="U54" s="30">
        <v>0</v>
      </c>
      <c r="V54" s="29"/>
      <c r="W54" s="30">
        <f t="shared" si="16"/>
        <v>-0.20516000000000001</v>
      </c>
    </row>
    <row r="55" spans="1:23" s="37" customFormat="1" x14ac:dyDescent="0.3">
      <c r="A55" s="26"/>
      <c r="B55" s="27">
        <f t="shared" si="17"/>
        <v>16</v>
      </c>
      <c r="C55" s="28" t="s">
        <v>15</v>
      </c>
      <c r="D55" s="30">
        <f t="shared" si="9"/>
        <v>0</v>
      </c>
      <c r="E55" s="29">
        <v>0</v>
      </c>
      <c r="F55" s="30">
        <v>0</v>
      </c>
      <c r="G55" s="29"/>
      <c r="H55" s="30">
        <f t="shared" si="10"/>
        <v>0</v>
      </c>
      <c r="I55" s="30">
        <f t="shared" si="11"/>
        <v>0</v>
      </c>
      <c r="J55" s="29">
        <v>0</v>
      </c>
      <c r="K55" s="30">
        <v>0</v>
      </c>
      <c r="L55" s="29"/>
      <c r="M55" s="30">
        <f t="shared" si="12"/>
        <v>0</v>
      </c>
      <c r="N55" s="30">
        <f t="shared" si="13"/>
        <v>0</v>
      </c>
      <c r="O55" s="29">
        <v>0</v>
      </c>
      <c r="P55" s="30">
        <v>0</v>
      </c>
      <c r="Q55" s="29"/>
      <c r="R55" s="30">
        <f t="shared" si="14"/>
        <v>0</v>
      </c>
      <c r="S55" s="30">
        <f t="shared" si="15"/>
        <v>0</v>
      </c>
      <c r="T55" s="29">
        <v>0</v>
      </c>
      <c r="U55" s="30">
        <v>0</v>
      </c>
      <c r="V55" s="29"/>
      <c r="W55" s="30">
        <f t="shared" si="16"/>
        <v>0</v>
      </c>
    </row>
    <row r="56" spans="1:23" s="37" customFormat="1" x14ac:dyDescent="0.3">
      <c r="A56" s="26"/>
      <c r="B56" s="27">
        <f t="shared" si="17"/>
        <v>17</v>
      </c>
      <c r="C56" s="28" t="s">
        <v>16</v>
      </c>
      <c r="D56" s="30">
        <f t="shared" si="9"/>
        <v>0</v>
      </c>
      <c r="E56" s="29">
        <v>0</v>
      </c>
      <c r="F56" s="30">
        <v>0</v>
      </c>
      <c r="G56" s="29"/>
      <c r="H56" s="30">
        <f t="shared" si="10"/>
        <v>0</v>
      </c>
      <c r="I56" s="30">
        <f t="shared" si="11"/>
        <v>0</v>
      </c>
      <c r="J56" s="29">
        <v>0</v>
      </c>
      <c r="K56" s="30">
        <v>0</v>
      </c>
      <c r="L56" s="29"/>
      <c r="M56" s="30">
        <f t="shared" si="12"/>
        <v>0</v>
      </c>
      <c r="N56" s="30">
        <f t="shared" si="13"/>
        <v>0</v>
      </c>
      <c r="O56" s="29">
        <v>0</v>
      </c>
      <c r="P56" s="30">
        <v>0</v>
      </c>
      <c r="Q56" s="29"/>
      <c r="R56" s="30">
        <f t="shared" si="14"/>
        <v>0</v>
      </c>
      <c r="S56" s="30">
        <f t="shared" si="15"/>
        <v>0</v>
      </c>
      <c r="T56" s="29">
        <v>0</v>
      </c>
      <c r="U56" s="30">
        <v>0</v>
      </c>
      <c r="V56" s="29"/>
      <c r="W56" s="30">
        <f t="shared" si="16"/>
        <v>0</v>
      </c>
    </row>
    <row r="57" spans="1:23" s="15" customFormat="1" ht="16" x14ac:dyDescent="0.3">
      <c r="B57" s="34"/>
      <c r="C57" s="35" t="s">
        <v>17</v>
      </c>
      <c r="D57" s="36">
        <f>SUM(D40:D56)</f>
        <v>899.92517007053345</v>
      </c>
      <c r="E57" s="36">
        <f>SUM(E40:E56)</f>
        <v>7.17</v>
      </c>
      <c r="F57" s="36">
        <f>SUM(F40:F56)</f>
        <v>0</v>
      </c>
      <c r="G57" s="36">
        <f>SUM(G40:G56)</f>
        <v>0</v>
      </c>
      <c r="H57" s="36">
        <f>SUM(H40:H56)</f>
        <v>907.09517007053341</v>
      </c>
      <c r="I57" s="36">
        <f t="shared" ref="I57:W57" si="18">SUM(I40:I56)</f>
        <v>907.09517007053341</v>
      </c>
      <c r="J57" s="36">
        <f t="shared" si="18"/>
        <v>1.45</v>
      </c>
      <c r="K57" s="36">
        <f t="shared" si="18"/>
        <v>0</v>
      </c>
      <c r="L57" s="36">
        <f t="shared" si="18"/>
        <v>0</v>
      </c>
      <c r="M57" s="36">
        <f t="shared" si="18"/>
        <v>908.54517007053346</v>
      </c>
      <c r="N57" s="36">
        <f t="shared" si="18"/>
        <v>908.54517007053346</v>
      </c>
      <c r="O57" s="36">
        <f t="shared" si="18"/>
        <v>0</v>
      </c>
      <c r="P57" s="36">
        <f t="shared" si="18"/>
        <v>0</v>
      </c>
      <c r="Q57" s="36">
        <f t="shared" si="18"/>
        <v>0</v>
      </c>
      <c r="R57" s="36">
        <f t="shared" si="18"/>
        <v>908.54517007053346</v>
      </c>
      <c r="S57" s="36">
        <f t="shared" si="18"/>
        <v>908.54517007053346</v>
      </c>
      <c r="T57" s="36">
        <f t="shared" si="18"/>
        <v>0</v>
      </c>
      <c r="U57" s="36">
        <f t="shared" si="18"/>
        <v>0</v>
      </c>
      <c r="V57" s="36">
        <f t="shared" si="18"/>
        <v>0</v>
      </c>
      <c r="W57" s="36">
        <f t="shared" si="18"/>
        <v>908.54517007053346</v>
      </c>
    </row>
    <row r="58" spans="1:23" s="15" customFormat="1" ht="16" x14ac:dyDescent="0.3">
      <c r="B58" s="38"/>
      <c r="C58" s="38"/>
      <c r="D58" s="38"/>
      <c r="E58" s="38"/>
      <c r="F58" s="38"/>
      <c r="G58" s="38"/>
      <c r="H58" s="38"/>
      <c r="I58" s="38"/>
      <c r="J58" s="38"/>
      <c r="K58" s="38"/>
      <c r="L58" s="38"/>
      <c r="M58" s="38"/>
      <c r="N58" s="38"/>
      <c r="O58" s="38"/>
    </row>
    <row r="59" spans="1:23" ht="16" x14ac:dyDescent="0.3">
      <c r="B59" s="38"/>
      <c r="C59" s="38"/>
      <c r="D59" s="38"/>
      <c r="E59" s="38"/>
      <c r="F59" s="38"/>
      <c r="G59" s="38"/>
      <c r="H59" s="38"/>
      <c r="I59" s="38"/>
      <c r="J59" s="38"/>
      <c r="K59" s="38"/>
      <c r="L59" s="38"/>
      <c r="M59" s="38"/>
      <c r="N59" s="38"/>
      <c r="O59" s="38"/>
      <c r="P59" s="15"/>
      <c r="Q59" s="15"/>
      <c r="R59" s="15"/>
    </row>
    <row r="60" spans="1:23" x14ac:dyDescent="0.3">
      <c r="B60" s="15"/>
      <c r="C60" s="15"/>
      <c r="D60" s="15"/>
      <c r="E60" s="15"/>
      <c r="F60" s="15"/>
      <c r="G60" s="15"/>
      <c r="H60" s="15"/>
      <c r="I60" s="15"/>
      <c r="J60" s="15"/>
      <c r="K60" s="15"/>
      <c r="L60" s="15"/>
      <c r="M60" s="15"/>
      <c r="N60" s="15"/>
      <c r="O60" s="15"/>
      <c r="P60" s="15"/>
      <c r="Q60" s="15"/>
      <c r="R60" s="15"/>
    </row>
    <row r="61" spans="1:23" x14ac:dyDescent="0.3">
      <c r="B61" s="14" t="s">
        <v>81</v>
      </c>
      <c r="C61" s="15"/>
      <c r="D61" s="15"/>
      <c r="E61" s="15"/>
      <c r="F61" s="15"/>
      <c r="G61" s="15"/>
      <c r="H61" s="15"/>
      <c r="I61" s="15"/>
      <c r="J61" s="15"/>
      <c r="K61" s="15"/>
      <c r="L61" s="15"/>
      <c r="M61" s="15"/>
      <c r="N61" s="15"/>
      <c r="O61" s="15"/>
      <c r="P61" s="15"/>
      <c r="Q61" s="15"/>
      <c r="R61" s="15"/>
    </row>
    <row r="62" spans="1:23" x14ac:dyDescent="0.3">
      <c r="B62" s="14"/>
      <c r="C62" s="15"/>
      <c r="D62" s="15"/>
      <c r="E62" s="15"/>
      <c r="F62" s="15"/>
      <c r="G62" s="15"/>
      <c r="H62" s="15"/>
      <c r="I62" s="15"/>
      <c r="J62" s="15"/>
      <c r="K62" s="15"/>
      <c r="L62" s="15"/>
      <c r="M62" s="15"/>
      <c r="N62" s="15"/>
      <c r="O62" s="15"/>
      <c r="P62" s="15"/>
      <c r="Q62" s="15"/>
      <c r="R62" s="15"/>
    </row>
    <row r="63" spans="1:23" ht="15" customHeight="1" x14ac:dyDescent="0.3">
      <c r="B63" s="15"/>
      <c r="C63" s="15"/>
      <c r="D63" s="19"/>
      <c r="E63" s="19"/>
      <c r="F63" s="19"/>
      <c r="G63" s="19"/>
      <c r="H63" s="19"/>
      <c r="I63" s="15"/>
      <c r="J63" s="16"/>
      <c r="K63" s="15"/>
      <c r="L63" s="15"/>
      <c r="M63" s="20" t="s">
        <v>22</v>
      </c>
      <c r="N63" s="16"/>
      <c r="O63" s="15"/>
      <c r="P63" s="15"/>
      <c r="Q63" s="15"/>
    </row>
    <row r="64" spans="1:23" ht="15" customHeight="1" x14ac:dyDescent="0.3">
      <c r="B64" s="148" t="s">
        <v>23</v>
      </c>
      <c r="C64" s="148" t="s">
        <v>18</v>
      </c>
      <c r="D64" s="141" t="s">
        <v>24</v>
      </c>
      <c r="E64" s="142"/>
      <c r="F64" s="142"/>
      <c r="G64" s="142"/>
      <c r="H64" s="143"/>
      <c r="I64" s="144" t="s">
        <v>25</v>
      </c>
      <c r="J64" s="144"/>
      <c r="K64" s="144"/>
      <c r="L64" s="144"/>
      <c r="M64" s="144"/>
      <c r="N64" s="140" t="s">
        <v>26</v>
      </c>
      <c r="O64" s="140"/>
      <c r="P64" s="140"/>
      <c r="Q64" s="140"/>
      <c r="R64" s="140"/>
      <c r="S64" s="140" t="s">
        <v>27</v>
      </c>
      <c r="T64" s="140"/>
      <c r="U64" s="140"/>
      <c r="V64" s="140"/>
      <c r="W64" s="140"/>
    </row>
    <row r="65" spans="1:26" x14ac:dyDescent="0.3">
      <c r="B65" s="148"/>
      <c r="C65" s="148"/>
      <c r="D65" s="146" t="s">
        <v>28</v>
      </c>
      <c r="E65" s="147"/>
      <c r="F65" s="147"/>
      <c r="G65" s="147"/>
      <c r="H65" s="147"/>
      <c r="I65" s="146" t="s">
        <v>28</v>
      </c>
      <c r="J65" s="147"/>
      <c r="K65" s="147"/>
      <c r="L65" s="147"/>
      <c r="M65" s="147"/>
      <c r="N65" s="146" t="s">
        <v>29</v>
      </c>
      <c r="O65" s="147"/>
      <c r="P65" s="147"/>
      <c r="Q65" s="147"/>
      <c r="R65" s="147"/>
      <c r="S65" s="144" t="s">
        <v>30</v>
      </c>
      <c r="T65" s="145"/>
      <c r="U65" s="145"/>
      <c r="V65" s="145"/>
      <c r="W65" s="145"/>
    </row>
    <row r="66" spans="1:26" ht="56" x14ac:dyDescent="0.3">
      <c r="A66" s="3" t="s">
        <v>82</v>
      </c>
      <c r="B66" s="148"/>
      <c r="C66" s="148"/>
      <c r="D66" s="23" t="s">
        <v>83</v>
      </c>
      <c r="E66" s="23" t="s">
        <v>32</v>
      </c>
      <c r="F66" s="39" t="s">
        <v>84</v>
      </c>
      <c r="G66" s="22" t="s">
        <v>34</v>
      </c>
      <c r="H66" s="23" t="s">
        <v>85</v>
      </c>
      <c r="I66" s="23" t="s">
        <v>83</v>
      </c>
      <c r="J66" s="23" t="s">
        <v>32</v>
      </c>
      <c r="K66" s="39" t="s">
        <v>84</v>
      </c>
      <c r="L66" s="22" t="s">
        <v>34</v>
      </c>
      <c r="M66" s="23" t="s">
        <v>85</v>
      </c>
      <c r="N66" s="23" t="s">
        <v>83</v>
      </c>
      <c r="O66" s="23" t="s">
        <v>32</v>
      </c>
      <c r="P66" s="39" t="s">
        <v>84</v>
      </c>
      <c r="Q66" s="22" t="s">
        <v>34</v>
      </c>
      <c r="R66" s="23" t="s">
        <v>85</v>
      </c>
      <c r="S66" s="23" t="s">
        <v>83</v>
      </c>
      <c r="T66" s="23" t="s">
        <v>32</v>
      </c>
      <c r="U66" s="39" t="s">
        <v>84</v>
      </c>
      <c r="V66" s="22" t="s">
        <v>34</v>
      </c>
      <c r="W66" s="23" t="s">
        <v>85</v>
      </c>
    </row>
    <row r="67" spans="1:26" ht="28" x14ac:dyDescent="0.3">
      <c r="B67" s="25"/>
      <c r="C67" s="25"/>
      <c r="D67" s="25" t="s">
        <v>36</v>
      </c>
      <c r="E67" s="25" t="s">
        <v>37</v>
      </c>
      <c r="F67" s="25" t="s">
        <v>38</v>
      </c>
      <c r="G67" s="25" t="s">
        <v>39</v>
      </c>
      <c r="H67" s="25" t="s">
        <v>40</v>
      </c>
      <c r="I67" s="25" t="s">
        <v>41</v>
      </c>
      <c r="J67" s="25" t="s">
        <v>42</v>
      </c>
      <c r="K67" s="25" t="s">
        <v>43</v>
      </c>
      <c r="L67" s="25" t="s">
        <v>44</v>
      </c>
      <c r="M67" s="25" t="s">
        <v>45</v>
      </c>
      <c r="N67" s="25" t="s">
        <v>61</v>
      </c>
      <c r="O67" s="25" t="s">
        <v>62</v>
      </c>
      <c r="P67" s="25" t="s">
        <v>63</v>
      </c>
      <c r="Q67" s="25" t="s">
        <v>64</v>
      </c>
      <c r="R67" s="25" t="s">
        <v>65</v>
      </c>
      <c r="S67" s="25" t="s">
        <v>66</v>
      </c>
      <c r="T67" s="25" t="s">
        <v>67</v>
      </c>
      <c r="U67" s="25" t="s">
        <v>68</v>
      </c>
      <c r="V67" s="25" t="s">
        <v>69</v>
      </c>
      <c r="W67" s="25" t="s">
        <v>70</v>
      </c>
    </row>
    <row r="68" spans="1:26" x14ac:dyDescent="0.3">
      <c r="A68" s="46">
        <v>0</v>
      </c>
      <c r="B68" s="41">
        <v>1</v>
      </c>
      <c r="C68" s="42" t="s">
        <v>0</v>
      </c>
      <c r="D68" s="134">
        <v>0</v>
      </c>
      <c r="E68" s="43">
        <f t="shared" ref="E68:E84" si="19">IF((IFERROR(D68/((D14+E14)*90%),0))&lt;70%,MIN((MAX((D14+E14)*90%-D68,0)),(D14+E14/2)*$Y68),MAX((E14+D14)*90%-D68,0)/E$86)</f>
        <v>0</v>
      </c>
      <c r="F68" s="43">
        <f>IFERROR(IF(D68=0,0,D68/D14*F14),0)</f>
        <v>0</v>
      </c>
      <c r="G68" s="44"/>
      <c r="H68" s="43">
        <f>D68+E68-F68-G68</f>
        <v>0</v>
      </c>
      <c r="I68" s="45">
        <f>H68</f>
        <v>0</v>
      </c>
      <c r="J68" s="43">
        <f>IF((IFERROR(I68/((I14+J14)*90%),0))&lt;70%,MIN((MAX((I14+J14)*90%-I68,0)),(I14+J14/2)*$A68),MAX((J14+I14)*90%-I68,0)/J$86)</f>
        <v>0</v>
      </c>
      <c r="K68" s="43">
        <f>IFERROR(IF(I68=0,0,I68/I14*K14),0)</f>
        <v>0</v>
      </c>
      <c r="L68" s="44"/>
      <c r="M68" s="45">
        <f t="shared" ref="M68:M84" si="20">I68+J68-K68-L68</f>
        <v>0</v>
      </c>
      <c r="N68" s="43">
        <f>M68</f>
        <v>0</v>
      </c>
      <c r="O68" s="43">
        <f t="shared" ref="O68:O84" si="21">IF((IFERROR(N68/((N14+O14)*90%),0))&lt;70%,MIN((MAX((N14+O14)*90%-N68,0)),(N14+O14/2)*$A95),MAX((O14+N14)*90%-N68,0)/O$86)</f>
        <v>0</v>
      </c>
      <c r="P68" s="43">
        <f t="shared" ref="P68:P84" si="22">IFERROR(IF(N68=0,0,N68/N14*P14),0)</f>
        <v>0</v>
      </c>
      <c r="Q68" s="44"/>
      <c r="R68" s="43">
        <f>N68+O68-P68-Q68</f>
        <v>0</v>
      </c>
      <c r="S68" s="45">
        <f>R68</f>
        <v>0</v>
      </c>
      <c r="T68" s="43">
        <f t="shared" ref="T68:T84" si="23">IF((IFERROR(S68/((S14+T14)*90%),0))&lt;70%,MIN((MAX((S14+T14)*90%-S68,0)),(S14+T14/2)*$A95),MAX((T14+S14)*90%-S68,0)/T$86)</f>
        <v>0</v>
      </c>
      <c r="U68" s="43">
        <f t="shared" ref="U68:U84" si="24">IFERROR(IF(S68=0,0,S68/S14*U14),0)</f>
        <v>0</v>
      </c>
      <c r="V68" s="44"/>
      <c r="W68" s="45">
        <f>S68+T68-U68-V68</f>
        <v>0</v>
      </c>
      <c r="Y68" s="46">
        <v>0</v>
      </c>
      <c r="Z68" s="97">
        <f>E95</f>
        <v>0</v>
      </c>
    </row>
    <row r="69" spans="1:26" x14ac:dyDescent="0.3">
      <c r="A69" s="46">
        <v>3.3399999999999999E-2</v>
      </c>
      <c r="B69" s="41">
        <f>B68+1</f>
        <v>2</v>
      </c>
      <c r="C69" s="42" t="s">
        <v>1</v>
      </c>
      <c r="D69" s="134">
        <v>0</v>
      </c>
      <c r="E69" s="43">
        <f t="shared" si="19"/>
        <v>0</v>
      </c>
      <c r="F69" s="43">
        <f t="shared" ref="F69:F84" si="25">IFERROR(IF(D69=0,0,D69/D15*F15),0)</f>
        <v>0</v>
      </c>
      <c r="G69" s="44"/>
      <c r="H69" s="43">
        <f>D69+E69-F69-G69</f>
        <v>0</v>
      </c>
      <c r="I69" s="45">
        <f t="shared" ref="I69:I84" si="26">H69</f>
        <v>0</v>
      </c>
      <c r="J69" s="43">
        <f t="shared" ref="J69:J84" si="27">IF((IFERROR(I69/((I15+J15)*90%),0))&lt;70%,MIN((MAX((I15+J15)*90%-I69,0)),(I15+J15/2)*$A69),MAX((J15+I15)*90%-I69,0)/J$86)</f>
        <v>-3.4360162157999995E-2</v>
      </c>
      <c r="K69" s="43">
        <f t="shared" ref="K69:K84" si="28">IFERROR(IF(I69=0,0,I69/I15*K15),0)</f>
        <v>0</v>
      </c>
      <c r="L69" s="44"/>
      <c r="M69" s="45">
        <f t="shared" si="20"/>
        <v>-3.4360162157999995E-2</v>
      </c>
      <c r="N69" s="43">
        <f t="shared" ref="N69:N84" si="29">M69</f>
        <v>-3.4360162157999995E-2</v>
      </c>
      <c r="O69" s="43">
        <f t="shared" si="21"/>
        <v>-3.5342590292399993E-2</v>
      </c>
      <c r="P69" s="43">
        <f t="shared" si="22"/>
        <v>0</v>
      </c>
      <c r="Q69" s="44"/>
      <c r="R69" s="43">
        <f t="shared" ref="R69:R84" si="30">N69+O69-P69-Q69</f>
        <v>-6.9702752450399988E-2</v>
      </c>
      <c r="S69" s="45">
        <f t="shared" ref="S69:S84" si="31">R69</f>
        <v>-6.9702752450399988E-2</v>
      </c>
      <c r="T69" s="43">
        <f t="shared" si="23"/>
        <v>-3.5342590292399993E-2</v>
      </c>
      <c r="U69" s="43">
        <f t="shared" si="24"/>
        <v>0</v>
      </c>
      <c r="V69" s="44"/>
      <c r="W69" s="45">
        <f t="shared" ref="W69:W84" si="32">S69+T69-U69-V69</f>
        <v>-0.10504534274279997</v>
      </c>
      <c r="Y69" s="46">
        <v>3.3399999999999999E-2</v>
      </c>
      <c r="Z69" s="97">
        <f t="shared" ref="Z69:Z84" si="33">E96</f>
        <v>-3.5342590292399993E-2</v>
      </c>
    </row>
    <row r="70" spans="1:26" x14ac:dyDescent="0.3">
      <c r="A70" s="46">
        <v>5.28E-2</v>
      </c>
      <c r="B70" s="41">
        <f t="shared" ref="B70:B84" si="34">B69+1</f>
        <v>3</v>
      </c>
      <c r="C70" s="42" t="s">
        <v>2</v>
      </c>
      <c r="D70" s="134">
        <v>0</v>
      </c>
      <c r="E70" s="43">
        <f t="shared" si="19"/>
        <v>0</v>
      </c>
      <c r="F70" s="43">
        <f t="shared" si="25"/>
        <v>0</v>
      </c>
      <c r="G70" s="44"/>
      <c r="H70" s="43">
        <f t="shared" ref="H70:H84" si="35">D70+E70-F70-G70</f>
        <v>0</v>
      </c>
      <c r="I70" s="45">
        <f t="shared" si="26"/>
        <v>0</v>
      </c>
      <c r="J70" s="43">
        <f t="shared" si="27"/>
        <v>0</v>
      </c>
      <c r="K70" s="43">
        <f t="shared" si="28"/>
        <v>0</v>
      </c>
      <c r="L70" s="44"/>
      <c r="M70" s="45">
        <f t="shared" si="20"/>
        <v>0</v>
      </c>
      <c r="N70" s="43">
        <f t="shared" si="29"/>
        <v>0</v>
      </c>
      <c r="O70" s="43">
        <f t="shared" si="21"/>
        <v>0</v>
      </c>
      <c r="P70" s="43">
        <f t="shared" si="22"/>
        <v>0</v>
      </c>
      <c r="Q70" s="44"/>
      <c r="R70" s="43">
        <f t="shared" si="30"/>
        <v>0</v>
      </c>
      <c r="S70" s="45">
        <f t="shared" si="31"/>
        <v>0</v>
      </c>
      <c r="T70" s="43">
        <f t="shared" si="23"/>
        <v>7.4976000000000001E-2</v>
      </c>
      <c r="U70" s="43">
        <f t="shared" si="24"/>
        <v>0</v>
      </c>
      <c r="V70" s="44"/>
      <c r="W70" s="45">
        <f t="shared" si="32"/>
        <v>7.4976000000000001E-2</v>
      </c>
      <c r="Y70" s="46">
        <v>5.28E-2</v>
      </c>
      <c r="Z70" s="97">
        <f t="shared" si="33"/>
        <v>0.149952</v>
      </c>
    </row>
    <row r="71" spans="1:26" x14ac:dyDescent="0.3">
      <c r="A71" s="46">
        <v>5.28E-2</v>
      </c>
      <c r="B71" s="41">
        <f t="shared" si="34"/>
        <v>4</v>
      </c>
      <c r="C71" s="42" t="s">
        <v>3</v>
      </c>
      <c r="D71" s="134">
        <v>0</v>
      </c>
      <c r="E71" s="43">
        <f t="shared" si="19"/>
        <v>0</v>
      </c>
      <c r="F71" s="43">
        <f t="shared" si="25"/>
        <v>0</v>
      </c>
      <c r="G71" s="44"/>
      <c r="H71" s="43">
        <f t="shared" si="35"/>
        <v>0</v>
      </c>
      <c r="I71" s="45">
        <f t="shared" si="26"/>
        <v>0</v>
      </c>
      <c r="J71" s="43">
        <f t="shared" si="27"/>
        <v>0</v>
      </c>
      <c r="K71" s="43">
        <f t="shared" si="28"/>
        <v>0</v>
      </c>
      <c r="L71" s="44"/>
      <c r="M71" s="45">
        <f t="shared" si="20"/>
        <v>0</v>
      </c>
      <c r="N71" s="43">
        <f t="shared" si="29"/>
        <v>0</v>
      </c>
      <c r="O71" s="43">
        <f t="shared" si="21"/>
        <v>0</v>
      </c>
      <c r="P71" s="43">
        <f t="shared" si="22"/>
        <v>0</v>
      </c>
      <c r="Q71" s="44"/>
      <c r="R71" s="43">
        <f t="shared" si="30"/>
        <v>0</v>
      </c>
      <c r="S71" s="45">
        <f t="shared" si="31"/>
        <v>0</v>
      </c>
      <c r="T71" s="43">
        <f t="shared" si="23"/>
        <v>0</v>
      </c>
      <c r="U71" s="43">
        <f t="shared" si="24"/>
        <v>0</v>
      </c>
      <c r="V71" s="44"/>
      <c r="W71" s="45">
        <f t="shared" si="32"/>
        <v>0</v>
      </c>
      <c r="Y71" s="46">
        <v>5.28E-2</v>
      </c>
      <c r="Z71" s="97">
        <f t="shared" si="33"/>
        <v>0</v>
      </c>
    </row>
    <row r="72" spans="1:26" x14ac:dyDescent="0.3">
      <c r="A72" s="46">
        <v>3.3399999999999999E-2</v>
      </c>
      <c r="B72" s="41">
        <f t="shared" si="34"/>
        <v>5</v>
      </c>
      <c r="C72" s="42" t="s">
        <v>4</v>
      </c>
      <c r="D72" s="134">
        <v>1.084770020797724E-2</v>
      </c>
      <c r="E72" s="43">
        <f t="shared" si="19"/>
        <v>4.2484322949544809E-3</v>
      </c>
      <c r="F72" s="43">
        <f t="shared" si="25"/>
        <v>0</v>
      </c>
      <c r="G72" s="44"/>
      <c r="H72" s="43">
        <f t="shared" si="35"/>
        <v>1.5096132502931721E-2</v>
      </c>
      <c r="I72" s="45">
        <f t="shared" si="26"/>
        <v>1.5096132502931721E-2</v>
      </c>
      <c r="J72" s="43">
        <f t="shared" si="27"/>
        <v>7.5275871146654474E-2</v>
      </c>
      <c r="K72" s="43">
        <f t="shared" si="28"/>
        <v>6.4122571865380066E-3</v>
      </c>
      <c r="L72" s="44"/>
      <c r="M72" s="45">
        <f t="shared" si="20"/>
        <v>8.3959746463048185E-2</v>
      </c>
      <c r="N72" s="43">
        <f t="shared" si="29"/>
        <v>8.3959746463048185E-2</v>
      </c>
      <c r="O72" s="43">
        <f t="shared" si="21"/>
        <v>6.5077610787554474E-2</v>
      </c>
      <c r="P72" s="43">
        <f t="shared" si="22"/>
        <v>0</v>
      </c>
      <c r="Q72" s="44"/>
      <c r="R72" s="43">
        <f t="shared" si="30"/>
        <v>0.14903735725060266</v>
      </c>
      <c r="S72" s="45">
        <f t="shared" si="31"/>
        <v>0.14903735725060266</v>
      </c>
      <c r="T72" s="43">
        <f t="shared" si="23"/>
        <v>8.6286610787554466E-2</v>
      </c>
      <c r="U72" s="43">
        <f t="shared" si="24"/>
        <v>0</v>
      </c>
      <c r="V72" s="44"/>
      <c r="W72" s="45">
        <f t="shared" si="32"/>
        <v>0.23532396803815714</v>
      </c>
      <c r="Y72" s="46">
        <v>3.3399999999999999E-2</v>
      </c>
      <c r="Z72" s="97">
        <f t="shared" si="33"/>
        <v>8.6286610787554466E-2</v>
      </c>
    </row>
    <row r="73" spans="1:26" x14ac:dyDescent="0.3">
      <c r="A73" s="46">
        <v>5.28E-2</v>
      </c>
      <c r="B73" s="41">
        <f t="shared" si="34"/>
        <v>6</v>
      </c>
      <c r="C73" s="42" t="s">
        <v>5</v>
      </c>
      <c r="D73" s="134">
        <v>1.6173280680194029</v>
      </c>
      <c r="E73" s="43">
        <f t="shared" si="19"/>
        <v>2.4249407678108708</v>
      </c>
      <c r="F73" s="43">
        <f>IFERROR(IF(D73=0,0,D73/D19*F19),0)</f>
        <v>0</v>
      </c>
      <c r="G73" s="44"/>
      <c r="H73" s="43">
        <f t="shared" si="35"/>
        <v>4.0422688358302734</v>
      </c>
      <c r="I73" s="45">
        <f t="shared" si="26"/>
        <v>4.0422688358302734</v>
      </c>
      <c r="J73" s="43">
        <f t="shared" si="27"/>
        <v>6.0024386462972705</v>
      </c>
      <c r="K73" s="43">
        <f t="shared" si="28"/>
        <v>0</v>
      </c>
      <c r="L73" s="44"/>
      <c r="M73" s="45">
        <f t="shared" si="20"/>
        <v>10.044707482127544</v>
      </c>
      <c r="N73" s="43">
        <f t="shared" si="29"/>
        <v>10.044707482127544</v>
      </c>
      <c r="O73" s="43">
        <f t="shared" si="21"/>
        <v>24.306150102525272</v>
      </c>
      <c r="P73" s="43">
        <f t="shared" si="22"/>
        <v>0</v>
      </c>
      <c r="Q73" s="44"/>
      <c r="R73" s="43">
        <f t="shared" si="30"/>
        <v>34.350857584652815</v>
      </c>
      <c r="S73" s="45">
        <f t="shared" si="31"/>
        <v>34.350857584652815</v>
      </c>
      <c r="T73" s="43">
        <f t="shared" si="23"/>
        <v>43.143958102525275</v>
      </c>
      <c r="U73" s="43">
        <f t="shared" si="24"/>
        <v>0</v>
      </c>
      <c r="V73" s="44"/>
      <c r="W73" s="45">
        <f t="shared" si="32"/>
        <v>77.49481568717809</v>
      </c>
      <c r="Y73" s="46">
        <v>5.28E-2</v>
      </c>
      <c r="Z73" s="97">
        <f t="shared" si="33"/>
        <v>46.487870102525278</v>
      </c>
    </row>
    <row r="74" spans="1:26" x14ac:dyDescent="0.3">
      <c r="A74" s="46">
        <v>0.18</v>
      </c>
      <c r="B74" s="41">
        <f t="shared" si="34"/>
        <v>7</v>
      </c>
      <c r="C74" s="42" t="s">
        <v>6</v>
      </c>
      <c r="D74" s="134">
        <v>9.6092427844099604E-2</v>
      </c>
      <c r="E74" s="43">
        <f t="shared" si="19"/>
        <v>5.9656202562733074E-2</v>
      </c>
      <c r="F74" s="43">
        <f t="shared" si="25"/>
        <v>0</v>
      </c>
      <c r="G74" s="44"/>
      <c r="H74" s="43">
        <f t="shared" si="35"/>
        <v>0.15574863040683268</v>
      </c>
      <c r="I74" s="45">
        <f t="shared" si="26"/>
        <v>0.15574863040683268</v>
      </c>
      <c r="J74" s="43">
        <f t="shared" si="27"/>
        <v>5.9656202562733074E-2</v>
      </c>
      <c r="K74" s="43">
        <f t="shared" si="28"/>
        <v>0</v>
      </c>
      <c r="L74" s="44"/>
      <c r="M74" s="45">
        <f t="shared" si="20"/>
        <v>0.21540483296956575</v>
      </c>
      <c r="N74" s="43">
        <f t="shared" si="29"/>
        <v>0.21540483296956575</v>
      </c>
      <c r="O74" s="43">
        <f t="shared" si="21"/>
        <v>7.5828302671169722E-3</v>
      </c>
      <c r="P74" s="43">
        <f t="shared" si="22"/>
        <v>0</v>
      </c>
      <c r="Q74" s="44"/>
      <c r="R74" s="43">
        <f t="shared" si="30"/>
        <v>0.22298766323668273</v>
      </c>
      <c r="S74" s="45">
        <f t="shared" si="31"/>
        <v>0.22298766323668273</v>
      </c>
      <c r="T74" s="43">
        <f t="shared" si="23"/>
        <v>7.5828302671169714E-3</v>
      </c>
      <c r="U74" s="43">
        <f t="shared" si="24"/>
        <v>0</v>
      </c>
      <c r="V74" s="44"/>
      <c r="W74" s="45">
        <f t="shared" si="32"/>
        <v>0.23057049350379971</v>
      </c>
      <c r="Y74" s="46">
        <v>0.18</v>
      </c>
      <c r="Z74" s="97">
        <f t="shared" si="33"/>
        <v>7.5828302671169705E-3</v>
      </c>
    </row>
    <row r="75" spans="1:26" x14ac:dyDescent="0.3">
      <c r="A75" s="46">
        <v>5.28E-2</v>
      </c>
      <c r="B75" s="41">
        <f t="shared" si="34"/>
        <v>8</v>
      </c>
      <c r="C75" s="42" t="s">
        <v>7</v>
      </c>
      <c r="D75" s="134">
        <v>1.5660465304371159E-2</v>
      </c>
      <c r="E75" s="43">
        <f t="shared" si="19"/>
        <v>1.2300429863248342E-2</v>
      </c>
      <c r="F75" s="43">
        <f t="shared" si="25"/>
        <v>0</v>
      </c>
      <c r="G75" s="44"/>
      <c r="H75" s="43">
        <f t="shared" si="35"/>
        <v>2.7960895167619501E-2</v>
      </c>
      <c r="I75" s="45">
        <f t="shared" si="26"/>
        <v>2.7960895167619501E-2</v>
      </c>
      <c r="J75" s="43">
        <f t="shared" si="27"/>
        <v>1.2300429863248342E-2</v>
      </c>
      <c r="K75" s="43">
        <f t="shared" si="28"/>
        <v>0</v>
      </c>
      <c r="L75" s="44"/>
      <c r="M75" s="45">
        <f t="shared" si="20"/>
        <v>4.0261325030867844E-2</v>
      </c>
      <c r="N75" s="43">
        <f t="shared" si="29"/>
        <v>4.0261325030867844E-2</v>
      </c>
      <c r="O75" s="43">
        <f t="shared" si="21"/>
        <v>1.2300429863248342E-2</v>
      </c>
      <c r="P75" s="43">
        <f t="shared" si="22"/>
        <v>0</v>
      </c>
      <c r="Q75" s="44"/>
      <c r="R75" s="43">
        <f t="shared" si="30"/>
        <v>5.2561754894116186E-2</v>
      </c>
      <c r="S75" s="45">
        <f t="shared" si="31"/>
        <v>5.2561754894116186E-2</v>
      </c>
      <c r="T75" s="43">
        <f t="shared" si="23"/>
        <v>1.2300429863248342E-2</v>
      </c>
      <c r="U75" s="43">
        <f t="shared" si="24"/>
        <v>0</v>
      </c>
      <c r="V75" s="44"/>
      <c r="W75" s="45">
        <f t="shared" si="32"/>
        <v>6.4862184757364522E-2</v>
      </c>
      <c r="Y75" s="46">
        <v>5.28E-2</v>
      </c>
      <c r="Z75" s="97">
        <f t="shared" si="33"/>
        <v>1.2300429863248342E-2</v>
      </c>
    </row>
    <row r="76" spans="1:26" x14ac:dyDescent="0.3">
      <c r="A76" s="46">
        <v>5.28E-2</v>
      </c>
      <c r="B76" s="41">
        <f t="shared" si="34"/>
        <v>9</v>
      </c>
      <c r="C76" s="42" t="s">
        <v>8</v>
      </c>
      <c r="D76" s="134">
        <v>0</v>
      </c>
      <c r="E76" s="43">
        <f t="shared" si="19"/>
        <v>0</v>
      </c>
      <c r="F76" s="43">
        <f t="shared" si="25"/>
        <v>0</v>
      </c>
      <c r="G76" s="44"/>
      <c r="H76" s="43">
        <f t="shared" si="35"/>
        <v>0</v>
      </c>
      <c r="I76" s="45">
        <f t="shared" si="26"/>
        <v>0</v>
      </c>
      <c r="J76" s="43">
        <f t="shared" si="27"/>
        <v>0</v>
      </c>
      <c r="K76" s="43">
        <f t="shared" si="28"/>
        <v>0</v>
      </c>
      <c r="L76" s="44"/>
      <c r="M76" s="45">
        <f t="shared" si="20"/>
        <v>0</v>
      </c>
      <c r="N76" s="43">
        <f t="shared" si="29"/>
        <v>0</v>
      </c>
      <c r="O76" s="43">
        <f t="shared" si="21"/>
        <v>0</v>
      </c>
      <c r="P76" s="43">
        <f t="shared" si="22"/>
        <v>0</v>
      </c>
      <c r="Q76" s="44"/>
      <c r="R76" s="43">
        <f t="shared" si="30"/>
        <v>0</v>
      </c>
      <c r="S76" s="45">
        <f t="shared" si="31"/>
        <v>0</v>
      </c>
      <c r="T76" s="43">
        <f t="shared" si="23"/>
        <v>0</v>
      </c>
      <c r="U76" s="43">
        <f t="shared" si="24"/>
        <v>0</v>
      </c>
      <c r="V76" s="44"/>
      <c r="W76" s="45">
        <f t="shared" si="32"/>
        <v>0</v>
      </c>
      <c r="Y76" s="46">
        <v>5.28E-2</v>
      </c>
      <c r="Z76" s="97">
        <f t="shared" si="33"/>
        <v>0</v>
      </c>
    </row>
    <row r="77" spans="1:26" x14ac:dyDescent="0.3">
      <c r="A77" s="46">
        <v>9.5000000000000001E-2</v>
      </c>
      <c r="B77" s="41">
        <f t="shared" si="34"/>
        <v>10</v>
      </c>
      <c r="C77" s="42" t="s">
        <v>9</v>
      </c>
      <c r="D77" s="134">
        <v>8.4359096503251477E-2</v>
      </c>
      <c r="E77" s="43">
        <f t="shared" si="19"/>
        <v>0.27248918205400297</v>
      </c>
      <c r="F77" s="43">
        <f t="shared" si="25"/>
        <v>0</v>
      </c>
      <c r="G77" s="44"/>
      <c r="H77" s="43">
        <f t="shared" si="35"/>
        <v>0.35684827855725443</v>
      </c>
      <c r="I77" s="45">
        <f t="shared" si="26"/>
        <v>0.35684827855725443</v>
      </c>
      <c r="J77" s="43">
        <f t="shared" si="27"/>
        <v>0.94909117110150298</v>
      </c>
      <c r="K77" s="43">
        <f t="shared" si="28"/>
        <v>0</v>
      </c>
      <c r="L77" s="44"/>
      <c r="M77" s="45">
        <f t="shared" si="20"/>
        <v>1.3059394496587573</v>
      </c>
      <c r="N77" s="43">
        <f t="shared" si="29"/>
        <v>1.3059394496587573</v>
      </c>
      <c r="O77" s="43">
        <f t="shared" si="21"/>
        <v>1.521922171101503</v>
      </c>
      <c r="P77" s="43">
        <f t="shared" si="22"/>
        <v>0</v>
      </c>
      <c r="Q77" s="44"/>
      <c r="R77" s="43">
        <f t="shared" si="30"/>
        <v>2.8278616207602605</v>
      </c>
      <c r="S77" s="45">
        <f t="shared" si="31"/>
        <v>2.8278616207602605</v>
      </c>
      <c r="T77" s="43">
        <f t="shared" si="23"/>
        <v>1.521922171101503</v>
      </c>
      <c r="U77" s="43">
        <f t="shared" si="24"/>
        <v>0</v>
      </c>
      <c r="V77" s="44"/>
      <c r="W77" s="45">
        <f t="shared" si="32"/>
        <v>4.3497837918617632</v>
      </c>
      <c r="Y77" s="46">
        <v>9.5000000000000001E-2</v>
      </c>
      <c r="Z77" s="97">
        <f t="shared" si="33"/>
        <v>1.521922171101503</v>
      </c>
    </row>
    <row r="78" spans="1:26" x14ac:dyDescent="0.3">
      <c r="A78" s="46">
        <v>6.3299999999999995E-2</v>
      </c>
      <c r="B78" s="41">
        <f t="shared" si="34"/>
        <v>11</v>
      </c>
      <c r="C78" s="42" t="s">
        <v>10</v>
      </c>
      <c r="D78" s="134">
        <v>8.2972441428490057E-3</v>
      </c>
      <c r="E78" s="43">
        <f t="shared" si="19"/>
        <v>1.5941656732927686E-2</v>
      </c>
      <c r="F78" s="43">
        <f t="shared" si="25"/>
        <v>1.4059135956580681E-4</v>
      </c>
      <c r="G78" s="44"/>
      <c r="H78" s="43">
        <f t="shared" si="35"/>
        <v>2.4098309516210885E-2</v>
      </c>
      <c r="I78" s="45">
        <f t="shared" si="26"/>
        <v>2.4098309516210885E-2</v>
      </c>
      <c r="J78" s="43">
        <f t="shared" si="27"/>
        <v>1.8661400513377689E-2</v>
      </c>
      <c r="K78" s="43">
        <f t="shared" si="28"/>
        <v>0</v>
      </c>
      <c r="L78" s="44"/>
      <c r="M78" s="45">
        <f t="shared" si="20"/>
        <v>4.2759710029588574E-2</v>
      </c>
      <c r="N78" s="43">
        <f t="shared" si="29"/>
        <v>4.2759710029588574E-2</v>
      </c>
      <c r="O78" s="43">
        <f t="shared" si="21"/>
        <v>1.8936255475027686E-2</v>
      </c>
      <c r="P78" s="43">
        <f t="shared" si="22"/>
        <v>0</v>
      </c>
      <c r="Q78" s="44"/>
      <c r="R78" s="43">
        <f t="shared" si="30"/>
        <v>6.1695965504616257E-2</v>
      </c>
      <c r="S78" s="45">
        <f t="shared" si="31"/>
        <v>6.1695965504616257E-2</v>
      </c>
      <c r="T78" s="43">
        <f t="shared" si="23"/>
        <v>1.8936255475027686E-2</v>
      </c>
      <c r="U78" s="43">
        <f t="shared" si="24"/>
        <v>0</v>
      </c>
      <c r="V78" s="44"/>
      <c r="W78" s="45">
        <f t="shared" si="32"/>
        <v>8.063222097964394E-2</v>
      </c>
      <c r="Y78" s="46">
        <v>6.3299999999999995E-2</v>
      </c>
      <c r="Z78" s="97">
        <f t="shared" si="33"/>
        <v>1.8936255475027686E-2</v>
      </c>
    </row>
    <row r="79" spans="1:26" x14ac:dyDescent="0.3">
      <c r="A79" s="46">
        <v>6.3299999999999995E-2</v>
      </c>
      <c r="B79" s="41">
        <f t="shared" si="34"/>
        <v>12</v>
      </c>
      <c r="C79" s="42" t="s">
        <v>11</v>
      </c>
      <c r="D79" s="134">
        <v>-1.7821228799999999E-3</v>
      </c>
      <c r="E79" s="43">
        <f t="shared" si="19"/>
        <v>-1.469453796E-3</v>
      </c>
      <c r="F79" s="43">
        <f t="shared" si="25"/>
        <v>0</v>
      </c>
      <c r="G79" s="49"/>
      <c r="H79" s="43">
        <f t="shared" si="35"/>
        <v>-3.2515766759999998E-3</v>
      </c>
      <c r="I79" s="45">
        <f t="shared" si="26"/>
        <v>-3.2515766759999998E-3</v>
      </c>
      <c r="J79" s="43">
        <f t="shared" si="27"/>
        <v>2.1767302255229999E-2</v>
      </c>
      <c r="K79" s="43">
        <f t="shared" si="28"/>
        <v>0</v>
      </c>
      <c r="L79" s="44"/>
      <c r="M79" s="45">
        <f t="shared" si="20"/>
        <v>1.8515725579230001E-2</v>
      </c>
      <c r="N79" s="43">
        <f t="shared" si="29"/>
        <v>1.8515725579230001E-2</v>
      </c>
      <c r="O79" s="43">
        <f t="shared" si="21"/>
        <v>4.469138922246E-2</v>
      </c>
      <c r="P79" s="43">
        <f t="shared" si="22"/>
        <v>0</v>
      </c>
      <c r="Q79" s="44"/>
      <c r="R79" s="43">
        <f t="shared" si="30"/>
        <v>6.3207114801690001E-2</v>
      </c>
      <c r="S79" s="45">
        <f t="shared" si="31"/>
        <v>6.3207114801690001E-2</v>
      </c>
      <c r="T79" s="43">
        <f t="shared" si="23"/>
        <v>4.469138922246E-2</v>
      </c>
      <c r="U79" s="43">
        <f t="shared" si="24"/>
        <v>0</v>
      </c>
      <c r="V79" s="44"/>
      <c r="W79" s="45">
        <f t="shared" si="32"/>
        <v>0.10789850402414999</v>
      </c>
      <c r="Y79" s="46">
        <v>6.3299999999999995E-2</v>
      </c>
      <c r="Z79" s="97">
        <f t="shared" si="33"/>
        <v>4.469138922246E-2</v>
      </c>
    </row>
    <row r="80" spans="1:26" x14ac:dyDescent="0.3">
      <c r="A80" s="46">
        <v>6.3299999999999995E-2</v>
      </c>
      <c r="B80" s="41">
        <f t="shared" si="34"/>
        <v>13</v>
      </c>
      <c r="C80" s="28" t="s">
        <v>12</v>
      </c>
      <c r="D80" s="134">
        <v>0</v>
      </c>
      <c r="E80" s="43">
        <f t="shared" si="19"/>
        <v>0</v>
      </c>
      <c r="F80" s="43">
        <f t="shared" si="25"/>
        <v>0</v>
      </c>
      <c r="G80" s="49"/>
      <c r="H80" s="43">
        <f t="shared" si="35"/>
        <v>0</v>
      </c>
      <c r="I80" s="45">
        <f t="shared" si="26"/>
        <v>0</v>
      </c>
      <c r="J80" s="43">
        <f t="shared" si="27"/>
        <v>0</v>
      </c>
      <c r="K80" s="43">
        <f t="shared" si="28"/>
        <v>0</v>
      </c>
      <c r="L80" s="44"/>
      <c r="M80" s="45">
        <f t="shared" si="20"/>
        <v>0</v>
      </c>
      <c r="N80" s="43">
        <f t="shared" si="29"/>
        <v>0</v>
      </c>
      <c r="O80" s="43">
        <f t="shared" si="21"/>
        <v>0</v>
      </c>
      <c r="P80" s="43">
        <f t="shared" si="22"/>
        <v>0</v>
      </c>
      <c r="Q80" s="44"/>
      <c r="R80" s="43">
        <f t="shared" si="30"/>
        <v>0</v>
      </c>
      <c r="S80" s="45">
        <f t="shared" si="31"/>
        <v>0</v>
      </c>
      <c r="T80" s="43">
        <f t="shared" si="23"/>
        <v>0</v>
      </c>
      <c r="U80" s="43">
        <f t="shared" si="24"/>
        <v>0</v>
      </c>
      <c r="V80" s="44"/>
      <c r="W80" s="45">
        <f t="shared" si="32"/>
        <v>0</v>
      </c>
      <c r="Y80" s="46">
        <v>6.3299999999999995E-2</v>
      </c>
      <c r="Z80" s="97">
        <f t="shared" si="33"/>
        <v>0</v>
      </c>
    </row>
    <row r="81" spans="1:33" x14ac:dyDescent="0.3">
      <c r="A81" s="46">
        <v>0.15</v>
      </c>
      <c r="B81" s="41">
        <f t="shared" si="34"/>
        <v>14</v>
      </c>
      <c r="C81" s="28" t="s">
        <v>13</v>
      </c>
      <c r="D81" s="134">
        <v>0.16485006983266737</v>
      </c>
      <c r="E81" s="43">
        <f>IF((IFERROR(D81/((D27+E27)*100%),0))&lt;70%,MIN((MAX((D27+E27)*100%-D81,0)),(D27+E27/2)*$Y81),MAX((E27+D27)*100%-D81,0)/E$86)</f>
        <v>0.10395047691737451</v>
      </c>
      <c r="F81" s="43">
        <f t="shared" si="25"/>
        <v>0</v>
      </c>
      <c r="G81" s="49"/>
      <c r="H81" s="43">
        <f t="shared" si="35"/>
        <v>0.26880054675004189</v>
      </c>
      <c r="I81" s="45">
        <f t="shared" si="26"/>
        <v>0.26880054675004189</v>
      </c>
      <c r="J81" s="43">
        <f>IF((IFERROR(I81/((I27+J27)*100%),0))&lt;70%,MIN((MAX((I27+J27)*100%-I81,0)),(I27+J27/2)*$A81),MAX((J27+I27)*100%-I81,0)/J$86)</f>
        <v>0.10395047691737451</v>
      </c>
      <c r="K81" s="43">
        <f t="shared" si="28"/>
        <v>0</v>
      </c>
      <c r="L81" s="44"/>
      <c r="M81" s="45">
        <f t="shared" si="20"/>
        <v>0.37275102366741641</v>
      </c>
      <c r="N81" s="43">
        <f t="shared" si="29"/>
        <v>0.37275102366741641</v>
      </c>
      <c r="O81" s="43">
        <f>IF((IFERROR(N81/((N27+O27)*100%),0))&lt;70%,MIN((MAX((N27+O27)*100%-N81,0)),(N27+O27/2)*$A108),MAX((O27+N27)*100%-N81,0)/O$86)</f>
        <v>0.10395047691737451</v>
      </c>
      <c r="P81" s="43">
        <f t="shared" si="22"/>
        <v>0</v>
      </c>
      <c r="Q81" s="44"/>
      <c r="R81" s="43">
        <f t="shared" si="30"/>
        <v>0.47670150058479094</v>
      </c>
      <c r="S81" s="45">
        <f t="shared" si="31"/>
        <v>0.47670150058479094</v>
      </c>
      <c r="T81" s="43">
        <f>IF((IFERROR(S81/((S27+T27)*100%),0))&lt;70%,MIN((MAX((S27+T27)*100%-S81,0)),(S27+T27/2)*$A108),MAX((T27+S27)*100%-S81,0)/T$86)</f>
        <v>0.10395047691737451</v>
      </c>
      <c r="U81" s="43">
        <f t="shared" si="24"/>
        <v>0</v>
      </c>
      <c r="V81" s="44"/>
      <c r="W81" s="45">
        <f t="shared" si="32"/>
        <v>0.58065197750216546</v>
      </c>
      <c r="Y81" s="46">
        <v>0.15</v>
      </c>
      <c r="Z81" s="97">
        <f t="shared" si="33"/>
        <v>1.2582093644444049E-2</v>
      </c>
    </row>
    <row r="82" spans="1:33" x14ac:dyDescent="0.3">
      <c r="A82" s="46">
        <v>0.3</v>
      </c>
      <c r="B82" s="41">
        <f t="shared" si="34"/>
        <v>15</v>
      </c>
      <c r="C82" s="28" t="s">
        <v>14</v>
      </c>
      <c r="D82" s="134">
        <v>-6.1547999999999999E-2</v>
      </c>
      <c r="E82" s="43">
        <f>IF((IFERROR(D82/((D28+E28)*100%),0))&lt;70%,MIN((MAX((D28+E28)*100%-D82,0)),(D28+E28/2)*$Y82),MAX((E28+D28)*100%-D82,0)/E$86)</f>
        <v>-6.1547999999999999E-2</v>
      </c>
      <c r="F82" s="43">
        <f t="shared" si="25"/>
        <v>0</v>
      </c>
      <c r="G82" s="49"/>
      <c r="H82" s="43">
        <f t="shared" si="35"/>
        <v>-0.123096</v>
      </c>
      <c r="I82" s="45">
        <f t="shared" si="26"/>
        <v>-0.123096</v>
      </c>
      <c r="J82" s="43">
        <f>IF((IFERROR(I82/((I28+J28)*100%),0))&lt;70%,MIN((MAX((I28+J28)*100%-I82,0)),(I28+J28/2)*$A82),MAX((J28+I28)*100%-I82,0)/J$86)</f>
        <v>-6.1547999999999999E-2</v>
      </c>
      <c r="K82" s="43">
        <f t="shared" si="28"/>
        <v>0</v>
      </c>
      <c r="L82" s="44"/>
      <c r="M82" s="45">
        <f t="shared" si="20"/>
        <v>-0.184644</v>
      </c>
      <c r="N82" s="43">
        <f t="shared" si="29"/>
        <v>-0.184644</v>
      </c>
      <c r="O82" s="43">
        <f>IF((IFERROR(N82/((N28+O28)*100%),0))&lt;70%,MIN((MAX((N28+O28)*100%-N82,0)),(N28+O28/2)*$A109),MAX((O28+N28)*100%-N82,0)/O$86)</f>
        <v>0</v>
      </c>
      <c r="P82" s="43">
        <f t="shared" si="22"/>
        <v>0</v>
      </c>
      <c r="Q82" s="44"/>
      <c r="R82" s="43">
        <f t="shared" si="30"/>
        <v>-0.184644</v>
      </c>
      <c r="S82" s="45">
        <f t="shared" si="31"/>
        <v>-0.184644</v>
      </c>
      <c r="T82" s="43">
        <f>IF((IFERROR(S82/((S28+T28)*100%),0))&lt;70%,MIN((MAX((S28+T28)*100%-S82,0)),(S28+T28/2)*$A109),MAX((T28+S28)*100%-S82,0)/T$86)</f>
        <v>0</v>
      </c>
      <c r="U82" s="43">
        <f t="shared" si="24"/>
        <v>0</v>
      </c>
      <c r="V82" s="44"/>
      <c r="W82" s="45">
        <f t="shared" si="32"/>
        <v>-0.184644</v>
      </c>
      <c r="Y82" s="46">
        <v>0.3</v>
      </c>
      <c r="Z82" s="97">
        <f t="shared" si="33"/>
        <v>0</v>
      </c>
    </row>
    <row r="83" spans="1:33" x14ac:dyDescent="0.3">
      <c r="A83" s="46">
        <v>0.3</v>
      </c>
      <c r="B83" s="41">
        <f t="shared" si="34"/>
        <v>16</v>
      </c>
      <c r="C83" s="28" t="s">
        <v>15</v>
      </c>
      <c r="D83" s="134">
        <v>0</v>
      </c>
      <c r="E83" s="43">
        <f>IF((IFERROR(D83/((D29+E29)*100%),0))&lt;70%,MIN((MAX((D29+E29)*100%-D83,0)),(D29+E29/2)*$Y83),MAX((E29+D29)*100%-D83,0)/E$86)</f>
        <v>0</v>
      </c>
      <c r="F83" s="43">
        <f t="shared" si="25"/>
        <v>0</v>
      </c>
      <c r="G83" s="44"/>
      <c r="H83" s="43">
        <f t="shared" si="35"/>
        <v>0</v>
      </c>
      <c r="I83" s="45">
        <f t="shared" si="26"/>
        <v>0</v>
      </c>
      <c r="J83" s="43">
        <f>IF((IFERROR(I83/((I29+J29)*100%),0))&lt;70%,MIN((MAX((I29+J29)*100%-I83,0)),(I29+J29/2)*$A83),MAX((J29+I29)*100%-I83,0)/J$86)</f>
        <v>0</v>
      </c>
      <c r="K83" s="43">
        <f t="shared" si="28"/>
        <v>0</v>
      </c>
      <c r="L83" s="44"/>
      <c r="M83" s="45">
        <f t="shared" si="20"/>
        <v>0</v>
      </c>
      <c r="N83" s="43">
        <f t="shared" si="29"/>
        <v>0</v>
      </c>
      <c r="O83" s="43">
        <f>IF((IFERROR(N83/((N29+O29)*100%),0))&lt;70%,MIN((MAX((N29+O29)*100%-N83,0)),(N29+O29/2)*$A110),MAX((O29+N29)*100%-N83,0)/O$86)</f>
        <v>0</v>
      </c>
      <c r="P83" s="43">
        <f t="shared" si="22"/>
        <v>0</v>
      </c>
      <c r="Q83" s="44"/>
      <c r="R83" s="43">
        <f t="shared" si="30"/>
        <v>0</v>
      </c>
      <c r="S83" s="45">
        <f t="shared" si="31"/>
        <v>0</v>
      </c>
      <c r="T83" s="43">
        <f>IF((IFERROR(S83/((S29+T29)*100%),0))&lt;70%,MIN((MAX((S29+T29)*100%-S83,0)),(S29+T29/2)*$A110),MAX((T29+S29)*100%-S83,0)/T$86)</f>
        <v>0</v>
      </c>
      <c r="U83" s="43">
        <f t="shared" si="24"/>
        <v>0</v>
      </c>
      <c r="V83" s="44"/>
      <c r="W83" s="45">
        <f t="shared" si="32"/>
        <v>0</v>
      </c>
      <c r="Y83" s="46">
        <v>0.3</v>
      </c>
      <c r="Z83" s="97">
        <f t="shared" si="33"/>
        <v>0</v>
      </c>
    </row>
    <row r="84" spans="1:33" x14ac:dyDescent="0.3">
      <c r="A84" s="46">
        <v>3.3399999999999999E-2</v>
      </c>
      <c r="B84" s="41">
        <f t="shared" si="34"/>
        <v>17</v>
      </c>
      <c r="C84" s="28" t="s">
        <v>16</v>
      </c>
      <c r="D84" s="134">
        <v>0</v>
      </c>
      <c r="E84" s="43">
        <f t="shared" si="19"/>
        <v>0</v>
      </c>
      <c r="F84" s="43">
        <f t="shared" si="25"/>
        <v>0</v>
      </c>
      <c r="G84" s="44"/>
      <c r="H84" s="43">
        <f t="shared" si="35"/>
        <v>0</v>
      </c>
      <c r="I84" s="45">
        <f t="shared" si="26"/>
        <v>0</v>
      </c>
      <c r="J84" s="43">
        <f t="shared" si="27"/>
        <v>0</v>
      </c>
      <c r="K84" s="43">
        <f t="shared" si="28"/>
        <v>0</v>
      </c>
      <c r="L84" s="44"/>
      <c r="M84" s="45">
        <f t="shared" si="20"/>
        <v>0</v>
      </c>
      <c r="N84" s="43">
        <f t="shared" si="29"/>
        <v>0</v>
      </c>
      <c r="O84" s="43">
        <f t="shared" si="21"/>
        <v>0</v>
      </c>
      <c r="P84" s="43">
        <f t="shared" si="22"/>
        <v>0</v>
      </c>
      <c r="Q84" s="44"/>
      <c r="R84" s="43">
        <f t="shared" si="30"/>
        <v>0</v>
      </c>
      <c r="S84" s="45">
        <f t="shared" si="31"/>
        <v>0</v>
      </c>
      <c r="T84" s="43">
        <f t="shared" si="23"/>
        <v>0</v>
      </c>
      <c r="U84" s="43">
        <f t="shared" si="24"/>
        <v>0</v>
      </c>
      <c r="V84" s="44"/>
      <c r="W84" s="45">
        <f t="shared" si="32"/>
        <v>0</v>
      </c>
      <c r="Y84" s="46">
        <v>3.3399999999999999E-2</v>
      </c>
      <c r="Z84" s="97">
        <f t="shared" si="33"/>
        <v>0</v>
      </c>
    </row>
    <row r="85" spans="1:33" ht="16" x14ac:dyDescent="0.3">
      <c r="A85" s="85"/>
      <c r="B85" s="34"/>
      <c r="C85" s="35" t="s">
        <v>17</v>
      </c>
      <c r="D85" s="36">
        <f>SUM(D68:D84)</f>
        <v>1.9341049489746189</v>
      </c>
      <c r="E85" s="36">
        <f>SUM(E68:E84)</f>
        <v>2.8305096944401118</v>
      </c>
      <c r="F85" s="36">
        <f t="shared" ref="F85:W85" si="36">SUM(F68:F84)</f>
        <v>1.4059135956580681E-4</v>
      </c>
      <c r="G85" s="36">
        <f t="shared" si="36"/>
        <v>0</v>
      </c>
      <c r="H85" s="36">
        <f t="shared" si="36"/>
        <v>4.7644740520551654</v>
      </c>
      <c r="I85" s="36">
        <f t="shared" si="36"/>
        <v>4.7644740520551654</v>
      </c>
      <c r="J85" s="36">
        <f t="shared" si="36"/>
        <v>7.147233338499392</v>
      </c>
      <c r="K85" s="36">
        <f t="shared" si="36"/>
        <v>6.4122571865380066E-3</v>
      </c>
      <c r="L85" s="36">
        <f t="shared" si="36"/>
        <v>0</v>
      </c>
      <c r="M85" s="36">
        <f t="shared" si="36"/>
        <v>11.905295133368016</v>
      </c>
      <c r="N85" s="36">
        <f t="shared" si="36"/>
        <v>11.905295133368016</v>
      </c>
      <c r="O85" s="36">
        <f t="shared" si="36"/>
        <v>26.04526867586716</v>
      </c>
      <c r="P85" s="36">
        <f t="shared" si="36"/>
        <v>0</v>
      </c>
      <c r="Q85" s="36">
        <f t="shared" si="36"/>
        <v>0</v>
      </c>
      <c r="R85" s="36">
        <f t="shared" si="36"/>
        <v>37.95056380923517</v>
      </c>
      <c r="S85" s="36">
        <f t="shared" si="36"/>
        <v>37.95056380923517</v>
      </c>
      <c r="T85" s="36">
        <f t="shared" si="36"/>
        <v>44.97926167586715</v>
      </c>
      <c r="U85" s="36">
        <f t="shared" si="36"/>
        <v>0</v>
      </c>
      <c r="V85" s="36">
        <f t="shared" si="36"/>
        <v>0</v>
      </c>
      <c r="W85" s="36">
        <f t="shared" si="36"/>
        <v>82.929825485102327</v>
      </c>
    </row>
    <row r="86" spans="1:33" ht="16" x14ac:dyDescent="0.3">
      <c r="A86" s="85"/>
      <c r="B86" s="38"/>
      <c r="C86" s="51" t="s">
        <v>87</v>
      </c>
      <c r="D86" s="52"/>
      <c r="E86" s="53">
        <v>12.92945205479452</v>
      </c>
      <c r="F86" s="52">
        <f>E85-F85</f>
        <v>2.830369103080546</v>
      </c>
      <c r="G86" s="52"/>
      <c r="H86" s="52"/>
      <c r="I86" s="54"/>
      <c r="J86" s="53">
        <f>E86-1</f>
        <v>11.92945205479452</v>
      </c>
      <c r="K86" s="54"/>
      <c r="L86" s="54"/>
      <c r="M86" s="54"/>
      <c r="N86" s="52"/>
      <c r="O86" s="53">
        <f>J86-1</f>
        <v>10.92945205479452</v>
      </c>
      <c r="P86" s="52"/>
      <c r="Q86" s="52"/>
      <c r="R86" s="52"/>
      <c r="S86" s="54"/>
      <c r="T86" s="53">
        <f>O86-1</f>
        <v>9.9294520547945204</v>
      </c>
      <c r="U86" s="54"/>
      <c r="V86" s="54"/>
      <c r="W86" s="54"/>
      <c r="X86" s="55"/>
      <c r="Y86" s="55"/>
      <c r="Z86" s="55"/>
      <c r="AA86" s="55"/>
      <c r="AB86" s="55"/>
      <c r="AC86" s="55"/>
      <c r="AD86" s="55"/>
      <c r="AE86" s="55"/>
      <c r="AF86" s="55"/>
      <c r="AG86" s="55"/>
    </row>
    <row r="87" spans="1:33" ht="16" x14ac:dyDescent="0.3">
      <c r="A87" s="85"/>
      <c r="B87" s="56" t="s">
        <v>88</v>
      </c>
      <c r="C87" s="57"/>
      <c r="D87" s="58"/>
      <c r="E87" s="58"/>
      <c r="F87" s="58"/>
      <c r="G87" s="58"/>
      <c r="H87" s="58"/>
      <c r="I87" s="59"/>
      <c r="J87" s="59"/>
      <c r="K87" s="38"/>
      <c r="L87" s="38"/>
      <c r="M87" s="38"/>
      <c r="N87" s="38"/>
      <c r="O87" s="38"/>
      <c r="P87" s="38"/>
      <c r="Q87" s="38"/>
      <c r="R87" s="38"/>
      <c r="S87" s="55"/>
      <c r="T87" s="55"/>
      <c r="U87" s="55"/>
      <c r="V87" s="55"/>
      <c r="W87" s="55"/>
      <c r="X87" s="55"/>
      <c r="Y87" s="55"/>
      <c r="Z87" s="55"/>
      <c r="AA87" s="55"/>
      <c r="AB87" s="55"/>
      <c r="AC87" s="55"/>
      <c r="AD87" s="55"/>
      <c r="AE87" s="55"/>
      <c r="AF87" s="55"/>
      <c r="AG87" s="55"/>
    </row>
    <row r="88" spans="1:33" ht="16" x14ac:dyDescent="0.3">
      <c r="A88" s="85"/>
      <c r="B88" s="56" t="s">
        <v>89</v>
      </c>
      <c r="C88" s="57"/>
      <c r="D88" s="58"/>
      <c r="E88" s="58"/>
      <c r="F88" s="58"/>
      <c r="G88" s="58"/>
      <c r="H88" s="58"/>
      <c r="I88" s="59"/>
      <c r="J88" s="59"/>
      <c r="K88" s="38"/>
      <c r="L88" s="38"/>
      <c r="M88" s="38"/>
      <c r="N88" s="38"/>
      <c r="O88" s="38"/>
      <c r="P88" s="38"/>
      <c r="Q88" s="38"/>
      <c r="R88" s="38"/>
      <c r="S88" s="55"/>
      <c r="T88" s="55"/>
      <c r="U88" s="55"/>
      <c r="V88" s="55"/>
      <c r="W88" s="55"/>
      <c r="X88" s="55"/>
      <c r="Y88" s="55"/>
      <c r="Z88" s="55"/>
      <c r="AA88" s="55"/>
      <c r="AB88" s="55"/>
      <c r="AC88" s="55"/>
      <c r="AD88" s="55"/>
      <c r="AE88" s="55"/>
      <c r="AF88" s="55"/>
      <c r="AG88" s="55"/>
    </row>
    <row r="89" spans="1:33" ht="15" customHeight="1" x14ac:dyDescent="0.3">
      <c r="A89" s="85"/>
      <c r="B89" s="38"/>
      <c r="C89" s="51"/>
      <c r="D89" s="51"/>
      <c r="E89" s="51"/>
      <c r="F89" s="51"/>
      <c r="G89" s="51"/>
      <c r="H89" s="51"/>
      <c r="I89" s="38"/>
      <c r="J89" s="38"/>
      <c r="K89" s="38"/>
      <c r="L89" s="38"/>
      <c r="M89" s="38"/>
      <c r="N89" s="38"/>
      <c r="O89" s="38"/>
      <c r="P89" s="38"/>
      <c r="Q89" s="38"/>
      <c r="R89" s="38"/>
    </row>
    <row r="90" spans="1:33" ht="16" x14ac:dyDescent="0.3">
      <c r="A90" s="85"/>
      <c r="B90" s="38"/>
      <c r="C90" s="51"/>
      <c r="D90" s="19"/>
      <c r="E90" s="19"/>
      <c r="F90" s="19"/>
      <c r="G90" s="19"/>
      <c r="H90" s="19"/>
      <c r="I90" s="15"/>
      <c r="J90" s="16"/>
      <c r="K90" s="15"/>
      <c r="L90" s="15"/>
      <c r="M90" s="16"/>
      <c r="N90" s="16"/>
      <c r="O90" s="15"/>
      <c r="P90" s="15"/>
      <c r="Q90" s="15"/>
      <c r="AG90" s="20" t="s">
        <v>22</v>
      </c>
    </row>
    <row r="91" spans="1:33" ht="13.75" customHeight="1" x14ac:dyDescent="0.3">
      <c r="A91" s="85"/>
      <c r="B91" s="148" t="s">
        <v>23</v>
      </c>
      <c r="C91" s="148" t="s">
        <v>18</v>
      </c>
      <c r="D91" s="149" t="s">
        <v>57</v>
      </c>
      <c r="E91" s="150"/>
      <c r="F91" s="150"/>
      <c r="G91" s="150"/>
      <c r="H91" s="151"/>
      <c r="I91" s="149" t="s">
        <v>58</v>
      </c>
      <c r="J91" s="150"/>
      <c r="K91" s="150"/>
      <c r="L91" s="150"/>
      <c r="M91" s="151"/>
      <c r="N91" s="140" t="s">
        <v>59</v>
      </c>
      <c r="O91" s="140"/>
      <c r="P91" s="140"/>
      <c r="Q91" s="140"/>
      <c r="R91" s="140"/>
      <c r="S91" s="140" t="s">
        <v>60</v>
      </c>
      <c r="T91" s="140"/>
      <c r="U91" s="140"/>
      <c r="V91" s="140"/>
      <c r="W91" s="140"/>
    </row>
    <row r="92" spans="1:33" x14ac:dyDescent="0.3">
      <c r="A92" s="85"/>
      <c r="B92" s="148"/>
      <c r="C92" s="148"/>
      <c r="D92" s="141" t="s">
        <v>30</v>
      </c>
      <c r="E92" s="142"/>
      <c r="F92" s="142"/>
      <c r="G92" s="142"/>
      <c r="H92" s="143"/>
      <c r="I92" s="141" t="s">
        <v>30</v>
      </c>
      <c r="J92" s="142"/>
      <c r="K92" s="142"/>
      <c r="L92" s="142"/>
      <c r="M92" s="143"/>
      <c r="N92" s="144" t="s">
        <v>30</v>
      </c>
      <c r="O92" s="145"/>
      <c r="P92" s="145"/>
      <c r="Q92" s="145"/>
      <c r="R92" s="145"/>
      <c r="S92" s="144" t="s">
        <v>30</v>
      </c>
      <c r="T92" s="145"/>
      <c r="U92" s="145"/>
      <c r="V92" s="145"/>
      <c r="W92" s="145"/>
    </row>
    <row r="93" spans="1:33" ht="56" x14ac:dyDescent="0.3">
      <c r="A93" s="85"/>
      <c r="B93" s="148"/>
      <c r="C93" s="148"/>
      <c r="D93" s="23" t="s">
        <v>83</v>
      </c>
      <c r="E93" s="23" t="s">
        <v>32</v>
      </c>
      <c r="F93" s="39" t="s">
        <v>84</v>
      </c>
      <c r="G93" s="22" t="s">
        <v>34</v>
      </c>
      <c r="H93" s="23" t="s">
        <v>85</v>
      </c>
      <c r="I93" s="23" t="s">
        <v>31</v>
      </c>
      <c r="J93" s="23" t="s">
        <v>32</v>
      </c>
      <c r="K93" s="23" t="s">
        <v>33</v>
      </c>
      <c r="L93" s="22" t="s">
        <v>34</v>
      </c>
      <c r="M93" s="23" t="s">
        <v>35</v>
      </c>
      <c r="N93" s="23" t="s">
        <v>31</v>
      </c>
      <c r="O93" s="23" t="s">
        <v>32</v>
      </c>
      <c r="P93" s="23" t="s">
        <v>33</v>
      </c>
      <c r="Q93" s="22" t="s">
        <v>34</v>
      </c>
      <c r="R93" s="23" t="s">
        <v>35</v>
      </c>
      <c r="S93" s="23" t="s">
        <v>31</v>
      </c>
      <c r="T93" s="23" t="s">
        <v>32</v>
      </c>
      <c r="U93" s="23" t="s">
        <v>33</v>
      </c>
      <c r="V93" s="22" t="s">
        <v>34</v>
      </c>
      <c r="W93" s="23" t="s">
        <v>35</v>
      </c>
    </row>
    <row r="94" spans="1:33" ht="28" x14ac:dyDescent="0.3">
      <c r="A94" s="85"/>
      <c r="B94" s="25"/>
      <c r="C94" s="25"/>
      <c r="D94" s="25" t="s">
        <v>71</v>
      </c>
      <c r="E94" s="25" t="s">
        <v>72</v>
      </c>
      <c r="F94" s="25" t="s">
        <v>73</v>
      </c>
      <c r="G94" s="25" t="s">
        <v>74</v>
      </c>
      <c r="H94" s="25" t="s">
        <v>75</v>
      </c>
      <c r="I94" s="25" t="s">
        <v>71</v>
      </c>
      <c r="J94" s="25" t="s">
        <v>72</v>
      </c>
      <c r="K94" s="25" t="s">
        <v>73</v>
      </c>
      <c r="L94" s="25" t="s">
        <v>74</v>
      </c>
      <c r="M94" s="25" t="s">
        <v>75</v>
      </c>
      <c r="N94" s="25" t="s">
        <v>71</v>
      </c>
      <c r="O94" s="25" t="s">
        <v>72</v>
      </c>
      <c r="P94" s="25" t="s">
        <v>73</v>
      </c>
      <c r="Q94" s="25" t="s">
        <v>74</v>
      </c>
      <c r="R94" s="25" t="s">
        <v>75</v>
      </c>
      <c r="S94" s="25" t="s">
        <v>71</v>
      </c>
      <c r="T94" s="25" t="s">
        <v>72</v>
      </c>
      <c r="U94" s="25" t="s">
        <v>73</v>
      </c>
      <c r="V94" s="25" t="s">
        <v>74</v>
      </c>
      <c r="W94" s="25" t="s">
        <v>75</v>
      </c>
    </row>
    <row r="95" spans="1:33" x14ac:dyDescent="0.3">
      <c r="A95" s="46">
        <f>A68</f>
        <v>0</v>
      </c>
      <c r="B95" s="41">
        <v>1</v>
      </c>
      <c r="C95" s="42" t="s">
        <v>0</v>
      </c>
      <c r="D95" s="45">
        <f t="shared" ref="D95:D111" si="37">W68</f>
        <v>0</v>
      </c>
      <c r="E95" s="43">
        <f t="shared" ref="E95:E111" si="38">IF((IFERROR(D95/((D40+E40)*90%),0))&lt;70%,MIN((MAX((D40+E40)*90%-D95,0)),(D40+E40/2)*$A95),MAX((E40+D40)*90%-D95,0)/E$113)</f>
        <v>0</v>
      </c>
      <c r="F95" s="43">
        <f t="shared" ref="F95:F111" si="39">IFERROR(IF(D95=0,0,D95/D40*F40),0)</f>
        <v>0</v>
      </c>
      <c r="G95" s="44"/>
      <c r="H95" s="45">
        <f>D95+E95-F95-G95</f>
        <v>0</v>
      </c>
      <c r="I95" s="30">
        <f>H95</f>
        <v>0</v>
      </c>
      <c r="J95" s="43">
        <f t="shared" ref="J95:J107" si="40">IF((IFERROR(I95/((I40+J40)*90%),0))&lt;70%,MIN((MAX((I40+J40)*90%-I95,0)),(I40+J40/2)*$A95),MAX((J40+I40)*90%-I95,0)/J$113)</f>
        <v>0</v>
      </c>
      <c r="K95" s="43">
        <f t="shared" ref="K95:K111" si="41">IFERROR(IF(I95=0,0,I95/I40*K40),0)</f>
        <v>0</v>
      </c>
      <c r="L95" s="29"/>
      <c r="M95" s="30">
        <f>I95+J95-K95-L95</f>
        <v>0</v>
      </c>
      <c r="N95" s="30">
        <f>M95</f>
        <v>0</v>
      </c>
      <c r="O95" s="43">
        <f t="shared" ref="O95:O107" si="42">IF((IFERROR(N95/((N40+O40)*90%),0))&lt;70%,MIN((MAX((N40+O40)*90%-N95,0)),(N40+O40/2)*$A95),MAX((O40+N40)*90%-N95,0)/O$113)</f>
        <v>0</v>
      </c>
      <c r="P95" s="43">
        <f t="shared" ref="P95:P111" si="43">IFERROR(IF(N95=0,0,N95/N40*P40),0)</f>
        <v>0</v>
      </c>
      <c r="Q95" s="29"/>
      <c r="R95" s="30">
        <f>N95+O95-P95-Q95</f>
        <v>0</v>
      </c>
      <c r="S95" s="30">
        <f>R95</f>
        <v>0</v>
      </c>
      <c r="T95" s="43">
        <f t="shared" ref="T95:T107" si="44">IF((IFERROR(S95/((S40+T40)*90%),0))&lt;70%,MIN((MAX((S40+T40)*90%-S95,0)),(S40+T40/2)*$A95),MAX((T40+S40)*90%-S95,0)/T$113)</f>
        <v>0</v>
      </c>
      <c r="U95" s="43">
        <f t="shared" ref="U95:U111" si="45">IFERROR(IF(S95=0,0,S95/S40*U40),0)</f>
        <v>0</v>
      </c>
      <c r="V95" s="29"/>
      <c r="W95" s="30">
        <f>S95+T95-U95-V95</f>
        <v>0</v>
      </c>
    </row>
    <row r="96" spans="1:33" x14ac:dyDescent="0.3">
      <c r="A96" s="46">
        <f t="shared" ref="A96:A111" si="46">A69</f>
        <v>3.3399999999999999E-2</v>
      </c>
      <c r="B96" s="41">
        <f>B95+1</f>
        <v>2</v>
      </c>
      <c r="C96" s="42" t="s">
        <v>1</v>
      </c>
      <c r="D96" s="45">
        <f t="shared" si="37"/>
        <v>-0.10504534274279997</v>
      </c>
      <c r="E96" s="43">
        <f t="shared" si="38"/>
        <v>-3.5342590292399993E-2</v>
      </c>
      <c r="F96" s="43">
        <f t="shared" si="39"/>
        <v>0</v>
      </c>
      <c r="G96" s="44"/>
      <c r="H96" s="45">
        <f t="shared" ref="H96:H111" si="47">D96+E96-F96-G96</f>
        <v>-0.14038793303519997</v>
      </c>
      <c r="I96" s="30">
        <f t="shared" ref="I96:I111" si="48">H96</f>
        <v>-0.14038793303519997</v>
      </c>
      <c r="J96" s="43">
        <f t="shared" si="40"/>
        <v>-3.5342590292399993E-2</v>
      </c>
      <c r="K96" s="43">
        <f t="shared" si="41"/>
        <v>0</v>
      </c>
      <c r="L96" s="29"/>
      <c r="M96" s="30">
        <f t="shared" ref="M96:M111" si="49">I96+J96-K96-L96</f>
        <v>-0.17573052332759997</v>
      </c>
      <c r="N96" s="30">
        <f t="shared" ref="N96:N111" si="50">M96</f>
        <v>-0.17573052332759997</v>
      </c>
      <c r="O96" s="43">
        <f t="shared" si="42"/>
        <v>-3.5342590292399993E-2</v>
      </c>
      <c r="P96" s="43">
        <f t="shared" si="43"/>
        <v>0</v>
      </c>
      <c r="Q96" s="29"/>
      <c r="R96" s="30">
        <f t="shared" ref="R96:R111" si="51">N96+O96-P96-Q96</f>
        <v>-0.21107311361999997</v>
      </c>
      <c r="S96" s="30">
        <f t="shared" ref="S96:S111" si="52">R96</f>
        <v>-0.21107311361999997</v>
      </c>
      <c r="T96" s="43">
        <f t="shared" si="44"/>
        <v>-3.5342590292399993E-2</v>
      </c>
      <c r="U96" s="43">
        <f t="shared" si="45"/>
        <v>0</v>
      </c>
      <c r="V96" s="29"/>
      <c r="W96" s="30">
        <f t="shared" ref="W96:W111" si="53">S96+T96-U96-V96</f>
        <v>-0.24641570391239997</v>
      </c>
    </row>
    <row r="97" spans="1:23" x14ac:dyDescent="0.3">
      <c r="A97" s="46">
        <f t="shared" si="46"/>
        <v>5.28E-2</v>
      </c>
      <c r="B97" s="41">
        <f t="shared" ref="B97:B111" si="54">B96+1</f>
        <v>3</v>
      </c>
      <c r="C97" s="42" t="s">
        <v>2</v>
      </c>
      <c r="D97" s="45">
        <f t="shared" si="37"/>
        <v>7.4976000000000001E-2</v>
      </c>
      <c r="E97" s="43">
        <f t="shared" si="38"/>
        <v>0.149952</v>
      </c>
      <c r="F97" s="43">
        <f t="shared" si="39"/>
        <v>0</v>
      </c>
      <c r="G97" s="44"/>
      <c r="H97" s="45">
        <f t="shared" si="47"/>
        <v>0.22492800000000002</v>
      </c>
      <c r="I97" s="30">
        <f t="shared" si="48"/>
        <v>0.22492800000000002</v>
      </c>
      <c r="J97" s="43">
        <f t="shared" si="40"/>
        <v>0.149952</v>
      </c>
      <c r="K97" s="43">
        <f t="shared" si="41"/>
        <v>0</v>
      </c>
      <c r="L97" s="29"/>
      <c r="M97" s="30">
        <f t="shared" si="49"/>
        <v>0.37487999999999999</v>
      </c>
      <c r="N97" s="30">
        <f t="shared" si="50"/>
        <v>0.37487999999999999</v>
      </c>
      <c r="O97" s="43">
        <f t="shared" si="42"/>
        <v>0.149952</v>
      </c>
      <c r="P97" s="43">
        <f t="shared" si="43"/>
        <v>0</v>
      </c>
      <c r="Q97" s="29"/>
      <c r="R97" s="30">
        <f t="shared" si="51"/>
        <v>0.52483199999999997</v>
      </c>
      <c r="S97" s="30">
        <f t="shared" si="52"/>
        <v>0.52483199999999997</v>
      </c>
      <c r="T97" s="43">
        <f t="shared" si="44"/>
        <v>0.149952</v>
      </c>
      <c r="U97" s="43">
        <f t="shared" si="45"/>
        <v>0</v>
      </c>
      <c r="V97" s="29"/>
      <c r="W97" s="30">
        <f t="shared" si="53"/>
        <v>0.67478399999999994</v>
      </c>
    </row>
    <row r="98" spans="1:23" x14ac:dyDescent="0.3">
      <c r="A98" s="46">
        <f t="shared" si="46"/>
        <v>5.28E-2</v>
      </c>
      <c r="B98" s="41">
        <f t="shared" si="54"/>
        <v>4</v>
      </c>
      <c r="C98" s="42" t="s">
        <v>3</v>
      </c>
      <c r="D98" s="45">
        <f t="shared" si="37"/>
        <v>0</v>
      </c>
      <c r="E98" s="43">
        <f t="shared" si="38"/>
        <v>0</v>
      </c>
      <c r="F98" s="43">
        <f t="shared" si="39"/>
        <v>0</v>
      </c>
      <c r="G98" s="44"/>
      <c r="H98" s="45">
        <f t="shared" si="47"/>
        <v>0</v>
      </c>
      <c r="I98" s="30">
        <f t="shared" si="48"/>
        <v>0</v>
      </c>
      <c r="J98" s="43">
        <f t="shared" si="40"/>
        <v>0</v>
      </c>
      <c r="K98" s="43">
        <f t="shared" si="41"/>
        <v>0</v>
      </c>
      <c r="L98" s="29"/>
      <c r="M98" s="30">
        <f t="shared" si="49"/>
        <v>0</v>
      </c>
      <c r="N98" s="30">
        <f t="shared" si="50"/>
        <v>0</v>
      </c>
      <c r="O98" s="43">
        <f t="shared" si="42"/>
        <v>0</v>
      </c>
      <c r="P98" s="43">
        <f t="shared" si="43"/>
        <v>0</v>
      </c>
      <c r="Q98" s="29"/>
      <c r="R98" s="30">
        <f t="shared" si="51"/>
        <v>0</v>
      </c>
      <c r="S98" s="30">
        <f t="shared" si="52"/>
        <v>0</v>
      </c>
      <c r="T98" s="43">
        <f t="shared" si="44"/>
        <v>0</v>
      </c>
      <c r="U98" s="43">
        <f t="shared" si="45"/>
        <v>0</v>
      </c>
      <c r="V98" s="29"/>
      <c r="W98" s="30">
        <f t="shared" si="53"/>
        <v>0</v>
      </c>
    </row>
    <row r="99" spans="1:23" x14ac:dyDescent="0.3">
      <c r="A99" s="46">
        <f t="shared" si="46"/>
        <v>3.3399999999999999E-2</v>
      </c>
      <c r="B99" s="41">
        <f t="shared" si="54"/>
        <v>5</v>
      </c>
      <c r="C99" s="42" t="s">
        <v>4</v>
      </c>
      <c r="D99" s="45">
        <f t="shared" si="37"/>
        <v>0.23532396803815714</v>
      </c>
      <c r="E99" s="43">
        <f t="shared" si="38"/>
        <v>8.6286610787554466E-2</v>
      </c>
      <c r="F99" s="43">
        <f t="shared" si="39"/>
        <v>0</v>
      </c>
      <c r="G99" s="44"/>
      <c r="H99" s="45">
        <f t="shared" si="47"/>
        <v>0.32161057882571159</v>
      </c>
      <c r="I99" s="30">
        <f t="shared" si="48"/>
        <v>0.32161057882571159</v>
      </c>
      <c r="J99" s="43">
        <f t="shared" si="40"/>
        <v>8.6286610787554466E-2</v>
      </c>
      <c r="K99" s="43">
        <f t="shared" si="41"/>
        <v>0</v>
      </c>
      <c r="L99" s="29"/>
      <c r="M99" s="30">
        <f t="shared" si="49"/>
        <v>0.40789718961326604</v>
      </c>
      <c r="N99" s="30">
        <f t="shared" si="50"/>
        <v>0.40789718961326604</v>
      </c>
      <c r="O99" s="43">
        <f t="shared" si="42"/>
        <v>8.6286610787554466E-2</v>
      </c>
      <c r="P99" s="43">
        <f t="shared" si="43"/>
        <v>0</v>
      </c>
      <c r="Q99" s="29"/>
      <c r="R99" s="30">
        <f t="shared" si="51"/>
        <v>0.49418380040082049</v>
      </c>
      <c r="S99" s="30">
        <f t="shared" si="52"/>
        <v>0.49418380040082049</v>
      </c>
      <c r="T99" s="43">
        <f t="shared" si="44"/>
        <v>8.6286610787554466E-2</v>
      </c>
      <c r="U99" s="43">
        <f t="shared" si="45"/>
        <v>0</v>
      </c>
      <c r="V99" s="29"/>
      <c r="W99" s="30">
        <f t="shared" si="53"/>
        <v>0.58047041118837495</v>
      </c>
    </row>
    <row r="100" spans="1:23" x14ac:dyDescent="0.3">
      <c r="A100" s="46">
        <f t="shared" si="46"/>
        <v>5.28E-2</v>
      </c>
      <c r="B100" s="41">
        <f t="shared" si="54"/>
        <v>6</v>
      </c>
      <c r="C100" s="42" t="s">
        <v>5</v>
      </c>
      <c r="D100" s="45">
        <f t="shared" si="37"/>
        <v>77.49481568717809</v>
      </c>
      <c r="E100" s="43">
        <f>IF((IFERROR(D100/((D45+E45)*90%),0))&lt;70%,MIN((MAX((D45+E45)*90%-D100,0)),(D45+E45/2)*$A100),MAX((E45+D45)*90%-D100,0)/E$113)</f>
        <v>46.487870102525278</v>
      </c>
      <c r="F100" s="43">
        <f t="shared" si="39"/>
        <v>0</v>
      </c>
      <c r="G100" s="44"/>
      <c r="H100" s="45">
        <f t="shared" si="47"/>
        <v>123.98268578970337</v>
      </c>
      <c r="I100" s="30">
        <f t="shared" si="48"/>
        <v>123.98268578970337</v>
      </c>
      <c r="J100" s="43">
        <f t="shared" si="40"/>
        <v>46.715438102525276</v>
      </c>
      <c r="K100" s="43">
        <f t="shared" si="41"/>
        <v>0</v>
      </c>
      <c r="L100" s="29"/>
      <c r="M100" s="30">
        <f t="shared" si="49"/>
        <v>170.69812389222864</v>
      </c>
      <c r="N100" s="30">
        <f t="shared" si="50"/>
        <v>170.69812389222864</v>
      </c>
      <c r="O100" s="43">
        <f t="shared" si="42"/>
        <v>46.753718102525276</v>
      </c>
      <c r="P100" s="43">
        <f t="shared" si="43"/>
        <v>0</v>
      </c>
      <c r="Q100" s="29"/>
      <c r="R100" s="30">
        <f t="shared" si="51"/>
        <v>217.45184199475392</v>
      </c>
      <c r="S100" s="30">
        <f t="shared" si="52"/>
        <v>217.45184199475392</v>
      </c>
      <c r="T100" s="43">
        <f t="shared" si="44"/>
        <v>46.753718102525276</v>
      </c>
      <c r="U100" s="43">
        <f t="shared" si="45"/>
        <v>0</v>
      </c>
      <c r="V100" s="29"/>
      <c r="W100" s="30">
        <f t="shared" si="53"/>
        <v>264.2055600972792</v>
      </c>
    </row>
    <row r="101" spans="1:23" x14ac:dyDescent="0.3">
      <c r="A101" s="46">
        <f t="shared" si="46"/>
        <v>0.18</v>
      </c>
      <c r="B101" s="41">
        <f t="shared" si="54"/>
        <v>7</v>
      </c>
      <c r="C101" s="42" t="s">
        <v>6</v>
      </c>
      <c r="D101" s="45">
        <f t="shared" si="37"/>
        <v>0.23057049350379971</v>
      </c>
      <c r="E101" s="43">
        <f t="shared" si="38"/>
        <v>7.5828302671169705E-3</v>
      </c>
      <c r="F101" s="43">
        <f t="shared" si="39"/>
        <v>0</v>
      </c>
      <c r="G101" s="44"/>
      <c r="H101" s="45">
        <f t="shared" si="47"/>
        <v>0.23815332377091669</v>
      </c>
      <c r="I101" s="30">
        <f t="shared" si="48"/>
        <v>0.23815332377091669</v>
      </c>
      <c r="J101" s="43">
        <f t="shared" si="40"/>
        <v>7.5828302671169688E-3</v>
      </c>
      <c r="K101" s="43">
        <f t="shared" si="41"/>
        <v>0</v>
      </c>
      <c r="L101" s="29"/>
      <c r="M101" s="30">
        <f t="shared" si="49"/>
        <v>0.24573615403803367</v>
      </c>
      <c r="N101" s="30">
        <f t="shared" si="50"/>
        <v>0.24573615403803367</v>
      </c>
      <c r="O101" s="43">
        <f t="shared" si="42"/>
        <v>7.5828302671169679E-3</v>
      </c>
      <c r="P101" s="43">
        <f t="shared" si="43"/>
        <v>0</v>
      </c>
      <c r="Q101" s="29"/>
      <c r="R101" s="30">
        <f t="shared" si="51"/>
        <v>0.25331898430515065</v>
      </c>
      <c r="S101" s="30">
        <f t="shared" si="52"/>
        <v>0.25331898430515065</v>
      </c>
      <c r="T101" s="43">
        <f t="shared" si="44"/>
        <v>7.5828302671169653E-3</v>
      </c>
      <c r="U101" s="43">
        <f t="shared" si="45"/>
        <v>0</v>
      </c>
      <c r="V101" s="29"/>
      <c r="W101" s="30">
        <f t="shared" si="53"/>
        <v>0.26090181457226763</v>
      </c>
    </row>
    <row r="102" spans="1:23" x14ac:dyDescent="0.3">
      <c r="A102" s="46">
        <f t="shared" si="46"/>
        <v>5.28E-2</v>
      </c>
      <c r="B102" s="41">
        <f t="shared" si="54"/>
        <v>8</v>
      </c>
      <c r="C102" s="42" t="s">
        <v>7</v>
      </c>
      <c r="D102" s="45">
        <f t="shared" si="37"/>
        <v>6.4862184757364522E-2</v>
      </c>
      <c r="E102" s="43">
        <f t="shared" si="38"/>
        <v>1.2300429863248342E-2</v>
      </c>
      <c r="F102" s="43">
        <f t="shared" si="39"/>
        <v>0</v>
      </c>
      <c r="G102" s="44"/>
      <c r="H102" s="45">
        <f t="shared" si="47"/>
        <v>7.7162614620612857E-2</v>
      </c>
      <c r="I102" s="30">
        <f t="shared" si="48"/>
        <v>7.7162614620612857E-2</v>
      </c>
      <c r="J102" s="43">
        <f t="shared" si="40"/>
        <v>1.2300429863248342E-2</v>
      </c>
      <c r="K102" s="43">
        <f t="shared" si="41"/>
        <v>0</v>
      </c>
      <c r="L102" s="29"/>
      <c r="M102" s="30">
        <f t="shared" si="49"/>
        <v>8.9463044483861193E-2</v>
      </c>
      <c r="N102" s="30">
        <f t="shared" si="50"/>
        <v>8.9463044483861193E-2</v>
      </c>
      <c r="O102" s="43">
        <f t="shared" si="42"/>
        <v>1.2300429863248342E-2</v>
      </c>
      <c r="P102" s="43">
        <f t="shared" si="43"/>
        <v>0</v>
      </c>
      <c r="Q102" s="29"/>
      <c r="R102" s="30">
        <f t="shared" si="51"/>
        <v>0.10176347434710953</v>
      </c>
      <c r="S102" s="30">
        <f t="shared" si="52"/>
        <v>0.10176347434710953</v>
      </c>
      <c r="T102" s="43">
        <f t="shared" si="44"/>
        <v>1.2300429863248342E-2</v>
      </c>
      <c r="U102" s="43">
        <f t="shared" si="45"/>
        <v>0</v>
      </c>
      <c r="V102" s="29"/>
      <c r="W102" s="30">
        <f t="shared" si="53"/>
        <v>0.11406390421035786</v>
      </c>
    </row>
    <row r="103" spans="1:23" x14ac:dyDescent="0.3">
      <c r="A103" s="46">
        <f t="shared" si="46"/>
        <v>5.28E-2</v>
      </c>
      <c r="B103" s="41">
        <f t="shared" si="54"/>
        <v>9</v>
      </c>
      <c r="C103" s="42" t="s">
        <v>8</v>
      </c>
      <c r="D103" s="45">
        <f t="shared" si="37"/>
        <v>0</v>
      </c>
      <c r="E103" s="43">
        <f t="shared" si="38"/>
        <v>0</v>
      </c>
      <c r="F103" s="43">
        <f t="shared" si="39"/>
        <v>0</v>
      </c>
      <c r="G103" s="44"/>
      <c r="H103" s="45">
        <f t="shared" si="47"/>
        <v>0</v>
      </c>
      <c r="I103" s="30">
        <f t="shared" si="48"/>
        <v>0</v>
      </c>
      <c r="J103" s="43">
        <f t="shared" si="40"/>
        <v>0</v>
      </c>
      <c r="K103" s="43">
        <f t="shared" si="41"/>
        <v>0</v>
      </c>
      <c r="L103" s="29"/>
      <c r="M103" s="30">
        <f t="shared" si="49"/>
        <v>0</v>
      </c>
      <c r="N103" s="30">
        <f t="shared" si="50"/>
        <v>0</v>
      </c>
      <c r="O103" s="43">
        <f t="shared" si="42"/>
        <v>0</v>
      </c>
      <c r="P103" s="43">
        <f t="shared" si="43"/>
        <v>0</v>
      </c>
      <c r="Q103" s="29"/>
      <c r="R103" s="30">
        <f t="shared" si="51"/>
        <v>0</v>
      </c>
      <c r="S103" s="30">
        <f t="shared" si="52"/>
        <v>0</v>
      </c>
      <c r="T103" s="43">
        <f t="shared" si="44"/>
        <v>0</v>
      </c>
      <c r="U103" s="43">
        <f t="shared" si="45"/>
        <v>0</v>
      </c>
      <c r="V103" s="29"/>
      <c r="W103" s="30">
        <f t="shared" si="53"/>
        <v>0</v>
      </c>
    </row>
    <row r="104" spans="1:23" x14ac:dyDescent="0.3">
      <c r="A104" s="46">
        <f t="shared" si="46"/>
        <v>9.5000000000000001E-2</v>
      </c>
      <c r="B104" s="41">
        <f t="shared" si="54"/>
        <v>10</v>
      </c>
      <c r="C104" s="42" t="s">
        <v>9</v>
      </c>
      <c r="D104" s="45">
        <f t="shared" si="37"/>
        <v>4.3497837918617632</v>
      </c>
      <c r="E104" s="43">
        <f t="shared" si="38"/>
        <v>1.521922171101503</v>
      </c>
      <c r="F104" s="43">
        <f t="shared" si="39"/>
        <v>0</v>
      </c>
      <c r="G104" s="44"/>
      <c r="H104" s="45">
        <f t="shared" si="47"/>
        <v>5.871705962963266</v>
      </c>
      <c r="I104" s="30">
        <f t="shared" si="48"/>
        <v>5.871705962963266</v>
      </c>
      <c r="J104" s="43">
        <f t="shared" si="40"/>
        <v>1.521922171101503</v>
      </c>
      <c r="K104" s="43">
        <f t="shared" si="41"/>
        <v>0</v>
      </c>
      <c r="L104" s="29"/>
      <c r="M104" s="30">
        <f t="shared" si="49"/>
        <v>7.3936281340647687</v>
      </c>
      <c r="N104" s="30">
        <f t="shared" si="50"/>
        <v>7.3936281340647687</v>
      </c>
      <c r="O104" s="43">
        <f t="shared" si="42"/>
        <v>1.521922171101503</v>
      </c>
      <c r="P104" s="43">
        <f t="shared" si="43"/>
        <v>0</v>
      </c>
      <c r="Q104" s="29"/>
      <c r="R104" s="30">
        <f t="shared" si="51"/>
        <v>8.9155503051662723</v>
      </c>
      <c r="S104" s="30">
        <f t="shared" si="52"/>
        <v>8.9155503051662723</v>
      </c>
      <c r="T104" s="43">
        <f t="shared" si="44"/>
        <v>1.521922171101503</v>
      </c>
      <c r="U104" s="43">
        <f t="shared" si="45"/>
        <v>0</v>
      </c>
      <c r="V104" s="29"/>
      <c r="W104" s="30">
        <f t="shared" si="53"/>
        <v>10.437472476267775</v>
      </c>
    </row>
    <row r="105" spans="1:23" x14ac:dyDescent="0.3">
      <c r="A105" s="46">
        <f t="shared" si="46"/>
        <v>6.3299999999999995E-2</v>
      </c>
      <c r="B105" s="41">
        <f t="shared" si="54"/>
        <v>11</v>
      </c>
      <c r="C105" s="42" t="s">
        <v>10</v>
      </c>
      <c r="D105" s="45">
        <f t="shared" si="37"/>
        <v>8.063222097964394E-2</v>
      </c>
      <c r="E105" s="43">
        <f t="shared" si="38"/>
        <v>1.8936255475027686E-2</v>
      </c>
      <c r="F105" s="43">
        <f t="shared" si="39"/>
        <v>0</v>
      </c>
      <c r="G105" s="44"/>
      <c r="H105" s="45">
        <f t="shared" si="47"/>
        <v>9.9568476454671623E-2</v>
      </c>
      <c r="I105" s="30">
        <f t="shared" si="48"/>
        <v>9.9568476454671623E-2</v>
      </c>
      <c r="J105" s="43">
        <f t="shared" si="40"/>
        <v>1.8936255475027686E-2</v>
      </c>
      <c r="K105" s="43">
        <f t="shared" si="41"/>
        <v>0</v>
      </c>
      <c r="L105" s="29"/>
      <c r="M105" s="30">
        <f t="shared" si="49"/>
        <v>0.11850473192969931</v>
      </c>
      <c r="N105" s="30">
        <f t="shared" si="50"/>
        <v>0.11850473192969931</v>
      </c>
      <c r="O105" s="43">
        <f t="shared" si="42"/>
        <v>1.8936255475027686E-2</v>
      </c>
      <c r="P105" s="43">
        <f t="shared" si="43"/>
        <v>0</v>
      </c>
      <c r="Q105" s="29"/>
      <c r="R105" s="30">
        <f t="shared" si="51"/>
        <v>0.13744098740472699</v>
      </c>
      <c r="S105" s="30">
        <f t="shared" si="52"/>
        <v>0.13744098740472699</v>
      </c>
      <c r="T105" s="43">
        <f t="shared" si="44"/>
        <v>1.8936255475027686E-2</v>
      </c>
      <c r="U105" s="43">
        <f t="shared" si="45"/>
        <v>0</v>
      </c>
      <c r="V105" s="29"/>
      <c r="W105" s="30">
        <f t="shared" si="53"/>
        <v>0.15637724287975469</v>
      </c>
    </row>
    <row r="106" spans="1:23" x14ac:dyDescent="0.3">
      <c r="A106" s="46">
        <f t="shared" si="46"/>
        <v>6.3299999999999995E-2</v>
      </c>
      <c r="B106" s="41">
        <f t="shared" si="54"/>
        <v>12</v>
      </c>
      <c r="C106" s="42" t="s">
        <v>11</v>
      </c>
      <c r="D106" s="45">
        <f t="shared" si="37"/>
        <v>0.10789850402414999</v>
      </c>
      <c r="E106" s="43">
        <f t="shared" si="38"/>
        <v>4.469138922246E-2</v>
      </c>
      <c r="F106" s="43">
        <f t="shared" si="39"/>
        <v>0</v>
      </c>
      <c r="G106" s="44"/>
      <c r="H106" s="45">
        <f t="shared" si="47"/>
        <v>0.15258989324660999</v>
      </c>
      <c r="I106" s="30">
        <f t="shared" si="48"/>
        <v>0.15258989324660999</v>
      </c>
      <c r="J106" s="43">
        <f t="shared" si="40"/>
        <v>4.469138922246E-2</v>
      </c>
      <c r="K106" s="43">
        <f t="shared" si="41"/>
        <v>0</v>
      </c>
      <c r="L106" s="29"/>
      <c r="M106" s="30">
        <f t="shared" si="49"/>
        <v>0.19728128246906998</v>
      </c>
      <c r="N106" s="30">
        <f t="shared" si="50"/>
        <v>0.19728128246906998</v>
      </c>
      <c r="O106" s="43">
        <f t="shared" si="42"/>
        <v>4.469138922246E-2</v>
      </c>
      <c r="P106" s="43">
        <f t="shared" si="43"/>
        <v>0</v>
      </c>
      <c r="Q106" s="29"/>
      <c r="R106" s="30">
        <f t="shared" si="51"/>
        <v>0.24197267169152997</v>
      </c>
      <c r="S106" s="30">
        <f t="shared" si="52"/>
        <v>0.24197267169152997</v>
      </c>
      <c r="T106" s="43">
        <f t="shared" si="44"/>
        <v>4.469138922246E-2</v>
      </c>
      <c r="U106" s="43">
        <f t="shared" si="45"/>
        <v>0</v>
      </c>
      <c r="V106" s="29"/>
      <c r="W106" s="30">
        <f t="shared" si="53"/>
        <v>0.28666406091398999</v>
      </c>
    </row>
    <row r="107" spans="1:23" x14ac:dyDescent="0.3">
      <c r="A107" s="46">
        <f t="shared" si="46"/>
        <v>6.3299999999999995E-2</v>
      </c>
      <c r="B107" s="41">
        <f t="shared" si="54"/>
        <v>13</v>
      </c>
      <c r="C107" s="28" t="s">
        <v>12</v>
      </c>
      <c r="D107" s="45">
        <f t="shared" si="37"/>
        <v>0</v>
      </c>
      <c r="E107" s="43">
        <f t="shared" si="38"/>
        <v>0</v>
      </c>
      <c r="F107" s="43">
        <f t="shared" si="39"/>
        <v>0</v>
      </c>
      <c r="G107" s="44"/>
      <c r="H107" s="45">
        <f t="shared" si="47"/>
        <v>0</v>
      </c>
      <c r="I107" s="30">
        <f t="shared" si="48"/>
        <v>0</v>
      </c>
      <c r="J107" s="43">
        <f t="shared" si="40"/>
        <v>0</v>
      </c>
      <c r="K107" s="43">
        <f t="shared" si="41"/>
        <v>0</v>
      </c>
      <c r="L107" s="29"/>
      <c r="M107" s="30">
        <f t="shared" si="49"/>
        <v>0</v>
      </c>
      <c r="N107" s="30">
        <f t="shared" si="50"/>
        <v>0</v>
      </c>
      <c r="O107" s="43">
        <f t="shared" si="42"/>
        <v>0</v>
      </c>
      <c r="P107" s="43">
        <f t="shared" si="43"/>
        <v>0</v>
      </c>
      <c r="Q107" s="29"/>
      <c r="R107" s="30">
        <f t="shared" si="51"/>
        <v>0</v>
      </c>
      <c r="S107" s="30">
        <f t="shared" si="52"/>
        <v>0</v>
      </c>
      <c r="T107" s="43">
        <f t="shared" si="44"/>
        <v>0</v>
      </c>
      <c r="U107" s="43">
        <f t="shared" si="45"/>
        <v>0</v>
      </c>
      <c r="V107" s="29"/>
      <c r="W107" s="30">
        <f t="shared" si="53"/>
        <v>0</v>
      </c>
    </row>
    <row r="108" spans="1:23" x14ac:dyDescent="0.3">
      <c r="A108" s="46">
        <f t="shared" si="46"/>
        <v>0.15</v>
      </c>
      <c r="B108" s="41">
        <f t="shared" si="54"/>
        <v>14</v>
      </c>
      <c r="C108" s="28" t="s">
        <v>13</v>
      </c>
      <c r="D108" s="45">
        <f t="shared" si="37"/>
        <v>0.58065197750216546</v>
      </c>
      <c r="E108" s="43">
        <f>IF((IFERROR(D108/((D53+E53)*100%),0))&lt;70%,MIN((MAX((D53+E53)*100%-D108,0)),(D53+E53/2)*$A108),MAX((E53+D53)*100%-D108,0)/E$113)</f>
        <v>1.2582093644444049E-2</v>
      </c>
      <c r="F108" s="43">
        <f t="shared" si="39"/>
        <v>0</v>
      </c>
      <c r="G108" s="44"/>
      <c r="H108" s="45">
        <f t="shared" si="47"/>
        <v>0.59323407114660953</v>
      </c>
      <c r="I108" s="30">
        <f t="shared" si="48"/>
        <v>0.59323407114660953</v>
      </c>
      <c r="J108" s="43">
        <f>IF((IFERROR(I108/((I53+J53)*100%),0))&lt;70%,MIN((MAX((I53+J53)*100%-I108,0)),(I53+J53/2)*$A108),MAX((J53+I53)*100%-I108,0)/J$113)</f>
        <v>1.2582093644444046E-2</v>
      </c>
      <c r="K108" s="43">
        <f t="shared" si="41"/>
        <v>0</v>
      </c>
      <c r="L108" s="29"/>
      <c r="M108" s="30">
        <f t="shared" si="49"/>
        <v>0.6058161647910536</v>
      </c>
      <c r="N108" s="30">
        <f t="shared" si="50"/>
        <v>0.6058161647910536</v>
      </c>
      <c r="O108" s="43">
        <f>IF((IFERROR(N108/((N53+O53)*100%),0))&lt;70%,MIN((MAX((N53+O53)*100%-N108,0)),(N53+O53/2)*$A108),MAX((O53+N53)*100%-N108,0)/O$113)</f>
        <v>1.2582093644444044E-2</v>
      </c>
      <c r="P108" s="43">
        <f t="shared" si="43"/>
        <v>0</v>
      </c>
      <c r="Q108" s="29"/>
      <c r="R108" s="30">
        <f t="shared" si="51"/>
        <v>0.61839825843549767</v>
      </c>
      <c r="S108" s="30">
        <f t="shared" si="52"/>
        <v>0.61839825843549767</v>
      </c>
      <c r="T108" s="43">
        <f>IF((IFERROR(S108/((S53+T53)*100%),0))&lt;70%,MIN((MAX((S53+T53)*100%-S108,0)),(S53+T53/2)*$A108),MAX((T53+S53)*100%-S108,0)/T$113)</f>
        <v>1.2582093644444039E-2</v>
      </c>
      <c r="U108" s="43">
        <f t="shared" si="45"/>
        <v>0</v>
      </c>
      <c r="V108" s="29"/>
      <c r="W108" s="30">
        <f t="shared" si="53"/>
        <v>0.63098035207994174</v>
      </c>
    </row>
    <row r="109" spans="1:23" x14ac:dyDescent="0.3">
      <c r="A109" s="46">
        <f t="shared" si="46"/>
        <v>0.3</v>
      </c>
      <c r="B109" s="41">
        <f t="shared" si="54"/>
        <v>15</v>
      </c>
      <c r="C109" s="28" t="s">
        <v>14</v>
      </c>
      <c r="D109" s="45">
        <f t="shared" si="37"/>
        <v>-0.184644</v>
      </c>
      <c r="E109" s="43">
        <f>IF((IFERROR(D109/((D54+E54)*100%),0))&lt;70%,MIN((MAX((D54+E54)*100%-D109,0)),(D54+E54/2)*$A109),MAX((E54+D54)*100%-D109,0)/E$113)</f>
        <v>0</v>
      </c>
      <c r="F109" s="43">
        <f t="shared" si="39"/>
        <v>0</v>
      </c>
      <c r="G109" s="44"/>
      <c r="H109" s="45">
        <f t="shared" si="47"/>
        <v>-0.184644</v>
      </c>
      <c r="I109" s="30">
        <f t="shared" si="48"/>
        <v>-0.184644</v>
      </c>
      <c r="J109" s="43">
        <f>IF((IFERROR(I109/((I54+J54)*100%),0))&lt;70%,MIN((MAX((I54+J54)*100%-I109,0)),(I54+J54/2)*$A109),MAX((J54+I54)*100%-I109,0)/J$113)</f>
        <v>0</v>
      </c>
      <c r="K109" s="43">
        <f t="shared" si="41"/>
        <v>0</v>
      </c>
      <c r="L109" s="29"/>
      <c r="M109" s="30">
        <f t="shared" si="49"/>
        <v>-0.184644</v>
      </c>
      <c r="N109" s="30">
        <f t="shared" si="50"/>
        <v>-0.184644</v>
      </c>
      <c r="O109" s="43">
        <f>IF((IFERROR(N109/((N54+O54)*100%),0))&lt;70%,MIN((MAX((N54+O54)*100%-N109,0)),(N54+O54/2)*$A109),MAX((O54+N54)*100%-N109,0)/O$113)</f>
        <v>0</v>
      </c>
      <c r="P109" s="43">
        <f t="shared" si="43"/>
        <v>0</v>
      </c>
      <c r="Q109" s="29"/>
      <c r="R109" s="30">
        <f t="shared" si="51"/>
        <v>-0.184644</v>
      </c>
      <c r="S109" s="30">
        <f t="shared" si="52"/>
        <v>-0.184644</v>
      </c>
      <c r="T109" s="43">
        <f>IF((IFERROR(S109/((S54+T54)*100%),0))&lt;70%,MIN((MAX((S54+T54)*100%-S109,0)),(S54+T54/2)*$A109),MAX((T54+S54)*100%-S109,0)/T$113)</f>
        <v>0</v>
      </c>
      <c r="U109" s="43">
        <f t="shared" si="45"/>
        <v>0</v>
      </c>
      <c r="V109" s="29"/>
      <c r="W109" s="30">
        <f t="shared" si="53"/>
        <v>-0.184644</v>
      </c>
    </row>
    <row r="110" spans="1:23" x14ac:dyDescent="0.3">
      <c r="A110" s="46">
        <f t="shared" si="46"/>
        <v>0.3</v>
      </c>
      <c r="B110" s="41">
        <f t="shared" si="54"/>
        <v>16</v>
      </c>
      <c r="C110" s="28" t="s">
        <v>15</v>
      </c>
      <c r="D110" s="45">
        <f t="shared" si="37"/>
        <v>0</v>
      </c>
      <c r="E110" s="43">
        <f>IF((IFERROR(D110/((D55+E55)*100%),0))&lt;70%,MIN((MAX((D55+E55)*100%-D110,0)),(D55+E55/2)*$A110),MAX((E55+D55)*100%-D110,0)/E$113)</f>
        <v>0</v>
      </c>
      <c r="F110" s="43">
        <f t="shared" si="39"/>
        <v>0</v>
      </c>
      <c r="G110" s="44"/>
      <c r="H110" s="45">
        <f t="shared" si="47"/>
        <v>0</v>
      </c>
      <c r="I110" s="30">
        <f t="shared" si="48"/>
        <v>0</v>
      </c>
      <c r="J110" s="43">
        <f t="shared" ref="J110:J111" si="55">IF((IFERROR(I110/((I55+J55)*90%),0))&lt;70%,MIN((MAX((I55+J55)*90%-I110,0)),(I55+J55/2)*$A110),MAX((J55+I55)*90%-I110,0)/J$113)</f>
        <v>0</v>
      </c>
      <c r="K110" s="43">
        <f t="shared" si="41"/>
        <v>0</v>
      </c>
      <c r="L110" s="29"/>
      <c r="M110" s="30">
        <f t="shared" si="49"/>
        <v>0</v>
      </c>
      <c r="N110" s="30">
        <f t="shared" si="50"/>
        <v>0</v>
      </c>
      <c r="O110" s="43">
        <f t="shared" ref="O110:O111" si="56">IF((IFERROR(N110/((N55+O55)*90%),0))&lt;70%,MIN((MAX((N55+O55)*90%-N110,0)),(N55+O55/2)*$A110),MAX((O55+N55)*90%-N110,0)/O$113)</f>
        <v>0</v>
      </c>
      <c r="P110" s="43">
        <f t="shared" si="43"/>
        <v>0</v>
      </c>
      <c r="Q110" s="29"/>
      <c r="R110" s="30">
        <f t="shared" si="51"/>
        <v>0</v>
      </c>
      <c r="S110" s="30">
        <f t="shared" si="52"/>
        <v>0</v>
      </c>
      <c r="T110" s="43">
        <f t="shared" ref="T110:T111" si="57">IF((IFERROR(S110/((S55+T55)*90%),0))&lt;70%,MIN((MAX((S55+T55)*90%-S110,0)),(S55+T55/2)*$A110),MAX((T55+S55)*90%-S110,0)/T$113)</f>
        <v>0</v>
      </c>
      <c r="U110" s="43">
        <f t="shared" si="45"/>
        <v>0</v>
      </c>
      <c r="V110" s="29"/>
      <c r="W110" s="30">
        <f t="shared" si="53"/>
        <v>0</v>
      </c>
    </row>
    <row r="111" spans="1:23" x14ac:dyDescent="0.3">
      <c r="A111" s="46">
        <f t="shared" si="46"/>
        <v>3.3399999999999999E-2</v>
      </c>
      <c r="B111" s="41">
        <f t="shared" si="54"/>
        <v>17</v>
      </c>
      <c r="C111" s="28" t="s">
        <v>16</v>
      </c>
      <c r="D111" s="45">
        <f t="shared" si="37"/>
        <v>0</v>
      </c>
      <c r="E111" s="43">
        <f t="shared" si="38"/>
        <v>0</v>
      </c>
      <c r="F111" s="43">
        <f t="shared" si="39"/>
        <v>0</v>
      </c>
      <c r="G111" s="44"/>
      <c r="H111" s="45">
        <f t="shared" si="47"/>
        <v>0</v>
      </c>
      <c r="I111" s="30">
        <f t="shared" si="48"/>
        <v>0</v>
      </c>
      <c r="J111" s="43">
        <f t="shared" si="55"/>
        <v>0</v>
      </c>
      <c r="K111" s="43">
        <f t="shared" si="41"/>
        <v>0</v>
      </c>
      <c r="L111" s="29"/>
      <c r="M111" s="30">
        <f t="shared" si="49"/>
        <v>0</v>
      </c>
      <c r="N111" s="30">
        <f t="shared" si="50"/>
        <v>0</v>
      </c>
      <c r="O111" s="43">
        <f t="shared" si="56"/>
        <v>0</v>
      </c>
      <c r="P111" s="43">
        <f t="shared" si="43"/>
        <v>0</v>
      </c>
      <c r="Q111" s="29"/>
      <c r="R111" s="30">
        <f t="shared" si="51"/>
        <v>0</v>
      </c>
      <c r="S111" s="30">
        <f t="shared" si="52"/>
        <v>0</v>
      </c>
      <c r="T111" s="43">
        <f t="shared" si="57"/>
        <v>0</v>
      </c>
      <c r="U111" s="43">
        <f t="shared" si="45"/>
        <v>0</v>
      </c>
      <c r="V111" s="29"/>
      <c r="W111" s="30">
        <f t="shared" si="53"/>
        <v>0</v>
      </c>
    </row>
    <row r="112" spans="1:23" ht="16" x14ac:dyDescent="0.3">
      <c r="B112" s="34"/>
      <c r="C112" s="35" t="s">
        <v>17</v>
      </c>
      <c r="D112" s="36">
        <f t="shared" ref="D112:W112" si="58">SUM(D95:D111)</f>
        <v>82.929825485102327</v>
      </c>
      <c r="E112" s="36">
        <f t="shared" si="58"/>
        <v>48.306781292594231</v>
      </c>
      <c r="F112" s="36">
        <f t="shared" si="58"/>
        <v>0</v>
      </c>
      <c r="G112" s="36">
        <f t="shared" si="58"/>
        <v>0</v>
      </c>
      <c r="H112" s="36">
        <f t="shared" si="58"/>
        <v>131.23660677769658</v>
      </c>
      <c r="I112" s="36">
        <f t="shared" si="58"/>
        <v>131.23660677769658</v>
      </c>
      <c r="J112" s="36">
        <f t="shared" si="58"/>
        <v>48.534349292594229</v>
      </c>
      <c r="K112" s="36">
        <f t="shared" si="58"/>
        <v>0</v>
      </c>
      <c r="L112" s="36">
        <f t="shared" si="58"/>
        <v>0</v>
      </c>
      <c r="M112" s="36">
        <f t="shared" si="58"/>
        <v>179.77095607029082</v>
      </c>
      <c r="N112" s="36">
        <f t="shared" si="58"/>
        <v>179.77095607029082</v>
      </c>
      <c r="O112" s="36">
        <f t="shared" si="58"/>
        <v>48.572629292594229</v>
      </c>
      <c r="P112" s="36">
        <f t="shared" si="58"/>
        <v>0</v>
      </c>
      <c r="Q112" s="36">
        <f t="shared" si="58"/>
        <v>0</v>
      </c>
      <c r="R112" s="36">
        <f t="shared" si="58"/>
        <v>228.34358536288502</v>
      </c>
      <c r="S112" s="36">
        <f t="shared" si="58"/>
        <v>228.34358536288502</v>
      </c>
      <c r="T112" s="36">
        <f t="shared" si="58"/>
        <v>48.572629292594229</v>
      </c>
      <c r="U112" s="36">
        <f t="shared" si="58"/>
        <v>0</v>
      </c>
      <c r="V112" s="36">
        <f t="shared" si="58"/>
        <v>0</v>
      </c>
      <c r="W112" s="36">
        <f t="shared" si="58"/>
        <v>276.91621465547922</v>
      </c>
    </row>
    <row r="113" spans="2:23" ht="16" x14ac:dyDescent="0.3">
      <c r="B113" s="38"/>
      <c r="C113" s="51"/>
      <c r="D113" s="54"/>
      <c r="E113" s="53">
        <f>T86-1</f>
        <v>8.9294520547945204</v>
      </c>
      <c r="F113" s="54"/>
      <c r="G113" s="54"/>
      <c r="H113" s="54"/>
      <c r="J113" s="53">
        <f>E113-1</f>
        <v>7.9294520547945204</v>
      </c>
      <c r="O113" s="53">
        <f>J113-1</f>
        <v>6.9294520547945204</v>
      </c>
      <c r="T113" s="53">
        <f>O113-1</f>
        <v>5.9294520547945204</v>
      </c>
    </row>
    <row r="114" spans="2:23" x14ac:dyDescent="0.3">
      <c r="B114" s="15"/>
      <c r="C114" s="15"/>
      <c r="D114" s="15"/>
      <c r="E114" s="15"/>
      <c r="F114" s="15"/>
      <c r="G114" s="15"/>
      <c r="H114" s="15"/>
      <c r="I114" s="15"/>
      <c r="J114" s="15"/>
      <c r="K114" s="15"/>
      <c r="L114" s="15"/>
      <c r="M114" s="15"/>
      <c r="N114" s="15"/>
      <c r="O114" s="15"/>
      <c r="P114" s="15"/>
      <c r="Q114" s="15"/>
      <c r="R114" s="15"/>
    </row>
    <row r="115" spans="2:23" x14ac:dyDescent="0.3">
      <c r="B115" s="14" t="s">
        <v>90</v>
      </c>
      <c r="C115" s="15"/>
      <c r="D115" s="15"/>
      <c r="E115" s="15"/>
      <c r="F115" s="15"/>
      <c r="G115" s="15"/>
      <c r="H115" s="15"/>
      <c r="I115" s="15"/>
      <c r="J115" s="15"/>
      <c r="K115" s="15"/>
      <c r="L115" s="15"/>
      <c r="M115" s="15"/>
      <c r="N115" s="15"/>
      <c r="O115" s="15"/>
      <c r="P115" s="15"/>
      <c r="Q115" s="15"/>
      <c r="R115" s="15"/>
    </row>
    <row r="116" spans="2:23" x14ac:dyDescent="0.3">
      <c r="B116" s="14"/>
      <c r="C116" s="15"/>
      <c r="D116" s="15"/>
      <c r="E116" s="15"/>
      <c r="F116" s="15"/>
      <c r="G116" s="15"/>
      <c r="H116" s="15"/>
      <c r="I116" s="15"/>
      <c r="J116" s="15"/>
      <c r="K116" s="15"/>
      <c r="L116" s="15"/>
      <c r="M116" s="15"/>
      <c r="N116" s="15"/>
      <c r="O116" s="15"/>
      <c r="P116" s="15"/>
      <c r="Q116" s="15"/>
      <c r="R116" s="15"/>
    </row>
    <row r="117" spans="2:23" x14ac:dyDescent="0.3">
      <c r="B117" s="15"/>
      <c r="C117" s="15"/>
      <c r="D117" s="19"/>
      <c r="E117" s="19"/>
      <c r="F117" s="19"/>
      <c r="G117" s="19"/>
      <c r="H117" s="19"/>
      <c r="I117" s="15"/>
      <c r="J117" s="16"/>
      <c r="K117" s="15"/>
      <c r="L117" s="15"/>
      <c r="M117" s="20" t="s">
        <v>22</v>
      </c>
      <c r="O117" s="15"/>
      <c r="P117" s="15"/>
      <c r="Q117" s="15"/>
    </row>
    <row r="118" spans="2:23" ht="15" customHeight="1" x14ac:dyDescent="0.3">
      <c r="B118" s="148" t="s">
        <v>23</v>
      </c>
      <c r="C118" s="148" t="s">
        <v>18</v>
      </c>
      <c r="D118" s="141" t="s">
        <v>24</v>
      </c>
      <c r="E118" s="142"/>
      <c r="F118" s="142"/>
      <c r="G118" s="142"/>
      <c r="H118" s="143"/>
      <c r="I118" s="144" t="s">
        <v>25</v>
      </c>
      <c r="J118" s="144"/>
      <c r="K118" s="144"/>
      <c r="L118" s="144"/>
      <c r="M118" s="144"/>
      <c r="N118" s="140" t="s">
        <v>26</v>
      </c>
      <c r="O118" s="140"/>
      <c r="P118" s="140"/>
      <c r="Q118" s="140"/>
      <c r="R118" s="140"/>
      <c r="S118" s="140" t="s">
        <v>27</v>
      </c>
      <c r="T118" s="140"/>
      <c r="U118" s="140"/>
      <c r="V118" s="140"/>
      <c r="W118" s="140"/>
    </row>
    <row r="119" spans="2:23" x14ac:dyDescent="0.3">
      <c r="B119" s="148"/>
      <c r="C119" s="148"/>
      <c r="D119" s="146" t="s">
        <v>28</v>
      </c>
      <c r="E119" s="147"/>
      <c r="F119" s="147"/>
      <c r="G119" s="147"/>
      <c r="H119" s="147"/>
      <c r="I119" s="146" t="s">
        <v>28</v>
      </c>
      <c r="J119" s="147"/>
      <c r="K119" s="147"/>
      <c r="L119" s="147"/>
      <c r="M119" s="147"/>
      <c r="N119" s="144" t="s">
        <v>29</v>
      </c>
      <c r="O119" s="145"/>
      <c r="P119" s="145"/>
      <c r="Q119" s="145"/>
      <c r="R119" s="145"/>
      <c r="S119" s="144" t="s">
        <v>30</v>
      </c>
      <c r="T119" s="145"/>
      <c r="U119" s="145"/>
      <c r="V119" s="145"/>
      <c r="W119" s="145"/>
    </row>
    <row r="120" spans="2:23" ht="42" x14ac:dyDescent="0.3">
      <c r="B120" s="148"/>
      <c r="C120" s="148"/>
      <c r="D120" s="23" t="s">
        <v>31</v>
      </c>
      <c r="E120" s="23" t="s">
        <v>32</v>
      </c>
      <c r="F120" s="39" t="s">
        <v>84</v>
      </c>
      <c r="G120" s="22" t="s">
        <v>34</v>
      </c>
      <c r="H120" s="23" t="s">
        <v>35</v>
      </c>
      <c r="I120" s="23" t="s">
        <v>31</v>
      </c>
      <c r="J120" s="23" t="s">
        <v>32</v>
      </c>
      <c r="K120" s="39" t="s">
        <v>84</v>
      </c>
      <c r="L120" s="22" t="s">
        <v>34</v>
      </c>
      <c r="M120" s="23" t="s">
        <v>35</v>
      </c>
      <c r="N120" s="23" t="s">
        <v>31</v>
      </c>
      <c r="O120" s="23" t="s">
        <v>32</v>
      </c>
      <c r="P120" s="39" t="s">
        <v>84</v>
      </c>
      <c r="Q120" s="22" t="s">
        <v>34</v>
      </c>
      <c r="R120" s="23" t="s">
        <v>35</v>
      </c>
      <c r="S120" s="23" t="s">
        <v>31</v>
      </c>
      <c r="T120" s="23" t="s">
        <v>32</v>
      </c>
      <c r="U120" s="39" t="s">
        <v>84</v>
      </c>
      <c r="V120" s="22" t="s">
        <v>34</v>
      </c>
      <c r="W120" s="23" t="s">
        <v>35</v>
      </c>
    </row>
    <row r="121" spans="2:23" ht="28" x14ac:dyDescent="0.3">
      <c r="B121" s="25"/>
      <c r="C121" s="25"/>
      <c r="D121" s="25" t="s">
        <v>36</v>
      </c>
      <c r="E121" s="25" t="s">
        <v>37</v>
      </c>
      <c r="F121" s="25" t="s">
        <v>38</v>
      </c>
      <c r="G121" s="25" t="s">
        <v>39</v>
      </c>
      <c r="H121" s="25" t="s">
        <v>40</v>
      </c>
      <c r="I121" s="25" t="s">
        <v>41</v>
      </c>
      <c r="J121" s="25" t="s">
        <v>42</v>
      </c>
      <c r="K121" s="25" t="s">
        <v>43</v>
      </c>
      <c r="L121" s="25" t="s">
        <v>44</v>
      </c>
      <c r="M121" s="25" t="s">
        <v>45</v>
      </c>
      <c r="N121" s="25" t="s">
        <v>61</v>
      </c>
      <c r="O121" s="25" t="s">
        <v>62</v>
      </c>
      <c r="P121" s="25" t="s">
        <v>63</v>
      </c>
      <c r="Q121" s="25" t="s">
        <v>64</v>
      </c>
      <c r="R121" s="25" t="s">
        <v>65</v>
      </c>
      <c r="S121" s="25" t="s">
        <v>66</v>
      </c>
      <c r="T121" s="25" t="s">
        <v>67</v>
      </c>
      <c r="U121" s="25" t="s">
        <v>68</v>
      </c>
      <c r="V121" s="25" t="s">
        <v>69</v>
      </c>
      <c r="W121" s="25" t="s">
        <v>70</v>
      </c>
    </row>
    <row r="122" spans="2:23" x14ac:dyDescent="0.3">
      <c r="B122" s="41">
        <v>1</v>
      </c>
      <c r="C122" s="42" t="s">
        <v>0</v>
      </c>
      <c r="D122" s="43">
        <f t="shared" ref="D122:G137" si="59">D14-D68</f>
        <v>0.20797666531691242</v>
      </c>
      <c r="E122" s="43">
        <f t="shared" si="59"/>
        <v>0.40719939999999999</v>
      </c>
      <c r="F122" s="43">
        <f t="shared" si="59"/>
        <v>0</v>
      </c>
      <c r="G122" s="43">
        <f t="shared" si="59"/>
        <v>0</v>
      </c>
      <c r="H122" s="43">
        <f>D122+E122-F122-G122</f>
        <v>0.61517606531691238</v>
      </c>
      <c r="I122" s="43">
        <f t="shared" ref="I122:L137" si="60">I14-I68</f>
        <v>0.61517606531691238</v>
      </c>
      <c r="J122" s="43">
        <f t="shared" si="60"/>
        <v>0</v>
      </c>
      <c r="K122" s="43">
        <f t="shared" si="60"/>
        <v>0</v>
      </c>
      <c r="L122" s="43">
        <f t="shared" si="60"/>
        <v>0</v>
      </c>
      <c r="M122" s="45">
        <f>I122+J122-K122-L122</f>
        <v>0.61517606531691238</v>
      </c>
      <c r="N122" s="43">
        <f t="shared" ref="N122:Q137" si="61">N14-N68</f>
        <v>0.61517606531691238</v>
      </c>
      <c r="O122" s="43">
        <f t="shared" si="61"/>
        <v>0</v>
      </c>
      <c r="P122" s="43">
        <f t="shared" si="61"/>
        <v>0</v>
      </c>
      <c r="Q122" s="43">
        <f t="shared" si="61"/>
        <v>0</v>
      </c>
      <c r="R122" s="43">
        <f>N122+O122-P122-Q122</f>
        <v>0.61517606531691238</v>
      </c>
      <c r="S122" s="43">
        <f t="shared" ref="S122:V137" si="62">S14-S68</f>
        <v>0.61517606531691238</v>
      </c>
      <c r="T122" s="43">
        <f t="shared" si="62"/>
        <v>0</v>
      </c>
      <c r="U122" s="43">
        <f t="shared" si="62"/>
        <v>0</v>
      </c>
      <c r="V122" s="43">
        <f t="shared" si="62"/>
        <v>0</v>
      </c>
      <c r="W122" s="45">
        <f>S122+T122-U122-V122</f>
        <v>0.61517606531691238</v>
      </c>
    </row>
    <row r="123" spans="2:23" x14ac:dyDescent="0.3">
      <c r="B123" s="41">
        <f>B122+1</f>
        <v>2</v>
      </c>
      <c r="C123" s="42" t="s">
        <v>1</v>
      </c>
      <c r="D123" s="43">
        <f t="shared" si="59"/>
        <v>0</v>
      </c>
      <c r="E123" s="43">
        <f t="shared" si="59"/>
        <v>0</v>
      </c>
      <c r="F123" s="43">
        <f t="shared" si="59"/>
        <v>1.0287473699999998</v>
      </c>
      <c r="G123" s="43">
        <f t="shared" si="59"/>
        <v>0</v>
      </c>
      <c r="H123" s="43">
        <f t="shared" ref="H123:H138" si="63">D123+E123-F123-G123</f>
        <v>-1.0287473699999998</v>
      </c>
      <c r="I123" s="43">
        <f t="shared" si="60"/>
        <v>-1.0287473699999998</v>
      </c>
      <c r="J123" s="43">
        <f t="shared" si="60"/>
        <v>3.4360162157999995E-2</v>
      </c>
      <c r="K123" s="43">
        <f t="shared" si="60"/>
        <v>2.9414015999999998E-2</v>
      </c>
      <c r="L123" s="43">
        <f t="shared" si="60"/>
        <v>0</v>
      </c>
      <c r="M123" s="45">
        <f t="shared" ref="M123:M138" si="64">I123+J123-K123-L123</f>
        <v>-1.0238012238419998</v>
      </c>
      <c r="N123" s="43">
        <f t="shared" si="61"/>
        <v>-1.0238012238419998</v>
      </c>
      <c r="O123" s="43">
        <f t="shared" si="61"/>
        <v>3.5342590292399993E-2</v>
      </c>
      <c r="P123" s="43">
        <f t="shared" si="61"/>
        <v>0</v>
      </c>
      <c r="Q123" s="43">
        <f t="shared" si="61"/>
        <v>0</v>
      </c>
      <c r="R123" s="43">
        <f t="shared" ref="R123:R138" si="65">N123+O123-P123-Q123</f>
        <v>-0.98845863354959984</v>
      </c>
      <c r="S123" s="43">
        <f t="shared" si="62"/>
        <v>-0.98845863354959984</v>
      </c>
      <c r="T123" s="43">
        <f t="shared" si="62"/>
        <v>3.5342590292399993E-2</v>
      </c>
      <c r="U123" s="43">
        <f t="shared" si="62"/>
        <v>0</v>
      </c>
      <c r="V123" s="43">
        <f t="shared" si="62"/>
        <v>0</v>
      </c>
      <c r="W123" s="45">
        <f t="shared" ref="W123:W138" si="66">S123+T123-U123-V123</f>
        <v>-0.9531160432571999</v>
      </c>
    </row>
    <row r="124" spans="2:23" x14ac:dyDescent="0.3">
      <c r="B124" s="41">
        <f t="shared" ref="B124:B138" si="67">B123+1</f>
        <v>3</v>
      </c>
      <c r="C124" s="42" t="s">
        <v>2</v>
      </c>
      <c r="D124" s="43">
        <f t="shared" si="59"/>
        <v>0</v>
      </c>
      <c r="E124" s="43">
        <f t="shared" si="59"/>
        <v>0</v>
      </c>
      <c r="F124" s="43">
        <f t="shared" si="59"/>
        <v>0</v>
      </c>
      <c r="G124" s="43">
        <f t="shared" si="59"/>
        <v>0</v>
      </c>
      <c r="H124" s="43">
        <f t="shared" si="63"/>
        <v>0</v>
      </c>
      <c r="I124" s="43">
        <f t="shared" si="60"/>
        <v>0</v>
      </c>
      <c r="J124" s="43">
        <f t="shared" si="60"/>
        <v>0</v>
      </c>
      <c r="K124" s="43">
        <f t="shared" si="60"/>
        <v>0</v>
      </c>
      <c r="L124" s="43">
        <f t="shared" si="60"/>
        <v>0</v>
      </c>
      <c r="M124" s="45">
        <f t="shared" si="64"/>
        <v>0</v>
      </c>
      <c r="N124" s="43">
        <f t="shared" si="61"/>
        <v>0</v>
      </c>
      <c r="O124" s="43">
        <f t="shared" si="61"/>
        <v>0</v>
      </c>
      <c r="P124" s="43">
        <f t="shared" si="61"/>
        <v>0</v>
      </c>
      <c r="Q124" s="43">
        <f t="shared" si="61"/>
        <v>0</v>
      </c>
      <c r="R124" s="43">
        <f t="shared" si="65"/>
        <v>0</v>
      </c>
      <c r="S124" s="43">
        <f t="shared" si="62"/>
        <v>0</v>
      </c>
      <c r="T124" s="43">
        <f t="shared" si="62"/>
        <v>2.7650239999999999</v>
      </c>
      <c r="U124" s="43">
        <f t="shared" si="62"/>
        <v>0</v>
      </c>
      <c r="V124" s="43">
        <f t="shared" si="62"/>
        <v>0</v>
      </c>
      <c r="W124" s="45">
        <f t="shared" si="66"/>
        <v>2.7650239999999999</v>
      </c>
    </row>
    <row r="125" spans="2:23" x14ac:dyDescent="0.3">
      <c r="B125" s="41">
        <f t="shared" si="67"/>
        <v>4</v>
      </c>
      <c r="C125" s="42" t="s">
        <v>3</v>
      </c>
      <c r="D125" s="43">
        <f t="shared" si="59"/>
        <v>0</v>
      </c>
      <c r="E125" s="43">
        <f t="shared" si="59"/>
        <v>0</v>
      </c>
      <c r="F125" s="43">
        <f t="shared" si="59"/>
        <v>0</v>
      </c>
      <c r="G125" s="43">
        <f t="shared" si="59"/>
        <v>0</v>
      </c>
      <c r="H125" s="43">
        <f t="shared" si="63"/>
        <v>0</v>
      </c>
      <c r="I125" s="43">
        <f t="shared" si="60"/>
        <v>0</v>
      </c>
      <c r="J125" s="43">
        <f t="shared" si="60"/>
        <v>0</v>
      </c>
      <c r="K125" s="43">
        <f t="shared" si="60"/>
        <v>0</v>
      </c>
      <c r="L125" s="43">
        <f t="shared" si="60"/>
        <v>0</v>
      </c>
      <c r="M125" s="45">
        <f t="shared" si="64"/>
        <v>0</v>
      </c>
      <c r="N125" s="43">
        <f t="shared" si="61"/>
        <v>0</v>
      </c>
      <c r="O125" s="43">
        <f t="shared" si="61"/>
        <v>0</v>
      </c>
      <c r="P125" s="43">
        <f t="shared" si="61"/>
        <v>0</v>
      </c>
      <c r="Q125" s="43">
        <f t="shared" si="61"/>
        <v>0</v>
      </c>
      <c r="R125" s="43">
        <f t="shared" si="65"/>
        <v>0</v>
      </c>
      <c r="S125" s="43">
        <f t="shared" si="62"/>
        <v>0</v>
      </c>
      <c r="T125" s="43">
        <f t="shared" si="62"/>
        <v>0</v>
      </c>
      <c r="U125" s="43">
        <f t="shared" si="62"/>
        <v>0</v>
      </c>
      <c r="V125" s="43">
        <f t="shared" si="62"/>
        <v>0</v>
      </c>
      <c r="W125" s="45">
        <f t="shared" si="66"/>
        <v>0</v>
      </c>
    </row>
    <row r="126" spans="2:23" x14ac:dyDescent="0.3">
      <c r="B126" s="41">
        <f t="shared" si="67"/>
        <v>5</v>
      </c>
      <c r="C126" s="42" t="s">
        <v>4</v>
      </c>
      <c r="D126" s="43">
        <f t="shared" si="59"/>
        <v>-1.9983033445027532</v>
      </c>
      <c r="E126" s="43">
        <f t="shared" si="59"/>
        <v>4.2250599997050458</v>
      </c>
      <c r="F126" s="43">
        <f t="shared" si="59"/>
        <v>0</v>
      </c>
      <c r="G126" s="43">
        <f t="shared" si="59"/>
        <v>0</v>
      </c>
      <c r="H126" s="43">
        <f t="shared" si="63"/>
        <v>2.2267566552022924</v>
      </c>
      <c r="I126" s="43">
        <f t="shared" si="60"/>
        <v>2.2267566552022924</v>
      </c>
      <c r="J126" s="43">
        <f t="shared" si="60"/>
        <v>-5.1444252146654476E-2</v>
      </c>
      <c r="K126" s="43">
        <f t="shared" si="60"/>
        <v>0.94584068881346206</v>
      </c>
      <c r="L126" s="43">
        <f t="shared" si="60"/>
        <v>0</v>
      </c>
      <c r="M126" s="45">
        <f t="shared" si="64"/>
        <v>1.2294717142421761</v>
      </c>
      <c r="N126" s="43">
        <f t="shared" si="61"/>
        <v>1.2294717142421756</v>
      </c>
      <c r="O126" s="43">
        <f t="shared" si="61"/>
        <v>1.2049223892124457</v>
      </c>
      <c r="P126" s="43">
        <f t="shared" si="61"/>
        <v>0</v>
      </c>
      <c r="Q126" s="43">
        <f t="shared" si="61"/>
        <v>0</v>
      </c>
      <c r="R126" s="43">
        <f t="shared" si="65"/>
        <v>2.434394103454621</v>
      </c>
      <c r="S126" s="43">
        <f t="shared" si="62"/>
        <v>2.434394103454621</v>
      </c>
      <c r="T126" s="43">
        <f t="shared" si="62"/>
        <v>-8.6286610787554466E-2</v>
      </c>
      <c r="U126" s="43">
        <f t="shared" si="62"/>
        <v>0</v>
      </c>
      <c r="V126" s="43">
        <f t="shared" si="62"/>
        <v>0</v>
      </c>
      <c r="W126" s="45">
        <f t="shared" si="66"/>
        <v>2.3481074926670664</v>
      </c>
    </row>
    <row r="127" spans="2:23" x14ac:dyDescent="0.3">
      <c r="B127" s="41">
        <f t="shared" si="67"/>
        <v>6</v>
      </c>
      <c r="C127" s="42" t="s">
        <v>5</v>
      </c>
      <c r="D127" s="43">
        <f t="shared" si="59"/>
        <v>26.185140597747093</v>
      </c>
      <c r="E127" s="43">
        <f t="shared" si="59"/>
        <v>33.823938863189127</v>
      </c>
      <c r="F127" s="43">
        <f t="shared" si="59"/>
        <v>0</v>
      </c>
      <c r="G127" s="43">
        <f t="shared" si="59"/>
        <v>0</v>
      </c>
      <c r="H127" s="43">
        <f t="shared" si="63"/>
        <v>60.009079460936221</v>
      </c>
      <c r="I127" s="43">
        <f t="shared" si="60"/>
        <v>60.009079460936221</v>
      </c>
      <c r="J127" s="43">
        <f t="shared" si="60"/>
        <v>93.259964998702742</v>
      </c>
      <c r="K127" s="43">
        <f t="shared" si="60"/>
        <v>0</v>
      </c>
      <c r="L127" s="43">
        <f t="shared" si="60"/>
        <v>0</v>
      </c>
      <c r="M127" s="45">
        <f t="shared" si="64"/>
        <v>153.26904445963896</v>
      </c>
      <c r="N127" s="43">
        <f t="shared" si="61"/>
        <v>153.26904445963896</v>
      </c>
      <c r="O127" s="43">
        <f t="shared" si="61"/>
        <v>569.75384989747477</v>
      </c>
      <c r="P127" s="43">
        <f t="shared" si="61"/>
        <v>0</v>
      </c>
      <c r="Q127" s="43">
        <f t="shared" si="61"/>
        <v>0</v>
      </c>
      <c r="R127" s="43">
        <f t="shared" si="65"/>
        <v>723.02289435711373</v>
      </c>
      <c r="S127" s="43">
        <f t="shared" si="62"/>
        <v>723.02289435711384</v>
      </c>
      <c r="T127" s="43">
        <f t="shared" si="62"/>
        <v>76.349375230808064</v>
      </c>
      <c r="U127" s="43">
        <f t="shared" si="62"/>
        <v>0</v>
      </c>
      <c r="V127" s="43">
        <f t="shared" si="62"/>
        <v>0</v>
      </c>
      <c r="W127" s="45">
        <f t="shared" si="66"/>
        <v>799.37226958792189</v>
      </c>
    </row>
    <row r="128" spans="2:23" x14ac:dyDescent="0.3">
      <c r="B128" s="41">
        <f t="shared" si="67"/>
        <v>7</v>
      </c>
      <c r="C128" s="42" t="s">
        <v>6</v>
      </c>
      <c r="D128" s="43">
        <f t="shared" si="59"/>
        <v>0.23533091972663972</v>
      </c>
      <c r="E128" s="43">
        <f t="shared" si="59"/>
        <v>-5.9656202562733074E-2</v>
      </c>
      <c r="F128" s="43">
        <f t="shared" si="59"/>
        <v>0</v>
      </c>
      <c r="G128" s="43">
        <f t="shared" si="59"/>
        <v>0</v>
      </c>
      <c r="H128" s="43">
        <f t="shared" si="63"/>
        <v>0.17567471716390665</v>
      </c>
      <c r="I128" s="43">
        <f t="shared" si="60"/>
        <v>0.17567471716390665</v>
      </c>
      <c r="J128" s="43">
        <f t="shared" si="60"/>
        <v>-5.9656202562733074E-2</v>
      </c>
      <c r="K128" s="43">
        <f t="shared" si="60"/>
        <v>0</v>
      </c>
      <c r="L128" s="43">
        <f t="shared" si="60"/>
        <v>0</v>
      </c>
      <c r="M128" s="45">
        <f t="shared" si="64"/>
        <v>0.11601851460117357</v>
      </c>
      <c r="N128" s="43">
        <f t="shared" si="61"/>
        <v>0.11601851460117357</v>
      </c>
      <c r="O128" s="43">
        <f t="shared" si="61"/>
        <v>-7.5828302671169722E-3</v>
      </c>
      <c r="P128" s="43">
        <f t="shared" si="61"/>
        <v>0</v>
      </c>
      <c r="Q128" s="43">
        <f t="shared" si="61"/>
        <v>0</v>
      </c>
      <c r="R128" s="43">
        <f t="shared" si="65"/>
        <v>0.10843568433405661</v>
      </c>
      <c r="S128" s="43">
        <f t="shared" si="62"/>
        <v>0.10843568433405659</v>
      </c>
      <c r="T128" s="43">
        <f t="shared" si="62"/>
        <v>-7.5828302671169714E-3</v>
      </c>
      <c r="U128" s="43">
        <f t="shared" si="62"/>
        <v>0</v>
      </c>
      <c r="V128" s="43">
        <f t="shared" si="62"/>
        <v>0</v>
      </c>
      <c r="W128" s="45">
        <f t="shared" si="66"/>
        <v>0.10085285406693963</v>
      </c>
    </row>
    <row r="129" spans="2:33" x14ac:dyDescent="0.3">
      <c r="B129" s="41">
        <f t="shared" si="67"/>
        <v>8</v>
      </c>
      <c r="C129" s="42" t="s">
        <v>7</v>
      </c>
      <c r="D129" s="43">
        <f t="shared" si="59"/>
        <v>0.21730222149957473</v>
      </c>
      <c r="E129" s="43">
        <f t="shared" si="59"/>
        <v>-1.2300429863248342E-2</v>
      </c>
      <c r="F129" s="43">
        <f t="shared" si="59"/>
        <v>0</v>
      </c>
      <c r="G129" s="43">
        <f t="shared" si="59"/>
        <v>0</v>
      </c>
      <c r="H129" s="43">
        <f t="shared" si="63"/>
        <v>0.2050017916363264</v>
      </c>
      <c r="I129" s="43">
        <f t="shared" si="60"/>
        <v>0.20500179163632637</v>
      </c>
      <c r="J129" s="43">
        <f t="shared" si="60"/>
        <v>-1.2300429863248342E-2</v>
      </c>
      <c r="K129" s="43">
        <f t="shared" si="60"/>
        <v>0</v>
      </c>
      <c r="L129" s="43">
        <f t="shared" si="60"/>
        <v>0</v>
      </c>
      <c r="M129" s="45">
        <f t="shared" si="64"/>
        <v>0.19270136177307803</v>
      </c>
      <c r="N129" s="43">
        <f t="shared" si="61"/>
        <v>0.19270136177307803</v>
      </c>
      <c r="O129" s="43">
        <f t="shared" si="61"/>
        <v>-1.2300429863248342E-2</v>
      </c>
      <c r="P129" s="43">
        <f t="shared" si="61"/>
        <v>0</v>
      </c>
      <c r="Q129" s="43">
        <f t="shared" si="61"/>
        <v>0</v>
      </c>
      <c r="R129" s="43">
        <f t="shared" si="65"/>
        <v>0.1804009319098297</v>
      </c>
      <c r="S129" s="43">
        <f t="shared" si="62"/>
        <v>0.1804009319098297</v>
      </c>
      <c r="T129" s="43">
        <f t="shared" si="62"/>
        <v>-1.2300429863248342E-2</v>
      </c>
      <c r="U129" s="43">
        <f t="shared" si="62"/>
        <v>0</v>
      </c>
      <c r="V129" s="43">
        <f t="shared" si="62"/>
        <v>0</v>
      </c>
      <c r="W129" s="45">
        <f t="shared" si="66"/>
        <v>0.16810050204658136</v>
      </c>
    </row>
    <row r="130" spans="2:33" x14ac:dyDescent="0.3">
      <c r="B130" s="41">
        <f t="shared" si="67"/>
        <v>9</v>
      </c>
      <c r="C130" s="42" t="s">
        <v>8</v>
      </c>
      <c r="D130" s="43">
        <f t="shared" si="59"/>
        <v>0</v>
      </c>
      <c r="E130" s="43">
        <f t="shared" si="59"/>
        <v>0</v>
      </c>
      <c r="F130" s="43">
        <f t="shared" si="59"/>
        <v>0</v>
      </c>
      <c r="G130" s="43">
        <f t="shared" si="59"/>
        <v>0</v>
      </c>
      <c r="H130" s="43">
        <f t="shared" si="63"/>
        <v>0</v>
      </c>
      <c r="I130" s="43">
        <f t="shared" si="60"/>
        <v>0</v>
      </c>
      <c r="J130" s="43">
        <f t="shared" si="60"/>
        <v>0</v>
      </c>
      <c r="K130" s="43">
        <f t="shared" si="60"/>
        <v>0</v>
      </c>
      <c r="L130" s="43">
        <f t="shared" si="60"/>
        <v>0</v>
      </c>
      <c r="M130" s="45">
        <f t="shared" si="64"/>
        <v>0</v>
      </c>
      <c r="N130" s="43">
        <f t="shared" si="61"/>
        <v>0</v>
      </c>
      <c r="O130" s="43">
        <f t="shared" si="61"/>
        <v>0</v>
      </c>
      <c r="P130" s="43">
        <f t="shared" si="61"/>
        <v>0</v>
      </c>
      <c r="Q130" s="43">
        <f t="shared" si="61"/>
        <v>0</v>
      </c>
      <c r="R130" s="43">
        <f t="shared" si="65"/>
        <v>0</v>
      </c>
      <c r="S130" s="43">
        <f t="shared" si="62"/>
        <v>0</v>
      </c>
      <c r="T130" s="43">
        <f t="shared" si="62"/>
        <v>0</v>
      </c>
      <c r="U130" s="43">
        <f t="shared" si="62"/>
        <v>0</v>
      </c>
      <c r="V130" s="43">
        <f t="shared" si="62"/>
        <v>0</v>
      </c>
      <c r="W130" s="45">
        <f t="shared" si="66"/>
        <v>0</v>
      </c>
    </row>
    <row r="131" spans="2:33" x14ac:dyDescent="0.3">
      <c r="B131" s="41">
        <f t="shared" si="67"/>
        <v>10</v>
      </c>
      <c r="C131" s="42" t="s">
        <v>9</v>
      </c>
      <c r="D131" s="43">
        <f t="shared" si="59"/>
        <v>1.6916218825125691</v>
      </c>
      <c r="E131" s="43">
        <f t="shared" si="59"/>
        <v>1.9121632189459972</v>
      </c>
      <c r="F131" s="43">
        <f t="shared" si="59"/>
        <v>0</v>
      </c>
      <c r="G131" s="43">
        <f t="shared" si="59"/>
        <v>0</v>
      </c>
      <c r="H131" s="43">
        <f t="shared" si="63"/>
        <v>3.6037851014585662</v>
      </c>
      <c r="I131" s="43">
        <f t="shared" si="60"/>
        <v>3.6037851014585662</v>
      </c>
      <c r="J131" s="43">
        <f t="shared" si="60"/>
        <v>11.110508828898496</v>
      </c>
      <c r="K131" s="43">
        <f t="shared" si="60"/>
        <v>0</v>
      </c>
      <c r="L131" s="43">
        <f t="shared" si="60"/>
        <v>0</v>
      </c>
      <c r="M131" s="45">
        <f t="shared" si="64"/>
        <v>14.714293930357062</v>
      </c>
      <c r="N131" s="43">
        <f t="shared" si="61"/>
        <v>14.714293930357064</v>
      </c>
      <c r="O131" s="43">
        <f t="shared" si="61"/>
        <v>-1.521922171101503</v>
      </c>
      <c r="P131" s="43">
        <f t="shared" si="61"/>
        <v>0</v>
      </c>
      <c r="Q131" s="43">
        <f t="shared" si="61"/>
        <v>0</v>
      </c>
      <c r="R131" s="43">
        <f t="shared" si="65"/>
        <v>13.192371759255561</v>
      </c>
      <c r="S131" s="43">
        <f t="shared" si="62"/>
        <v>13.192371759255561</v>
      </c>
      <c r="T131" s="43">
        <f t="shared" si="62"/>
        <v>-1.521922171101503</v>
      </c>
      <c r="U131" s="43">
        <f t="shared" si="62"/>
        <v>0</v>
      </c>
      <c r="V131" s="43">
        <f t="shared" si="62"/>
        <v>0</v>
      </c>
      <c r="W131" s="45">
        <f t="shared" si="66"/>
        <v>11.670449588154058</v>
      </c>
    </row>
    <row r="132" spans="2:33" x14ac:dyDescent="0.3">
      <c r="B132" s="41">
        <f t="shared" si="67"/>
        <v>11</v>
      </c>
      <c r="C132" s="42" t="s">
        <v>10</v>
      </c>
      <c r="D132" s="43">
        <f t="shared" si="59"/>
        <v>0.20136917822883643</v>
      </c>
      <c r="E132" s="43">
        <f t="shared" si="59"/>
        <v>6.8411335267072312E-2</v>
      </c>
      <c r="F132" s="43">
        <f t="shared" si="59"/>
        <v>3.4120686404341934E-3</v>
      </c>
      <c r="G132" s="43">
        <f t="shared" si="59"/>
        <v>0</v>
      </c>
      <c r="H132" s="43">
        <f t="shared" si="63"/>
        <v>0.26636844485547456</v>
      </c>
      <c r="I132" s="43">
        <f t="shared" si="60"/>
        <v>0.26636844485547456</v>
      </c>
      <c r="J132" s="43">
        <f t="shared" si="60"/>
        <v>-9.9771995133776901E-3</v>
      </c>
      <c r="K132" s="43">
        <f t="shared" si="60"/>
        <v>0</v>
      </c>
      <c r="L132" s="43">
        <f t="shared" si="60"/>
        <v>0</v>
      </c>
      <c r="M132" s="45">
        <f t="shared" si="64"/>
        <v>0.2563912453420969</v>
      </c>
      <c r="N132" s="43">
        <f t="shared" si="61"/>
        <v>0.2563912453420969</v>
      </c>
      <c r="O132" s="43">
        <f t="shared" si="61"/>
        <v>-1.8936255475027686E-2</v>
      </c>
      <c r="P132" s="43">
        <f t="shared" si="61"/>
        <v>0</v>
      </c>
      <c r="Q132" s="43">
        <f t="shared" si="61"/>
        <v>0</v>
      </c>
      <c r="R132" s="43">
        <f t="shared" si="65"/>
        <v>0.2374549898670692</v>
      </c>
      <c r="S132" s="43">
        <f t="shared" si="62"/>
        <v>0.2374549898670692</v>
      </c>
      <c r="T132" s="43">
        <f t="shared" si="62"/>
        <v>-1.8936255475027686E-2</v>
      </c>
      <c r="U132" s="43">
        <f t="shared" si="62"/>
        <v>0</v>
      </c>
      <c r="V132" s="43">
        <f t="shared" si="62"/>
        <v>0</v>
      </c>
      <c r="W132" s="45">
        <f t="shared" si="66"/>
        <v>0.2185187343920415</v>
      </c>
    </row>
    <row r="133" spans="2:33" x14ac:dyDescent="0.3">
      <c r="B133" s="41">
        <f t="shared" si="67"/>
        <v>12</v>
      </c>
      <c r="C133" s="42" t="s">
        <v>11</v>
      </c>
      <c r="D133" s="43">
        <f t="shared" si="59"/>
        <v>-2.637147712E-2</v>
      </c>
      <c r="E133" s="43">
        <f t="shared" si="59"/>
        <v>1.1348413796E-2</v>
      </c>
      <c r="F133" s="43">
        <f t="shared" si="59"/>
        <v>0</v>
      </c>
      <c r="G133" s="43">
        <f t="shared" si="59"/>
        <v>0</v>
      </c>
      <c r="H133" s="43">
        <f t="shared" si="63"/>
        <v>-1.5023063324E-2</v>
      </c>
      <c r="I133" s="43">
        <f t="shared" si="60"/>
        <v>-1.5023063324000002E-2</v>
      </c>
      <c r="J133" s="43">
        <f t="shared" si="60"/>
        <v>0.70253244394476999</v>
      </c>
      <c r="K133" s="43">
        <f t="shared" si="60"/>
        <v>0</v>
      </c>
      <c r="L133" s="43">
        <f t="shared" si="60"/>
        <v>0</v>
      </c>
      <c r="M133" s="45">
        <f t="shared" si="64"/>
        <v>0.68750938062076994</v>
      </c>
      <c r="N133" s="43">
        <f t="shared" si="61"/>
        <v>0.68750938062077005</v>
      </c>
      <c r="O133" s="43">
        <f t="shared" si="61"/>
        <v>-4.469138922246E-2</v>
      </c>
      <c r="P133" s="43">
        <f t="shared" si="61"/>
        <v>0</v>
      </c>
      <c r="Q133" s="43">
        <f t="shared" si="61"/>
        <v>0</v>
      </c>
      <c r="R133" s="43">
        <f t="shared" si="65"/>
        <v>0.64281799139831008</v>
      </c>
      <c r="S133" s="43">
        <f t="shared" si="62"/>
        <v>0.64281799139831008</v>
      </c>
      <c r="T133" s="43">
        <f t="shared" si="62"/>
        <v>-4.469138922246E-2</v>
      </c>
      <c r="U133" s="43">
        <f t="shared" si="62"/>
        <v>0</v>
      </c>
      <c r="V133" s="43">
        <f t="shared" si="62"/>
        <v>0</v>
      </c>
      <c r="W133" s="45">
        <f t="shared" si="66"/>
        <v>0.59812660217585012</v>
      </c>
    </row>
    <row r="134" spans="2:33" x14ac:dyDescent="0.3">
      <c r="B134" s="41">
        <f t="shared" si="67"/>
        <v>13</v>
      </c>
      <c r="C134" s="28" t="s">
        <v>12</v>
      </c>
      <c r="D134" s="43">
        <f t="shared" si="59"/>
        <v>0</v>
      </c>
      <c r="E134" s="43">
        <f t="shared" si="59"/>
        <v>0</v>
      </c>
      <c r="F134" s="43">
        <f t="shared" si="59"/>
        <v>0</v>
      </c>
      <c r="G134" s="43">
        <f t="shared" si="59"/>
        <v>0</v>
      </c>
      <c r="H134" s="43">
        <f t="shared" si="63"/>
        <v>0</v>
      </c>
      <c r="I134" s="43">
        <f t="shared" si="60"/>
        <v>0</v>
      </c>
      <c r="J134" s="43">
        <f t="shared" si="60"/>
        <v>0</v>
      </c>
      <c r="K134" s="43">
        <f t="shared" si="60"/>
        <v>0</v>
      </c>
      <c r="L134" s="43">
        <f t="shared" si="60"/>
        <v>0</v>
      </c>
      <c r="M134" s="45">
        <f t="shared" si="64"/>
        <v>0</v>
      </c>
      <c r="N134" s="43">
        <f t="shared" si="61"/>
        <v>0</v>
      </c>
      <c r="O134" s="43">
        <f t="shared" si="61"/>
        <v>0</v>
      </c>
      <c r="P134" s="43">
        <f t="shared" si="61"/>
        <v>0</v>
      </c>
      <c r="Q134" s="43">
        <f t="shared" si="61"/>
        <v>0</v>
      </c>
      <c r="R134" s="43">
        <f t="shared" si="65"/>
        <v>0</v>
      </c>
      <c r="S134" s="43">
        <f t="shared" si="62"/>
        <v>0</v>
      </c>
      <c r="T134" s="43">
        <f t="shared" si="62"/>
        <v>0</v>
      </c>
      <c r="U134" s="43">
        <f t="shared" si="62"/>
        <v>0</v>
      </c>
      <c r="V134" s="43">
        <f t="shared" si="62"/>
        <v>0</v>
      </c>
      <c r="W134" s="45">
        <f t="shared" si="66"/>
        <v>0</v>
      </c>
    </row>
    <row r="135" spans="2:33" x14ac:dyDescent="0.3">
      <c r="B135" s="41">
        <f t="shared" si="67"/>
        <v>14</v>
      </c>
      <c r="C135" s="28" t="s">
        <v>13</v>
      </c>
      <c r="D135" s="43">
        <f t="shared" si="59"/>
        <v>0.52815310961649609</v>
      </c>
      <c r="E135" s="43">
        <f t="shared" si="59"/>
        <v>-0.10395047691737451</v>
      </c>
      <c r="F135" s="43">
        <f t="shared" si="59"/>
        <v>0</v>
      </c>
      <c r="G135" s="43">
        <f t="shared" si="59"/>
        <v>0</v>
      </c>
      <c r="H135" s="43">
        <f t="shared" si="63"/>
        <v>0.42420263269912156</v>
      </c>
      <c r="I135" s="43">
        <f t="shared" si="60"/>
        <v>0.42420263269912156</v>
      </c>
      <c r="J135" s="43">
        <f t="shared" si="60"/>
        <v>-0.10395047691737451</v>
      </c>
      <c r="K135" s="43">
        <f t="shared" si="60"/>
        <v>0</v>
      </c>
      <c r="L135" s="43">
        <f t="shared" si="60"/>
        <v>0</v>
      </c>
      <c r="M135" s="45">
        <f t="shared" si="64"/>
        <v>0.32025215578174704</v>
      </c>
      <c r="N135" s="43">
        <f t="shared" si="61"/>
        <v>0.32025215578174704</v>
      </c>
      <c r="O135" s="43">
        <f t="shared" si="61"/>
        <v>-0.10395047691737451</v>
      </c>
      <c r="P135" s="43">
        <f t="shared" si="61"/>
        <v>0</v>
      </c>
      <c r="Q135" s="43">
        <f t="shared" si="61"/>
        <v>0</v>
      </c>
      <c r="R135" s="43">
        <f t="shared" si="65"/>
        <v>0.21630167886437252</v>
      </c>
      <c r="S135" s="43">
        <f t="shared" si="62"/>
        <v>0.21630167886437252</v>
      </c>
      <c r="T135" s="43">
        <f t="shared" si="62"/>
        <v>-0.10395047691737451</v>
      </c>
      <c r="U135" s="43">
        <f t="shared" si="62"/>
        <v>0</v>
      </c>
      <c r="V135" s="43">
        <f t="shared" si="62"/>
        <v>0</v>
      </c>
      <c r="W135" s="45">
        <f t="shared" si="66"/>
        <v>0.11235120194699801</v>
      </c>
    </row>
    <row r="136" spans="2:33" x14ac:dyDescent="0.3">
      <c r="B136" s="41">
        <f t="shared" si="67"/>
        <v>15</v>
      </c>
      <c r="C136" s="28" t="s">
        <v>14</v>
      </c>
      <c r="D136" s="43">
        <f t="shared" si="59"/>
        <v>-0.14361200000000002</v>
      </c>
      <c r="E136" s="43">
        <f t="shared" si="59"/>
        <v>6.1547999999999999E-2</v>
      </c>
      <c r="F136" s="43">
        <f t="shared" si="59"/>
        <v>0</v>
      </c>
      <c r="G136" s="43">
        <f t="shared" si="59"/>
        <v>0</v>
      </c>
      <c r="H136" s="43">
        <f t="shared" si="63"/>
        <v>-8.2064000000000026E-2</v>
      </c>
      <c r="I136" s="43">
        <f t="shared" si="60"/>
        <v>-8.2064000000000012E-2</v>
      </c>
      <c r="J136" s="43">
        <f t="shared" si="60"/>
        <v>6.1547999999999999E-2</v>
      </c>
      <c r="K136" s="43">
        <f t="shared" si="60"/>
        <v>0</v>
      </c>
      <c r="L136" s="43">
        <f t="shared" si="60"/>
        <v>0</v>
      </c>
      <c r="M136" s="45">
        <f t="shared" si="64"/>
        <v>-2.0516000000000013E-2</v>
      </c>
      <c r="N136" s="43">
        <f t="shared" si="61"/>
        <v>-2.0516000000000006E-2</v>
      </c>
      <c r="O136" s="43">
        <f t="shared" si="61"/>
        <v>0</v>
      </c>
      <c r="P136" s="43">
        <f t="shared" si="61"/>
        <v>0</v>
      </c>
      <c r="Q136" s="43">
        <f t="shared" si="61"/>
        <v>0</v>
      </c>
      <c r="R136" s="43">
        <f t="shared" si="65"/>
        <v>-2.0516000000000006E-2</v>
      </c>
      <c r="S136" s="43">
        <f t="shared" si="62"/>
        <v>-2.0516000000000006E-2</v>
      </c>
      <c r="T136" s="43">
        <f t="shared" si="62"/>
        <v>0</v>
      </c>
      <c r="U136" s="43">
        <f t="shared" si="62"/>
        <v>0</v>
      </c>
      <c r="V136" s="43">
        <f t="shared" si="62"/>
        <v>0</v>
      </c>
      <c r="W136" s="45">
        <f t="shared" si="66"/>
        <v>-2.0516000000000006E-2</v>
      </c>
    </row>
    <row r="137" spans="2:33" x14ac:dyDescent="0.3">
      <c r="B137" s="41">
        <f t="shared" si="67"/>
        <v>16</v>
      </c>
      <c r="C137" s="28" t="s">
        <v>15</v>
      </c>
      <c r="D137" s="43">
        <f t="shared" si="59"/>
        <v>0</v>
      </c>
      <c r="E137" s="43">
        <f t="shared" si="59"/>
        <v>0</v>
      </c>
      <c r="F137" s="43">
        <f t="shared" si="59"/>
        <v>0</v>
      </c>
      <c r="G137" s="43">
        <f t="shared" si="59"/>
        <v>0</v>
      </c>
      <c r="H137" s="43">
        <f t="shared" si="63"/>
        <v>0</v>
      </c>
      <c r="I137" s="43">
        <f t="shared" si="60"/>
        <v>0</v>
      </c>
      <c r="J137" s="43">
        <f t="shared" si="60"/>
        <v>0</v>
      </c>
      <c r="K137" s="43">
        <f t="shared" si="60"/>
        <v>0</v>
      </c>
      <c r="L137" s="43">
        <f t="shared" si="60"/>
        <v>0</v>
      </c>
      <c r="M137" s="45">
        <f t="shared" si="64"/>
        <v>0</v>
      </c>
      <c r="N137" s="43">
        <f t="shared" si="61"/>
        <v>0</v>
      </c>
      <c r="O137" s="43">
        <f t="shared" si="61"/>
        <v>0</v>
      </c>
      <c r="P137" s="43">
        <f t="shared" si="61"/>
        <v>0</v>
      </c>
      <c r="Q137" s="43">
        <f t="shared" si="61"/>
        <v>0</v>
      </c>
      <c r="R137" s="43">
        <f t="shared" si="65"/>
        <v>0</v>
      </c>
      <c r="S137" s="43">
        <f t="shared" si="62"/>
        <v>0</v>
      </c>
      <c r="T137" s="43">
        <f t="shared" si="62"/>
        <v>0</v>
      </c>
      <c r="U137" s="43">
        <f t="shared" si="62"/>
        <v>0</v>
      </c>
      <c r="V137" s="43">
        <f t="shared" si="62"/>
        <v>0</v>
      </c>
      <c r="W137" s="45">
        <f t="shared" si="66"/>
        <v>0</v>
      </c>
    </row>
    <row r="138" spans="2:33" x14ac:dyDescent="0.3">
      <c r="B138" s="41">
        <f t="shared" si="67"/>
        <v>17</v>
      </c>
      <c r="C138" s="28" t="s">
        <v>16</v>
      </c>
      <c r="D138" s="43">
        <f t="shared" ref="D138:G138" si="68">D30-D84</f>
        <v>0</v>
      </c>
      <c r="E138" s="43">
        <f t="shared" si="68"/>
        <v>0</v>
      </c>
      <c r="F138" s="43">
        <f t="shared" si="68"/>
        <v>0</v>
      </c>
      <c r="G138" s="43">
        <f t="shared" si="68"/>
        <v>0</v>
      </c>
      <c r="H138" s="43">
        <f t="shared" si="63"/>
        <v>0</v>
      </c>
      <c r="I138" s="43">
        <f t="shared" ref="I138:L138" si="69">I30-I84</f>
        <v>0</v>
      </c>
      <c r="J138" s="43">
        <f t="shared" si="69"/>
        <v>0</v>
      </c>
      <c r="K138" s="43">
        <f t="shared" si="69"/>
        <v>0</v>
      </c>
      <c r="L138" s="43">
        <f t="shared" si="69"/>
        <v>0</v>
      </c>
      <c r="M138" s="45">
        <f t="shared" si="64"/>
        <v>0</v>
      </c>
      <c r="N138" s="43">
        <f t="shared" ref="N138:Q138" si="70">N30-N84</f>
        <v>0</v>
      </c>
      <c r="O138" s="43">
        <f t="shared" si="70"/>
        <v>0</v>
      </c>
      <c r="P138" s="43">
        <f t="shared" si="70"/>
        <v>0</v>
      </c>
      <c r="Q138" s="43">
        <f t="shared" si="70"/>
        <v>0</v>
      </c>
      <c r="R138" s="43">
        <f t="shared" si="65"/>
        <v>0</v>
      </c>
      <c r="S138" s="43">
        <f t="shared" ref="S138:V138" si="71">S30-S84</f>
        <v>0</v>
      </c>
      <c r="T138" s="43">
        <f t="shared" si="71"/>
        <v>0</v>
      </c>
      <c r="U138" s="43">
        <f t="shared" si="71"/>
        <v>0</v>
      </c>
      <c r="V138" s="43">
        <f t="shared" si="71"/>
        <v>0</v>
      </c>
      <c r="W138" s="45">
        <f t="shared" si="66"/>
        <v>0</v>
      </c>
    </row>
    <row r="139" spans="2:33" ht="16" x14ac:dyDescent="0.3">
      <c r="B139" s="34"/>
      <c r="C139" s="35" t="s">
        <v>17</v>
      </c>
      <c r="D139" s="36">
        <f>SUM(D122:D137)</f>
        <v>27.098607753025366</v>
      </c>
      <c r="E139" s="36">
        <f t="shared" ref="E139:W139" si="72">SUM(E122:E137)</f>
        <v>40.333762121559893</v>
      </c>
      <c r="F139" s="36">
        <f t="shared" si="72"/>
        <v>1.032159438640434</v>
      </c>
      <c r="G139" s="36">
        <f t="shared" si="72"/>
        <v>0</v>
      </c>
      <c r="H139" s="36">
        <f t="shared" si="72"/>
        <v>66.400210435944828</v>
      </c>
      <c r="I139" s="36">
        <f t="shared" si="72"/>
        <v>66.400210435944828</v>
      </c>
      <c r="J139" s="36">
        <f t="shared" si="72"/>
        <v>104.93158587270064</v>
      </c>
      <c r="K139" s="36">
        <f t="shared" si="72"/>
        <v>0.9752547048134621</v>
      </c>
      <c r="L139" s="36">
        <f t="shared" si="72"/>
        <v>0</v>
      </c>
      <c r="M139" s="36">
        <f t="shared" si="72"/>
        <v>170.356541603832</v>
      </c>
      <c r="N139" s="36">
        <f t="shared" si="72"/>
        <v>170.356541603832</v>
      </c>
      <c r="O139" s="36">
        <f t="shared" si="72"/>
        <v>569.28473132413296</v>
      </c>
      <c r="P139" s="36">
        <f t="shared" si="72"/>
        <v>0</v>
      </c>
      <c r="Q139" s="36">
        <f t="shared" si="72"/>
        <v>0</v>
      </c>
      <c r="R139" s="36">
        <f t="shared" si="72"/>
        <v>739.64127292796479</v>
      </c>
      <c r="S139" s="36">
        <f t="shared" si="72"/>
        <v>739.64127292796491</v>
      </c>
      <c r="T139" s="36">
        <f t="shared" si="72"/>
        <v>77.354071657466179</v>
      </c>
      <c r="U139" s="36">
        <f t="shared" si="72"/>
        <v>0</v>
      </c>
      <c r="V139" s="36">
        <f t="shared" si="72"/>
        <v>0</v>
      </c>
      <c r="W139" s="36">
        <f t="shared" si="72"/>
        <v>816.99534458543121</v>
      </c>
    </row>
    <row r="140" spans="2:33" ht="16" x14ac:dyDescent="0.3">
      <c r="B140" s="38"/>
      <c r="C140" s="51"/>
      <c r="D140" s="51"/>
      <c r="E140" s="51"/>
      <c r="F140" s="51"/>
      <c r="G140" s="51"/>
      <c r="H140" s="51"/>
      <c r="I140" s="38"/>
      <c r="J140" s="38"/>
      <c r="K140" s="38"/>
      <c r="L140" s="38"/>
      <c r="M140" s="38"/>
      <c r="N140" s="38"/>
      <c r="O140" s="38"/>
      <c r="P140" s="38"/>
      <c r="Q140" s="38"/>
      <c r="R140" s="38"/>
      <c r="S140" s="55"/>
      <c r="T140" s="55"/>
      <c r="U140" s="55"/>
      <c r="V140" s="55"/>
      <c r="W140" s="55"/>
      <c r="X140" s="55"/>
      <c r="Y140" s="55"/>
      <c r="Z140" s="55"/>
      <c r="AA140" s="55"/>
      <c r="AB140" s="55"/>
      <c r="AC140" s="55"/>
      <c r="AD140" s="55"/>
      <c r="AE140" s="55"/>
      <c r="AF140" s="55"/>
      <c r="AG140" s="55"/>
    </row>
    <row r="141" spans="2:33" ht="16" x14ac:dyDescent="0.3">
      <c r="B141" s="56" t="s">
        <v>91</v>
      </c>
      <c r="C141" s="58"/>
      <c r="D141" s="58"/>
      <c r="E141" s="58"/>
      <c r="F141" s="58"/>
      <c r="G141" s="51"/>
      <c r="H141" s="51"/>
      <c r="I141" s="38"/>
      <c r="J141" s="38"/>
      <c r="K141" s="38"/>
      <c r="L141" s="38"/>
      <c r="M141" s="38"/>
      <c r="N141" s="38"/>
      <c r="O141" s="38"/>
      <c r="P141" s="38"/>
      <c r="Q141" s="38"/>
      <c r="R141" s="38"/>
      <c r="S141" s="55"/>
      <c r="T141" s="55"/>
      <c r="U141" s="55"/>
      <c r="V141" s="55"/>
      <c r="W141" s="55"/>
      <c r="X141" s="55"/>
      <c r="Y141" s="55"/>
      <c r="Z141" s="55"/>
      <c r="AA141" s="55"/>
      <c r="AB141" s="55"/>
      <c r="AC141" s="55"/>
      <c r="AD141" s="55"/>
      <c r="AE141" s="55"/>
      <c r="AF141" s="55"/>
      <c r="AG141" s="55"/>
    </row>
    <row r="142" spans="2:33" ht="16" x14ac:dyDescent="0.3">
      <c r="B142" s="38"/>
      <c r="C142" s="51"/>
      <c r="D142" s="51"/>
      <c r="E142" s="51"/>
      <c r="F142" s="51"/>
      <c r="G142" s="51"/>
      <c r="H142" s="51"/>
      <c r="I142" s="38"/>
      <c r="J142" s="38"/>
      <c r="K142" s="38"/>
      <c r="L142" s="38"/>
      <c r="M142" s="38"/>
      <c r="N142" s="38"/>
      <c r="O142" s="38"/>
      <c r="P142" s="38"/>
      <c r="Q142" s="38"/>
      <c r="R142" s="38"/>
      <c r="S142" s="55"/>
      <c r="T142" s="55"/>
      <c r="U142" s="55"/>
      <c r="V142" s="55"/>
      <c r="W142" s="55"/>
      <c r="X142" s="55"/>
      <c r="Y142" s="55"/>
      <c r="Z142" s="55"/>
      <c r="AA142" s="55"/>
      <c r="AB142" s="55"/>
      <c r="AC142" s="55"/>
      <c r="AD142" s="55"/>
      <c r="AE142" s="55"/>
      <c r="AF142" s="55"/>
      <c r="AG142" s="55"/>
    </row>
    <row r="143" spans="2:33" ht="15" customHeight="1" x14ac:dyDescent="0.3">
      <c r="B143" s="38"/>
      <c r="C143" s="51"/>
      <c r="D143" s="19"/>
      <c r="E143" s="19"/>
      <c r="F143" s="19"/>
      <c r="G143" s="19"/>
      <c r="H143" s="19"/>
      <c r="I143" s="15"/>
      <c r="J143" s="16"/>
      <c r="K143" s="15"/>
      <c r="L143" s="15"/>
      <c r="M143" s="16"/>
      <c r="N143" s="16"/>
      <c r="O143" s="15"/>
      <c r="P143" s="15"/>
      <c r="Q143" s="15"/>
      <c r="AG143" s="20" t="s">
        <v>22</v>
      </c>
    </row>
    <row r="144" spans="2:33" ht="13.75" customHeight="1" x14ac:dyDescent="0.3">
      <c r="B144" s="148" t="s">
        <v>23</v>
      </c>
      <c r="C144" s="148" t="s">
        <v>18</v>
      </c>
      <c r="D144" s="149" t="s">
        <v>57</v>
      </c>
      <c r="E144" s="150"/>
      <c r="F144" s="150"/>
      <c r="G144" s="150"/>
      <c r="H144" s="151"/>
      <c r="I144" s="149" t="s">
        <v>58</v>
      </c>
      <c r="J144" s="150"/>
      <c r="K144" s="150"/>
      <c r="L144" s="150"/>
      <c r="M144" s="151"/>
      <c r="N144" s="140" t="s">
        <v>59</v>
      </c>
      <c r="O144" s="140"/>
      <c r="P144" s="140"/>
      <c r="Q144" s="140"/>
      <c r="R144" s="140"/>
      <c r="S144" s="140" t="s">
        <v>60</v>
      </c>
      <c r="T144" s="140"/>
      <c r="U144" s="140"/>
      <c r="V144" s="140"/>
      <c r="W144" s="140"/>
    </row>
    <row r="145" spans="2:23" x14ac:dyDescent="0.3">
      <c r="B145" s="148"/>
      <c r="C145" s="148"/>
      <c r="D145" s="141" t="s">
        <v>30</v>
      </c>
      <c r="E145" s="142"/>
      <c r="F145" s="142"/>
      <c r="G145" s="142"/>
      <c r="H145" s="143"/>
      <c r="I145" s="141" t="s">
        <v>30</v>
      </c>
      <c r="J145" s="142"/>
      <c r="K145" s="142"/>
      <c r="L145" s="142"/>
      <c r="M145" s="143"/>
      <c r="N145" s="144" t="s">
        <v>30</v>
      </c>
      <c r="O145" s="145"/>
      <c r="P145" s="145"/>
      <c r="Q145" s="145"/>
      <c r="R145" s="145"/>
      <c r="S145" s="144" t="s">
        <v>30</v>
      </c>
      <c r="T145" s="145"/>
      <c r="U145" s="145"/>
      <c r="V145" s="145"/>
      <c r="W145" s="145"/>
    </row>
    <row r="146" spans="2:23" ht="42" x14ac:dyDescent="0.3">
      <c r="B146" s="148"/>
      <c r="C146" s="148"/>
      <c r="D146" s="23" t="s">
        <v>31</v>
      </c>
      <c r="E146" s="23" t="s">
        <v>32</v>
      </c>
      <c r="F146" s="39" t="s">
        <v>84</v>
      </c>
      <c r="G146" s="22" t="s">
        <v>34</v>
      </c>
      <c r="H146" s="23" t="s">
        <v>35</v>
      </c>
      <c r="I146" s="23" t="s">
        <v>31</v>
      </c>
      <c r="J146" s="23" t="s">
        <v>32</v>
      </c>
      <c r="K146" s="23" t="s">
        <v>33</v>
      </c>
      <c r="L146" s="22" t="s">
        <v>34</v>
      </c>
      <c r="M146" s="23" t="s">
        <v>35</v>
      </c>
      <c r="N146" s="23" t="s">
        <v>31</v>
      </c>
      <c r="O146" s="23" t="s">
        <v>32</v>
      </c>
      <c r="P146" s="23" t="s">
        <v>33</v>
      </c>
      <c r="Q146" s="22" t="s">
        <v>34</v>
      </c>
      <c r="R146" s="23" t="s">
        <v>35</v>
      </c>
      <c r="S146" s="23" t="s">
        <v>31</v>
      </c>
      <c r="T146" s="23" t="s">
        <v>32</v>
      </c>
      <c r="U146" s="23" t="s">
        <v>33</v>
      </c>
      <c r="V146" s="22" t="s">
        <v>34</v>
      </c>
      <c r="W146" s="23" t="s">
        <v>35</v>
      </c>
    </row>
    <row r="147" spans="2:23" ht="28" x14ac:dyDescent="0.3">
      <c r="B147" s="25"/>
      <c r="C147" s="25"/>
      <c r="D147" s="25" t="s">
        <v>71</v>
      </c>
      <c r="E147" s="25" t="s">
        <v>72</v>
      </c>
      <c r="F147" s="25" t="s">
        <v>73</v>
      </c>
      <c r="G147" s="25" t="s">
        <v>74</v>
      </c>
      <c r="H147" s="25" t="s">
        <v>75</v>
      </c>
      <c r="I147" s="25" t="s">
        <v>71</v>
      </c>
      <c r="J147" s="25" t="s">
        <v>72</v>
      </c>
      <c r="K147" s="25" t="s">
        <v>73</v>
      </c>
      <c r="L147" s="25" t="s">
        <v>74</v>
      </c>
      <c r="M147" s="25" t="s">
        <v>75</v>
      </c>
      <c r="N147" s="25" t="s">
        <v>71</v>
      </c>
      <c r="O147" s="25" t="s">
        <v>72</v>
      </c>
      <c r="P147" s="25" t="s">
        <v>73</v>
      </c>
      <c r="Q147" s="25" t="s">
        <v>74</v>
      </c>
      <c r="R147" s="25" t="s">
        <v>75</v>
      </c>
      <c r="S147" s="25" t="s">
        <v>71</v>
      </c>
      <c r="T147" s="25" t="s">
        <v>72</v>
      </c>
      <c r="U147" s="25" t="s">
        <v>73</v>
      </c>
      <c r="V147" s="25" t="s">
        <v>74</v>
      </c>
      <c r="W147" s="25" t="s">
        <v>75</v>
      </c>
    </row>
    <row r="148" spans="2:23" x14ac:dyDescent="0.3">
      <c r="B148" s="41">
        <v>1</v>
      </c>
      <c r="C148" s="42" t="s">
        <v>0</v>
      </c>
      <c r="D148" s="43">
        <f t="shared" ref="D148:G163" si="73">D40-D95</f>
        <v>0.61517606531691238</v>
      </c>
      <c r="E148" s="43">
        <f t="shared" si="73"/>
        <v>0</v>
      </c>
      <c r="F148" s="43">
        <f t="shared" si="73"/>
        <v>0</v>
      </c>
      <c r="G148" s="43">
        <f t="shared" si="73"/>
        <v>0</v>
      </c>
      <c r="H148" s="45">
        <f>D148+E148-F148-G148</f>
        <v>0.61517606531691238</v>
      </c>
      <c r="I148" s="30">
        <f>H148</f>
        <v>0.61517606531691238</v>
      </c>
      <c r="J148" s="29"/>
      <c r="K148" s="30"/>
      <c r="L148" s="29"/>
      <c r="M148" s="30">
        <f>I148+J148-K148-L148</f>
        <v>0.61517606531691238</v>
      </c>
      <c r="N148" s="30">
        <f>M148</f>
        <v>0.61517606531691238</v>
      </c>
      <c r="O148" s="29"/>
      <c r="P148" s="30"/>
      <c r="Q148" s="29"/>
      <c r="R148" s="30">
        <f>N148+O148-P148-Q148</f>
        <v>0.61517606531691238</v>
      </c>
      <c r="S148" s="30">
        <f>R148</f>
        <v>0.61517606531691238</v>
      </c>
      <c r="T148" s="29"/>
      <c r="U148" s="30"/>
      <c r="V148" s="29"/>
      <c r="W148" s="30">
        <f>S148+T148-U148-V148</f>
        <v>0.61517606531691238</v>
      </c>
    </row>
    <row r="149" spans="2:23" x14ac:dyDescent="0.3">
      <c r="B149" s="41">
        <f>B148+1</f>
        <v>2</v>
      </c>
      <c r="C149" s="42" t="s">
        <v>1</v>
      </c>
      <c r="D149" s="43">
        <f t="shared" si="73"/>
        <v>-0.9531160432571999</v>
      </c>
      <c r="E149" s="43">
        <f t="shared" si="73"/>
        <v>3.5342590292399993E-2</v>
      </c>
      <c r="F149" s="43">
        <f t="shared" si="73"/>
        <v>0</v>
      </c>
      <c r="G149" s="43">
        <f t="shared" si="73"/>
        <v>0</v>
      </c>
      <c r="H149" s="45">
        <f t="shared" ref="H149:H164" si="74">D149+E149-F149-G149</f>
        <v>-0.91777345296479995</v>
      </c>
      <c r="I149" s="30">
        <f t="shared" ref="I149:I164" si="75">H149</f>
        <v>-0.91777345296479995</v>
      </c>
      <c r="J149" s="29"/>
      <c r="K149" s="30"/>
      <c r="L149" s="29"/>
      <c r="M149" s="30">
        <f t="shared" ref="M149:M164" si="76">I149+J149-K149-L149</f>
        <v>-0.91777345296479995</v>
      </c>
      <c r="N149" s="30">
        <f t="shared" ref="N149:N164" si="77">M149</f>
        <v>-0.91777345296479995</v>
      </c>
      <c r="O149" s="29"/>
      <c r="P149" s="30"/>
      <c r="Q149" s="29"/>
      <c r="R149" s="30">
        <f t="shared" ref="R149:R164" si="78">N149+O149-P149-Q149</f>
        <v>-0.91777345296479995</v>
      </c>
      <c r="S149" s="30">
        <f t="shared" ref="S149:S164" si="79">R149</f>
        <v>-0.91777345296479995</v>
      </c>
      <c r="T149" s="29"/>
      <c r="U149" s="30"/>
      <c r="V149" s="29"/>
      <c r="W149" s="30">
        <f t="shared" ref="W149:W164" si="80">S149+T149-U149-V149</f>
        <v>-0.91777345296479995</v>
      </c>
    </row>
    <row r="150" spans="2:23" x14ac:dyDescent="0.3">
      <c r="B150" s="41">
        <f t="shared" ref="B150:B164" si="81">B149+1</f>
        <v>3</v>
      </c>
      <c r="C150" s="42" t="s">
        <v>2</v>
      </c>
      <c r="D150" s="43">
        <f t="shared" si="73"/>
        <v>2.7650239999999999</v>
      </c>
      <c r="E150" s="43">
        <f t="shared" si="73"/>
        <v>-0.149952</v>
      </c>
      <c r="F150" s="43">
        <f t="shared" si="73"/>
        <v>0</v>
      </c>
      <c r="G150" s="43">
        <f t="shared" si="73"/>
        <v>0</v>
      </c>
      <c r="H150" s="45">
        <f t="shared" si="74"/>
        <v>2.6150720000000001</v>
      </c>
      <c r="I150" s="30">
        <f t="shared" si="75"/>
        <v>2.6150720000000001</v>
      </c>
      <c r="J150" s="29"/>
      <c r="K150" s="30"/>
      <c r="L150" s="29"/>
      <c r="M150" s="30">
        <f t="shared" si="76"/>
        <v>2.6150720000000001</v>
      </c>
      <c r="N150" s="30">
        <f t="shared" si="77"/>
        <v>2.6150720000000001</v>
      </c>
      <c r="O150" s="29"/>
      <c r="P150" s="30"/>
      <c r="Q150" s="29"/>
      <c r="R150" s="30">
        <f t="shared" si="78"/>
        <v>2.6150720000000001</v>
      </c>
      <c r="S150" s="30">
        <f t="shared" si="79"/>
        <v>2.6150720000000001</v>
      </c>
      <c r="T150" s="29"/>
      <c r="U150" s="30"/>
      <c r="V150" s="29"/>
      <c r="W150" s="30">
        <f t="shared" si="80"/>
        <v>2.6150720000000001</v>
      </c>
    </row>
    <row r="151" spans="2:23" x14ac:dyDescent="0.3">
      <c r="B151" s="41">
        <f t="shared" si="81"/>
        <v>4</v>
      </c>
      <c r="C151" s="42" t="s">
        <v>3</v>
      </c>
      <c r="D151" s="43">
        <f t="shared" si="73"/>
        <v>0</v>
      </c>
      <c r="E151" s="43">
        <f t="shared" si="73"/>
        <v>0</v>
      </c>
      <c r="F151" s="43">
        <f t="shared" si="73"/>
        <v>0</v>
      </c>
      <c r="G151" s="43">
        <f t="shared" si="73"/>
        <v>0</v>
      </c>
      <c r="H151" s="45">
        <f t="shared" si="74"/>
        <v>0</v>
      </c>
      <c r="I151" s="30">
        <f t="shared" si="75"/>
        <v>0</v>
      </c>
      <c r="J151" s="29"/>
      <c r="K151" s="30"/>
      <c r="L151" s="29"/>
      <c r="M151" s="30">
        <f t="shared" si="76"/>
        <v>0</v>
      </c>
      <c r="N151" s="30">
        <f t="shared" si="77"/>
        <v>0</v>
      </c>
      <c r="O151" s="29"/>
      <c r="P151" s="30"/>
      <c r="Q151" s="29"/>
      <c r="R151" s="30">
        <f t="shared" si="78"/>
        <v>0</v>
      </c>
      <c r="S151" s="30">
        <f t="shared" si="79"/>
        <v>0</v>
      </c>
      <c r="T151" s="29"/>
      <c r="U151" s="30"/>
      <c r="V151" s="29"/>
      <c r="W151" s="30">
        <f t="shared" si="80"/>
        <v>0</v>
      </c>
    </row>
    <row r="152" spans="2:23" x14ac:dyDescent="0.3">
      <c r="B152" s="41">
        <f t="shared" si="81"/>
        <v>5</v>
      </c>
      <c r="C152" s="42" t="s">
        <v>4</v>
      </c>
      <c r="D152" s="43">
        <f t="shared" si="73"/>
        <v>2.3481074926670669</v>
      </c>
      <c r="E152" s="43">
        <f t="shared" si="73"/>
        <v>-8.6286610787554466E-2</v>
      </c>
      <c r="F152" s="43">
        <f t="shared" si="73"/>
        <v>0</v>
      </c>
      <c r="G152" s="43">
        <f t="shared" si="73"/>
        <v>0</v>
      </c>
      <c r="H152" s="45">
        <f t="shared" si="74"/>
        <v>2.2618208818795122</v>
      </c>
      <c r="I152" s="30">
        <f t="shared" si="75"/>
        <v>2.2618208818795122</v>
      </c>
      <c r="J152" s="29"/>
      <c r="K152" s="30"/>
      <c r="L152" s="29"/>
      <c r="M152" s="30">
        <f t="shared" si="76"/>
        <v>2.2618208818795122</v>
      </c>
      <c r="N152" s="30">
        <f t="shared" si="77"/>
        <v>2.2618208818795122</v>
      </c>
      <c r="O152" s="29"/>
      <c r="P152" s="30"/>
      <c r="Q152" s="29"/>
      <c r="R152" s="30">
        <f t="shared" si="78"/>
        <v>2.2618208818795122</v>
      </c>
      <c r="S152" s="30">
        <f t="shared" si="79"/>
        <v>2.2618208818795122</v>
      </c>
      <c r="T152" s="29"/>
      <c r="U152" s="30"/>
      <c r="V152" s="29"/>
      <c r="W152" s="30">
        <f t="shared" si="80"/>
        <v>2.2618208818795122</v>
      </c>
    </row>
    <row r="153" spans="2:23" x14ac:dyDescent="0.3">
      <c r="B153" s="41">
        <f t="shared" si="81"/>
        <v>6</v>
      </c>
      <c r="C153" s="42" t="s">
        <v>5</v>
      </c>
      <c r="D153" s="43">
        <f t="shared" si="73"/>
        <v>799.37226958792189</v>
      </c>
      <c r="E153" s="43">
        <f t="shared" si="73"/>
        <v>-39.317870102525276</v>
      </c>
      <c r="F153" s="43">
        <f t="shared" si="73"/>
        <v>0</v>
      </c>
      <c r="G153" s="43">
        <f t="shared" si="73"/>
        <v>0</v>
      </c>
      <c r="H153" s="45">
        <f t="shared" si="74"/>
        <v>760.05439948539663</v>
      </c>
      <c r="I153" s="30">
        <f t="shared" si="75"/>
        <v>760.05439948539663</v>
      </c>
      <c r="J153" s="29"/>
      <c r="K153" s="30"/>
      <c r="L153" s="29"/>
      <c r="M153" s="30">
        <f t="shared" si="76"/>
        <v>760.05439948539663</v>
      </c>
      <c r="N153" s="30">
        <f t="shared" si="77"/>
        <v>760.05439948539663</v>
      </c>
      <c r="O153" s="29"/>
      <c r="P153" s="30"/>
      <c r="Q153" s="29"/>
      <c r="R153" s="30">
        <f t="shared" si="78"/>
        <v>760.05439948539663</v>
      </c>
      <c r="S153" s="30">
        <f t="shared" si="79"/>
        <v>760.05439948539663</v>
      </c>
      <c r="T153" s="29"/>
      <c r="U153" s="30"/>
      <c r="V153" s="29"/>
      <c r="W153" s="30">
        <f t="shared" si="80"/>
        <v>760.05439948539663</v>
      </c>
    </row>
    <row r="154" spans="2:23" x14ac:dyDescent="0.3">
      <c r="B154" s="41">
        <f t="shared" si="81"/>
        <v>7</v>
      </c>
      <c r="C154" s="42" t="s">
        <v>6</v>
      </c>
      <c r="D154" s="43">
        <f t="shared" si="73"/>
        <v>0.10085285406693961</v>
      </c>
      <c r="E154" s="43">
        <f t="shared" si="73"/>
        <v>-7.5828302671169705E-3</v>
      </c>
      <c r="F154" s="43">
        <f t="shared" si="73"/>
        <v>0</v>
      </c>
      <c r="G154" s="43">
        <f t="shared" si="73"/>
        <v>0</v>
      </c>
      <c r="H154" s="45">
        <f t="shared" si="74"/>
        <v>9.3270023799822646E-2</v>
      </c>
      <c r="I154" s="30">
        <f t="shared" si="75"/>
        <v>9.3270023799822646E-2</v>
      </c>
      <c r="J154" s="29"/>
      <c r="K154" s="30"/>
      <c r="L154" s="29"/>
      <c r="M154" s="30">
        <f t="shared" si="76"/>
        <v>9.3270023799822646E-2</v>
      </c>
      <c r="N154" s="30">
        <f t="shared" si="77"/>
        <v>9.3270023799822646E-2</v>
      </c>
      <c r="O154" s="29"/>
      <c r="P154" s="30"/>
      <c r="Q154" s="29"/>
      <c r="R154" s="30">
        <f t="shared" si="78"/>
        <v>9.3270023799822646E-2</v>
      </c>
      <c r="S154" s="30">
        <f t="shared" si="79"/>
        <v>9.3270023799822646E-2</v>
      </c>
      <c r="T154" s="29"/>
      <c r="U154" s="30"/>
      <c r="V154" s="29"/>
      <c r="W154" s="30">
        <f t="shared" si="80"/>
        <v>9.3270023799822646E-2</v>
      </c>
    </row>
    <row r="155" spans="2:23" x14ac:dyDescent="0.3">
      <c r="B155" s="41">
        <f t="shared" si="81"/>
        <v>8</v>
      </c>
      <c r="C155" s="42" t="s">
        <v>7</v>
      </c>
      <c r="D155" s="43">
        <f t="shared" si="73"/>
        <v>0.16810050204658136</v>
      </c>
      <c r="E155" s="43">
        <f t="shared" si="73"/>
        <v>-1.2300429863248342E-2</v>
      </c>
      <c r="F155" s="43">
        <f t="shared" si="73"/>
        <v>0</v>
      </c>
      <c r="G155" s="43">
        <f t="shared" si="73"/>
        <v>0</v>
      </c>
      <c r="H155" s="45">
        <f t="shared" si="74"/>
        <v>0.15580007218333303</v>
      </c>
      <c r="I155" s="30">
        <f t="shared" si="75"/>
        <v>0.15580007218333303</v>
      </c>
      <c r="J155" s="29"/>
      <c r="K155" s="30"/>
      <c r="L155" s="29"/>
      <c r="M155" s="30">
        <f t="shared" si="76"/>
        <v>0.15580007218333303</v>
      </c>
      <c r="N155" s="30">
        <f t="shared" si="77"/>
        <v>0.15580007218333303</v>
      </c>
      <c r="O155" s="29"/>
      <c r="P155" s="30"/>
      <c r="Q155" s="29"/>
      <c r="R155" s="30">
        <f t="shared" si="78"/>
        <v>0.15580007218333303</v>
      </c>
      <c r="S155" s="30">
        <f t="shared" si="79"/>
        <v>0.15580007218333303</v>
      </c>
      <c r="T155" s="29"/>
      <c r="U155" s="30"/>
      <c r="V155" s="29"/>
      <c r="W155" s="30">
        <f t="shared" si="80"/>
        <v>0.15580007218333303</v>
      </c>
    </row>
    <row r="156" spans="2:23" x14ac:dyDescent="0.3">
      <c r="B156" s="41">
        <f t="shared" si="81"/>
        <v>9</v>
      </c>
      <c r="C156" s="42" t="s">
        <v>8</v>
      </c>
      <c r="D156" s="43">
        <f t="shared" si="73"/>
        <v>0</v>
      </c>
      <c r="E156" s="43">
        <f t="shared" si="73"/>
        <v>0</v>
      </c>
      <c r="F156" s="43">
        <f t="shared" si="73"/>
        <v>0</v>
      </c>
      <c r="G156" s="43">
        <f t="shared" si="73"/>
        <v>0</v>
      </c>
      <c r="H156" s="45">
        <f t="shared" si="74"/>
        <v>0</v>
      </c>
      <c r="I156" s="30">
        <f t="shared" si="75"/>
        <v>0</v>
      </c>
      <c r="J156" s="29"/>
      <c r="K156" s="30"/>
      <c r="L156" s="29"/>
      <c r="M156" s="30">
        <f t="shared" si="76"/>
        <v>0</v>
      </c>
      <c r="N156" s="30">
        <f t="shared" si="77"/>
        <v>0</v>
      </c>
      <c r="O156" s="29"/>
      <c r="P156" s="30"/>
      <c r="Q156" s="29"/>
      <c r="R156" s="30">
        <f t="shared" si="78"/>
        <v>0</v>
      </c>
      <c r="S156" s="30">
        <f t="shared" si="79"/>
        <v>0</v>
      </c>
      <c r="T156" s="29"/>
      <c r="U156" s="30"/>
      <c r="V156" s="29"/>
      <c r="W156" s="30">
        <f t="shared" si="80"/>
        <v>0</v>
      </c>
    </row>
    <row r="157" spans="2:23" x14ac:dyDescent="0.3">
      <c r="B157" s="41">
        <f t="shared" si="81"/>
        <v>10</v>
      </c>
      <c r="C157" s="42" t="s">
        <v>9</v>
      </c>
      <c r="D157" s="43">
        <f t="shared" si="73"/>
        <v>11.670449588154057</v>
      </c>
      <c r="E157" s="43">
        <f t="shared" si="73"/>
        <v>-1.521922171101503</v>
      </c>
      <c r="F157" s="43">
        <f t="shared" si="73"/>
        <v>0</v>
      </c>
      <c r="G157" s="43">
        <f t="shared" si="73"/>
        <v>0</v>
      </c>
      <c r="H157" s="45">
        <f t="shared" si="74"/>
        <v>10.148527417052554</v>
      </c>
      <c r="I157" s="30">
        <f t="shared" si="75"/>
        <v>10.148527417052554</v>
      </c>
      <c r="J157" s="29"/>
      <c r="K157" s="30"/>
      <c r="L157" s="29"/>
      <c r="M157" s="30">
        <f t="shared" si="76"/>
        <v>10.148527417052554</v>
      </c>
      <c r="N157" s="30">
        <f t="shared" si="77"/>
        <v>10.148527417052554</v>
      </c>
      <c r="O157" s="29"/>
      <c r="P157" s="30"/>
      <c r="Q157" s="29"/>
      <c r="R157" s="30">
        <f t="shared" si="78"/>
        <v>10.148527417052554</v>
      </c>
      <c r="S157" s="30">
        <f t="shared" si="79"/>
        <v>10.148527417052554</v>
      </c>
      <c r="T157" s="29"/>
      <c r="U157" s="30"/>
      <c r="V157" s="29"/>
      <c r="W157" s="30">
        <f t="shared" si="80"/>
        <v>10.148527417052554</v>
      </c>
    </row>
    <row r="158" spans="2:23" x14ac:dyDescent="0.3">
      <c r="B158" s="41">
        <f t="shared" si="81"/>
        <v>11</v>
      </c>
      <c r="C158" s="42" t="s">
        <v>10</v>
      </c>
      <c r="D158" s="43">
        <f t="shared" si="73"/>
        <v>0.2185187343920415</v>
      </c>
      <c r="E158" s="43">
        <f t="shared" si="73"/>
        <v>-1.8936255475027686E-2</v>
      </c>
      <c r="F158" s="43">
        <f t="shared" si="73"/>
        <v>0</v>
      </c>
      <c r="G158" s="43">
        <f t="shared" si="73"/>
        <v>0</v>
      </c>
      <c r="H158" s="45">
        <f t="shared" si="74"/>
        <v>0.19958247891701381</v>
      </c>
      <c r="I158" s="30">
        <f t="shared" si="75"/>
        <v>0.19958247891701381</v>
      </c>
      <c r="J158" s="29"/>
      <c r="K158" s="30"/>
      <c r="L158" s="29"/>
      <c r="M158" s="30">
        <f t="shared" si="76"/>
        <v>0.19958247891701381</v>
      </c>
      <c r="N158" s="30">
        <f t="shared" si="77"/>
        <v>0.19958247891701381</v>
      </c>
      <c r="O158" s="29"/>
      <c r="P158" s="30"/>
      <c r="Q158" s="29"/>
      <c r="R158" s="30">
        <f t="shared" si="78"/>
        <v>0.19958247891701381</v>
      </c>
      <c r="S158" s="30">
        <f t="shared" si="79"/>
        <v>0.19958247891701381</v>
      </c>
      <c r="T158" s="29"/>
      <c r="U158" s="30"/>
      <c r="V158" s="29"/>
      <c r="W158" s="30">
        <f t="shared" si="80"/>
        <v>0.19958247891701381</v>
      </c>
    </row>
    <row r="159" spans="2:23" x14ac:dyDescent="0.3">
      <c r="B159" s="41">
        <f t="shared" si="81"/>
        <v>12</v>
      </c>
      <c r="C159" s="42" t="s">
        <v>11</v>
      </c>
      <c r="D159" s="43">
        <f t="shared" si="73"/>
        <v>0.59812660217585001</v>
      </c>
      <c r="E159" s="43">
        <f t="shared" si="73"/>
        <v>-4.469138922246E-2</v>
      </c>
      <c r="F159" s="43">
        <f t="shared" si="73"/>
        <v>0</v>
      </c>
      <c r="G159" s="43">
        <f t="shared" si="73"/>
        <v>0</v>
      </c>
      <c r="H159" s="45">
        <f t="shared" si="74"/>
        <v>0.55343521295339004</v>
      </c>
      <c r="I159" s="30">
        <f t="shared" si="75"/>
        <v>0.55343521295339004</v>
      </c>
      <c r="J159" s="29"/>
      <c r="K159" s="30"/>
      <c r="L159" s="29"/>
      <c r="M159" s="30">
        <f t="shared" si="76"/>
        <v>0.55343521295339004</v>
      </c>
      <c r="N159" s="30">
        <f t="shared" si="77"/>
        <v>0.55343521295339004</v>
      </c>
      <c r="O159" s="29"/>
      <c r="P159" s="30"/>
      <c r="Q159" s="29"/>
      <c r="R159" s="30">
        <f t="shared" si="78"/>
        <v>0.55343521295339004</v>
      </c>
      <c r="S159" s="30">
        <f t="shared" si="79"/>
        <v>0.55343521295339004</v>
      </c>
      <c r="T159" s="29"/>
      <c r="U159" s="30"/>
      <c r="V159" s="29"/>
      <c r="W159" s="30">
        <f t="shared" si="80"/>
        <v>0.55343521295339004</v>
      </c>
    </row>
    <row r="160" spans="2:23" x14ac:dyDescent="0.3">
      <c r="B160" s="41">
        <f t="shared" si="81"/>
        <v>13</v>
      </c>
      <c r="C160" s="28" t="s">
        <v>12</v>
      </c>
      <c r="D160" s="43">
        <f t="shared" si="73"/>
        <v>0</v>
      </c>
      <c r="E160" s="43">
        <f t="shared" si="73"/>
        <v>0</v>
      </c>
      <c r="F160" s="43">
        <f t="shared" si="73"/>
        <v>0</v>
      </c>
      <c r="G160" s="43">
        <f t="shared" si="73"/>
        <v>0</v>
      </c>
      <c r="H160" s="45">
        <f t="shared" si="74"/>
        <v>0</v>
      </c>
      <c r="I160" s="30">
        <f t="shared" si="75"/>
        <v>0</v>
      </c>
      <c r="J160" s="29"/>
      <c r="K160" s="30"/>
      <c r="L160" s="29"/>
      <c r="M160" s="30">
        <f t="shared" si="76"/>
        <v>0</v>
      </c>
      <c r="N160" s="30">
        <f t="shared" si="77"/>
        <v>0</v>
      </c>
      <c r="O160" s="29"/>
      <c r="P160" s="30"/>
      <c r="Q160" s="29"/>
      <c r="R160" s="30">
        <f t="shared" si="78"/>
        <v>0</v>
      </c>
      <c r="S160" s="30">
        <f t="shared" si="79"/>
        <v>0</v>
      </c>
      <c r="T160" s="29"/>
      <c r="U160" s="30"/>
      <c r="V160" s="29"/>
      <c r="W160" s="30">
        <f t="shared" si="80"/>
        <v>0</v>
      </c>
    </row>
    <row r="161" spans="2:23" x14ac:dyDescent="0.3">
      <c r="B161" s="41">
        <f t="shared" si="81"/>
        <v>14</v>
      </c>
      <c r="C161" s="28" t="s">
        <v>13</v>
      </c>
      <c r="D161" s="43">
        <f t="shared" si="73"/>
        <v>0.11235120194699799</v>
      </c>
      <c r="E161" s="43">
        <f t="shared" si="73"/>
        <v>-1.2582093644444049E-2</v>
      </c>
      <c r="F161" s="43">
        <f t="shared" si="73"/>
        <v>0</v>
      </c>
      <c r="G161" s="43">
        <f t="shared" si="73"/>
        <v>0</v>
      </c>
      <c r="H161" s="45">
        <f t="shared" si="74"/>
        <v>9.9769108302553949E-2</v>
      </c>
      <c r="I161" s="30">
        <f t="shared" si="75"/>
        <v>9.9769108302553949E-2</v>
      </c>
      <c r="J161" s="29"/>
      <c r="K161" s="30"/>
      <c r="L161" s="29"/>
      <c r="M161" s="30">
        <f t="shared" si="76"/>
        <v>9.9769108302553949E-2</v>
      </c>
      <c r="N161" s="30">
        <f t="shared" si="77"/>
        <v>9.9769108302553949E-2</v>
      </c>
      <c r="O161" s="29"/>
      <c r="P161" s="30"/>
      <c r="Q161" s="29"/>
      <c r="R161" s="30">
        <f t="shared" si="78"/>
        <v>9.9769108302553949E-2</v>
      </c>
      <c r="S161" s="30">
        <f t="shared" si="79"/>
        <v>9.9769108302553949E-2</v>
      </c>
      <c r="T161" s="29"/>
      <c r="U161" s="30"/>
      <c r="V161" s="29"/>
      <c r="W161" s="30">
        <f t="shared" si="80"/>
        <v>9.9769108302553949E-2</v>
      </c>
    </row>
    <row r="162" spans="2:23" x14ac:dyDescent="0.3">
      <c r="B162" s="41">
        <f t="shared" si="81"/>
        <v>15</v>
      </c>
      <c r="C162" s="28" t="s">
        <v>14</v>
      </c>
      <c r="D162" s="43">
        <f t="shared" si="73"/>
        <v>-2.0516000000000006E-2</v>
      </c>
      <c r="E162" s="43">
        <f t="shared" si="73"/>
        <v>0</v>
      </c>
      <c r="F162" s="43">
        <f t="shared" si="73"/>
        <v>0</v>
      </c>
      <c r="G162" s="43">
        <f t="shared" si="73"/>
        <v>0</v>
      </c>
      <c r="H162" s="45">
        <f t="shared" si="74"/>
        <v>-2.0516000000000006E-2</v>
      </c>
      <c r="I162" s="30">
        <f t="shared" si="75"/>
        <v>-2.0516000000000006E-2</v>
      </c>
      <c r="J162" s="29"/>
      <c r="K162" s="30"/>
      <c r="L162" s="29"/>
      <c r="M162" s="30">
        <f t="shared" si="76"/>
        <v>-2.0516000000000006E-2</v>
      </c>
      <c r="N162" s="30">
        <f t="shared" si="77"/>
        <v>-2.0516000000000006E-2</v>
      </c>
      <c r="O162" s="29"/>
      <c r="P162" s="30"/>
      <c r="Q162" s="29"/>
      <c r="R162" s="30">
        <f t="shared" si="78"/>
        <v>-2.0516000000000006E-2</v>
      </c>
      <c r="S162" s="30">
        <f t="shared" si="79"/>
        <v>-2.0516000000000006E-2</v>
      </c>
      <c r="T162" s="29"/>
      <c r="U162" s="30"/>
      <c r="V162" s="29"/>
      <c r="W162" s="30">
        <f t="shared" si="80"/>
        <v>-2.0516000000000006E-2</v>
      </c>
    </row>
    <row r="163" spans="2:23" x14ac:dyDescent="0.3">
      <c r="B163" s="41">
        <f t="shared" si="81"/>
        <v>16</v>
      </c>
      <c r="C163" s="28" t="s">
        <v>15</v>
      </c>
      <c r="D163" s="43">
        <f t="shared" si="73"/>
        <v>0</v>
      </c>
      <c r="E163" s="43">
        <f t="shared" si="73"/>
        <v>0</v>
      </c>
      <c r="F163" s="43">
        <f t="shared" si="73"/>
        <v>0</v>
      </c>
      <c r="G163" s="43">
        <f t="shared" si="73"/>
        <v>0</v>
      </c>
      <c r="H163" s="45">
        <f t="shared" si="74"/>
        <v>0</v>
      </c>
      <c r="I163" s="30">
        <f t="shared" si="75"/>
        <v>0</v>
      </c>
      <c r="J163" s="29"/>
      <c r="K163" s="30"/>
      <c r="L163" s="29"/>
      <c r="M163" s="30">
        <f t="shared" si="76"/>
        <v>0</v>
      </c>
      <c r="N163" s="30">
        <f t="shared" si="77"/>
        <v>0</v>
      </c>
      <c r="O163" s="29"/>
      <c r="P163" s="30"/>
      <c r="Q163" s="29"/>
      <c r="R163" s="30">
        <f t="shared" si="78"/>
        <v>0</v>
      </c>
      <c r="S163" s="30">
        <f t="shared" si="79"/>
        <v>0</v>
      </c>
      <c r="T163" s="29"/>
      <c r="U163" s="30"/>
      <c r="V163" s="29"/>
      <c r="W163" s="30">
        <f t="shared" si="80"/>
        <v>0</v>
      </c>
    </row>
    <row r="164" spans="2:23" x14ac:dyDescent="0.3">
      <c r="B164" s="41">
        <f t="shared" si="81"/>
        <v>17</v>
      </c>
      <c r="C164" s="28" t="s">
        <v>16</v>
      </c>
      <c r="D164" s="43">
        <f t="shared" ref="D164:G164" si="82">D56-D111</f>
        <v>0</v>
      </c>
      <c r="E164" s="43">
        <f t="shared" si="82"/>
        <v>0</v>
      </c>
      <c r="F164" s="43">
        <f t="shared" si="82"/>
        <v>0</v>
      </c>
      <c r="G164" s="43">
        <f t="shared" si="82"/>
        <v>0</v>
      </c>
      <c r="H164" s="45">
        <f t="shared" si="74"/>
        <v>0</v>
      </c>
      <c r="I164" s="30">
        <f t="shared" si="75"/>
        <v>0</v>
      </c>
      <c r="J164" s="29"/>
      <c r="K164" s="30"/>
      <c r="L164" s="29"/>
      <c r="M164" s="30">
        <f t="shared" si="76"/>
        <v>0</v>
      </c>
      <c r="N164" s="30">
        <f t="shared" si="77"/>
        <v>0</v>
      </c>
      <c r="O164" s="29"/>
      <c r="P164" s="30"/>
      <c r="Q164" s="29"/>
      <c r="R164" s="30">
        <f t="shared" si="78"/>
        <v>0</v>
      </c>
      <c r="S164" s="30">
        <f t="shared" si="79"/>
        <v>0</v>
      </c>
      <c r="T164" s="29"/>
      <c r="U164" s="30"/>
      <c r="V164" s="29"/>
      <c r="W164" s="30">
        <f t="shared" si="80"/>
        <v>0</v>
      </c>
    </row>
    <row r="165" spans="2:23" ht="16" x14ac:dyDescent="0.3">
      <c r="B165" s="34"/>
      <c r="C165" s="35" t="s">
        <v>17</v>
      </c>
      <c r="D165" s="36">
        <f>SUM(D148:D163)</f>
        <v>816.99534458543121</v>
      </c>
      <c r="E165" s="36">
        <f>SUM(E148:E163)</f>
        <v>-41.136781292594229</v>
      </c>
      <c r="F165" s="36">
        <f>SUM(F148:F163)</f>
        <v>0</v>
      </c>
      <c r="G165" s="36">
        <f>SUM(G148:G163)</f>
        <v>0</v>
      </c>
      <c r="H165" s="36">
        <f>SUM(H148:H163)</f>
        <v>775.85856329283695</v>
      </c>
      <c r="I165" s="36">
        <f t="shared" ref="I165:W165" si="83">SUM(I148:I164)</f>
        <v>775.85856329283695</v>
      </c>
      <c r="J165" s="36">
        <f t="shared" si="83"/>
        <v>0</v>
      </c>
      <c r="K165" s="36">
        <f t="shared" si="83"/>
        <v>0</v>
      </c>
      <c r="L165" s="36">
        <f t="shared" si="83"/>
        <v>0</v>
      </c>
      <c r="M165" s="36">
        <f t="shared" si="83"/>
        <v>775.85856329283695</v>
      </c>
      <c r="N165" s="36">
        <f t="shared" si="83"/>
        <v>775.85856329283695</v>
      </c>
      <c r="O165" s="36">
        <f t="shared" si="83"/>
        <v>0</v>
      </c>
      <c r="P165" s="36">
        <f t="shared" si="83"/>
        <v>0</v>
      </c>
      <c r="Q165" s="36">
        <f t="shared" si="83"/>
        <v>0</v>
      </c>
      <c r="R165" s="36">
        <f t="shared" si="83"/>
        <v>775.85856329283695</v>
      </c>
      <c r="S165" s="36">
        <f t="shared" si="83"/>
        <v>775.85856329283695</v>
      </c>
      <c r="T165" s="36">
        <f t="shared" si="83"/>
        <v>0</v>
      </c>
      <c r="U165" s="36">
        <f t="shared" si="83"/>
        <v>0</v>
      </c>
      <c r="V165" s="36">
        <f t="shared" si="83"/>
        <v>0</v>
      </c>
      <c r="W165" s="36">
        <f t="shared" si="83"/>
        <v>775.85856329283695</v>
      </c>
    </row>
    <row r="166" spans="2:23" x14ac:dyDescent="0.3">
      <c r="B166" s="60"/>
      <c r="C166" s="61"/>
      <c r="D166" s="61"/>
      <c r="E166" s="61"/>
      <c r="F166" s="61"/>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46</vt:i4>
      </vt:variant>
    </vt:vector>
  </HeadingPairs>
  <TitlesOfParts>
    <vt:vector size="93" baseType="lpstr">
      <vt:lpstr>Note</vt:lpstr>
      <vt:lpstr>BSL3(E) UptoFY20</vt:lpstr>
      <vt:lpstr>BSL3(E) AftrFY20</vt:lpstr>
      <vt:lpstr>BSL3(N)</vt:lpstr>
      <vt:lpstr>CPR3-7(E) UptoFY20</vt:lpstr>
      <vt:lpstr>CPR3-7(E) AftrFY20</vt:lpstr>
      <vt:lpstr>CPR3-7(N)</vt:lpstr>
      <vt:lpstr>KPKD1-4(E) UptoFY20</vt:lpstr>
      <vt:lpstr>KPKD1-4(E) AftrFY20</vt:lpstr>
      <vt:lpstr>KPKD1-4(N)</vt:lpstr>
      <vt:lpstr>KRD6-7(E) UptoFY20</vt:lpstr>
      <vt:lpstr>KRD6-7(E) AftrFY20</vt:lpstr>
      <vt:lpstr>KRD6-7(N)</vt:lpstr>
      <vt:lpstr>NSK(E) UptoFY20</vt:lpstr>
      <vt:lpstr>NSK(E) AftrFY20</vt:lpstr>
      <vt:lpstr>NSK(N)</vt:lpstr>
      <vt:lpstr>Uran(E) UptoFY20</vt:lpstr>
      <vt:lpstr>Uran(E) AftrFY20</vt:lpstr>
      <vt:lpstr>Uran(N)</vt:lpstr>
      <vt:lpstr>PRS3-4(E) UptoFY20</vt:lpstr>
      <vt:lpstr>PRS3-4(E) AftrFY20</vt:lpstr>
      <vt:lpstr>PRS3-4(N)</vt:lpstr>
      <vt:lpstr>PRL6-7(E) UptoFY20</vt:lpstr>
      <vt:lpstr>PRL6-7(E) AftrFY20</vt:lpstr>
      <vt:lpstr>PRL6-7(N)</vt:lpstr>
      <vt:lpstr>KPKD5(E) UptoFY20</vt:lpstr>
      <vt:lpstr>KPKD5(E) AftrFY20</vt:lpstr>
      <vt:lpstr>KPKD5(N)</vt:lpstr>
      <vt:lpstr>BSL4-5(E) UptoFY20</vt:lpstr>
      <vt:lpstr>BSL4-5(E) AftrFY20</vt:lpstr>
      <vt:lpstr>BSL4-5(N)</vt:lpstr>
      <vt:lpstr>KRD8-10(E) UptoFY20</vt:lpstr>
      <vt:lpstr>KRD8-10(E) AftrFY20</vt:lpstr>
      <vt:lpstr>KRD8-10(N)</vt:lpstr>
      <vt:lpstr>CPR8-9(E) UptoFY20</vt:lpstr>
      <vt:lpstr>CPR8-9(E) AftrFY20 (2)</vt:lpstr>
      <vt:lpstr>CPR8-9(N)</vt:lpstr>
      <vt:lpstr>PRL8(E) UptoFY20</vt:lpstr>
      <vt:lpstr>PRL8(E) AftrFY20</vt:lpstr>
      <vt:lpstr>PRL8(N)</vt:lpstr>
      <vt:lpstr>Hydro(E) UptoFY20</vt:lpstr>
      <vt:lpstr>Hydro(E) AftrFY20</vt:lpstr>
      <vt:lpstr>Hydro(N)</vt:lpstr>
      <vt:lpstr>SHP(N)</vt:lpstr>
      <vt:lpstr>Bhira(N)</vt:lpstr>
      <vt:lpstr>Koyna(N)</vt:lpstr>
      <vt:lpstr>Tilhari(N)</vt:lpstr>
      <vt:lpstr>'Bhira(N)'!Print_Area</vt:lpstr>
      <vt:lpstr>'BSL3(E) AftrFY20'!Print_Area</vt:lpstr>
      <vt:lpstr>'BSL3(E) UptoFY20'!Print_Area</vt:lpstr>
      <vt:lpstr>'BSL3(N)'!Print_Area</vt:lpstr>
      <vt:lpstr>'BSL4-5(E) AftrFY20'!Print_Area</vt:lpstr>
      <vt:lpstr>'BSL4-5(E) UptoFY20'!Print_Area</vt:lpstr>
      <vt:lpstr>'BSL4-5(N)'!Print_Area</vt:lpstr>
      <vt:lpstr>'CPR3-7(E) AftrFY20'!Print_Area</vt:lpstr>
      <vt:lpstr>'CPR3-7(E) UptoFY20'!Print_Area</vt:lpstr>
      <vt:lpstr>'CPR3-7(N)'!Print_Area</vt:lpstr>
      <vt:lpstr>'CPR8-9(E) AftrFY20 (2)'!Print_Area</vt:lpstr>
      <vt:lpstr>'CPR8-9(E) UptoFY20'!Print_Area</vt:lpstr>
      <vt:lpstr>'CPR8-9(N)'!Print_Area</vt:lpstr>
      <vt:lpstr>'Hydro(E) AftrFY20'!Print_Area</vt:lpstr>
      <vt:lpstr>'Hydro(E) UptoFY20'!Print_Area</vt:lpstr>
      <vt:lpstr>'Hydro(N)'!Print_Area</vt:lpstr>
      <vt:lpstr>'Koyna(N)'!Print_Area</vt:lpstr>
      <vt:lpstr>'KPKD1-4(E) AftrFY20'!Print_Area</vt:lpstr>
      <vt:lpstr>'KPKD1-4(E) UptoFY20'!Print_Area</vt:lpstr>
      <vt:lpstr>'KPKD1-4(N)'!Print_Area</vt:lpstr>
      <vt:lpstr>'KPKD5(E) AftrFY20'!Print_Area</vt:lpstr>
      <vt:lpstr>'KPKD5(E) UptoFY20'!Print_Area</vt:lpstr>
      <vt:lpstr>'KPKD5(N)'!Print_Area</vt:lpstr>
      <vt:lpstr>'KRD6-7(E) AftrFY20'!Print_Area</vt:lpstr>
      <vt:lpstr>'KRD6-7(E) UptoFY20'!Print_Area</vt:lpstr>
      <vt:lpstr>'KRD6-7(N)'!Print_Area</vt:lpstr>
      <vt:lpstr>'KRD8-10(E) AftrFY20'!Print_Area</vt:lpstr>
      <vt:lpstr>'KRD8-10(E) UptoFY20'!Print_Area</vt:lpstr>
      <vt:lpstr>'KRD8-10(N)'!Print_Area</vt:lpstr>
      <vt:lpstr>'NSK(E) AftrFY20'!Print_Area</vt:lpstr>
      <vt:lpstr>'NSK(E) UptoFY20'!Print_Area</vt:lpstr>
      <vt:lpstr>'NSK(N)'!Print_Area</vt:lpstr>
      <vt:lpstr>'PRL6-7(E) AftrFY20'!Print_Area</vt:lpstr>
      <vt:lpstr>'PRL6-7(E) UptoFY20'!Print_Area</vt:lpstr>
      <vt:lpstr>'PRL6-7(N)'!Print_Area</vt:lpstr>
      <vt:lpstr>'PRL8(E) AftrFY20'!Print_Area</vt:lpstr>
      <vt:lpstr>'PRL8(E) UptoFY20'!Print_Area</vt:lpstr>
      <vt:lpstr>'PRL8(N)'!Print_Area</vt:lpstr>
      <vt:lpstr>'PRS3-4(E) AftrFY20'!Print_Area</vt:lpstr>
      <vt:lpstr>'PRS3-4(E) UptoFY20'!Print_Area</vt:lpstr>
      <vt:lpstr>'PRS3-4(N)'!Print_Area</vt:lpstr>
      <vt:lpstr>'SHP(N)'!Print_Area</vt:lpstr>
      <vt:lpstr>'Tilhari(N)'!Print_Area</vt:lpstr>
      <vt:lpstr>'Uran(E) AftrFY20'!Print_Area</vt:lpstr>
      <vt:lpstr>'Uran(E) UptoFY20'!Print_Area</vt:lpstr>
      <vt:lpstr>'Uran(N)'!Print_Area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Mercados</dc:creator>
  <cp:lastModifiedBy>A.V. Patkare</cp:lastModifiedBy>
  <dcterms:created xsi:type="dcterms:W3CDTF">2024-11-13T11:09:21Z</dcterms:created>
  <dcterms:modified xsi:type="dcterms:W3CDTF">2024-11-18T13:22:56Z</dcterms:modified>
</cp:coreProperties>
</file>